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drawings/drawing3.xml" ContentType="application/vnd.openxmlformats-officedocument.drawing+xml"/>
  <Override PartName="/xl/ctrlProps/ctrlProp3.xml" ContentType="application/vnd.ms-excel.controlproperties+xml"/>
  <Override PartName="/xl/drawings/drawing4.xml" ContentType="application/vnd.openxmlformats-officedocument.drawing+xml"/>
  <Override PartName="/xl/ctrlProps/ctrlProp4.xml" ContentType="application/vnd.ms-excel.controlproperties+xml"/>
  <Override PartName="/xl/drawings/drawing5.xml" ContentType="application/vnd.openxmlformats-officedocument.drawing+xml"/>
  <Override PartName="/xl/ctrlProps/ctrlProp5.xml" ContentType="application/vnd.ms-excel.controlproperties+xml"/>
  <Override PartName="/xl/drawings/drawing6.xml" ContentType="application/vnd.openxmlformats-officedocument.drawing+xml"/>
  <Override PartName="/xl/ctrlProps/ctrlProp6.xml" ContentType="application/vnd.ms-excel.controlproperties+xml"/>
  <Override PartName="/xl/drawings/drawing7.xml" ContentType="application/vnd.openxmlformats-officedocument.drawing+xml"/>
  <Override PartName="/xl/ctrlProps/ctrlProp7.xml" ContentType="application/vnd.ms-excel.controlproperties+xml"/>
  <Override PartName="/xl/drawings/drawing8.xml" ContentType="application/vnd.openxmlformats-officedocument.drawing+xml"/>
  <Override PartName="/xl/ctrlProps/ctrlProp8.xml" ContentType="application/vnd.ms-excel.controlproperties+xml"/>
  <Override PartName="/xl/drawings/drawing9.xml" ContentType="application/vnd.openxmlformats-officedocument.drawing+xml"/>
  <Override PartName="/xl/ctrlProps/ctrlProp9.xml" ContentType="application/vnd.ms-excel.controlproperties+xml"/>
  <Override PartName="/xl/drawings/drawing10.xml" ContentType="application/vnd.openxmlformats-officedocument.drawing+xml"/>
  <Override PartName="/xl/ctrlProps/ctrlProp10.xml" ContentType="application/vnd.ms-excel.controlproperties+xml"/>
  <Override PartName="/xl/drawings/drawing11.xml" ContentType="application/vnd.openxmlformats-officedocument.drawing+xml"/>
  <Override PartName="/xl/ctrlProps/ctrlProp11.xml" ContentType="application/vnd.ms-excel.controlproperties+xml"/>
  <Override PartName="/xl/drawings/drawing12.xml" ContentType="application/vnd.openxmlformats-officedocument.drawing+xml"/>
  <Override PartName="/xl/ctrlProps/ctrlProp12.xml" ContentType="application/vnd.ms-excel.controlproperties+xml"/>
  <Override PartName="/xl/drawings/drawing13.xml" ContentType="application/vnd.openxmlformats-officedocument.drawing+xml"/>
  <Override PartName="/xl/ctrlProps/ctrlProp13.xml" ContentType="application/vnd.ms-excel.controlproperties+xml"/>
  <Override PartName="/xl/drawings/drawing14.xml" ContentType="application/vnd.openxmlformats-officedocument.drawing+xml"/>
  <Override PartName="/xl/ctrlProps/ctrlProp14.xml" ContentType="application/vnd.ms-excel.controlproperties+xml"/>
  <Override PartName="/xl/drawings/drawing15.xml" ContentType="application/vnd.openxmlformats-officedocument.drawing+xml"/>
  <Override PartName="/xl/ctrlProps/ctrlProp15.xml" ContentType="application/vnd.ms-excel.controlproperties+xml"/>
  <Override PartName="/xl/drawings/drawing16.xml" ContentType="application/vnd.openxmlformats-officedocument.drawing+xml"/>
  <Override PartName="/xl/ctrlProps/ctrlProp16.xml" ContentType="application/vnd.ms-excel.controlproperties+xml"/>
  <Override PartName="/xl/drawings/drawing17.xml" ContentType="application/vnd.openxmlformats-officedocument.drawing+xml"/>
  <Override PartName="/xl/ctrlProps/ctrlProp17.xml" ContentType="application/vnd.ms-excel.controlproperties+xml"/>
  <Override PartName="/xl/drawings/drawing18.xml" ContentType="application/vnd.openxmlformats-officedocument.drawing+xml"/>
  <Override PartName="/xl/ctrlProps/ctrlProp18.xml" ContentType="application/vnd.ms-excel.controlproperties+xml"/>
  <Override PartName="/xl/drawings/drawing19.xml" ContentType="application/vnd.openxmlformats-officedocument.drawing+xml"/>
  <Override PartName="/xl/ctrlProps/ctrlProp19.xml" ContentType="application/vnd.ms-excel.controlproperties+xml"/>
  <Override PartName="/xl/drawings/drawing20.xml" ContentType="application/vnd.openxmlformats-officedocument.drawing+xml"/>
  <Override PartName="/xl/ctrlProps/ctrlProp20.xml" ContentType="application/vnd.ms-excel.controlproperties+xml"/>
  <Override PartName="/xl/drawings/drawing21.xml" ContentType="application/vnd.openxmlformats-officedocument.drawing+xml"/>
  <Override PartName="/xl/ctrlProps/ctrlProp21.xml" ContentType="application/vnd.ms-excel.controlproperties+xml"/>
  <Override PartName="/xl/drawings/drawing22.xml" ContentType="application/vnd.openxmlformats-officedocument.drawing+xml"/>
  <Override PartName="/xl/ctrlProps/ctrlProp22.xml" ContentType="application/vnd.ms-excel.controlproperties+xml"/>
  <Override PartName="/xl/drawings/drawing23.xml" ContentType="application/vnd.openxmlformats-officedocument.drawing+xml"/>
  <Override PartName="/xl/ctrlProps/ctrlProp23.xml" ContentType="application/vnd.ms-excel.controlproperties+xml"/>
  <Override PartName="/xl/drawings/drawing24.xml" ContentType="application/vnd.openxmlformats-officedocument.drawing+xml"/>
  <Override PartName="/xl/ctrlProps/ctrlProp24.xml" ContentType="application/vnd.ms-excel.controlproperties+xml"/>
  <Override PartName="/xl/drawings/drawing25.xml" ContentType="application/vnd.openxmlformats-officedocument.drawing+xml"/>
  <Override PartName="/xl/ctrlProps/ctrlProp25.xml" ContentType="application/vnd.ms-excel.controlproperties+xml"/>
  <Override PartName="/xl/drawings/drawing26.xml" ContentType="application/vnd.openxmlformats-officedocument.drawing+xml"/>
  <Override PartName="/xl/ctrlProps/ctrlProp26.xml" ContentType="application/vnd.ms-excel.controlproperties+xml"/>
  <Override PartName="/xl/drawings/drawing27.xml" ContentType="application/vnd.openxmlformats-officedocument.drawing+xml"/>
  <Override PartName="/xl/ctrlProps/ctrlProp27.xml" ContentType="application/vnd.ms-excel.controlproperties+xml"/>
  <Override PartName="/xl/drawings/drawing28.xml" ContentType="application/vnd.openxmlformats-officedocument.drawing+xml"/>
  <Override PartName="/xl/ctrlProps/ctrlProp28.xml" ContentType="application/vnd.ms-excel.controlproperties+xml"/>
  <Override PartName="/xl/drawings/drawing29.xml" ContentType="application/vnd.openxmlformats-officedocument.drawing+xml"/>
  <Override PartName="/xl/ctrlProps/ctrlProp2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updateLinks="always" codeName="ThisWorkbook"/>
  <workbookProtection workbookPassword="E125" lockStructure="1"/>
  <bookViews>
    <workbookView xWindow="5235" yWindow="2175" windowWidth="15600" windowHeight="8985" firstSheet="2" activeTab="2"/>
  </bookViews>
  <sheets>
    <sheet name="Control Panel" sheetId="55" state="hidden" r:id="rId1"/>
    <sheet name="Summary" sheetId="56" state="hidden" r:id="rId2"/>
    <sheet name="Accounts Payable" sheetId="2" r:id="rId3"/>
    <sheet name="Bank Reconciliation" sheetId="3" r:id="rId4"/>
    <sheet name="Budgeting" sheetId="4" r:id="rId5"/>
    <sheet name="Business License" sheetId="5" r:id="rId6"/>
    <sheet name="Cash Receipting" sheetId="6" r:id="rId7"/>
    <sheet name="Contract Management" sheetId="7" r:id="rId8"/>
    <sheet name="Debt Service Management" sheetId="8" r:id="rId9"/>
    <sheet name="Fixed Assets" sheetId="9" r:id="rId10"/>
    <sheet name="Fleet &amp; Equipment Management" sheetId="10" r:id="rId11"/>
    <sheet name="General and Technical" sheetId="11" r:id="rId12"/>
    <sheet name="General Ledger" sheetId="14" r:id="rId13"/>
    <sheet name="Grant Accounting" sheetId="15" r:id="rId14"/>
    <sheet name="Human Resources" sheetId="16" r:id="rId15"/>
    <sheet name="Inspections and Code Enforcemen" sheetId="17" r:id="rId16"/>
    <sheet name="Inventory Management" sheetId="18" r:id="rId17"/>
    <sheet name="Investment Management" sheetId="19" r:id="rId18"/>
    <sheet name="Master Address" sheetId="20" r:id="rId19"/>
    <sheet name="Misc Billing &amp; AR" sheetId="21" r:id="rId20"/>
    <sheet name="Payroll" sheetId="22" r:id="rId21"/>
    <sheet name="Permitting" sheetId="23" r:id="rId22"/>
    <sheet name="Planning and Zoning" sheetId="24" r:id="rId23"/>
    <sheet name="Project Accounting" sheetId="25" r:id="rId24"/>
    <sheet name="Purchasing" sheetId="26" r:id="rId25"/>
    <sheet name="Time and Attendance" sheetId="27" r:id="rId26"/>
    <sheet name="Utility Billing " sheetId="28" r:id="rId27"/>
    <sheet name="Module 26" sheetId="29" state="hidden" r:id="rId28"/>
    <sheet name="Module 27" sheetId="30" state="hidden" r:id="rId29"/>
    <sheet name="Module 28" sheetId="31" state="hidden" r:id="rId30"/>
    <sheet name="Module 29" sheetId="32" state="hidden" r:id="rId31"/>
    <sheet name="Module 30" sheetId="33" state="hidden" r:id="rId32"/>
    <sheet name="Module 31" sheetId="35" state="hidden" r:id="rId33"/>
    <sheet name="Module 32" sheetId="36" state="hidden" r:id="rId34"/>
    <sheet name="Module 33" sheetId="37" state="hidden" r:id="rId35"/>
    <sheet name="Module 34" sheetId="38" state="hidden" r:id="rId36"/>
    <sheet name="Module 35" sheetId="39" state="hidden" r:id="rId37"/>
    <sheet name="Module 36" sheetId="40" state="hidden" r:id="rId38"/>
    <sheet name="Module 37" sheetId="41" state="hidden" r:id="rId39"/>
    <sheet name="Module 38" sheetId="42" state="hidden" r:id="rId40"/>
    <sheet name="Module 39" sheetId="43" state="hidden" r:id="rId41"/>
    <sheet name="Module 40" sheetId="44" state="hidden" r:id="rId42"/>
    <sheet name="Module 41" sheetId="45" state="hidden" r:id="rId43"/>
    <sheet name="Module 42" sheetId="46" state="hidden" r:id="rId44"/>
    <sheet name="Module 43" sheetId="47" state="hidden" r:id="rId45"/>
    <sheet name="Module 44" sheetId="48" state="hidden" r:id="rId46"/>
    <sheet name="Module 45" sheetId="49" state="hidden" r:id="rId47"/>
    <sheet name="Module 46" sheetId="50" state="hidden" r:id="rId48"/>
    <sheet name="Module 47" sheetId="51" state="hidden" r:id="rId49"/>
    <sheet name="Module 48" sheetId="52" state="hidden" r:id="rId50"/>
    <sheet name="Module 49" sheetId="53" state="hidden" r:id="rId51"/>
    <sheet name="Module 50" sheetId="54" state="hidden" r:id="rId52"/>
  </sheets>
  <definedNames>
    <definedName name="_xlnm.Print_Area" localSheetId="2">'Accounts Payable'!$A:$G</definedName>
    <definedName name="_xlnm.Print_Area" localSheetId="3">'Bank Reconciliation'!$A:$G</definedName>
    <definedName name="_xlnm.Print_Area" localSheetId="4">Budgeting!$A:$G</definedName>
    <definedName name="_xlnm.Print_Area" localSheetId="5">'Business License'!$A:$G</definedName>
    <definedName name="_xlnm.Print_Area" localSheetId="6">'Cash Receipting'!$A:$G</definedName>
    <definedName name="_xlnm.Print_Area" localSheetId="7">'Contract Management'!$A:$G</definedName>
    <definedName name="_xlnm.Print_Area" localSheetId="8">'Debt Service Management'!$A:$G</definedName>
    <definedName name="_xlnm.Print_Area" localSheetId="9">'Fixed Assets'!$A:$G</definedName>
    <definedName name="_xlnm.Print_Area" localSheetId="10">'Fleet &amp; Equipment Management'!$A:$G</definedName>
    <definedName name="_xlnm.Print_Area" localSheetId="11">'General and Technical'!$A:$G</definedName>
    <definedName name="_xlnm.Print_Area" localSheetId="12">'General Ledger'!$A:$G</definedName>
    <definedName name="_xlnm.Print_Area" localSheetId="13">'Grant Accounting'!$A:$G</definedName>
    <definedName name="_xlnm.Print_Area" localSheetId="14">'Human Resources'!$A:$G</definedName>
    <definedName name="_xlnm.Print_Area" localSheetId="15">'Inspections and Code Enforcemen'!$A:$G</definedName>
    <definedName name="_xlnm.Print_Area" localSheetId="16">'Inventory Management'!$A:$G</definedName>
    <definedName name="_xlnm.Print_Area" localSheetId="17">'Investment Management'!$A:$G</definedName>
    <definedName name="_xlnm.Print_Area" localSheetId="18">'Master Address'!$A:$G</definedName>
    <definedName name="_xlnm.Print_Area" localSheetId="19">'Misc Billing &amp; AR'!$A:$G</definedName>
    <definedName name="_xlnm.Print_Area" localSheetId="27">'Module 26'!$A:$G</definedName>
    <definedName name="_xlnm.Print_Area" localSheetId="28">'Module 27'!$A:$G</definedName>
    <definedName name="_xlnm.Print_Area" localSheetId="29">'Module 28'!$A:$G</definedName>
    <definedName name="_xlnm.Print_Area" localSheetId="30">'Module 29'!$A:$G</definedName>
    <definedName name="_xlnm.Print_Area" localSheetId="31">'Module 30'!$A:$G</definedName>
    <definedName name="_xlnm.Print_Area" localSheetId="32">'Module 31'!$A:$G</definedName>
    <definedName name="_xlnm.Print_Area" localSheetId="33">'Module 32'!$A:$G</definedName>
    <definedName name="_xlnm.Print_Area" localSheetId="34">'Module 33'!$A:$G</definedName>
    <definedName name="_xlnm.Print_Area" localSheetId="35">'Module 34'!$A:$G</definedName>
    <definedName name="_xlnm.Print_Area" localSheetId="36">'Module 35'!$A:$G</definedName>
    <definedName name="_xlnm.Print_Area" localSheetId="37">'Module 36'!$A:$G</definedName>
    <definedName name="_xlnm.Print_Area" localSheetId="38">'Module 37'!$A:$G</definedName>
    <definedName name="_xlnm.Print_Area" localSheetId="39">'Module 38'!$A:$G</definedName>
    <definedName name="_xlnm.Print_Area" localSheetId="40">'Module 39'!$A:$G</definedName>
    <definedName name="_xlnm.Print_Area" localSheetId="41">'Module 40'!$A:$G</definedName>
    <definedName name="_xlnm.Print_Area" localSheetId="42">'Module 41'!$A:$G</definedName>
    <definedName name="_xlnm.Print_Area" localSheetId="43">'Module 42'!$A:$G</definedName>
    <definedName name="_xlnm.Print_Area" localSheetId="44">'Module 43'!$A:$G</definedName>
    <definedName name="_xlnm.Print_Area" localSheetId="45">'Module 44'!$A:$G</definedName>
    <definedName name="_xlnm.Print_Area" localSheetId="46">'Module 45'!$A:$G</definedName>
    <definedName name="_xlnm.Print_Area" localSheetId="47">'Module 46'!$A:$G</definedName>
    <definedName name="_xlnm.Print_Area" localSheetId="48">'Module 47'!$A:$G</definedName>
    <definedName name="_xlnm.Print_Area" localSheetId="49">'Module 48'!$A:$G</definedName>
    <definedName name="_xlnm.Print_Area" localSheetId="50">'Module 49'!$A:$G</definedName>
    <definedName name="_xlnm.Print_Area" localSheetId="51">'Module 50'!$A:$G</definedName>
    <definedName name="_xlnm.Print_Area" localSheetId="20">Payroll!$A:$G</definedName>
    <definedName name="_xlnm.Print_Area" localSheetId="21">Permitting!$A:$G</definedName>
    <definedName name="_xlnm.Print_Area" localSheetId="22">'Planning and Zoning'!$A:$G</definedName>
    <definedName name="_xlnm.Print_Area" localSheetId="23">'Project Accounting'!$A:$G</definedName>
    <definedName name="_xlnm.Print_Area" localSheetId="24">Purchasing!$A:$G</definedName>
    <definedName name="_xlnm.Print_Area" localSheetId="1">Summary!$D$8:$J$643</definedName>
    <definedName name="_xlnm.Print_Area" localSheetId="25">'Time and Attendance'!$A:$G</definedName>
    <definedName name="_xlnm.Print_Area" localSheetId="26">'Utility Billing '!$A:$G</definedName>
    <definedName name="_xlnm.Print_Titles" localSheetId="2">'Accounts Payable'!$10:$12</definedName>
    <definedName name="_xlnm.Print_Titles" localSheetId="3">'Bank Reconciliation'!$10:$12</definedName>
    <definedName name="_xlnm.Print_Titles" localSheetId="4">Budgeting!$10:$12</definedName>
    <definedName name="_xlnm.Print_Titles" localSheetId="5">'Business License'!$10:$12</definedName>
    <definedName name="_xlnm.Print_Titles" localSheetId="6">'Cash Receipting'!$10:$12</definedName>
    <definedName name="_xlnm.Print_Titles" localSheetId="7">'Contract Management'!$10:$12</definedName>
    <definedName name="_xlnm.Print_Titles" localSheetId="8">'Debt Service Management'!$10:$12</definedName>
    <definedName name="_xlnm.Print_Titles" localSheetId="9">'Fixed Assets'!$10:$12</definedName>
    <definedName name="_xlnm.Print_Titles" localSheetId="10">'Fleet &amp; Equipment Management'!$10:$12</definedName>
    <definedName name="_xlnm.Print_Titles" localSheetId="11">'General and Technical'!$10:$12</definedName>
    <definedName name="_xlnm.Print_Titles" localSheetId="12">'General Ledger'!$10:$12</definedName>
    <definedName name="_xlnm.Print_Titles" localSheetId="13">'Grant Accounting'!$10:$12</definedName>
    <definedName name="_xlnm.Print_Titles" localSheetId="14">'Human Resources'!$10:$12</definedName>
    <definedName name="_xlnm.Print_Titles" localSheetId="15">'Inspections and Code Enforcemen'!$10:$12</definedName>
    <definedName name="_xlnm.Print_Titles" localSheetId="16">'Inventory Management'!$10:$12</definedName>
    <definedName name="_xlnm.Print_Titles" localSheetId="17">'Investment Management'!$10:$12</definedName>
    <definedName name="_xlnm.Print_Titles" localSheetId="18">'Master Address'!$10:$12</definedName>
    <definedName name="_xlnm.Print_Titles" localSheetId="19">'Misc Billing &amp; AR'!$10:$12</definedName>
    <definedName name="_xlnm.Print_Titles" localSheetId="27">'Module 26'!$10:$12</definedName>
    <definedName name="_xlnm.Print_Titles" localSheetId="28">'Module 27'!$10:$12</definedName>
    <definedName name="_xlnm.Print_Titles" localSheetId="29">'Module 28'!$10:$12</definedName>
    <definedName name="_xlnm.Print_Titles" localSheetId="30">'Module 29'!$10:$12</definedName>
    <definedName name="_xlnm.Print_Titles" localSheetId="31">'Module 30'!$10:$12</definedName>
    <definedName name="_xlnm.Print_Titles" localSheetId="32">'Module 31'!$10:$12</definedName>
    <definedName name="_xlnm.Print_Titles" localSheetId="33">'Module 32'!$10:$12</definedName>
    <definedName name="_xlnm.Print_Titles" localSheetId="34">'Module 33'!$10:$12</definedName>
    <definedName name="_xlnm.Print_Titles" localSheetId="35">'Module 34'!$10:$12</definedName>
    <definedName name="_xlnm.Print_Titles" localSheetId="36">'Module 35'!$10:$12</definedName>
    <definedName name="_xlnm.Print_Titles" localSheetId="37">'Module 36'!$10:$12</definedName>
    <definedName name="_xlnm.Print_Titles" localSheetId="38">'Module 37'!$10:$12</definedName>
    <definedName name="_xlnm.Print_Titles" localSheetId="39">'Module 38'!$10:$12</definedName>
    <definedName name="_xlnm.Print_Titles" localSheetId="40">'Module 39'!$10:$12</definedName>
    <definedName name="_xlnm.Print_Titles" localSheetId="41">'Module 40'!$10:$12</definedName>
    <definedName name="_xlnm.Print_Titles" localSheetId="42">'Module 41'!$10:$12</definedName>
    <definedName name="_xlnm.Print_Titles" localSheetId="43">'Module 42'!$10:$12</definedName>
    <definedName name="_xlnm.Print_Titles" localSheetId="44">'Module 43'!$10:$12</definedName>
    <definedName name="_xlnm.Print_Titles" localSheetId="45">'Module 44'!$10:$12</definedName>
    <definedName name="_xlnm.Print_Titles" localSheetId="46">'Module 45'!$10:$12</definedName>
    <definedName name="_xlnm.Print_Titles" localSheetId="47">'Module 46'!$10:$12</definedName>
    <definedName name="_xlnm.Print_Titles" localSheetId="48">'Module 47'!$10:$12</definedName>
    <definedName name="_xlnm.Print_Titles" localSheetId="49">'Module 48'!$10:$12</definedName>
    <definedName name="_xlnm.Print_Titles" localSheetId="50">'Module 49'!$10:$12</definedName>
    <definedName name="_xlnm.Print_Titles" localSheetId="51">'Module 50'!$10:$12</definedName>
    <definedName name="_xlnm.Print_Titles" localSheetId="20">Payroll!$10:$12</definedName>
    <definedName name="_xlnm.Print_Titles" localSheetId="21">Permitting!$10:$12</definedName>
    <definedName name="_xlnm.Print_Titles" localSheetId="22">'Planning and Zoning'!$10:$12</definedName>
    <definedName name="_xlnm.Print_Titles" localSheetId="23">'Project Accounting'!$10:$12</definedName>
    <definedName name="_xlnm.Print_Titles" localSheetId="24">Purchasing!$10:$12</definedName>
    <definedName name="_xlnm.Print_Titles" localSheetId="1">Summary!$11:$12</definedName>
    <definedName name="_xlnm.Print_Titles" localSheetId="25">'Time and Attendance'!$10:$12</definedName>
    <definedName name="_xlnm.Print_Titles" localSheetId="26">'Utility Billing '!$10:$12</definedName>
  </definedNames>
  <calcPr calcId="125725"/>
</workbook>
</file>

<file path=xl/calcChain.xml><?xml version="1.0" encoding="utf-8"?>
<calcChain xmlns="http://schemas.openxmlformats.org/spreadsheetml/2006/main">
  <c r="D10" i="2" l="1"/>
  <c r="F16" i="2"/>
  <c r="AC2" i="4" l="1"/>
  <c r="AC2" i="5"/>
  <c r="AC2" i="6"/>
  <c r="AC2" i="7"/>
  <c r="AC2" i="8"/>
  <c r="AC2" i="9"/>
  <c r="AC2" i="10"/>
  <c r="AC2" i="11"/>
  <c r="AC2" i="14"/>
  <c r="AC2" i="15"/>
  <c r="AC2" i="16"/>
  <c r="AC2" i="17"/>
  <c r="AC2" i="18"/>
  <c r="AC2" i="19"/>
  <c r="AC2" i="20"/>
  <c r="AC2" i="21"/>
  <c r="AC2" i="22"/>
  <c r="AC2" i="23"/>
  <c r="AC2" i="24"/>
  <c r="AC2" i="25"/>
  <c r="AC2" i="26"/>
  <c r="AC2" i="27"/>
  <c r="AC2" i="28"/>
  <c r="AC2" i="29"/>
  <c r="AC2" i="30"/>
  <c r="AC2" i="31"/>
  <c r="AC2" i="32"/>
  <c r="AC2" i="33"/>
  <c r="AC2" i="35"/>
  <c r="AC2" i="36"/>
  <c r="AC2" i="37"/>
  <c r="AC2" i="38"/>
  <c r="AC2" i="39"/>
  <c r="AC2" i="40"/>
  <c r="AC2" i="41"/>
  <c r="AC2" i="42"/>
  <c r="AC2" i="43"/>
  <c r="AC2" i="44"/>
  <c r="AC2" i="45"/>
  <c r="AC2" i="46"/>
  <c r="AC2" i="47"/>
  <c r="AC2" i="48"/>
  <c r="AC2" i="49"/>
  <c r="AC2" i="50"/>
  <c r="AC2" i="51"/>
  <c r="AC2" i="52"/>
  <c r="AC2" i="53"/>
  <c r="AC2" i="54"/>
  <c r="AC2" i="3"/>
  <c r="AC2" i="2"/>
  <c r="N95" i="55" l="1"/>
  <c r="N94" i="55"/>
  <c r="N93" i="55"/>
  <c r="N92" i="55"/>
  <c r="N91" i="55"/>
  <c r="N90" i="55"/>
  <c r="N89" i="55"/>
  <c r="N88" i="55"/>
  <c r="N87" i="55"/>
  <c r="N96" i="55"/>
  <c r="N86" i="55"/>
  <c r="N85" i="55"/>
  <c r="N84" i="55"/>
  <c r="N83" i="55"/>
  <c r="N82" i="55"/>
  <c r="N81" i="55"/>
  <c r="N80" i="55"/>
  <c r="N79" i="55"/>
  <c r="N78" i="55"/>
  <c r="N77" i="55"/>
  <c r="N76" i="55"/>
  <c r="N75" i="55"/>
  <c r="N74" i="55"/>
  <c r="N73" i="55"/>
  <c r="N72" i="55"/>
  <c r="N71" i="55"/>
  <c r="N70" i="55"/>
  <c r="N69" i="55"/>
  <c r="N68" i="55"/>
  <c r="N67" i="55"/>
  <c r="N66" i="55"/>
  <c r="N65" i="55"/>
  <c r="N64" i="55"/>
  <c r="N63" i="55"/>
  <c r="N62" i="55"/>
  <c r="N61" i="55"/>
  <c r="N60" i="55"/>
  <c r="N59" i="55"/>
  <c r="N58" i="55"/>
  <c r="N57" i="55"/>
  <c r="N56" i="55"/>
  <c r="N55" i="55"/>
  <c r="N54" i="55"/>
  <c r="N53" i="55"/>
  <c r="N52" i="55"/>
  <c r="N51" i="55"/>
  <c r="N50" i="55"/>
  <c r="N49" i="55"/>
  <c r="N48" i="55"/>
  <c r="N47" i="55"/>
  <c r="I72" i="56" l="1"/>
  <c r="I73" i="56"/>
  <c r="I71" i="56"/>
  <c r="J13" i="55" l="1"/>
  <c r="A1" i="11" l="1"/>
  <c r="D67" i="56" l="1"/>
  <c r="A9" i="3" l="1"/>
  <c r="D10" i="3" s="1"/>
  <c r="J15" i="56" s="1"/>
  <c r="A9" i="4"/>
  <c r="D10" i="4" s="1"/>
  <c r="J16" i="56" s="1"/>
  <c r="A9" i="5"/>
  <c r="D10" i="5" s="1"/>
  <c r="J17" i="56" s="1"/>
  <c r="A9" i="6"/>
  <c r="D10" i="6" s="1"/>
  <c r="J18" i="56" s="1"/>
  <c r="A9" i="7"/>
  <c r="D10" i="7" s="1"/>
  <c r="J19" i="56" s="1"/>
  <c r="A9" i="8"/>
  <c r="D10" i="8" s="1"/>
  <c r="J20" i="56" s="1"/>
  <c r="A9" i="9"/>
  <c r="D10" i="9" s="1"/>
  <c r="J21" i="56" s="1"/>
  <c r="A9" i="10"/>
  <c r="D10" i="10" s="1"/>
  <c r="J22" i="56" s="1"/>
  <c r="A9" i="11"/>
  <c r="D10" i="11" s="1"/>
  <c r="J23" i="56" s="1"/>
  <c r="A9" i="14"/>
  <c r="D10" i="14" s="1"/>
  <c r="J24" i="56" s="1"/>
  <c r="A9" i="15"/>
  <c r="D10" i="15" s="1"/>
  <c r="J25" i="56" s="1"/>
  <c r="A9" i="16"/>
  <c r="D10" i="16" s="1"/>
  <c r="J26" i="56" s="1"/>
  <c r="A9" i="17"/>
  <c r="D10" i="17" s="1"/>
  <c r="J27" i="56" s="1"/>
  <c r="A9" i="18"/>
  <c r="D10" i="18" s="1"/>
  <c r="A9" i="19"/>
  <c r="D10" i="19" s="1"/>
  <c r="J29" i="56" s="1"/>
  <c r="A9" i="20"/>
  <c r="D10" i="20" s="1"/>
  <c r="J30" i="56" s="1"/>
  <c r="A9" i="21"/>
  <c r="D10" i="21" s="1"/>
  <c r="J31" i="56" s="1"/>
  <c r="A9" i="22"/>
  <c r="D10" i="22" s="1"/>
  <c r="J32" i="56" s="1"/>
  <c r="A9" i="23"/>
  <c r="D10" i="23" s="1"/>
  <c r="J33" i="56" s="1"/>
  <c r="A9" i="24"/>
  <c r="D10" i="24" s="1"/>
  <c r="J34" i="56" s="1"/>
  <c r="A9" i="25"/>
  <c r="D10" i="25" s="1"/>
  <c r="J35" i="56" s="1"/>
  <c r="A9" i="26"/>
  <c r="D10" i="26" s="1"/>
  <c r="J36" i="56" s="1"/>
  <c r="A9" i="27"/>
  <c r="D10" i="27" s="1"/>
  <c r="J37" i="56" s="1"/>
  <c r="A9" i="28"/>
  <c r="D10" i="28" s="1"/>
  <c r="J38" i="56" s="1"/>
  <c r="A9" i="29"/>
  <c r="D10" i="29" s="1"/>
  <c r="J39" i="56" s="1"/>
  <c r="A9" i="30"/>
  <c r="D10" i="30" s="1"/>
  <c r="A9" i="31"/>
  <c r="D10" i="31" s="1"/>
  <c r="J41" i="56" s="1"/>
  <c r="A9" i="32"/>
  <c r="D10" i="32" s="1"/>
  <c r="J42" i="56" s="1"/>
  <c r="A9" i="33"/>
  <c r="D10" i="33" s="1"/>
  <c r="J43" i="56" s="1"/>
  <c r="A9" i="35"/>
  <c r="D10" i="35" s="1"/>
  <c r="J44" i="56" s="1"/>
  <c r="A9" i="36"/>
  <c r="D10" i="36" s="1"/>
  <c r="J45" i="56" s="1"/>
  <c r="A9" i="37"/>
  <c r="D10" i="37" s="1"/>
  <c r="J46" i="56" s="1"/>
  <c r="A9" i="38"/>
  <c r="D10" i="38" s="1"/>
  <c r="J47" i="56" s="1"/>
  <c r="A9" i="39"/>
  <c r="D10" i="39" s="1"/>
  <c r="J48" i="56" s="1"/>
  <c r="A9" i="40"/>
  <c r="D10" i="40" s="1"/>
  <c r="J49" i="56" s="1"/>
  <c r="A9" i="41"/>
  <c r="D10" i="41" s="1"/>
  <c r="J50" i="56" s="1"/>
  <c r="A9" i="42"/>
  <c r="D10" i="42" s="1"/>
  <c r="J51" i="56" s="1"/>
  <c r="A9" i="43"/>
  <c r="D10" i="43" s="1"/>
  <c r="J52" i="56" s="1"/>
  <c r="A9" i="44"/>
  <c r="D10" i="44" s="1"/>
  <c r="J53" i="56" s="1"/>
  <c r="A9" i="45"/>
  <c r="D10" i="45" s="1"/>
  <c r="J54" i="56" s="1"/>
  <c r="A9" i="46"/>
  <c r="D10" i="46" s="1"/>
  <c r="J55" i="56" s="1"/>
  <c r="A9" i="47"/>
  <c r="D10" i="47" s="1"/>
  <c r="J56" i="56" s="1"/>
  <c r="A9" i="48"/>
  <c r="D10" i="48" s="1"/>
  <c r="J57" i="56" s="1"/>
  <c r="A9" i="49"/>
  <c r="D10" i="49" s="1"/>
  <c r="J58" i="56" s="1"/>
  <c r="A9" i="50"/>
  <c r="D10" i="50" s="1"/>
  <c r="J59" i="56" s="1"/>
  <c r="A9" i="51"/>
  <c r="D10" i="51" s="1"/>
  <c r="J60" i="56" s="1"/>
  <c r="A9" i="52"/>
  <c r="D10" i="52" s="1"/>
  <c r="J61" i="56" s="1"/>
  <c r="A9" i="53"/>
  <c r="D10" i="53" s="1"/>
  <c r="J62" i="56" s="1"/>
  <c r="A9" i="54"/>
  <c r="D10" i="54" s="1"/>
  <c r="J63" i="56" s="1"/>
  <c r="A9" i="2"/>
  <c r="F64" i="30" l="1"/>
  <c r="J40" i="56"/>
  <c r="F13" i="18"/>
  <c r="J28" i="56"/>
  <c r="F58" i="2"/>
  <c r="J14" i="56"/>
  <c r="F242" i="2"/>
  <c r="F114" i="2"/>
  <c r="F226" i="2"/>
  <c r="F98" i="2"/>
  <c r="F178" i="2"/>
  <c r="F50" i="2"/>
  <c r="F889" i="30"/>
  <c r="F162" i="2"/>
  <c r="F34" i="2"/>
  <c r="F548" i="30"/>
  <c r="F100" i="28"/>
  <c r="F356" i="28"/>
  <c r="F295" i="29"/>
  <c r="F551" i="29"/>
  <c r="F39" i="29"/>
  <c r="F210" i="2"/>
  <c r="F146" i="2"/>
  <c r="F82" i="2"/>
  <c r="F18" i="2"/>
  <c r="F306" i="26"/>
  <c r="F194" i="2"/>
  <c r="F130" i="2"/>
  <c r="F66" i="2"/>
  <c r="F16" i="27"/>
  <c r="F20" i="27"/>
  <c r="F24" i="27"/>
  <c r="F28" i="27"/>
  <c r="F32" i="27"/>
  <c r="F36" i="27"/>
  <c r="F40" i="27"/>
  <c r="F44" i="27"/>
  <c r="F48" i="27"/>
  <c r="F52" i="27"/>
  <c r="F56" i="27"/>
  <c r="F60" i="27"/>
  <c r="F64" i="27"/>
  <c r="F68" i="27"/>
  <c r="F72" i="27"/>
  <c r="F76" i="27"/>
  <c r="F80" i="27"/>
  <c r="F84" i="27"/>
  <c r="F88" i="27"/>
  <c r="F92" i="27"/>
  <c r="F96" i="27"/>
  <c r="F100" i="27"/>
  <c r="F104" i="27"/>
  <c r="F108" i="27"/>
  <c r="F112" i="27"/>
  <c r="F116" i="27"/>
  <c r="F120" i="27"/>
  <c r="F124" i="27"/>
  <c r="F128" i="27"/>
  <c r="F132" i="27"/>
  <c r="F136" i="27"/>
  <c r="F140" i="27"/>
  <c r="F144" i="27"/>
  <c r="F148" i="27"/>
  <c r="F152" i="27"/>
  <c r="F156" i="27"/>
  <c r="F160" i="27"/>
  <c r="F164" i="27"/>
  <c r="F168" i="27"/>
  <c r="F172" i="27"/>
  <c r="F176" i="27"/>
  <c r="F180" i="27"/>
  <c r="F184" i="27"/>
  <c r="F188" i="27"/>
  <c r="F192" i="27"/>
  <c r="F196" i="27"/>
  <c r="F200" i="27"/>
  <c r="F204" i="27"/>
  <c r="F208" i="27"/>
  <c r="F212" i="27"/>
  <c r="F216" i="27"/>
  <c r="F220" i="27"/>
  <c r="F224" i="27"/>
  <c r="F228" i="27"/>
  <c r="F232" i="27"/>
  <c r="F236" i="27"/>
  <c r="F240" i="27"/>
  <c r="F244" i="27"/>
  <c r="F248" i="27"/>
  <c r="F252" i="27"/>
  <c r="F256" i="27"/>
  <c r="F260" i="27"/>
  <c r="F17" i="27"/>
  <c r="F21" i="27"/>
  <c r="F25" i="27"/>
  <c r="F29" i="27"/>
  <c r="F33" i="27"/>
  <c r="F37" i="27"/>
  <c r="F41" i="27"/>
  <c r="F45" i="27"/>
  <c r="F49" i="27"/>
  <c r="F53" i="27"/>
  <c r="F57" i="27"/>
  <c r="F61" i="27"/>
  <c r="F65" i="27"/>
  <c r="F69" i="27"/>
  <c r="F73" i="27"/>
  <c r="F77" i="27"/>
  <c r="F81" i="27"/>
  <c r="F85" i="27"/>
  <c r="F89" i="27"/>
  <c r="F93" i="27"/>
  <c r="F97" i="27"/>
  <c r="F101" i="27"/>
  <c r="F105" i="27"/>
  <c r="F109" i="27"/>
  <c r="F113" i="27"/>
  <c r="F117" i="27"/>
  <c r="F121" i="27"/>
  <c r="F125" i="27"/>
  <c r="F129" i="27"/>
  <c r="F133" i="27"/>
  <c r="F137" i="27"/>
  <c r="F141" i="27"/>
  <c r="F145" i="27"/>
  <c r="F149" i="27"/>
  <c r="F153" i="27"/>
  <c r="F157" i="27"/>
  <c r="F161" i="27"/>
  <c r="F165" i="27"/>
  <c r="F169" i="27"/>
  <c r="F173" i="27"/>
  <c r="F177" i="27"/>
  <c r="F181" i="27"/>
  <c r="F185" i="27"/>
  <c r="F189" i="27"/>
  <c r="F193" i="27"/>
  <c r="F197" i="27"/>
  <c r="F201" i="27"/>
  <c r="F205" i="27"/>
  <c r="F209" i="27"/>
  <c r="F213" i="27"/>
  <c r="F217" i="27"/>
  <c r="F221" i="27"/>
  <c r="F225" i="27"/>
  <c r="F229" i="27"/>
  <c r="F233" i="27"/>
  <c r="F237" i="27"/>
  <c r="F241" i="27"/>
  <c r="F245" i="27"/>
  <c r="F249" i="27"/>
  <c r="F253" i="27"/>
  <c r="F257" i="27"/>
  <c r="F261" i="27"/>
  <c r="F14" i="27"/>
  <c r="F18" i="27"/>
  <c r="F22" i="27"/>
  <c r="F26" i="27"/>
  <c r="F30" i="27"/>
  <c r="F34" i="27"/>
  <c r="F38" i="27"/>
  <c r="F42" i="27"/>
  <c r="F46" i="27"/>
  <c r="F50" i="27"/>
  <c r="F54" i="27"/>
  <c r="F58" i="27"/>
  <c r="F62" i="27"/>
  <c r="F66" i="27"/>
  <c r="F70" i="27"/>
  <c r="F74" i="27"/>
  <c r="F78" i="27"/>
  <c r="F82" i="27"/>
  <c r="F86" i="27"/>
  <c r="F90" i="27"/>
  <c r="F94" i="27"/>
  <c r="F98" i="27"/>
  <c r="F102" i="27"/>
  <c r="F106" i="27"/>
  <c r="F110" i="27"/>
  <c r="F114" i="27"/>
  <c r="F118" i="27"/>
  <c r="F122" i="27"/>
  <c r="F126" i="27"/>
  <c r="F130" i="27"/>
  <c r="F134" i="27"/>
  <c r="F138" i="27"/>
  <c r="F142" i="27"/>
  <c r="F146" i="27"/>
  <c r="F150" i="27"/>
  <c r="F154" i="27"/>
  <c r="F158" i="27"/>
  <c r="F162" i="27"/>
  <c r="F166" i="27"/>
  <c r="F170" i="27"/>
  <c r="F174" i="27"/>
  <c r="F178" i="27"/>
  <c r="F182" i="27"/>
  <c r="F186" i="27"/>
  <c r="F190" i="27"/>
  <c r="F194" i="27"/>
  <c r="F198" i="27"/>
  <c r="F202" i="27"/>
  <c r="F206" i="27"/>
  <c r="F210" i="27"/>
  <c r="F214" i="27"/>
  <c r="F218" i="27"/>
  <c r="F222" i="27"/>
  <c r="F226" i="27"/>
  <c r="F230" i="27"/>
  <c r="F234" i="27"/>
  <c r="F238" i="27"/>
  <c r="F242" i="27"/>
  <c r="F246" i="27"/>
  <c r="F250" i="27"/>
  <c r="F254" i="27"/>
  <c r="F258" i="27"/>
  <c r="F262" i="27"/>
  <c r="F15" i="27"/>
  <c r="F31" i="27"/>
  <c r="F47" i="27"/>
  <c r="F63" i="27"/>
  <c r="F79" i="27"/>
  <c r="F95" i="27"/>
  <c r="F111" i="27"/>
  <c r="F127" i="27"/>
  <c r="F143" i="27"/>
  <c r="F159" i="27"/>
  <c r="F175" i="27"/>
  <c r="F191" i="27"/>
  <c r="F207" i="27"/>
  <c r="F223" i="27"/>
  <c r="F239" i="27"/>
  <c r="F255" i="27"/>
  <c r="F19" i="27"/>
  <c r="F35" i="27"/>
  <c r="F51" i="27"/>
  <c r="F67" i="27"/>
  <c r="F83" i="27"/>
  <c r="F99" i="27"/>
  <c r="F115" i="27"/>
  <c r="F131" i="27"/>
  <c r="F147" i="27"/>
  <c r="F163" i="27"/>
  <c r="F179" i="27"/>
  <c r="F195" i="27"/>
  <c r="F211" i="27"/>
  <c r="F227" i="27"/>
  <c r="F243" i="27"/>
  <c r="F259" i="27"/>
  <c r="F23" i="27"/>
  <c r="F39" i="27"/>
  <c r="F55" i="27"/>
  <c r="F71" i="27"/>
  <c r="F87" i="27"/>
  <c r="F103" i="27"/>
  <c r="F119" i="27"/>
  <c r="F135" i="27"/>
  <c r="F151" i="27"/>
  <c r="F167" i="27"/>
  <c r="F183" i="27"/>
  <c r="F199" i="27"/>
  <c r="F215" i="27"/>
  <c r="F231" i="27"/>
  <c r="F247" i="27"/>
  <c r="F263" i="27"/>
  <c r="F27" i="27"/>
  <c r="F91" i="27"/>
  <c r="F155" i="27"/>
  <c r="F219" i="27"/>
  <c r="F43" i="27"/>
  <c r="F107" i="27"/>
  <c r="F171" i="27"/>
  <c r="F235" i="27"/>
  <c r="F59" i="27"/>
  <c r="F123" i="27"/>
  <c r="F187" i="27"/>
  <c r="F251" i="27"/>
  <c r="F139" i="27"/>
  <c r="F13" i="27"/>
  <c r="F203" i="27"/>
  <c r="F16" i="23"/>
  <c r="F20" i="23"/>
  <c r="F24" i="23"/>
  <c r="F28" i="23"/>
  <c r="F32" i="23"/>
  <c r="F36" i="23"/>
  <c r="F40" i="23"/>
  <c r="F44" i="23"/>
  <c r="F48" i="23"/>
  <c r="F52" i="23"/>
  <c r="F56" i="23"/>
  <c r="F60" i="23"/>
  <c r="F64" i="23"/>
  <c r="F68" i="23"/>
  <c r="F72" i="23"/>
  <c r="F76" i="23"/>
  <c r="F17" i="23"/>
  <c r="F21" i="23"/>
  <c r="F25" i="23"/>
  <c r="F29" i="23"/>
  <c r="F33" i="23"/>
  <c r="F37" i="23"/>
  <c r="F41" i="23"/>
  <c r="F45" i="23"/>
  <c r="F49" i="23"/>
  <c r="F53" i="23"/>
  <c r="F57" i="23"/>
  <c r="F61" i="23"/>
  <c r="F65" i="23"/>
  <c r="F69" i="23"/>
  <c r="F73" i="23"/>
  <c r="F77" i="23"/>
  <c r="F14" i="23"/>
  <c r="F18" i="23"/>
  <c r="F22" i="23"/>
  <c r="F26" i="23"/>
  <c r="F30" i="23"/>
  <c r="F34" i="23"/>
  <c r="F38" i="23"/>
  <c r="F42" i="23"/>
  <c r="F46" i="23"/>
  <c r="F50" i="23"/>
  <c r="F54" i="23"/>
  <c r="F58" i="23"/>
  <c r="F62" i="23"/>
  <c r="F66" i="23"/>
  <c r="F70" i="23"/>
  <c r="F74" i="23"/>
  <c r="F19" i="23"/>
  <c r="F35" i="23"/>
  <c r="F51" i="23"/>
  <c r="F67" i="23"/>
  <c r="F23" i="23"/>
  <c r="F39" i="23"/>
  <c r="F55" i="23"/>
  <c r="F71" i="23"/>
  <c r="F27" i="23"/>
  <c r="F43" i="23"/>
  <c r="F59" i="23"/>
  <c r="F75" i="23"/>
  <c r="F47" i="23"/>
  <c r="F63" i="23"/>
  <c r="F15" i="23"/>
  <c r="F31" i="23"/>
  <c r="F13" i="23"/>
  <c r="F17" i="9"/>
  <c r="F21" i="9"/>
  <c r="F25" i="9"/>
  <c r="F29" i="9"/>
  <c r="F33" i="9"/>
  <c r="F37" i="9"/>
  <c r="F41" i="9"/>
  <c r="F45" i="9"/>
  <c r="F49" i="9"/>
  <c r="F53" i="9"/>
  <c r="F57" i="9"/>
  <c r="F61" i="9"/>
  <c r="F65" i="9"/>
  <c r="F69" i="9"/>
  <c r="F73" i="9"/>
  <c r="F77" i="9"/>
  <c r="F81" i="9"/>
  <c r="F85" i="9"/>
  <c r="F89" i="9"/>
  <c r="F93" i="9"/>
  <c r="F97" i="9"/>
  <c r="F101" i="9"/>
  <c r="F105" i="9"/>
  <c r="F109" i="9"/>
  <c r="F113" i="9"/>
  <c r="F117" i="9"/>
  <c r="F121" i="9"/>
  <c r="F125" i="9"/>
  <c r="F129" i="9"/>
  <c r="F133" i="9"/>
  <c r="F137" i="9"/>
  <c r="F141" i="9"/>
  <c r="F145" i="9"/>
  <c r="F149" i="9"/>
  <c r="F153" i="9"/>
  <c r="F157" i="9"/>
  <c r="F161" i="9"/>
  <c r="F165" i="9"/>
  <c r="F169" i="9"/>
  <c r="F173" i="9"/>
  <c r="F177" i="9"/>
  <c r="F181" i="9"/>
  <c r="F185" i="9"/>
  <c r="F189" i="9"/>
  <c r="F193" i="9"/>
  <c r="F197" i="9"/>
  <c r="F201" i="9"/>
  <c r="F205" i="9"/>
  <c r="F14" i="9"/>
  <c r="F18" i="9"/>
  <c r="F22" i="9"/>
  <c r="F26" i="9"/>
  <c r="F30" i="9"/>
  <c r="F34" i="9"/>
  <c r="F38" i="9"/>
  <c r="F42" i="9"/>
  <c r="F46" i="9"/>
  <c r="F50" i="9"/>
  <c r="F54" i="9"/>
  <c r="F58" i="9"/>
  <c r="F62" i="9"/>
  <c r="F66" i="9"/>
  <c r="F70" i="9"/>
  <c r="F74" i="9"/>
  <c r="F78" i="9"/>
  <c r="F82" i="9"/>
  <c r="F86" i="9"/>
  <c r="F90" i="9"/>
  <c r="F94" i="9"/>
  <c r="F98" i="9"/>
  <c r="F102" i="9"/>
  <c r="F106" i="9"/>
  <c r="F110" i="9"/>
  <c r="F114" i="9"/>
  <c r="F118" i="9"/>
  <c r="F122" i="9"/>
  <c r="F126" i="9"/>
  <c r="F130" i="9"/>
  <c r="F134" i="9"/>
  <c r="F138" i="9"/>
  <c r="F142" i="9"/>
  <c r="F146" i="9"/>
  <c r="F150" i="9"/>
  <c r="F154" i="9"/>
  <c r="F158" i="9"/>
  <c r="F162" i="9"/>
  <c r="F166" i="9"/>
  <c r="F170" i="9"/>
  <c r="F174" i="9"/>
  <c r="F178" i="9"/>
  <c r="F182" i="9"/>
  <c r="F186" i="9"/>
  <c r="F190" i="9"/>
  <c r="F194" i="9"/>
  <c r="F198" i="9"/>
  <c r="F202" i="9"/>
  <c r="F206" i="9"/>
  <c r="F15" i="9"/>
  <c r="F19" i="9"/>
  <c r="F23" i="9"/>
  <c r="F27" i="9"/>
  <c r="F31" i="9"/>
  <c r="F35" i="9"/>
  <c r="F39" i="9"/>
  <c r="F43" i="9"/>
  <c r="F47" i="9"/>
  <c r="F51" i="9"/>
  <c r="F55" i="9"/>
  <c r="F59" i="9"/>
  <c r="F63" i="9"/>
  <c r="F67" i="9"/>
  <c r="F71" i="9"/>
  <c r="F75" i="9"/>
  <c r="F79" i="9"/>
  <c r="F83" i="9"/>
  <c r="F87" i="9"/>
  <c r="F91" i="9"/>
  <c r="F95" i="9"/>
  <c r="F99" i="9"/>
  <c r="F103" i="9"/>
  <c r="F107" i="9"/>
  <c r="F111" i="9"/>
  <c r="F115" i="9"/>
  <c r="F119" i="9"/>
  <c r="F123" i="9"/>
  <c r="F127" i="9"/>
  <c r="F131" i="9"/>
  <c r="F135" i="9"/>
  <c r="F139" i="9"/>
  <c r="F143" i="9"/>
  <c r="F147" i="9"/>
  <c r="F151" i="9"/>
  <c r="F155" i="9"/>
  <c r="F159" i="9"/>
  <c r="F163" i="9"/>
  <c r="F167" i="9"/>
  <c r="F171" i="9"/>
  <c r="F175" i="9"/>
  <c r="F179" i="9"/>
  <c r="F183" i="9"/>
  <c r="F187" i="9"/>
  <c r="F191" i="9"/>
  <c r="F195" i="9"/>
  <c r="F199" i="9"/>
  <c r="F203" i="9"/>
  <c r="F207" i="9"/>
  <c r="F20" i="9"/>
  <c r="F36" i="9"/>
  <c r="F52" i="9"/>
  <c r="F68" i="9"/>
  <c r="F84" i="9"/>
  <c r="F100" i="9"/>
  <c r="F116" i="9"/>
  <c r="F132" i="9"/>
  <c r="F148" i="9"/>
  <c r="F164" i="9"/>
  <c r="F180" i="9"/>
  <c r="F196" i="9"/>
  <c r="F24" i="9"/>
  <c r="F40" i="9"/>
  <c r="F56" i="9"/>
  <c r="F72" i="9"/>
  <c r="F88" i="9"/>
  <c r="F104" i="9"/>
  <c r="F120" i="9"/>
  <c r="F136" i="9"/>
  <c r="F152" i="9"/>
  <c r="F168" i="9"/>
  <c r="F184" i="9"/>
  <c r="F200" i="9"/>
  <c r="F28" i="9"/>
  <c r="F44" i="9"/>
  <c r="F60" i="9"/>
  <c r="F76" i="9"/>
  <c r="F92" i="9"/>
  <c r="F108" i="9"/>
  <c r="F124" i="9"/>
  <c r="F140" i="9"/>
  <c r="F156" i="9"/>
  <c r="F172" i="9"/>
  <c r="F188" i="9"/>
  <c r="F204" i="9"/>
  <c r="F64" i="9"/>
  <c r="F128" i="9"/>
  <c r="F192" i="9"/>
  <c r="F16" i="9"/>
  <c r="F80" i="9"/>
  <c r="F144" i="9"/>
  <c r="F32" i="9"/>
  <c r="F96" i="9"/>
  <c r="F160" i="9"/>
  <c r="F112" i="9"/>
  <c r="F176" i="9"/>
  <c r="F48" i="9"/>
  <c r="F13" i="9"/>
  <c r="F15" i="30"/>
  <c r="F19" i="30"/>
  <c r="F23" i="30"/>
  <c r="F27" i="30"/>
  <c r="F31" i="30"/>
  <c r="F35" i="30"/>
  <c r="F39" i="30"/>
  <c r="F43" i="30"/>
  <c r="F47" i="30"/>
  <c r="F51" i="30"/>
  <c r="F55" i="30"/>
  <c r="F59" i="30"/>
  <c r="F63" i="30"/>
  <c r="F67" i="30"/>
  <c r="F71" i="30"/>
  <c r="F75" i="30"/>
  <c r="F79" i="30"/>
  <c r="F83" i="30"/>
  <c r="F87" i="30"/>
  <c r="F91" i="30"/>
  <c r="F95" i="30"/>
  <c r="F99" i="30"/>
  <c r="F103" i="30"/>
  <c r="F107" i="30"/>
  <c r="F111" i="30"/>
  <c r="F115" i="30"/>
  <c r="F119" i="30"/>
  <c r="F123" i="30"/>
  <c r="F127" i="30"/>
  <c r="F131" i="30"/>
  <c r="F135" i="30"/>
  <c r="F139" i="30"/>
  <c r="F143" i="30"/>
  <c r="F147" i="30"/>
  <c r="F151" i="30"/>
  <c r="F155" i="30"/>
  <c r="F159" i="30"/>
  <c r="F163" i="30"/>
  <c r="F167" i="30"/>
  <c r="F171" i="30"/>
  <c r="F175" i="30"/>
  <c r="F179" i="30"/>
  <c r="F183" i="30"/>
  <c r="F187" i="30"/>
  <c r="F191" i="30"/>
  <c r="F195" i="30"/>
  <c r="F199" i="30"/>
  <c r="F203" i="30"/>
  <c r="F207" i="30"/>
  <c r="F211" i="30"/>
  <c r="F215" i="30"/>
  <c r="F219" i="30"/>
  <c r="F223" i="30"/>
  <c r="F227" i="30"/>
  <c r="F231" i="30"/>
  <c r="F235" i="30"/>
  <c r="F239" i="30"/>
  <c r="F243" i="30"/>
  <c r="F247" i="30"/>
  <c r="F251" i="30"/>
  <c r="F255" i="30"/>
  <c r="F259" i="30"/>
  <c r="F263" i="30"/>
  <c r="F267" i="30"/>
  <c r="F271" i="30"/>
  <c r="F275" i="30"/>
  <c r="F279" i="30"/>
  <c r="F283" i="30"/>
  <c r="F287" i="30"/>
  <c r="F291" i="30"/>
  <c r="F295" i="30"/>
  <c r="F299" i="30"/>
  <c r="F303" i="30"/>
  <c r="F307" i="30"/>
  <c r="F311" i="30"/>
  <c r="F315" i="30"/>
  <c r="F319" i="30"/>
  <c r="F323" i="30"/>
  <c r="F327" i="30"/>
  <c r="F331" i="30"/>
  <c r="F335" i="30"/>
  <c r="F339" i="30"/>
  <c r="F343" i="30"/>
  <c r="F347" i="30"/>
  <c r="F351" i="30"/>
  <c r="F355" i="30"/>
  <c r="F359" i="30"/>
  <c r="F363" i="30"/>
  <c r="F367" i="30"/>
  <c r="F371" i="30"/>
  <c r="F375" i="30"/>
  <c r="F379" i="30"/>
  <c r="F383" i="30"/>
  <c r="F387" i="30"/>
  <c r="F391" i="30"/>
  <c r="F395" i="30"/>
  <c r="F399" i="30"/>
  <c r="F403" i="30"/>
  <c r="F407" i="30"/>
  <c r="F411" i="30"/>
  <c r="F415" i="30"/>
  <c r="F419" i="30"/>
  <c r="F423" i="30"/>
  <c r="F427" i="30"/>
  <c r="F431" i="30"/>
  <c r="F435" i="30"/>
  <c r="F439" i="30"/>
  <c r="F443" i="30"/>
  <c r="F447" i="30"/>
  <c r="F451" i="30"/>
  <c r="F455" i="30"/>
  <c r="F459" i="30"/>
  <c r="F463" i="30"/>
  <c r="F467" i="30"/>
  <c r="F471" i="30"/>
  <c r="F475" i="30"/>
  <c r="F479" i="30"/>
  <c r="F483" i="30"/>
  <c r="F487" i="30"/>
  <c r="F491" i="30"/>
  <c r="F495" i="30"/>
  <c r="F499" i="30"/>
  <c r="F503" i="30"/>
  <c r="F507" i="30"/>
  <c r="F511" i="30"/>
  <c r="F515" i="30"/>
  <c r="F519" i="30"/>
  <c r="F523" i="30"/>
  <c r="F527" i="30"/>
  <c r="F531" i="30"/>
  <c r="F535" i="30"/>
  <c r="F539" i="30"/>
  <c r="F543" i="30"/>
  <c r="F547" i="30"/>
  <c r="F551" i="30"/>
  <c r="F555" i="30"/>
  <c r="F559" i="30"/>
  <c r="F563" i="30"/>
  <c r="F567" i="30"/>
  <c r="F571" i="30"/>
  <c r="F575" i="30"/>
  <c r="F579" i="30"/>
  <c r="F583" i="30"/>
  <c r="F587" i="30"/>
  <c r="F591" i="30"/>
  <c r="F595" i="30"/>
  <c r="F599" i="30"/>
  <c r="F603" i="30"/>
  <c r="F607" i="30"/>
  <c r="F611" i="30"/>
  <c r="F615" i="30"/>
  <c r="F619" i="30"/>
  <c r="F623" i="30"/>
  <c r="F627" i="30"/>
  <c r="F631" i="30"/>
  <c r="F635" i="30"/>
  <c r="F639" i="30"/>
  <c r="F643" i="30"/>
  <c r="F647" i="30"/>
  <c r="F651" i="30"/>
  <c r="F655" i="30"/>
  <c r="F659" i="30"/>
  <c r="F663" i="30"/>
  <c r="F667" i="30"/>
  <c r="F671" i="30"/>
  <c r="F675" i="30"/>
  <c r="F679" i="30"/>
  <c r="F683" i="30"/>
  <c r="F687" i="30"/>
  <c r="F691" i="30"/>
  <c r="F695" i="30"/>
  <c r="F699" i="30"/>
  <c r="F703" i="30"/>
  <c r="F707" i="30"/>
  <c r="F711" i="30"/>
  <c r="F715" i="30"/>
  <c r="F719" i="30"/>
  <c r="F723" i="30"/>
  <c r="F727" i="30"/>
  <c r="F731" i="30"/>
  <c r="F735" i="30"/>
  <c r="F739" i="30"/>
  <c r="F743" i="30"/>
  <c r="F747" i="30"/>
  <c r="F751" i="30"/>
  <c r="F755" i="30"/>
  <c r="F759" i="30"/>
  <c r="F763" i="30"/>
  <c r="F767" i="30"/>
  <c r="F771" i="30"/>
  <c r="F775" i="30"/>
  <c r="F779" i="30"/>
  <c r="F783" i="30"/>
  <c r="F787" i="30"/>
  <c r="F791" i="30"/>
  <c r="F795" i="30"/>
  <c r="F799" i="30"/>
  <c r="F803" i="30"/>
  <c r="F807" i="30"/>
  <c r="F811" i="30"/>
  <c r="F815" i="30"/>
  <c r="F819" i="30"/>
  <c r="F823" i="30"/>
  <c r="F827" i="30"/>
  <c r="F831" i="30"/>
  <c r="F835" i="30"/>
  <c r="F839" i="30"/>
  <c r="F843" i="30"/>
  <c r="F847" i="30"/>
  <c r="F851" i="30"/>
  <c r="F855" i="30"/>
  <c r="F859" i="30"/>
  <c r="F863" i="30"/>
  <c r="F867" i="30"/>
  <c r="F871" i="30"/>
  <c r="F875" i="30"/>
  <c r="F879" i="30"/>
  <c r="F883" i="30"/>
  <c r="F887" i="30"/>
  <c r="F891" i="30"/>
  <c r="F895" i="30"/>
  <c r="F899" i="30"/>
  <c r="F903" i="30"/>
  <c r="F907" i="30"/>
  <c r="F911" i="30"/>
  <c r="F915" i="30"/>
  <c r="F919" i="30"/>
  <c r="F923" i="30"/>
  <c r="F927" i="30"/>
  <c r="F931" i="30"/>
  <c r="F935" i="30"/>
  <c r="F939" i="30"/>
  <c r="F943" i="30"/>
  <c r="F947" i="30"/>
  <c r="F951" i="30"/>
  <c r="F955" i="30"/>
  <c r="F959" i="30"/>
  <c r="F963" i="30"/>
  <c r="F967" i="30"/>
  <c r="F971" i="30"/>
  <c r="F975" i="30"/>
  <c r="F979" i="30"/>
  <c r="F983" i="30"/>
  <c r="F987" i="30"/>
  <c r="F991" i="30"/>
  <c r="F995" i="30"/>
  <c r="F999" i="30"/>
  <c r="F1003" i="30"/>
  <c r="F1007" i="30"/>
  <c r="F1011" i="30"/>
  <c r="F17" i="30"/>
  <c r="F21" i="30"/>
  <c r="F25" i="30"/>
  <c r="F29" i="30"/>
  <c r="F33" i="30"/>
  <c r="F37" i="30"/>
  <c r="F41" i="30"/>
  <c r="F45" i="30"/>
  <c r="F49" i="30"/>
  <c r="F53" i="30"/>
  <c r="F57" i="30"/>
  <c r="F61" i="30"/>
  <c r="F65" i="30"/>
  <c r="F69" i="30"/>
  <c r="F73" i="30"/>
  <c r="F77" i="30"/>
  <c r="F81" i="30"/>
  <c r="F85" i="30"/>
  <c r="F89" i="30"/>
  <c r="F93" i="30"/>
  <c r="F97" i="30"/>
  <c r="F101" i="30"/>
  <c r="F105" i="30"/>
  <c r="F109" i="30"/>
  <c r="F113" i="30"/>
  <c r="F117" i="30"/>
  <c r="F121" i="30"/>
  <c r="F125" i="30"/>
  <c r="F129" i="30"/>
  <c r="F133" i="30"/>
  <c r="F137" i="30"/>
  <c r="F141" i="30"/>
  <c r="F145" i="30"/>
  <c r="F149" i="30"/>
  <c r="F153" i="30"/>
  <c r="F157" i="30"/>
  <c r="F161" i="30"/>
  <c r="F165" i="30"/>
  <c r="F169" i="30"/>
  <c r="F173" i="30"/>
  <c r="F177" i="30"/>
  <c r="F181" i="30"/>
  <c r="F185" i="30"/>
  <c r="F189" i="30"/>
  <c r="F193" i="30"/>
  <c r="F197" i="30"/>
  <c r="F201" i="30"/>
  <c r="F205" i="30"/>
  <c r="F209" i="30"/>
  <c r="F213" i="30"/>
  <c r="F217" i="30"/>
  <c r="F221" i="30"/>
  <c r="F225" i="30"/>
  <c r="F229" i="30"/>
  <c r="F233" i="30"/>
  <c r="F237" i="30"/>
  <c r="F241" i="30"/>
  <c r="F245" i="30"/>
  <c r="F249" i="30"/>
  <c r="F253" i="30"/>
  <c r="F257" i="30"/>
  <c r="F261" i="30"/>
  <c r="F265" i="30"/>
  <c r="F269" i="30"/>
  <c r="F273" i="30"/>
  <c r="F277" i="30"/>
  <c r="F281" i="30"/>
  <c r="F285" i="30"/>
  <c r="F289" i="30"/>
  <c r="F293" i="30"/>
  <c r="F297" i="30"/>
  <c r="F301" i="30"/>
  <c r="F305" i="30"/>
  <c r="F309" i="30"/>
  <c r="F313" i="30"/>
  <c r="F317" i="30"/>
  <c r="F321" i="30"/>
  <c r="F325" i="30"/>
  <c r="F329" i="30"/>
  <c r="F333" i="30"/>
  <c r="F337" i="30"/>
  <c r="F341" i="30"/>
  <c r="F345" i="30"/>
  <c r="F349" i="30"/>
  <c r="F353" i="30"/>
  <c r="F357" i="30"/>
  <c r="F361" i="30"/>
  <c r="F365" i="30"/>
  <c r="F369" i="30"/>
  <c r="F373" i="30"/>
  <c r="F377" i="30"/>
  <c r="F381" i="30"/>
  <c r="F385" i="30"/>
  <c r="F389" i="30"/>
  <c r="F393" i="30"/>
  <c r="F397" i="30"/>
  <c r="F401" i="30"/>
  <c r="F405" i="30"/>
  <c r="F409" i="30"/>
  <c r="F413" i="30"/>
  <c r="F417" i="30"/>
  <c r="F421" i="30"/>
  <c r="F425" i="30"/>
  <c r="F429" i="30"/>
  <c r="F433" i="30"/>
  <c r="F437" i="30"/>
  <c r="F441" i="30"/>
  <c r="F445" i="30"/>
  <c r="F449" i="30"/>
  <c r="F453" i="30"/>
  <c r="F457" i="30"/>
  <c r="F461" i="30"/>
  <c r="F465" i="30"/>
  <c r="F469" i="30"/>
  <c r="F473" i="30"/>
  <c r="F477" i="30"/>
  <c r="F481" i="30"/>
  <c r="F485" i="30"/>
  <c r="F489" i="30"/>
  <c r="F18" i="30"/>
  <c r="F26" i="30"/>
  <c r="F34" i="30"/>
  <c r="F42" i="30"/>
  <c r="F50" i="30"/>
  <c r="F58" i="30"/>
  <c r="F66" i="30"/>
  <c r="F74" i="30"/>
  <c r="F82" i="30"/>
  <c r="F90" i="30"/>
  <c r="F98" i="30"/>
  <c r="F106" i="30"/>
  <c r="F114" i="30"/>
  <c r="F122" i="30"/>
  <c r="F130" i="30"/>
  <c r="F138" i="30"/>
  <c r="F146" i="30"/>
  <c r="F154" i="30"/>
  <c r="F162" i="30"/>
  <c r="F170" i="30"/>
  <c r="F178" i="30"/>
  <c r="F186" i="30"/>
  <c r="F194" i="30"/>
  <c r="F202" i="30"/>
  <c r="F210" i="30"/>
  <c r="F218" i="30"/>
  <c r="F226" i="30"/>
  <c r="F234" i="30"/>
  <c r="F242" i="30"/>
  <c r="F250" i="30"/>
  <c r="F258" i="30"/>
  <c r="F266" i="30"/>
  <c r="F274" i="30"/>
  <c r="F282" i="30"/>
  <c r="F290" i="30"/>
  <c r="F298" i="30"/>
  <c r="F306" i="30"/>
  <c r="F314" i="30"/>
  <c r="F322" i="30"/>
  <c r="F330" i="30"/>
  <c r="F338" i="30"/>
  <c r="F346" i="30"/>
  <c r="F354" i="30"/>
  <c r="F362" i="30"/>
  <c r="F370" i="30"/>
  <c r="F378" i="30"/>
  <c r="F386" i="30"/>
  <c r="F394" i="30"/>
  <c r="F402" i="30"/>
  <c r="F410" i="30"/>
  <c r="F418" i="30"/>
  <c r="F426" i="30"/>
  <c r="F434" i="30"/>
  <c r="F442" i="30"/>
  <c r="F450" i="30"/>
  <c r="F458" i="30"/>
  <c r="F466" i="30"/>
  <c r="F474" i="30"/>
  <c r="F482" i="30"/>
  <c r="F490" i="30"/>
  <c r="F496" i="30"/>
  <c r="F501" i="30"/>
  <c r="F506" i="30"/>
  <c r="F512" i="30"/>
  <c r="F517" i="30"/>
  <c r="F522" i="30"/>
  <c r="F528" i="30"/>
  <c r="F533" i="30"/>
  <c r="F538" i="30"/>
  <c r="F544" i="30"/>
  <c r="F549" i="30"/>
  <c r="F554" i="30"/>
  <c r="F560" i="30"/>
  <c r="F565" i="30"/>
  <c r="F570" i="30"/>
  <c r="F576" i="30"/>
  <c r="F581" i="30"/>
  <c r="F586" i="30"/>
  <c r="F592" i="30"/>
  <c r="F597" i="30"/>
  <c r="F602" i="30"/>
  <c r="F608" i="30"/>
  <c r="F613" i="30"/>
  <c r="F618" i="30"/>
  <c r="F624" i="30"/>
  <c r="F629" i="30"/>
  <c r="F634" i="30"/>
  <c r="F640" i="30"/>
  <c r="F645" i="30"/>
  <c r="F650" i="30"/>
  <c r="F656" i="30"/>
  <c r="F661" i="30"/>
  <c r="F666" i="30"/>
  <c r="F672" i="30"/>
  <c r="F677" i="30"/>
  <c r="F682" i="30"/>
  <c r="F688" i="30"/>
  <c r="F693" i="30"/>
  <c r="F698" i="30"/>
  <c r="F704" i="30"/>
  <c r="F709" i="30"/>
  <c r="F714" i="30"/>
  <c r="F720" i="30"/>
  <c r="F725" i="30"/>
  <c r="F730" i="30"/>
  <c r="F736" i="30"/>
  <c r="F741" i="30"/>
  <c r="F746" i="30"/>
  <c r="F752" i="30"/>
  <c r="F757" i="30"/>
  <c r="F762" i="30"/>
  <c r="F768" i="30"/>
  <c r="F773" i="30"/>
  <c r="F778" i="30"/>
  <c r="F784" i="30"/>
  <c r="F789" i="30"/>
  <c r="F794" i="30"/>
  <c r="F800" i="30"/>
  <c r="F805" i="30"/>
  <c r="F810" i="30"/>
  <c r="F816" i="30"/>
  <c r="F821" i="30"/>
  <c r="F826" i="30"/>
  <c r="F832" i="30"/>
  <c r="F837" i="30"/>
  <c r="F842" i="30"/>
  <c r="F848" i="30"/>
  <c r="F853" i="30"/>
  <c r="F858" i="30"/>
  <c r="F864" i="30"/>
  <c r="F869" i="30"/>
  <c r="F874" i="30"/>
  <c r="F880" i="30"/>
  <c r="F885" i="30"/>
  <c r="F890" i="30"/>
  <c r="F896" i="30"/>
  <c r="F901" i="30"/>
  <c r="F906" i="30"/>
  <c r="F912" i="30"/>
  <c r="F917" i="30"/>
  <c r="F922" i="30"/>
  <c r="F928" i="30"/>
  <c r="F933" i="30"/>
  <c r="F938" i="30"/>
  <c r="F944" i="30"/>
  <c r="F949" i="30"/>
  <c r="F954" i="30"/>
  <c r="F960" i="30"/>
  <c r="F965" i="30"/>
  <c r="F970" i="30"/>
  <c r="F976" i="30"/>
  <c r="F981" i="30"/>
  <c r="F986" i="30"/>
  <c r="F992" i="30"/>
  <c r="F997" i="30"/>
  <c r="F1002" i="30"/>
  <c r="F1008" i="30"/>
  <c r="F20" i="30"/>
  <c r="F28" i="30"/>
  <c r="F36" i="30"/>
  <c r="F44" i="30"/>
  <c r="F52" i="30"/>
  <c r="F60" i="30"/>
  <c r="F68" i="30"/>
  <c r="F76" i="30"/>
  <c r="F84" i="30"/>
  <c r="F92" i="30"/>
  <c r="F100" i="30"/>
  <c r="F108" i="30"/>
  <c r="F116" i="30"/>
  <c r="F124" i="30"/>
  <c r="F132" i="30"/>
  <c r="F140" i="30"/>
  <c r="F148" i="30"/>
  <c r="F156" i="30"/>
  <c r="F164" i="30"/>
  <c r="F172" i="30"/>
  <c r="F180" i="30"/>
  <c r="F188" i="30"/>
  <c r="F196" i="30"/>
  <c r="F204" i="30"/>
  <c r="F212" i="30"/>
  <c r="F220" i="30"/>
  <c r="F228" i="30"/>
  <c r="F236" i="30"/>
  <c r="F244" i="30"/>
  <c r="F252" i="30"/>
  <c r="F260" i="30"/>
  <c r="F268" i="30"/>
  <c r="F276" i="30"/>
  <c r="F284" i="30"/>
  <c r="F292" i="30"/>
  <c r="F300" i="30"/>
  <c r="F308" i="30"/>
  <c r="F316" i="30"/>
  <c r="F324" i="30"/>
  <c r="F332" i="30"/>
  <c r="F340" i="30"/>
  <c r="F348" i="30"/>
  <c r="F356" i="30"/>
  <c r="F364" i="30"/>
  <c r="F372" i="30"/>
  <c r="F380" i="30"/>
  <c r="F388" i="30"/>
  <c r="F396" i="30"/>
  <c r="F404" i="30"/>
  <c r="F412" i="30"/>
  <c r="F420" i="30"/>
  <c r="F428" i="30"/>
  <c r="F436" i="30"/>
  <c r="F444" i="30"/>
  <c r="F452" i="30"/>
  <c r="F460" i="30"/>
  <c r="F468" i="30"/>
  <c r="F476" i="30"/>
  <c r="F484" i="30"/>
  <c r="F492" i="30"/>
  <c r="F497" i="30"/>
  <c r="F502" i="30"/>
  <c r="F508" i="30"/>
  <c r="F513" i="30"/>
  <c r="F518" i="30"/>
  <c r="F524" i="30"/>
  <c r="F529" i="30"/>
  <c r="F534" i="30"/>
  <c r="F540" i="30"/>
  <c r="F545" i="30"/>
  <c r="F550" i="30"/>
  <c r="F556" i="30"/>
  <c r="F561" i="30"/>
  <c r="F566" i="30"/>
  <c r="F572" i="30"/>
  <c r="F577" i="30"/>
  <c r="F582" i="30"/>
  <c r="F588" i="30"/>
  <c r="F593" i="30"/>
  <c r="F598" i="30"/>
  <c r="F604" i="30"/>
  <c r="F609" i="30"/>
  <c r="F614" i="30"/>
  <c r="F620" i="30"/>
  <c r="F625" i="30"/>
  <c r="F630" i="30"/>
  <c r="F636" i="30"/>
  <c r="F641" i="30"/>
  <c r="F646" i="30"/>
  <c r="F652" i="30"/>
  <c r="F657" i="30"/>
  <c r="F662" i="30"/>
  <c r="F668" i="30"/>
  <c r="F673" i="30"/>
  <c r="F678" i="30"/>
  <c r="F684" i="30"/>
  <c r="F689" i="30"/>
  <c r="F694" i="30"/>
  <c r="F700" i="30"/>
  <c r="F705" i="30"/>
  <c r="F710" i="30"/>
  <c r="F716" i="30"/>
  <c r="F721" i="30"/>
  <c r="F726" i="30"/>
  <c r="F732" i="30"/>
  <c r="F737" i="30"/>
  <c r="F742" i="30"/>
  <c r="F748" i="30"/>
  <c r="F753" i="30"/>
  <c r="F758" i="30"/>
  <c r="F764" i="30"/>
  <c r="F769" i="30"/>
  <c r="F774" i="30"/>
  <c r="F780" i="30"/>
  <c r="F785" i="30"/>
  <c r="F790" i="30"/>
  <c r="F796" i="30"/>
  <c r="F801" i="30"/>
  <c r="F806" i="30"/>
  <c r="F812" i="30"/>
  <c r="F817" i="30"/>
  <c r="F822" i="30"/>
  <c r="F828" i="30"/>
  <c r="F833" i="30"/>
  <c r="F838" i="30"/>
  <c r="F844" i="30"/>
  <c r="F849" i="30"/>
  <c r="F854" i="30"/>
  <c r="F860" i="30"/>
  <c r="F865" i="30"/>
  <c r="F870" i="30"/>
  <c r="F876" i="30"/>
  <c r="F881" i="30"/>
  <c r="F886" i="30"/>
  <c r="F892" i="30"/>
  <c r="F897" i="30"/>
  <c r="F902" i="30"/>
  <c r="F908" i="30"/>
  <c r="F913" i="30"/>
  <c r="F918" i="30"/>
  <c r="F924" i="30"/>
  <c r="F929" i="30"/>
  <c r="F934" i="30"/>
  <c r="F940" i="30"/>
  <c r="F945" i="30"/>
  <c r="F950" i="30"/>
  <c r="F956" i="30"/>
  <c r="F961" i="30"/>
  <c r="F966" i="30"/>
  <c r="F972" i="30"/>
  <c r="F977" i="30"/>
  <c r="F982" i="30"/>
  <c r="F988" i="30"/>
  <c r="F993" i="30"/>
  <c r="F998" i="30"/>
  <c r="F1004" i="30"/>
  <c r="F1009" i="30"/>
  <c r="F14" i="30"/>
  <c r="F22" i="30"/>
  <c r="F30" i="30"/>
  <c r="F38" i="30"/>
  <c r="F46" i="30"/>
  <c r="F54" i="30"/>
  <c r="F62" i="30"/>
  <c r="F70" i="30"/>
  <c r="F78" i="30"/>
  <c r="F86" i="30"/>
  <c r="F94" i="30"/>
  <c r="F102" i="30"/>
  <c r="F110" i="30"/>
  <c r="F118" i="30"/>
  <c r="F126" i="30"/>
  <c r="F134" i="30"/>
  <c r="F142" i="30"/>
  <c r="F150" i="30"/>
  <c r="F158" i="30"/>
  <c r="F166" i="30"/>
  <c r="F174" i="30"/>
  <c r="F182" i="30"/>
  <c r="F190" i="30"/>
  <c r="F198" i="30"/>
  <c r="F206" i="30"/>
  <c r="F214" i="30"/>
  <c r="F222" i="30"/>
  <c r="F230" i="30"/>
  <c r="F238" i="30"/>
  <c r="F246" i="30"/>
  <c r="F254" i="30"/>
  <c r="F262" i="30"/>
  <c r="F270" i="30"/>
  <c r="F278" i="30"/>
  <c r="F286" i="30"/>
  <c r="F294" i="30"/>
  <c r="F302" i="30"/>
  <c r="F310" i="30"/>
  <c r="F318" i="30"/>
  <c r="F326" i="30"/>
  <c r="F334" i="30"/>
  <c r="F342" i="30"/>
  <c r="F350" i="30"/>
  <c r="F358" i="30"/>
  <c r="F366" i="30"/>
  <c r="F374" i="30"/>
  <c r="F382" i="30"/>
  <c r="F390" i="30"/>
  <c r="F398" i="30"/>
  <c r="F406" i="30"/>
  <c r="F414" i="30"/>
  <c r="F422" i="30"/>
  <c r="F430" i="30"/>
  <c r="F438" i="30"/>
  <c r="F446" i="30"/>
  <c r="F454" i="30"/>
  <c r="F462" i="30"/>
  <c r="F470" i="30"/>
  <c r="F478" i="30"/>
  <c r="F486" i="30"/>
  <c r="F493" i="30"/>
  <c r="F498" i="30"/>
  <c r="F504" i="30"/>
  <c r="F509" i="30"/>
  <c r="F514" i="30"/>
  <c r="F520" i="30"/>
  <c r="F525" i="30"/>
  <c r="F530" i="30"/>
  <c r="F536" i="30"/>
  <c r="F541" i="30"/>
  <c r="F546" i="30"/>
  <c r="F552" i="30"/>
  <c r="F557" i="30"/>
  <c r="F562" i="30"/>
  <c r="F568" i="30"/>
  <c r="F573" i="30"/>
  <c r="F578" i="30"/>
  <c r="F584" i="30"/>
  <c r="F589" i="30"/>
  <c r="F594" i="30"/>
  <c r="F600" i="30"/>
  <c r="F605" i="30"/>
  <c r="F610" i="30"/>
  <c r="F616" i="30"/>
  <c r="F621" i="30"/>
  <c r="F626" i="30"/>
  <c r="F632" i="30"/>
  <c r="F637" i="30"/>
  <c r="F642" i="30"/>
  <c r="F648" i="30"/>
  <c r="F653" i="30"/>
  <c r="F658" i="30"/>
  <c r="F664" i="30"/>
  <c r="F669" i="30"/>
  <c r="F674" i="30"/>
  <c r="F680" i="30"/>
  <c r="F685" i="30"/>
  <c r="F690" i="30"/>
  <c r="F696" i="30"/>
  <c r="F701" i="30"/>
  <c r="F706" i="30"/>
  <c r="F712" i="30"/>
  <c r="F717" i="30"/>
  <c r="F722" i="30"/>
  <c r="F728" i="30"/>
  <c r="F733" i="30"/>
  <c r="F738" i="30"/>
  <c r="F744" i="30"/>
  <c r="F749" i="30"/>
  <c r="F754" i="30"/>
  <c r="F760" i="30"/>
  <c r="F765" i="30"/>
  <c r="F770" i="30"/>
  <c r="F776" i="30"/>
  <c r="F781" i="30"/>
  <c r="F786" i="30"/>
  <c r="F792" i="30"/>
  <c r="F797" i="30"/>
  <c r="F802" i="30"/>
  <c r="F808" i="30"/>
  <c r="F813" i="30"/>
  <c r="F818" i="30"/>
  <c r="F824" i="30"/>
  <c r="F829" i="30"/>
  <c r="F834" i="30"/>
  <c r="F840" i="30"/>
  <c r="F845" i="30"/>
  <c r="F850" i="30"/>
  <c r="F856" i="30"/>
  <c r="F861" i="30"/>
  <c r="F866" i="30"/>
  <c r="F872" i="30"/>
  <c r="F877" i="30"/>
  <c r="F882" i="30"/>
  <c r="F888" i="30"/>
  <c r="F893" i="30"/>
  <c r="F898" i="30"/>
  <c r="F904" i="30"/>
  <c r="F909" i="30"/>
  <c r="F914" i="30"/>
  <c r="F920" i="30"/>
  <c r="F925" i="30"/>
  <c r="F930" i="30"/>
  <c r="F936" i="30"/>
  <c r="F941" i="30"/>
  <c r="F946" i="30"/>
  <c r="F952" i="30"/>
  <c r="F957" i="30"/>
  <c r="F962" i="30"/>
  <c r="F968" i="30"/>
  <c r="F973" i="30"/>
  <c r="F978" i="30"/>
  <c r="F984" i="30"/>
  <c r="F989" i="30"/>
  <c r="F994" i="30"/>
  <c r="F1000" i="30"/>
  <c r="F1005" i="30"/>
  <c r="F1010" i="30"/>
  <c r="F40" i="30"/>
  <c r="F72" i="30"/>
  <c r="F104" i="30"/>
  <c r="F136" i="30"/>
  <c r="F168" i="30"/>
  <c r="F200" i="30"/>
  <c r="F232" i="30"/>
  <c r="F264" i="30"/>
  <c r="F296" i="30"/>
  <c r="F328" i="30"/>
  <c r="F360" i="30"/>
  <c r="F392" i="30"/>
  <c r="F424" i="30"/>
  <c r="F456" i="30"/>
  <c r="F488" i="30"/>
  <c r="F510" i="30"/>
  <c r="F532" i="30"/>
  <c r="F553" i="30"/>
  <c r="F574" i="30"/>
  <c r="F596" i="30"/>
  <c r="F617" i="30"/>
  <c r="F638" i="30"/>
  <c r="F660" i="30"/>
  <c r="F681" i="30"/>
  <c r="F702" i="30"/>
  <c r="F724" i="30"/>
  <c r="F745" i="30"/>
  <c r="F766" i="30"/>
  <c r="F788" i="30"/>
  <c r="F809" i="30"/>
  <c r="F830" i="30"/>
  <c r="F852" i="30"/>
  <c r="F873" i="30"/>
  <c r="F894" i="30"/>
  <c r="F916" i="30"/>
  <c r="F937" i="30"/>
  <c r="F958" i="30"/>
  <c r="F980" i="30"/>
  <c r="F1001" i="30"/>
  <c r="F16" i="30"/>
  <c r="F48" i="30"/>
  <c r="F80" i="30"/>
  <c r="F112" i="30"/>
  <c r="F144" i="30"/>
  <c r="F176" i="30"/>
  <c r="F208" i="30"/>
  <c r="F240" i="30"/>
  <c r="F272" i="30"/>
  <c r="F304" i="30"/>
  <c r="F336" i="30"/>
  <c r="F368" i="30"/>
  <c r="F400" i="30"/>
  <c r="F432" i="30"/>
  <c r="F464" i="30"/>
  <c r="F494" i="30"/>
  <c r="F516" i="30"/>
  <c r="F537" i="30"/>
  <c r="F558" i="30"/>
  <c r="F580" i="30"/>
  <c r="F601" i="30"/>
  <c r="F622" i="30"/>
  <c r="F644" i="30"/>
  <c r="F665" i="30"/>
  <c r="F686" i="30"/>
  <c r="F708" i="30"/>
  <c r="F729" i="30"/>
  <c r="F750" i="30"/>
  <c r="F772" i="30"/>
  <c r="F793" i="30"/>
  <c r="F814" i="30"/>
  <c r="F836" i="30"/>
  <c r="F857" i="30"/>
  <c r="F878" i="30"/>
  <c r="F900" i="30"/>
  <c r="F921" i="30"/>
  <c r="F942" i="30"/>
  <c r="F964" i="30"/>
  <c r="F985" i="30"/>
  <c r="F1006" i="30"/>
  <c r="F24" i="30"/>
  <c r="F56" i="30"/>
  <c r="F88" i="30"/>
  <c r="F120" i="30"/>
  <c r="F152" i="30"/>
  <c r="F184" i="30"/>
  <c r="F216" i="30"/>
  <c r="F248" i="30"/>
  <c r="F280" i="30"/>
  <c r="F312" i="30"/>
  <c r="F344" i="30"/>
  <c r="F376" i="30"/>
  <c r="F408" i="30"/>
  <c r="F440" i="30"/>
  <c r="F472" i="30"/>
  <c r="F500" i="30"/>
  <c r="F521" i="30"/>
  <c r="F542" i="30"/>
  <c r="F564" i="30"/>
  <c r="F585" i="30"/>
  <c r="F606" i="30"/>
  <c r="F628" i="30"/>
  <c r="F649" i="30"/>
  <c r="F670" i="30"/>
  <c r="F692" i="30"/>
  <c r="F713" i="30"/>
  <c r="F734" i="30"/>
  <c r="F756" i="30"/>
  <c r="F777" i="30"/>
  <c r="F798" i="30"/>
  <c r="F820" i="30"/>
  <c r="F841" i="30"/>
  <c r="F862" i="30"/>
  <c r="F884" i="30"/>
  <c r="F905" i="30"/>
  <c r="F926" i="30"/>
  <c r="F948" i="30"/>
  <c r="F969" i="30"/>
  <c r="F990" i="30"/>
  <c r="F1012" i="30"/>
  <c r="F96" i="30"/>
  <c r="F224" i="30"/>
  <c r="F352" i="30"/>
  <c r="F480" i="30"/>
  <c r="F569" i="30"/>
  <c r="F654" i="30"/>
  <c r="F740" i="30"/>
  <c r="F825" i="30"/>
  <c r="F910" i="30"/>
  <c r="F996" i="30"/>
  <c r="F128" i="30"/>
  <c r="F256" i="30"/>
  <c r="F384" i="30"/>
  <c r="F505" i="30"/>
  <c r="F590" i="30"/>
  <c r="F676" i="30"/>
  <c r="F761" i="30"/>
  <c r="F846" i="30"/>
  <c r="F932" i="30"/>
  <c r="F32" i="30"/>
  <c r="F160" i="30"/>
  <c r="F288" i="30"/>
  <c r="F416" i="30"/>
  <c r="F526" i="30"/>
  <c r="F612" i="30"/>
  <c r="F697" i="30"/>
  <c r="F782" i="30"/>
  <c r="F868" i="30"/>
  <c r="F953" i="30"/>
  <c r="F16" i="14"/>
  <c r="F20" i="14"/>
  <c r="F24" i="14"/>
  <c r="F28" i="14"/>
  <c r="F32" i="14"/>
  <c r="F36" i="14"/>
  <c r="F40" i="14"/>
  <c r="F44" i="14"/>
  <c r="F48" i="14"/>
  <c r="F52" i="14"/>
  <c r="F56" i="14"/>
  <c r="F60" i="14"/>
  <c r="F64" i="14"/>
  <c r="F68" i="14"/>
  <c r="F72" i="14"/>
  <c r="F76" i="14"/>
  <c r="F80" i="14"/>
  <c r="F84" i="14"/>
  <c r="F88" i="14"/>
  <c r="F92" i="14"/>
  <c r="F96" i="14"/>
  <c r="F100" i="14"/>
  <c r="F104" i="14"/>
  <c r="F108" i="14"/>
  <c r="F112" i="14"/>
  <c r="F116" i="14"/>
  <c r="F120" i="14"/>
  <c r="F124" i="14"/>
  <c r="F128" i="14"/>
  <c r="F132" i="14"/>
  <c r="F136" i="14"/>
  <c r="F140" i="14"/>
  <c r="F144" i="14"/>
  <c r="F148" i="14"/>
  <c r="F152" i="14"/>
  <c r="F156" i="14"/>
  <c r="F160" i="14"/>
  <c r="F164" i="14"/>
  <c r="F168" i="14"/>
  <c r="F172" i="14"/>
  <c r="F176" i="14"/>
  <c r="F180" i="14"/>
  <c r="F184" i="14"/>
  <c r="F17" i="14"/>
  <c r="F21" i="14"/>
  <c r="F25" i="14"/>
  <c r="F29" i="14"/>
  <c r="F33" i="14"/>
  <c r="F37" i="14"/>
  <c r="F41" i="14"/>
  <c r="F45" i="14"/>
  <c r="F49" i="14"/>
  <c r="F53" i="14"/>
  <c r="F57" i="14"/>
  <c r="F61" i="14"/>
  <c r="F65" i="14"/>
  <c r="F69" i="14"/>
  <c r="F73" i="14"/>
  <c r="F77" i="14"/>
  <c r="F81" i="14"/>
  <c r="F85" i="14"/>
  <c r="F89" i="14"/>
  <c r="F93" i="14"/>
  <c r="F97" i="14"/>
  <c r="F101" i="14"/>
  <c r="F105" i="14"/>
  <c r="F109" i="14"/>
  <c r="F113" i="14"/>
  <c r="F117" i="14"/>
  <c r="F121" i="14"/>
  <c r="F125" i="14"/>
  <c r="F129" i="14"/>
  <c r="F133" i="14"/>
  <c r="F137" i="14"/>
  <c r="F141" i="14"/>
  <c r="F145" i="14"/>
  <c r="F149" i="14"/>
  <c r="F153" i="14"/>
  <c r="F157" i="14"/>
  <c r="F161" i="14"/>
  <c r="F165" i="14"/>
  <c r="F169" i="14"/>
  <c r="F173" i="14"/>
  <c r="F177" i="14"/>
  <c r="F181" i="14"/>
  <c r="F185" i="14"/>
  <c r="F14" i="14"/>
  <c r="F18" i="14"/>
  <c r="F22" i="14"/>
  <c r="F26" i="14"/>
  <c r="F30" i="14"/>
  <c r="F34" i="14"/>
  <c r="F38" i="14"/>
  <c r="F42" i="14"/>
  <c r="F46" i="14"/>
  <c r="F50" i="14"/>
  <c r="F54" i="14"/>
  <c r="F58" i="14"/>
  <c r="F62" i="14"/>
  <c r="F66" i="14"/>
  <c r="F70" i="14"/>
  <c r="F74" i="14"/>
  <c r="F78" i="14"/>
  <c r="F82" i="14"/>
  <c r="F86" i="14"/>
  <c r="F90" i="14"/>
  <c r="F94" i="14"/>
  <c r="F98" i="14"/>
  <c r="F102" i="14"/>
  <c r="F106" i="14"/>
  <c r="F110" i="14"/>
  <c r="F114" i="14"/>
  <c r="F118" i="14"/>
  <c r="F122" i="14"/>
  <c r="F126" i="14"/>
  <c r="F130" i="14"/>
  <c r="F134" i="14"/>
  <c r="F138" i="14"/>
  <c r="F142" i="14"/>
  <c r="F146" i="14"/>
  <c r="F150" i="14"/>
  <c r="F154" i="14"/>
  <c r="F158" i="14"/>
  <c r="F162" i="14"/>
  <c r="F166" i="14"/>
  <c r="F170" i="14"/>
  <c r="F174" i="14"/>
  <c r="F178" i="14"/>
  <c r="F182" i="14"/>
  <c r="F186" i="14"/>
  <c r="F23" i="14"/>
  <c r="F39" i="14"/>
  <c r="F55" i="14"/>
  <c r="F71" i="14"/>
  <c r="F87" i="14"/>
  <c r="F103" i="14"/>
  <c r="F119" i="14"/>
  <c r="F135" i="14"/>
  <c r="F151" i="14"/>
  <c r="F167" i="14"/>
  <c r="F183" i="14"/>
  <c r="F27" i="14"/>
  <c r="F43" i="14"/>
  <c r="F59" i="14"/>
  <c r="F75" i="14"/>
  <c r="F91" i="14"/>
  <c r="F107" i="14"/>
  <c r="F123" i="14"/>
  <c r="F139" i="14"/>
  <c r="F155" i="14"/>
  <c r="F171" i="14"/>
  <c r="F187" i="14"/>
  <c r="F15" i="14"/>
  <c r="F31" i="14"/>
  <c r="F47" i="14"/>
  <c r="F63" i="14"/>
  <c r="F79" i="14"/>
  <c r="F95" i="14"/>
  <c r="F111" i="14"/>
  <c r="F127" i="14"/>
  <c r="F143" i="14"/>
  <c r="F159" i="14"/>
  <c r="F175" i="14"/>
  <c r="F35" i="14"/>
  <c r="F99" i="14"/>
  <c r="F163" i="14"/>
  <c r="F51" i="14"/>
  <c r="F115" i="14"/>
  <c r="F179" i="14"/>
  <c r="F67" i="14"/>
  <c r="F131" i="14"/>
  <c r="F19" i="14"/>
  <c r="F83" i="14"/>
  <c r="F147" i="14"/>
  <c r="F13" i="30"/>
  <c r="F222" i="2"/>
  <c r="F158" i="2"/>
  <c r="F94" i="2"/>
  <c r="F46" i="2"/>
  <c r="F14" i="2"/>
  <c r="F804" i="30"/>
  <c r="F448" i="30"/>
  <c r="F935" i="29"/>
  <c r="F423" i="29"/>
  <c r="F75" i="27"/>
  <c r="F50" i="26"/>
  <c r="F16" i="19"/>
  <c r="F20" i="19"/>
  <c r="F24" i="19"/>
  <c r="F28" i="19"/>
  <c r="F32" i="19"/>
  <c r="F36" i="19"/>
  <c r="F40" i="19"/>
  <c r="F44" i="19"/>
  <c r="F17" i="19"/>
  <c r="F21" i="19"/>
  <c r="F25" i="19"/>
  <c r="F29" i="19"/>
  <c r="F33" i="19"/>
  <c r="F37" i="19"/>
  <c r="F41" i="19"/>
  <c r="F14" i="19"/>
  <c r="F18" i="19"/>
  <c r="F22" i="19"/>
  <c r="F26" i="19"/>
  <c r="F30" i="19"/>
  <c r="F34" i="19"/>
  <c r="F38" i="19"/>
  <c r="F42" i="19"/>
  <c r="F15" i="19"/>
  <c r="F31" i="19"/>
  <c r="F19" i="19"/>
  <c r="F35" i="19"/>
  <c r="F23" i="19"/>
  <c r="F39" i="19"/>
  <c r="F27" i="19"/>
  <c r="F43" i="19"/>
  <c r="F13" i="19"/>
  <c r="F15" i="22"/>
  <c r="F19" i="22"/>
  <c r="F23" i="22"/>
  <c r="F27" i="22"/>
  <c r="F31" i="22"/>
  <c r="F35" i="22"/>
  <c r="F39" i="22"/>
  <c r="F43" i="22"/>
  <c r="F47" i="22"/>
  <c r="F51" i="22"/>
  <c r="F55" i="22"/>
  <c r="F59" i="22"/>
  <c r="F63" i="22"/>
  <c r="F67" i="22"/>
  <c r="F71" i="22"/>
  <c r="F75" i="22"/>
  <c r="F79" i="22"/>
  <c r="F83" i="22"/>
  <c r="F87" i="22"/>
  <c r="F91" i="22"/>
  <c r="F95" i="22"/>
  <c r="F99" i="22"/>
  <c r="F103" i="22"/>
  <c r="F107" i="22"/>
  <c r="F111" i="22"/>
  <c r="F115" i="22"/>
  <c r="F119" i="22"/>
  <c r="F123" i="22"/>
  <c r="F127" i="22"/>
  <c r="F131" i="22"/>
  <c r="F135" i="22"/>
  <c r="F139" i="22"/>
  <c r="F143" i="22"/>
  <c r="F147" i="22"/>
  <c r="F151" i="22"/>
  <c r="F155" i="22"/>
  <c r="F159" i="22"/>
  <c r="F163" i="22"/>
  <c r="F167" i="22"/>
  <c r="F171" i="22"/>
  <c r="F175" i="22"/>
  <c r="F179" i="22"/>
  <c r="F183" i="22"/>
  <c r="F187" i="22"/>
  <c r="F191" i="22"/>
  <c r="F195" i="22"/>
  <c r="F199" i="22"/>
  <c r="F203" i="22"/>
  <c r="F207" i="22"/>
  <c r="F211" i="22"/>
  <c r="F215" i="22"/>
  <c r="F219" i="22"/>
  <c r="F223" i="22"/>
  <c r="F227" i="22"/>
  <c r="F231" i="22"/>
  <c r="F235" i="22"/>
  <c r="F239" i="22"/>
  <c r="F243" i="22"/>
  <c r="F247" i="22"/>
  <c r="F251" i="22"/>
  <c r="F255" i="22"/>
  <c r="F259" i="22"/>
  <c r="F263" i="22"/>
  <c r="F267" i="22"/>
  <c r="F271" i="22"/>
  <c r="F275" i="22"/>
  <c r="F279" i="22"/>
  <c r="F283" i="22"/>
  <c r="F287" i="22"/>
  <c r="F291" i="22"/>
  <c r="F295" i="22"/>
  <c r="F299" i="22"/>
  <c r="F303" i="22"/>
  <c r="F307" i="22"/>
  <c r="F311" i="22"/>
  <c r="F315" i="22"/>
  <c r="F319" i="22"/>
  <c r="F323" i="22"/>
  <c r="F327" i="22"/>
  <c r="F331" i="22"/>
  <c r="F335" i="22"/>
  <c r="F339" i="22"/>
  <c r="F343" i="22"/>
  <c r="F347" i="22"/>
  <c r="F351" i="22"/>
  <c r="F355" i="22"/>
  <c r="F359" i="22"/>
  <c r="F363" i="22"/>
  <c r="F367" i="22"/>
  <c r="F371" i="22"/>
  <c r="F375" i="22"/>
  <c r="F379" i="22"/>
  <c r="F383" i="22"/>
  <c r="F387" i="22"/>
  <c r="F391" i="22"/>
  <c r="F395" i="22"/>
  <c r="F399" i="22"/>
  <c r="F403" i="22"/>
  <c r="F407" i="22"/>
  <c r="F411" i="22"/>
  <c r="F415" i="22"/>
  <c r="F419" i="22"/>
  <c r="F423" i="22"/>
  <c r="F427" i="22"/>
  <c r="F431" i="22"/>
  <c r="F435" i="22"/>
  <c r="F439" i="22"/>
  <c r="F443" i="22"/>
  <c r="F447" i="22"/>
  <c r="F451" i="22"/>
  <c r="F455" i="22"/>
  <c r="F459" i="22"/>
  <c r="F463" i="22"/>
  <c r="F467" i="22"/>
  <c r="F16" i="22"/>
  <c r="F20" i="22"/>
  <c r="F24" i="22"/>
  <c r="F28" i="22"/>
  <c r="F32" i="22"/>
  <c r="F36" i="22"/>
  <c r="F40" i="22"/>
  <c r="F44" i="22"/>
  <c r="F48" i="22"/>
  <c r="F52" i="22"/>
  <c r="F56" i="22"/>
  <c r="F60" i="22"/>
  <c r="F64" i="22"/>
  <c r="F68" i="22"/>
  <c r="F72" i="22"/>
  <c r="F76" i="22"/>
  <c r="F80" i="22"/>
  <c r="F84" i="22"/>
  <c r="F88" i="22"/>
  <c r="F92" i="22"/>
  <c r="F96" i="22"/>
  <c r="F100" i="22"/>
  <c r="F104" i="22"/>
  <c r="F108" i="22"/>
  <c r="F112" i="22"/>
  <c r="F116" i="22"/>
  <c r="F120" i="22"/>
  <c r="F124" i="22"/>
  <c r="F128" i="22"/>
  <c r="F132" i="22"/>
  <c r="F136" i="22"/>
  <c r="F140" i="22"/>
  <c r="F144" i="22"/>
  <c r="F148" i="22"/>
  <c r="F152" i="22"/>
  <c r="F156" i="22"/>
  <c r="F160" i="22"/>
  <c r="F164" i="22"/>
  <c r="F168" i="22"/>
  <c r="F172" i="22"/>
  <c r="F176" i="22"/>
  <c r="F180" i="22"/>
  <c r="F184" i="22"/>
  <c r="F188" i="22"/>
  <c r="F192" i="22"/>
  <c r="F196" i="22"/>
  <c r="F200" i="22"/>
  <c r="F204" i="22"/>
  <c r="F208" i="22"/>
  <c r="F212" i="22"/>
  <c r="F216" i="22"/>
  <c r="F220" i="22"/>
  <c r="F224" i="22"/>
  <c r="F228" i="22"/>
  <c r="F232" i="22"/>
  <c r="F236" i="22"/>
  <c r="F240" i="22"/>
  <c r="F244" i="22"/>
  <c r="F248" i="22"/>
  <c r="F252" i="22"/>
  <c r="F256" i="22"/>
  <c r="F260" i="22"/>
  <c r="F264" i="22"/>
  <c r="F268" i="22"/>
  <c r="F272" i="22"/>
  <c r="F276" i="22"/>
  <c r="F280" i="22"/>
  <c r="F284" i="22"/>
  <c r="F288" i="22"/>
  <c r="F292" i="22"/>
  <c r="F296" i="22"/>
  <c r="F300" i="22"/>
  <c r="F304" i="22"/>
  <c r="F308" i="22"/>
  <c r="F312" i="22"/>
  <c r="F316" i="22"/>
  <c r="F320" i="22"/>
  <c r="F324" i="22"/>
  <c r="F328" i="22"/>
  <c r="F332" i="22"/>
  <c r="F336" i="22"/>
  <c r="F340" i="22"/>
  <c r="F344" i="22"/>
  <c r="F348" i="22"/>
  <c r="F352" i="22"/>
  <c r="F356" i="22"/>
  <c r="F360" i="22"/>
  <c r="F364" i="22"/>
  <c r="F368" i="22"/>
  <c r="F372" i="22"/>
  <c r="F376" i="22"/>
  <c r="F380" i="22"/>
  <c r="F384" i="22"/>
  <c r="F388" i="22"/>
  <c r="F392" i="22"/>
  <c r="F396" i="22"/>
  <c r="F400" i="22"/>
  <c r="F404" i="22"/>
  <c r="F408" i="22"/>
  <c r="F412" i="22"/>
  <c r="F416" i="22"/>
  <c r="F420" i="22"/>
  <c r="F424" i="22"/>
  <c r="F428" i="22"/>
  <c r="F432" i="22"/>
  <c r="F436" i="22"/>
  <c r="F440" i="22"/>
  <c r="F444" i="22"/>
  <c r="F448" i="22"/>
  <c r="F452" i="22"/>
  <c r="F456" i="22"/>
  <c r="F460" i="22"/>
  <c r="F464" i="22"/>
  <c r="F468" i="22"/>
  <c r="F17" i="22"/>
  <c r="F21" i="22"/>
  <c r="F25" i="22"/>
  <c r="F29" i="22"/>
  <c r="F33" i="22"/>
  <c r="F37" i="22"/>
  <c r="F41" i="22"/>
  <c r="F45" i="22"/>
  <c r="F49" i="22"/>
  <c r="F53" i="22"/>
  <c r="F57" i="22"/>
  <c r="F61" i="22"/>
  <c r="F65" i="22"/>
  <c r="F69" i="22"/>
  <c r="F73" i="22"/>
  <c r="F77" i="22"/>
  <c r="F81" i="22"/>
  <c r="F85" i="22"/>
  <c r="F89" i="22"/>
  <c r="F93" i="22"/>
  <c r="F97" i="22"/>
  <c r="F101" i="22"/>
  <c r="F105" i="22"/>
  <c r="F109" i="22"/>
  <c r="F113" i="22"/>
  <c r="F117" i="22"/>
  <c r="F121" i="22"/>
  <c r="F125" i="22"/>
  <c r="F129" i="22"/>
  <c r="F133" i="22"/>
  <c r="F137" i="22"/>
  <c r="F141" i="22"/>
  <c r="F145" i="22"/>
  <c r="F149" i="22"/>
  <c r="F153" i="22"/>
  <c r="F157" i="22"/>
  <c r="F161" i="22"/>
  <c r="F165" i="22"/>
  <c r="F169" i="22"/>
  <c r="F173" i="22"/>
  <c r="F177" i="22"/>
  <c r="F181" i="22"/>
  <c r="F185" i="22"/>
  <c r="F189" i="22"/>
  <c r="F193" i="22"/>
  <c r="F197" i="22"/>
  <c r="F201" i="22"/>
  <c r="F205" i="22"/>
  <c r="F209" i="22"/>
  <c r="F213" i="22"/>
  <c r="F217" i="22"/>
  <c r="F221" i="22"/>
  <c r="F225" i="22"/>
  <c r="F229" i="22"/>
  <c r="F233" i="22"/>
  <c r="F237" i="22"/>
  <c r="F241" i="22"/>
  <c r="F245" i="22"/>
  <c r="F249" i="22"/>
  <c r="F253" i="22"/>
  <c r="F257" i="22"/>
  <c r="F261" i="22"/>
  <c r="F265" i="22"/>
  <c r="F269" i="22"/>
  <c r="F273" i="22"/>
  <c r="F277" i="22"/>
  <c r="F281" i="22"/>
  <c r="F285" i="22"/>
  <c r="F289" i="22"/>
  <c r="F293" i="22"/>
  <c r="F297" i="22"/>
  <c r="F301" i="22"/>
  <c r="F305" i="22"/>
  <c r="F309" i="22"/>
  <c r="F313" i="22"/>
  <c r="F317" i="22"/>
  <c r="F321" i="22"/>
  <c r="F325" i="22"/>
  <c r="F329" i="22"/>
  <c r="F333" i="22"/>
  <c r="F337" i="22"/>
  <c r="F341" i="22"/>
  <c r="F345" i="22"/>
  <c r="F349" i="22"/>
  <c r="F353" i="22"/>
  <c r="F357" i="22"/>
  <c r="F361" i="22"/>
  <c r="F365" i="22"/>
  <c r="F369" i="22"/>
  <c r="F373" i="22"/>
  <c r="F377" i="22"/>
  <c r="F381" i="22"/>
  <c r="F385" i="22"/>
  <c r="F389" i="22"/>
  <c r="F393" i="22"/>
  <c r="F397" i="22"/>
  <c r="F401" i="22"/>
  <c r="F405" i="22"/>
  <c r="F409" i="22"/>
  <c r="F413" i="22"/>
  <c r="F417" i="22"/>
  <c r="F421" i="22"/>
  <c r="F425" i="22"/>
  <c r="F429" i="22"/>
  <c r="F433" i="22"/>
  <c r="F437" i="22"/>
  <c r="F441" i="22"/>
  <c r="F445" i="22"/>
  <c r="F449" i="22"/>
  <c r="F453" i="22"/>
  <c r="F457" i="22"/>
  <c r="F461" i="22"/>
  <c r="F465" i="22"/>
  <c r="F469" i="22"/>
  <c r="F26" i="22"/>
  <c r="F42" i="22"/>
  <c r="F58" i="22"/>
  <c r="F74" i="22"/>
  <c r="F90" i="22"/>
  <c r="F106" i="22"/>
  <c r="F122" i="22"/>
  <c r="F138" i="22"/>
  <c r="F154" i="22"/>
  <c r="F170" i="22"/>
  <c r="F186" i="22"/>
  <c r="F202" i="22"/>
  <c r="F218" i="22"/>
  <c r="F234" i="22"/>
  <c r="F250" i="22"/>
  <c r="F266" i="22"/>
  <c r="F282" i="22"/>
  <c r="F298" i="22"/>
  <c r="F314" i="22"/>
  <c r="F330" i="22"/>
  <c r="F346" i="22"/>
  <c r="F362" i="22"/>
  <c r="F378" i="22"/>
  <c r="F394" i="22"/>
  <c r="F410" i="22"/>
  <c r="F426" i="22"/>
  <c r="F442" i="22"/>
  <c r="F458" i="22"/>
  <c r="F14" i="22"/>
  <c r="F30" i="22"/>
  <c r="F46" i="22"/>
  <c r="F62" i="22"/>
  <c r="F78" i="22"/>
  <c r="F94" i="22"/>
  <c r="F110" i="22"/>
  <c r="F126" i="22"/>
  <c r="F142" i="22"/>
  <c r="F158" i="22"/>
  <c r="F174" i="22"/>
  <c r="F190" i="22"/>
  <c r="F206" i="22"/>
  <c r="F222" i="22"/>
  <c r="F238" i="22"/>
  <c r="F254" i="22"/>
  <c r="F270" i="22"/>
  <c r="F286" i="22"/>
  <c r="F302" i="22"/>
  <c r="F318" i="22"/>
  <c r="F334" i="22"/>
  <c r="F350" i="22"/>
  <c r="F366" i="22"/>
  <c r="F382" i="22"/>
  <c r="F398" i="22"/>
  <c r="F414" i="22"/>
  <c r="F430" i="22"/>
  <c r="F446" i="22"/>
  <c r="F462" i="22"/>
  <c r="F18" i="22"/>
  <c r="F34" i="22"/>
  <c r="F50" i="22"/>
  <c r="F66" i="22"/>
  <c r="F82" i="22"/>
  <c r="F98" i="22"/>
  <c r="F114" i="22"/>
  <c r="F130" i="22"/>
  <c r="F146" i="22"/>
  <c r="F162" i="22"/>
  <c r="F178" i="22"/>
  <c r="F194" i="22"/>
  <c r="F210" i="22"/>
  <c r="F226" i="22"/>
  <c r="F242" i="22"/>
  <c r="F258" i="22"/>
  <c r="F274" i="22"/>
  <c r="F290" i="22"/>
  <c r="F306" i="22"/>
  <c r="F322" i="22"/>
  <c r="F338" i="22"/>
  <c r="F354" i="22"/>
  <c r="F370" i="22"/>
  <c r="F386" i="22"/>
  <c r="F402" i="22"/>
  <c r="F418" i="22"/>
  <c r="F434" i="22"/>
  <c r="F450" i="22"/>
  <c r="F466" i="22"/>
  <c r="F22" i="22"/>
  <c r="F86" i="22"/>
  <c r="F150" i="22"/>
  <c r="F214" i="22"/>
  <c r="F278" i="22"/>
  <c r="F342" i="22"/>
  <c r="F406" i="22"/>
  <c r="F38" i="22"/>
  <c r="F102" i="22"/>
  <c r="F166" i="22"/>
  <c r="F230" i="22"/>
  <c r="F294" i="22"/>
  <c r="F358" i="22"/>
  <c r="F422" i="22"/>
  <c r="F54" i="22"/>
  <c r="F118" i="22"/>
  <c r="F182" i="22"/>
  <c r="F246" i="22"/>
  <c r="F310" i="22"/>
  <c r="F374" i="22"/>
  <c r="F438" i="22"/>
  <c r="F70" i="22"/>
  <c r="F326" i="22"/>
  <c r="F134" i="22"/>
  <c r="F390" i="22"/>
  <c r="F198" i="22"/>
  <c r="F454" i="22"/>
  <c r="F262" i="22"/>
  <c r="F16" i="8"/>
  <c r="F20" i="8"/>
  <c r="F24" i="8"/>
  <c r="F17" i="8"/>
  <c r="F21" i="8"/>
  <c r="F14" i="8"/>
  <c r="F18" i="8"/>
  <c r="F22" i="8"/>
  <c r="F19" i="8"/>
  <c r="F23" i="8"/>
  <c r="F15" i="8"/>
  <c r="F17" i="28"/>
  <c r="F21" i="28"/>
  <c r="F25" i="28"/>
  <c r="F29" i="28"/>
  <c r="F33" i="28"/>
  <c r="F37" i="28"/>
  <c r="F41" i="28"/>
  <c r="F45" i="28"/>
  <c r="F49" i="28"/>
  <c r="F53" i="28"/>
  <c r="F57" i="28"/>
  <c r="F61" i="28"/>
  <c r="F65" i="28"/>
  <c r="F69" i="28"/>
  <c r="F73" i="28"/>
  <c r="F77" i="28"/>
  <c r="F81" i="28"/>
  <c r="F85" i="28"/>
  <c r="F89" i="28"/>
  <c r="F93" i="28"/>
  <c r="F97" i="28"/>
  <c r="F101" i="28"/>
  <c r="F105" i="28"/>
  <c r="F109" i="28"/>
  <c r="F113" i="28"/>
  <c r="F117" i="28"/>
  <c r="F121" i="28"/>
  <c r="F125" i="28"/>
  <c r="F129" i="28"/>
  <c r="F133" i="28"/>
  <c r="F137" i="28"/>
  <c r="F141" i="28"/>
  <c r="F145" i="28"/>
  <c r="F149" i="28"/>
  <c r="F153" i="28"/>
  <c r="F157" i="28"/>
  <c r="F161" i="28"/>
  <c r="F165" i="28"/>
  <c r="F169" i="28"/>
  <c r="F173" i="28"/>
  <c r="F177" i="28"/>
  <c r="F181" i="28"/>
  <c r="F185" i="28"/>
  <c r="F189" i="28"/>
  <c r="F193" i="28"/>
  <c r="F197" i="28"/>
  <c r="F201" i="28"/>
  <c r="F205" i="28"/>
  <c r="F209" i="28"/>
  <c r="F213" i="28"/>
  <c r="F217" i="28"/>
  <c r="F221" i="28"/>
  <c r="F225" i="28"/>
  <c r="F229" i="28"/>
  <c r="F233" i="28"/>
  <c r="F237" i="28"/>
  <c r="F241" i="28"/>
  <c r="F245" i="28"/>
  <c r="F249" i="28"/>
  <c r="F253" i="28"/>
  <c r="F257" i="28"/>
  <c r="F261" i="28"/>
  <c r="F265" i="28"/>
  <c r="F269" i="28"/>
  <c r="F273" i="28"/>
  <c r="F277" i="28"/>
  <c r="F281" i="28"/>
  <c r="F285" i="28"/>
  <c r="F289" i="28"/>
  <c r="F293" i="28"/>
  <c r="F297" i="28"/>
  <c r="F301" i="28"/>
  <c r="F305" i="28"/>
  <c r="F309" i="28"/>
  <c r="F313" i="28"/>
  <c r="F317" i="28"/>
  <c r="F321" i="28"/>
  <c r="F325" i="28"/>
  <c r="F329" i="28"/>
  <c r="F333" i="28"/>
  <c r="F337" i="28"/>
  <c r="F341" i="28"/>
  <c r="F345" i="28"/>
  <c r="F349" i="28"/>
  <c r="F353" i="28"/>
  <c r="F357" i="28"/>
  <c r="F361" i="28"/>
  <c r="F365" i="28"/>
  <c r="F369" i="28"/>
  <c r="F373" i="28"/>
  <c r="F377" i="28"/>
  <c r="F381" i="28"/>
  <c r="F385" i="28"/>
  <c r="F389" i="28"/>
  <c r="F393" i="28"/>
  <c r="F397" i="28"/>
  <c r="F401" i="28"/>
  <c r="F405" i="28"/>
  <c r="F409" i="28"/>
  <c r="F413" i="28"/>
  <c r="F417" i="28"/>
  <c r="F421" i="28"/>
  <c r="F425" i="28"/>
  <c r="F429" i="28"/>
  <c r="F433" i="28"/>
  <c r="F437" i="28"/>
  <c r="F441" i="28"/>
  <c r="F14" i="28"/>
  <c r="F18" i="28"/>
  <c r="F22" i="28"/>
  <c r="F26" i="28"/>
  <c r="F30" i="28"/>
  <c r="F34" i="28"/>
  <c r="F38" i="28"/>
  <c r="F42" i="28"/>
  <c r="F46" i="28"/>
  <c r="F50" i="28"/>
  <c r="F54" i="28"/>
  <c r="F58" i="28"/>
  <c r="F62" i="28"/>
  <c r="F66" i="28"/>
  <c r="F70" i="28"/>
  <c r="F74" i="28"/>
  <c r="F78" i="28"/>
  <c r="F82" i="28"/>
  <c r="F86" i="28"/>
  <c r="F90" i="28"/>
  <c r="F94" i="28"/>
  <c r="F98" i="28"/>
  <c r="F102" i="28"/>
  <c r="F106" i="28"/>
  <c r="F110" i="28"/>
  <c r="F114" i="28"/>
  <c r="F118" i="28"/>
  <c r="F122" i="28"/>
  <c r="F126" i="28"/>
  <c r="F130" i="28"/>
  <c r="F134" i="28"/>
  <c r="F138" i="28"/>
  <c r="F142" i="28"/>
  <c r="F146" i="28"/>
  <c r="F150" i="28"/>
  <c r="F154" i="28"/>
  <c r="F158" i="28"/>
  <c r="F162" i="28"/>
  <c r="F166" i="28"/>
  <c r="F170" i="28"/>
  <c r="F174" i="28"/>
  <c r="F178" i="28"/>
  <c r="F182" i="28"/>
  <c r="F186" i="28"/>
  <c r="F190" i="28"/>
  <c r="F194" i="28"/>
  <c r="F198" i="28"/>
  <c r="F202" i="28"/>
  <c r="F206" i="28"/>
  <c r="F210" i="28"/>
  <c r="F214" i="28"/>
  <c r="F218" i="28"/>
  <c r="F222" i="28"/>
  <c r="F226" i="28"/>
  <c r="F230" i="28"/>
  <c r="F234" i="28"/>
  <c r="F238" i="28"/>
  <c r="F242" i="28"/>
  <c r="F246" i="28"/>
  <c r="F250" i="28"/>
  <c r="F254" i="28"/>
  <c r="F258" i="28"/>
  <c r="F262" i="28"/>
  <c r="F266" i="28"/>
  <c r="F270" i="28"/>
  <c r="F274" i="28"/>
  <c r="F278" i="28"/>
  <c r="F282" i="28"/>
  <c r="F286" i="28"/>
  <c r="F290" i="28"/>
  <c r="F294" i="28"/>
  <c r="F298" i="28"/>
  <c r="F302" i="28"/>
  <c r="F306" i="28"/>
  <c r="F310" i="28"/>
  <c r="F314" i="28"/>
  <c r="F318" i="28"/>
  <c r="F322" i="28"/>
  <c r="F326" i="28"/>
  <c r="F330" i="28"/>
  <c r="F334" i="28"/>
  <c r="F338" i="28"/>
  <c r="F342" i="28"/>
  <c r="F346" i="28"/>
  <c r="F350" i="28"/>
  <c r="F354" i="28"/>
  <c r="F358" i="28"/>
  <c r="F362" i="28"/>
  <c r="F366" i="28"/>
  <c r="F370" i="28"/>
  <c r="F374" i="28"/>
  <c r="F378" i="28"/>
  <c r="F382" i="28"/>
  <c r="F386" i="28"/>
  <c r="F390" i="28"/>
  <c r="F394" i="28"/>
  <c r="F398" i="28"/>
  <c r="F402" i="28"/>
  <c r="F406" i="28"/>
  <c r="F410" i="28"/>
  <c r="F414" i="28"/>
  <c r="F418" i="28"/>
  <c r="F422" i="28"/>
  <c r="F426" i="28"/>
  <c r="F430" i="28"/>
  <c r="F434" i="28"/>
  <c r="F438" i="28"/>
  <c r="F442" i="28"/>
  <c r="F15" i="28"/>
  <c r="F19" i="28"/>
  <c r="F23" i="28"/>
  <c r="F27" i="28"/>
  <c r="F31" i="28"/>
  <c r="F35" i="28"/>
  <c r="F39" i="28"/>
  <c r="F43" i="28"/>
  <c r="F47" i="28"/>
  <c r="F51" i="28"/>
  <c r="F55" i="28"/>
  <c r="F59" i="28"/>
  <c r="F63" i="28"/>
  <c r="F67" i="28"/>
  <c r="F71" i="28"/>
  <c r="F75" i="28"/>
  <c r="F79" i="28"/>
  <c r="F83" i="28"/>
  <c r="F87" i="28"/>
  <c r="F91" i="28"/>
  <c r="F95" i="28"/>
  <c r="F99" i="28"/>
  <c r="F103" i="28"/>
  <c r="F107" i="28"/>
  <c r="F111" i="28"/>
  <c r="F115" i="28"/>
  <c r="F119" i="28"/>
  <c r="F123" i="28"/>
  <c r="F127" i="28"/>
  <c r="F131" i="28"/>
  <c r="F135" i="28"/>
  <c r="F139" i="28"/>
  <c r="F143" i="28"/>
  <c r="F147" i="28"/>
  <c r="F151" i="28"/>
  <c r="F155" i="28"/>
  <c r="F159" i="28"/>
  <c r="F163" i="28"/>
  <c r="F167" i="28"/>
  <c r="F171" i="28"/>
  <c r="F175" i="28"/>
  <c r="F179" i="28"/>
  <c r="F183" i="28"/>
  <c r="F187" i="28"/>
  <c r="F191" i="28"/>
  <c r="F195" i="28"/>
  <c r="F199" i="28"/>
  <c r="F203" i="28"/>
  <c r="F207" i="28"/>
  <c r="F211" i="28"/>
  <c r="F215" i="28"/>
  <c r="F219" i="28"/>
  <c r="F223" i="28"/>
  <c r="F227" i="28"/>
  <c r="F231" i="28"/>
  <c r="F235" i="28"/>
  <c r="F239" i="28"/>
  <c r="F243" i="28"/>
  <c r="F247" i="28"/>
  <c r="F251" i="28"/>
  <c r="F255" i="28"/>
  <c r="F259" i="28"/>
  <c r="F263" i="28"/>
  <c r="F267" i="28"/>
  <c r="F271" i="28"/>
  <c r="F275" i="28"/>
  <c r="F279" i="28"/>
  <c r="F283" i="28"/>
  <c r="F287" i="28"/>
  <c r="F291" i="28"/>
  <c r="F295" i="28"/>
  <c r="F299" i="28"/>
  <c r="F303" i="28"/>
  <c r="F307" i="28"/>
  <c r="F311" i="28"/>
  <c r="F315" i="28"/>
  <c r="F319" i="28"/>
  <c r="F323" i="28"/>
  <c r="F327" i="28"/>
  <c r="F331" i="28"/>
  <c r="F335" i="28"/>
  <c r="F339" i="28"/>
  <c r="F343" i="28"/>
  <c r="F347" i="28"/>
  <c r="F351" i="28"/>
  <c r="F355" i="28"/>
  <c r="F359" i="28"/>
  <c r="F363" i="28"/>
  <c r="F367" i="28"/>
  <c r="F371" i="28"/>
  <c r="F375" i="28"/>
  <c r="F379" i="28"/>
  <c r="F383" i="28"/>
  <c r="F387" i="28"/>
  <c r="F391" i="28"/>
  <c r="F395" i="28"/>
  <c r="F399" i="28"/>
  <c r="F403" i="28"/>
  <c r="F407" i="28"/>
  <c r="F411" i="28"/>
  <c r="F415" i="28"/>
  <c r="F419" i="28"/>
  <c r="F423" i="28"/>
  <c r="F427" i="28"/>
  <c r="F431" i="28"/>
  <c r="F435" i="28"/>
  <c r="F439" i="28"/>
  <c r="F443" i="28"/>
  <c r="F24" i="28"/>
  <c r="F40" i="28"/>
  <c r="F56" i="28"/>
  <c r="F72" i="28"/>
  <c r="F88" i="28"/>
  <c r="F104" i="28"/>
  <c r="F120" i="28"/>
  <c r="F136" i="28"/>
  <c r="F152" i="28"/>
  <c r="F168" i="28"/>
  <c r="F184" i="28"/>
  <c r="F200" i="28"/>
  <c r="F216" i="28"/>
  <c r="F232" i="28"/>
  <c r="F248" i="28"/>
  <c r="F264" i="28"/>
  <c r="F280" i="28"/>
  <c r="F296" i="28"/>
  <c r="F312" i="28"/>
  <c r="F328" i="28"/>
  <c r="F344" i="28"/>
  <c r="F360" i="28"/>
  <c r="F376" i="28"/>
  <c r="F392" i="28"/>
  <c r="F408" i="28"/>
  <c r="F424" i="28"/>
  <c r="F440" i="28"/>
  <c r="F28" i="28"/>
  <c r="F44" i="28"/>
  <c r="F60" i="28"/>
  <c r="F76" i="28"/>
  <c r="F92" i="28"/>
  <c r="F108" i="28"/>
  <c r="F124" i="28"/>
  <c r="F140" i="28"/>
  <c r="F156" i="28"/>
  <c r="F172" i="28"/>
  <c r="F188" i="28"/>
  <c r="F204" i="28"/>
  <c r="F220" i="28"/>
  <c r="F236" i="28"/>
  <c r="F252" i="28"/>
  <c r="F268" i="28"/>
  <c r="F284" i="28"/>
  <c r="F300" i="28"/>
  <c r="F316" i="28"/>
  <c r="F332" i="28"/>
  <c r="F348" i="28"/>
  <c r="F364" i="28"/>
  <c r="F380" i="28"/>
  <c r="F396" i="28"/>
  <c r="F412" i="28"/>
  <c r="F428" i="28"/>
  <c r="F444" i="28"/>
  <c r="F16" i="28"/>
  <c r="F32" i="28"/>
  <c r="F48" i="28"/>
  <c r="F64" i="28"/>
  <c r="F80" i="28"/>
  <c r="F96" i="28"/>
  <c r="F112" i="28"/>
  <c r="F128" i="28"/>
  <c r="F144" i="28"/>
  <c r="F160" i="28"/>
  <c r="F176" i="28"/>
  <c r="F192" i="28"/>
  <c r="F208" i="28"/>
  <c r="F224" i="28"/>
  <c r="F240" i="28"/>
  <c r="F256" i="28"/>
  <c r="F272" i="28"/>
  <c r="F288" i="28"/>
  <c r="F304" i="28"/>
  <c r="F320" i="28"/>
  <c r="F336" i="28"/>
  <c r="F352" i="28"/>
  <c r="F368" i="28"/>
  <c r="F384" i="28"/>
  <c r="F400" i="28"/>
  <c r="F416" i="28"/>
  <c r="F432" i="28"/>
  <c r="F52" i="28"/>
  <c r="F116" i="28"/>
  <c r="F180" i="28"/>
  <c r="F244" i="28"/>
  <c r="F308" i="28"/>
  <c r="F372" i="28"/>
  <c r="F436" i="28"/>
  <c r="F68" i="28"/>
  <c r="F132" i="28"/>
  <c r="F196" i="28"/>
  <c r="F260" i="28"/>
  <c r="F324" i="28"/>
  <c r="F388" i="28"/>
  <c r="F20" i="28"/>
  <c r="F84" i="28"/>
  <c r="F148" i="28"/>
  <c r="F212" i="28"/>
  <c r="F276" i="28"/>
  <c r="F340" i="28"/>
  <c r="F404" i="28"/>
  <c r="F164" i="28"/>
  <c r="F420" i="28"/>
  <c r="F13" i="28"/>
  <c r="F228" i="28"/>
  <c r="F36" i="28"/>
  <c r="F292" i="28"/>
  <c r="F254" i="2"/>
  <c r="F190" i="2"/>
  <c r="F126" i="2"/>
  <c r="F14" i="21"/>
  <c r="F18" i="21"/>
  <c r="F22" i="21"/>
  <c r="F26" i="21"/>
  <c r="F30" i="21"/>
  <c r="F34" i="21"/>
  <c r="F38" i="21"/>
  <c r="F42" i="21"/>
  <c r="F46" i="21"/>
  <c r="F50" i="21"/>
  <c r="F54" i="21"/>
  <c r="F58" i="21"/>
  <c r="F62" i="21"/>
  <c r="F66" i="21"/>
  <c r="F70" i="21"/>
  <c r="F74" i="21"/>
  <c r="F78" i="21"/>
  <c r="F82" i="21"/>
  <c r="F86" i="21"/>
  <c r="F90" i="21"/>
  <c r="F94" i="21"/>
  <c r="F98" i="21"/>
  <c r="F102" i="21"/>
  <c r="F106" i="21"/>
  <c r="F110" i="21"/>
  <c r="F114" i="21"/>
  <c r="F118" i="21"/>
  <c r="F122" i="21"/>
  <c r="F126" i="21"/>
  <c r="F130" i="21"/>
  <c r="F134" i="21"/>
  <c r="F138" i="21"/>
  <c r="F142" i="21"/>
  <c r="F146" i="21"/>
  <c r="F150" i="21"/>
  <c r="F154" i="21"/>
  <c r="F158" i="21"/>
  <c r="F19" i="21"/>
  <c r="F24" i="21"/>
  <c r="F29" i="21"/>
  <c r="F35" i="21"/>
  <c r="F40" i="21"/>
  <c r="F45" i="21"/>
  <c r="F51" i="21"/>
  <c r="F56" i="21"/>
  <c r="F61" i="21"/>
  <c r="F67" i="21"/>
  <c r="F72" i="21"/>
  <c r="F77" i="21"/>
  <c r="F83" i="21"/>
  <c r="F88" i="21"/>
  <c r="F93" i="21"/>
  <c r="F99" i="21"/>
  <c r="F104" i="21"/>
  <c r="F109" i="21"/>
  <c r="F115" i="21"/>
  <c r="F120" i="21"/>
  <c r="F125" i="21"/>
  <c r="F131" i="21"/>
  <c r="F136" i="21"/>
  <c r="F141" i="21"/>
  <c r="F147" i="21"/>
  <c r="F152" i="21"/>
  <c r="F157" i="21"/>
  <c r="F15" i="21"/>
  <c r="F20" i="21"/>
  <c r="F25" i="21"/>
  <c r="F31" i="21"/>
  <c r="F36" i="21"/>
  <c r="F41" i="21"/>
  <c r="F47" i="21"/>
  <c r="F52" i="21"/>
  <c r="F57" i="21"/>
  <c r="F63" i="21"/>
  <c r="F68" i="21"/>
  <c r="F73" i="21"/>
  <c r="F79" i="21"/>
  <c r="F84" i="21"/>
  <c r="F89" i="21"/>
  <c r="F95" i="21"/>
  <c r="F100" i="21"/>
  <c r="F105" i="21"/>
  <c r="F111" i="21"/>
  <c r="F116" i="21"/>
  <c r="F121" i="21"/>
  <c r="F127" i="21"/>
  <c r="F132" i="21"/>
  <c r="F137" i="21"/>
  <c r="F143" i="21"/>
  <c r="F148" i="21"/>
  <c r="F153" i="21"/>
  <c r="F159" i="21"/>
  <c r="F16" i="21"/>
  <c r="F21" i="21"/>
  <c r="F27" i="21"/>
  <c r="F32" i="21"/>
  <c r="F37" i="21"/>
  <c r="F43" i="21"/>
  <c r="F48" i="21"/>
  <c r="F53" i="21"/>
  <c r="F59" i="21"/>
  <c r="F64" i="21"/>
  <c r="F69" i="21"/>
  <c r="F75" i="21"/>
  <c r="F80" i="21"/>
  <c r="F85" i="21"/>
  <c r="F91" i="21"/>
  <c r="F96" i="21"/>
  <c r="F101" i="21"/>
  <c r="F107" i="21"/>
  <c r="F112" i="21"/>
  <c r="F117" i="21"/>
  <c r="F123" i="21"/>
  <c r="F128" i="21"/>
  <c r="F133" i="21"/>
  <c r="F139" i="21"/>
  <c r="F144" i="21"/>
  <c r="F149" i="21"/>
  <c r="F155" i="21"/>
  <c r="F28" i="21"/>
  <c r="F49" i="21"/>
  <c r="F71" i="21"/>
  <c r="F92" i="21"/>
  <c r="F113" i="21"/>
  <c r="F135" i="21"/>
  <c r="F156" i="21"/>
  <c r="F33" i="21"/>
  <c r="F55" i="21"/>
  <c r="F76" i="21"/>
  <c r="F97" i="21"/>
  <c r="F119" i="21"/>
  <c r="F140" i="21"/>
  <c r="F17" i="21"/>
  <c r="F39" i="21"/>
  <c r="F60" i="21"/>
  <c r="F81" i="21"/>
  <c r="F103" i="21"/>
  <c r="F124" i="21"/>
  <c r="F145" i="21"/>
  <c r="F44" i="21"/>
  <c r="F129" i="21"/>
  <c r="F65" i="21"/>
  <c r="F151" i="21"/>
  <c r="F87" i="21"/>
  <c r="F23" i="21"/>
  <c r="F108" i="21"/>
  <c r="F13" i="21"/>
  <c r="F16" i="7"/>
  <c r="F20" i="7"/>
  <c r="F24" i="7"/>
  <c r="F28" i="7"/>
  <c r="F32" i="7"/>
  <c r="F36" i="7"/>
  <c r="F40" i="7"/>
  <c r="F44" i="7"/>
  <c r="F48" i="7"/>
  <c r="F52" i="7"/>
  <c r="F56" i="7"/>
  <c r="F60" i="7"/>
  <c r="F64" i="7"/>
  <c r="F68" i="7"/>
  <c r="F72" i="7"/>
  <c r="F76" i="7"/>
  <c r="F80" i="7"/>
  <c r="F17" i="7"/>
  <c r="F21" i="7"/>
  <c r="F25" i="7"/>
  <c r="F29" i="7"/>
  <c r="F33" i="7"/>
  <c r="F37" i="7"/>
  <c r="F41" i="7"/>
  <c r="F45" i="7"/>
  <c r="F49" i="7"/>
  <c r="F53" i="7"/>
  <c r="F57" i="7"/>
  <c r="F61" i="7"/>
  <c r="F65" i="7"/>
  <c r="F69" i="7"/>
  <c r="F73" i="7"/>
  <c r="F77" i="7"/>
  <c r="F81" i="7"/>
  <c r="F14" i="7"/>
  <c r="F18" i="7"/>
  <c r="F22" i="7"/>
  <c r="F26" i="7"/>
  <c r="F30" i="7"/>
  <c r="F34" i="7"/>
  <c r="F38" i="7"/>
  <c r="F42" i="7"/>
  <c r="F46" i="7"/>
  <c r="F50" i="7"/>
  <c r="F54" i="7"/>
  <c r="F58" i="7"/>
  <c r="F62" i="7"/>
  <c r="F66" i="7"/>
  <c r="F70" i="7"/>
  <c r="F74" i="7"/>
  <c r="F78" i="7"/>
  <c r="F82" i="7"/>
  <c r="F19" i="7"/>
  <c r="F35" i="7"/>
  <c r="F51" i="7"/>
  <c r="F67" i="7"/>
  <c r="F83" i="7"/>
  <c r="F23" i="7"/>
  <c r="F39" i="7"/>
  <c r="F55" i="7"/>
  <c r="F71" i="7"/>
  <c r="F27" i="7"/>
  <c r="F43" i="7"/>
  <c r="F59" i="7"/>
  <c r="F75" i="7"/>
  <c r="F47" i="7"/>
  <c r="F63" i="7"/>
  <c r="F15" i="7"/>
  <c r="F79" i="7"/>
  <c r="F31" i="7"/>
  <c r="F13" i="7"/>
  <c r="F17" i="24"/>
  <c r="F21" i="24"/>
  <c r="F25" i="24"/>
  <c r="F29" i="24"/>
  <c r="F33" i="24"/>
  <c r="F37" i="24"/>
  <c r="F41" i="24"/>
  <c r="F45" i="24"/>
  <c r="F49" i="24"/>
  <c r="F53" i="24"/>
  <c r="F57" i="24"/>
  <c r="F61" i="24"/>
  <c r="F65" i="24"/>
  <c r="F69" i="24"/>
  <c r="F73" i="24"/>
  <c r="F15" i="24"/>
  <c r="F19" i="24"/>
  <c r="F23" i="24"/>
  <c r="F27" i="24"/>
  <c r="F31" i="24"/>
  <c r="F35" i="24"/>
  <c r="F39" i="24"/>
  <c r="F43" i="24"/>
  <c r="F47" i="24"/>
  <c r="F51" i="24"/>
  <c r="F55" i="24"/>
  <c r="F59" i="24"/>
  <c r="F63" i="24"/>
  <c r="F67" i="24"/>
  <c r="F71" i="24"/>
  <c r="F75" i="24"/>
  <c r="F20" i="24"/>
  <c r="F28" i="24"/>
  <c r="F36" i="24"/>
  <c r="F44" i="24"/>
  <c r="F52" i="24"/>
  <c r="F60" i="24"/>
  <c r="F68" i="24"/>
  <c r="F76" i="24"/>
  <c r="F14" i="24"/>
  <c r="F22" i="24"/>
  <c r="F30" i="24"/>
  <c r="F38" i="24"/>
  <c r="F46" i="24"/>
  <c r="F54" i="24"/>
  <c r="F62" i="24"/>
  <c r="F70" i="24"/>
  <c r="F16" i="24"/>
  <c r="F24" i="24"/>
  <c r="F32" i="24"/>
  <c r="F40" i="24"/>
  <c r="F48" i="24"/>
  <c r="F56" i="24"/>
  <c r="F64" i="24"/>
  <c r="F72" i="24"/>
  <c r="F34" i="24"/>
  <c r="F66" i="24"/>
  <c r="F42" i="24"/>
  <c r="F74" i="24"/>
  <c r="F18" i="24"/>
  <c r="F50" i="24"/>
  <c r="F26" i="24"/>
  <c r="F13" i="24"/>
  <c r="F58" i="24"/>
  <c r="F13" i="26"/>
  <c r="F250" i="2"/>
  <c r="F154" i="2"/>
  <c r="F718" i="30"/>
  <c r="F320" i="30"/>
  <c r="F807" i="29"/>
  <c r="F14" i="15"/>
  <c r="F18" i="15"/>
  <c r="F22" i="15"/>
  <c r="F26" i="15"/>
  <c r="F30" i="15"/>
  <c r="F34" i="15"/>
  <c r="F38" i="15"/>
  <c r="F42" i="15"/>
  <c r="F46" i="15"/>
  <c r="F50" i="15"/>
  <c r="F54" i="15"/>
  <c r="F58" i="15"/>
  <c r="F62" i="15"/>
  <c r="F66" i="15"/>
  <c r="F70" i="15"/>
  <c r="F74" i="15"/>
  <c r="F78" i="15"/>
  <c r="F82" i="15"/>
  <c r="F86" i="15"/>
  <c r="F90" i="15"/>
  <c r="F94" i="15"/>
  <c r="F98" i="15"/>
  <c r="F102" i="15"/>
  <c r="F106" i="15"/>
  <c r="F110" i="15"/>
  <c r="F114" i="15"/>
  <c r="F118" i="15"/>
  <c r="F15" i="15"/>
  <c r="F19" i="15"/>
  <c r="F23" i="15"/>
  <c r="F27" i="15"/>
  <c r="F31" i="15"/>
  <c r="F35" i="15"/>
  <c r="F39" i="15"/>
  <c r="F43" i="15"/>
  <c r="F47" i="15"/>
  <c r="F51" i="15"/>
  <c r="F55" i="15"/>
  <c r="F59" i="15"/>
  <c r="F63" i="15"/>
  <c r="F67" i="15"/>
  <c r="F71" i="15"/>
  <c r="F75" i="15"/>
  <c r="F79" i="15"/>
  <c r="F83" i="15"/>
  <c r="F87" i="15"/>
  <c r="F91" i="15"/>
  <c r="F95" i="15"/>
  <c r="F99" i="15"/>
  <c r="F103" i="15"/>
  <c r="F107" i="15"/>
  <c r="F111" i="15"/>
  <c r="F115" i="15"/>
  <c r="F119" i="15"/>
  <c r="F16" i="15"/>
  <c r="F20" i="15"/>
  <c r="F24" i="15"/>
  <c r="F28" i="15"/>
  <c r="F32" i="15"/>
  <c r="F36" i="15"/>
  <c r="F40" i="15"/>
  <c r="F44" i="15"/>
  <c r="F48" i="15"/>
  <c r="F52" i="15"/>
  <c r="F56" i="15"/>
  <c r="F60" i="15"/>
  <c r="F64" i="15"/>
  <c r="F68" i="15"/>
  <c r="F72" i="15"/>
  <c r="F76" i="15"/>
  <c r="F80" i="15"/>
  <c r="F84" i="15"/>
  <c r="F88" i="15"/>
  <c r="F92" i="15"/>
  <c r="F96" i="15"/>
  <c r="F100" i="15"/>
  <c r="F104" i="15"/>
  <c r="F108" i="15"/>
  <c r="F112" i="15"/>
  <c r="F116" i="15"/>
  <c r="F120" i="15"/>
  <c r="F21" i="15"/>
  <c r="F37" i="15"/>
  <c r="F53" i="15"/>
  <c r="F69" i="15"/>
  <c r="F85" i="15"/>
  <c r="F101" i="15"/>
  <c r="F117" i="15"/>
  <c r="F25" i="15"/>
  <c r="F41" i="15"/>
  <c r="F57" i="15"/>
  <c r="F73" i="15"/>
  <c r="F89" i="15"/>
  <c r="F105" i="15"/>
  <c r="F121" i="15"/>
  <c r="F29" i="15"/>
  <c r="F45" i="15"/>
  <c r="F61" i="15"/>
  <c r="F77" i="15"/>
  <c r="F93" i="15"/>
  <c r="F109" i="15"/>
  <c r="F17" i="15"/>
  <c r="F81" i="15"/>
  <c r="F33" i="15"/>
  <c r="F97" i="15"/>
  <c r="F49" i="15"/>
  <c r="F113" i="15"/>
  <c r="F65" i="15"/>
  <c r="F13" i="15"/>
  <c r="F16" i="5"/>
  <c r="F20" i="5"/>
  <c r="F24" i="5"/>
  <c r="F28" i="5"/>
  <c r="F32" i="5"/>
  <c r="F36" i="5"/>
  <c r="F40" i="5"/>
  <c r="F44" i="5"/>
  <c r="F48" i="5"/>
  <c r="F17" i="5"/>
  <c r="F21" i="5"/>
  <c r="F25" i="5"/>
  <c r="F29" i="5"/>
  <c r="F33" i="5"/>
  <c r="F37" i="5"/>
  <c r="F41" i="5"/>
  <c r="F45" i="5"/>
  <c r="F49" i="5"/>
  <c r="F14" i="5"/>
  <c r="F18" i="5"/>
  <c r="F22" i="5"/>
  <c r="F26" i="5"/>
  <c r="F30" i="5"/>
  <c r="F34" i="5"/>
  <c r="F38" i="5"/>
  <c r="F42" i="5"/>
  <c r="F46" i="5"/>
  <c r="F27" i="5"/>
  <c r="F43" i="5"/>
  <c r="F15" i="5"/>
  <c r="F31" i="5"/>
  <c r="F47" i="5"/>
  <c r="F19" i="5"/>
  <c r="F35" i="5"/>
  <c r="F39" i="5"/>
  <c r="F23" i="5"/>
  <c r="F13" i="5"/>
  <c r="F15" i="16"/>
  <c r="F19" i="16"/>
  <c r="F23" i="16"/>
  <c r="F27" i="16"/>
  <c r="F31" i="16"/>
  <c r="F35" i="16"/>
  <c r="F39" i="16"/>
  <c r="F43" i="16"/>
  <c r="F47" i="16"/>
  <c r="F51" i="16"/>
  <c r="F55" i="16"/>
  <c r="F59" i="16"/>
  <c r="F63" i="16"/>
  <c r="F67" i="16"/>
  <c r="F71" i="16"/>
  <c r="F75" i="16"/>
  <c r="F79" i="16"/>
  <c r="F83" i="16"/>
  <c r="F87" i="16"/>
  <c r="F91" i="16"/>
  <c r="F95" i="16"/>
  <c r="F99" i="16"/>
  <c r="F103" i="16"/>
  <c r="F107" i="16"/>
  <c r="F111" i="16"/>
  <c r="F115" i="16"/>
  <c r="F119" i="16"/>
  <c r="F123" i="16"/>
  <c r="F127" i="16"/>
  <c r="F131" i="16"/>
  <c r="F135" i="16"/>
  <c r="F139" i="16"/>
  <c r="F143" i="16"/>
  <c r="F147" i="16"/>
  <c r="F151" i="16"/>
  <c r="F155" i="16"/>
  <c r="F159" i="16"/>
  <c r="F163" i="16"/>
  <c r="F167" i="16"/>
  <c r="F171" i="16"/>
  <c r="F175" i="16"/>
  <c r="F179" i="16"/>
  <c r="F183" i="16"/>
  <c r="F187" i="16"/>
  <c r="F191" i="16"/>
  <c r="F195" i="16"/>
  <c r="F199" i="16"/>
  <c r="F203" i="16"/>
  <c r="F207" i="16"/>
  <c r="F211" i="16"/>
  <c r="F215" i="16"/>
  <c r="F219" i="16"/>
  <c r="F223" i="16"/>
  <c r="F227" i="16"/>
  <c r="F231" i="16"/>
  <c r="F235" i="16"/>
  <c r="F239" i="16"/>
  <c r="F243" i="16"/>
  <c r="F247" i="16"/>
  <c r="F251" i="16"/>
  <c r="F255" i="16"/>
  <c r="F259" i="16"/>
  <c r="F263" i="16"/>
  <c r="F267" i="16"/>
  <c r="F271" i="16"/>
  <c r="F275" i="16"/>
  <c r="F279" i="16"/>
  <c r="F283" i="16"/>
  <c r="F287" i="16"/>
  <c r="F291" i="16"/>
  <c r="F295" i="16"/>
  <c r="F299" i="16"/>
  <c r="F303" i="16"/>
  <c r="F307" i="16"/>
  <c r="F311" i="16"/>
  <c r="F315" i="16"/>
  <c r="F319" i="16"/>
  <c r="F323" i="16"/>
  <c r="F327" i="16"/>
  <c r="F331" i="16"/>
  <c r="F335" i="16"/>
  <c r="F339" i="16"/>
  <c r="F343" i="16"/>
  <c r="F347" i="16"/>
  <c r="F351" i="16"/>
  <c r="F355" i="16"/>
  <c r="F359" i="16"/>
  <c r="F363" i="16"/>
  <c r="F367" i="16"/>
  <c r="F371" i="16"/>
  <c r="F375" i="16"/>
  <c r="F379" i="16"/>
  <c r="F383" i="16"/>
  <c r="F387" i="16"/>
  <c r="F391" i="16"/>
  <c r="F395" i="16"/>
  <c r="F399" i="16"/>
  <c r="F403" i="16"/>
  <c r="F407" i="16"/>
  <c r="F411" i="16"/>
  <c r="F415" i="16"/>
  <c r="F419" i="16"/>
  <c r="F423" i="16"/>
  <c r="F427" i="16"/>
  <c r="F431" i="16"/>
  <c r="F435" i="16"/>
  <c r="F439" i="16"/>
  <c r="F443" i="16"/>
  <c r="F447" i="16"/>
  <c r="F451" i="16"/>
  <c r="F455" i="16"/>
  <c r="F459" i="16"/>
  <c r="F463" i="16"/>
  <c r="F467" i="16"/>
  <c r="F471" i="16"/>
  <c r="F475" i="16"/>
  <c r="F479" i="16"/>
  <c r="F483" i="16"/>
  <c r="F487" i="16"/>
  <c r="F491" i="16"/>
  <c r="F495" i="16"/>
  <c r="F499" i="16"/>
  <c r="F16" i="16"/>
  <c r="F20" i="16"/>
  <c r="F24" i="16"/>
  <c r="F28" i="16"/>
  <c r="F32" i="16"/>
  <c r="F36" i="16"/>
  <c r="F40" i="16"/>
  <c r="F44" i="16"/>
  <c r="F48" i="16"/>
  <c r="F52" i="16"/>
  <c r="F56" i="16"/>
  <c r="F60" i="16"/>
  <c r="F64" i="16"/>
  <c r="F68" i="16"/>
  <c r="F72" i="16"/>
  <c r="F76" i="16"/>
  <c r="F80" i="16"/>
  <c r="F84" i="16"/>
  <c r="F88" i="16"/>
  <c r="F92" i="16"/>
  <c r="F96" i="16"/>
  <c r="F100" i="16"/>
  <c r="F104" i="16"/>
  <c r="F108" i="16"/>
  <c r="F112" i="16"/>
  <c r="F116" i="16"/>
  <c r="F120" i="16"/>
  <c r="F124" i="16"/>
  <c r="F128" i="16"/>
  <c r="F132" i="16"/>
  <c r="F136" i="16"/>
  <c r="F140" i="16"/>
  <c r="F144" i="16"/>
  <c r="F148" i="16"/>
  <c r="F152" i="16"/>
  <c r="F156" i="16"/>
  <c r="F160" i="16"/>
  <c r="F164" i="16"/>
  <c r="F168" i="16"/>
  <c r="F172" i="16"/>
  <c r="F176" i="16"/>
  <c r="F180" i="16"/>
  <c r="F184" i="16"/>
  <c r="F188" i="16"/>
  <c r="F192" i="16"/>
  <c r="F196" i="16"/>
  <c r="F200" i="16"/>
  <c r="F204" i="16"/>
  <c r="F208" i="16"/>
  <c r="F212" i="16"/>
  <c r="F216" i="16"/>
  <c r="F220" i="16"/>
  <c r="F224" i="16"/>
  <c r="F228" i="16"/>
  <c r="F232" i="16"/>
  <c r="F236" i="16"/>
  <c r="F240" i="16"/>
  <c r="F244" i="16"/>
  <c r="F248" i="16"/>
  <c r="F252" i="16"/>
  <c r="F256" i="16"/>
  <c r="F260" i="16"/>
  <c r="F264" i="16"/>
  <c r="F268" i="16"/>
  <c r="F272" i="16"/>
  <c r="F276" i="16"/>
  <c r="F280" i="16"/>
  <c r="F284" i="16"/>
  <c r="F288" i="16"/>
  <c r="F292" i="16"/>
  <c r="F296" i="16"/>
  <c r="F300" i="16"/>
  <c r="F304" i="16"/>
  <c r="F308" i="16"/>
  <c r="F312" i="16"/>
  <c r="F316" i="16"/>
  <c r="F320" i="16"/>
  <c r="F324" i="16"/>
  <c r="F328" i="16"/>
  <c r="F332" i="16"/>
  <c r="F336" i="16"/>
  <c r="F340" i="16"/>
  <c r="F344" i="16"/>
  <c r="F348" i="16"/>
  <c r="F352" i="16"/>
  <c r="F356" i="16"/>
  <c r="F360" i="16"/>
  <c r="F364" i="16"/>
  <c r="F368" i="16"/>
  <c r="F372" i="16"/>
  <c r="F376" i="16"/>
  <c r="F380" i="16"/>
  <c r="F384" i="16"/>
  <c r="F388" i="16"/>
  <c r="F392" i="16"/>
  <c r="F396" i="16"/>
  <c r="F400" i="16"/>
  <c r="F404" i="16"/>
  <c r="F408" i="16"/>
  <c r="F412" i="16"/>
  <c r="F416" i="16"/>
  <c r="F420" i="16"/>
  <c r="F424" i="16"/>
  <c r="F428" i="16"/>
  <c r="F432" i="16"/>
  <c r="F436" i="16"/>
  <c r="F440" i="16"/>
  <c r="F444" i="16"/>
  <c r="F448" i="16"/>
  <c r="F452" i="16"/>
  <c r="F456" i="16"/>
  <c r="F460" i="16"/>
  <c r="F464" i="16"/>
  <c r="F468" i="16"/>
  <c r="F472" i="16"/>
  <c r="F476" i="16"/>
  <c r="F480" i="16"/>
  <c r="F484" i="16"/>
  <c r="F488" i="16"/>
  <c r="F492" i="16"/>
  <c r="F496" i="16"/>
  <c r="F500" i="16"/>
  <c r="F17" i="16"/>
  <c r="F21" i="16"/>
  <c r="F25" i="16"/>
  <c r="F29" i="16"/>
  <c r="F33" i="16"/>
  <c r="F37" i="16"/>
  <c r="F41" i="16"/>
  <c r="F45" i="16"/>
  <c r="F49" i="16"/>
  <c r="F53" i="16"/>
  <c r="F57" i="16"/>
  <c r="F61" i="16"/>
  <c r="F65" i="16"/>
  <c r="F69" i="16"/>
  <c r="F73" i="16"/>
  <c r="F77" i="16"/>
  <c r="F81" i="16"/>
  <c r="F85" i="16"/>
  <c r="F89" i="16"/>
  <c r="F93" i="16"/>
  <c r="F97" i="16"/>
  <c r="F101" i="16"/>
  <c r="F105" i="16"/>
  <c r="F109" i="16"/>
  <c r="F113" i="16"/>
  <c r="F117" i="16"/>
  <c r="F121" i="16"/>
  <c r="F125" i="16"/>
  <c r="F129" i="16"/>
  <c r="F133" i="16"/>
  <c r="F137" i="16"/>
  <c r="F141" i="16"/>
  <c r="F145" i="16"/>
  <c r="F149" i="16"/>
  <c r="F153" i="16"/>
  <c r="F157" i="16"/>
  <c r="F161" i="16"/>
  <c r="F165" i="16"/>
  <c r="F169" i="16"/>
  <c r="F173" i="16"/>
  <c r="F177" i="16"/>
  <c r="F181" i="16"/>
  <c r="F185" i="16"/>
  <c r="F189" i="16"/>
  <c r="F193" i="16"/>
  <c r="F197" i="16"/>
  <c r="F201" i="16"/>
  <c r="F205" i="16"/>
  <c r="F209" i="16"/>
  <c r="F213" i="16"/>
  <c r="F217" i="16"/>
  <c r="F221" i="16"/>
  <c r="F225" i="16"/>
  <c r="F229" i="16"/>
  <c r="F233" i="16"/>
  <c r="F237" i="16"/>
  <c r="F241" i="16"/>
  <c r="F245" i="16"/>
  <c r="F249" i="16"/>
  <c r="F253" i="16"/>
  <c r="F257" i="16"/>
  <c r="F261" i="16"/>
  <c r="F265" i="16"/>
  <c r="F269" i="16"/>
  <c r="F273" i="16"/>
  <c r="F277" i="16"/>
  <c r="F281" i="16"/>
  <c r="F285" i="16"/>
  <c r="F289" i="16"/>
  <c r="F293" i="16"/>
  <c r="F297" i="16"/>
  <c r="F301" i="16"/>
  <c r="F305" i="16"/>
  <c r="F309" i="16"/>
  <c r="F313" i="16"/>
  <c r="F317" i="16"/>
  <c r="F321" i="16"/>
  <c r="F325" i="16"/>
  <c r="F329" i="16"/>
  <c r="F333" i="16"/>
  <c r="F337" i="16"/>
  <c r="F341" i="16"/>
  <c r="F345" i="16"/>
  <c r="F349" i="16"/>
  <c r="F353" i="16"/>
  <c r="F357" i="16"/>
  <c r="F361" i="16"/>
  <c r="F365" i="16"/>
  <c r="F369" i="16"/>
  <c r="F373" i="16"/>
  <c r="F377" i="16"/>
  <c r="F381" i="16"/>
  <c r="F385" i="16"/>
  <c r="F389" i="16"/>
  <c r="F393" i="16"/>
  <c r="F397" i="16"/>
  <c r="F401" i="16"/>
  <c r="F405" i="16"/>
  <c r="F409" i="16"/>
  <c r="F413" i="16"/>
  <c r="F417" i="16"/>
  <c r="F421" i="16"/>
  <c r="F425" i="16"/>
  <c r="F429" i="16"/>
  <c r="F433" i="16"/>
  <c r="F437" i="16"/>
  <c r="F441" i="16"/>
  <c r="F445" i="16"/>
  <c r="F449" i="16"/>
  <c r="F453" i="16"/>
  <c r="F457" i="16"/>
  <c r="F461" i="16"/>
  <c r="F465" i="16"/>
  <c r="F469" i="16"/>
  <c r="F473" i="16"/>
  <c r="F477" i="16"/>
  <c r="F481" i="16"/>
  <c r="F485" i="16"/>
  <c r="F489" i="16"/>
  <c r="F493" i="16"/>
  <c r="F497" i="16"/>
  <c r="F501" i="16"/>
  <c r="F14" i="16"/>
  <c r="F30" i="16"/>
  <c r="F46" i="16"/>
  <c r="F62" i="16"/>
  <c r="F78" i="16"/>
  <c r="F94" i="16"/>
  <c r="F110" i="16"/>
  <c r="F126" i="16"/>
  <c r="F142" i="16"/>
  <c r="F158" i="16"/>
  <c r="F174" i="16"/>
  <c r="F190" i="16"/>
  <c r="F206" i="16"/>
  <c r="F222" i="16"/>
  <c r="F238" i="16"/>
  <c r="F254" i="16"/>
  <c r="F270" i="16"/>
  <c r="F286" i="16"/>
  <c r="F302" i="16"/>
  <c r="F318" i="16"/>
  <c r="F334" i="16"/>
  <c r="F350" i="16"/>
  <c r="F366" i="16"/>
  <c r="F382" i="16"/>
  <c r="F398" i="16"/>
  <c r="F414" i="16"/>
  <c r="F430" i="16"/>
  <c r="F446" i="16"/>
  <c r="F462" i="16"/>
  <c r="F478" i="16"/>
  <c r="F494" i="16"/>
  <c r="F18" i="16"/>
  <c r="F34" i="16"/>
  <c r="F50" i="16"/>
  <c r="F66" i="16"/>
  <c r="F82" i="16"/>
  <c r="F98" i="16"/>
  <c r="F114" i="16"/>
  <c r="F130" i="16"/>
  <c r="F146" i="16"/>
  <c r="F162" i="16"/>
  <c r="F178" i="16"/>
  <c r="F194" i="16"/>
  <c r="F210" i="16"/>
  <c r="F226" i="16"/>
  <c r="F242" i="16"/>
  <c r="F258" i="16"/>
  <c r="F274" i="16"/>
  <c r="F290" i="16"/>
  <c r="F306" i="16"/>
  <c r="F322" i="16"/>
  <c r="F338" i="16"/>
  <c r="F354" i="16"/>
  <c r="F370" i="16"/>
  <c r="F386" i="16"/>
  <c r="F402" i="16"/>
  <c r="F418" i="16"/>
  <c r="F434" i="16"/>
  <c r="F450" i="16"/>
  <c r="F466" i="16"/>
  <c r="F482" i="16"/>
  <c r="F498" i="16"/>
  <c r="F22" i="16"/>
  <c r="F38" i="16"/>
  <c r="F54" i="16"/>
  <c r="F70" i="16"/>
  <c r="F86" i="16"/>
  <c r="F102" i="16"/>
  <c r="F118" i="16"/>
  <c r="F134" i="16"/>
  <c r="F150" i="16"/>
  <c r="F166" i="16"/>
  <c r="F182" i="16"/>
  <c r="F198" i="16"/>
  <c r="F214" i="16"/>
  <c r="F230" i="16"/>
  <c r="F246" i="16"/>
  <c r="F262" i="16"/>
  <c r="F278" i="16"/>
  <c r="F294" i="16"/>
  <c r="F310" i="16"/>
  <c r="F326" i="16"/>
  <c r="F342" i="16"/>
  <c r="F358" i="16"/>
  <c r="F374" i="16"/>
  <c r="F390" i="16"/>
  <c r="F406" i="16"/>
  <c r="F422" i="16"/>
  <c r="F438" i="16"/>
  <c r="F454" i="16"/>
  <c r="F470" i="16"/>
  <c r="F486" i="16"/>
  <c r="F502" i="16"/>
  <c r="F42" i="16"/>
  <c r="F106" i="16"/>
  <c r="F170" i="16"/>
  <c r="F234" i="16"/>
  <c r="F298" i="16"/>
  <c r="F362" i="16"/>
  <c r="F426" i="16"/>
  <c r="F490" i="16"/>
  <c r="F58" i="16"/>
  <c r="F122" i="16"/>
  <c r="F186" i="16"/>
  <c r="F250" i="16"/>
  <c r="F314" i="16"/>
  <c r="F378" i="16"/>
  <c r="F442" i="16"/>
  <c r="F74" i="16"/>
  <c r="F138" i="16"/>
  <c r="F202" i="16"/>
  <c r="F266" i="16"/>
  <c r="F330" i="16"/>
  <c r="F394" i="16"/>
  <c r="F458" i="16"/>
  <c r="F90" i="16"/>
  <c r="F346" i="16"/>
  <c r="F154" i="16"/>
  <c r="F410" i="16"/>
  <c r="F218" i="16"/>
  <c r="F474" i="16"/>
  <c r="F282" i="16"/>
  <c r="F26" i="16"/>
  <c r="F13" i="16"/>
  <c r="F15" i="2"/>
  <c r="F19" i="2"/>
  <c r="F23" i="2"/>
  <c r="F27" i="2"/>
  <c r="F31" i="2"/>
  <c r="F35" i="2"/>
  <c r="F39" i="2"/>
  <c r="F43" i="2"/>
  <c r="F47" i="2"/>
  <c r="F51" i="2"/>
  <c r="F55" i="2"/>
  <c r="F59" i="2"/>
  <c r="F63" i="2"/>
  <c r="F67" i="2"/>
  <c r="F71" i="2"/>
  <c r="F75" i="2"/>
  <c r="F79" i="2"/>
  <c r="F83" i="2"/>
  <c r="F87" i="2"/>
  <c r="F91" i="2"/>
  <c r="F95" i="2"/>
  <c r="F99" i="2"/>
  <c r="F103" i="2"/>
  <c r="F107" i="2"/>
  <c r="F111" i="2"/>
  <c r="F115" i="2"/>
  <c r="F119" i="2"/>
  <c r="F123" i="2"/>
  <c r="F127" i="2"/>
  <c r="F131" i="2"/>
  <c r="F135" i="2"/>
  <c r="F139" i="2"/>
  <c r="F143" i="2"/>
  <c r="F147" i="2"/>
  <c r="F151" i="2"/>
  <c r="F155" i="2"/>
  <c r="F159" i="2"/>
  <c r="F163" i="2"/>
  <c r="F167" i="2"/>
  <c r="F171" i="2"/>
  <c r="F175" i="2"/>
  <c r="F179" i="2"/>
  <c r="F183" i="2"/>
  <c r="F187" i="2"/>
  <c r="F191" i="2"/>
  <c r="F195" i="2"/>
  <c r="F199" i="2"/>
  <c r="F203" i="2"/>
  <c r="F207" i="2"/>
  <c r="F211" i="2"/>
  <c r="F215" i="2"/>
  <c r="F219" i="2"/>
  <c r="F223" i="2"/>
  <c r="F227" i="2"/>
  <c r="F231" i="2"/>
  <c r="F235" i="2"/>
  <c r="F239" i="2"/>
  <c r="F243" i="2"/>
  <c r="F247" i="2"/>
  <c r="F251" i="2"/>
  <c r="F255" i="2"/>
  <c r="F20" i="2"/>
  <c r="F24" i="2"/>
  <c r="F28" i="2"/>
  <c r="F32" i="2"/>
  <c r="F36" i="2"/>
  <c r="F40" i="2"/>
  <c r="F44" i="2"/>
  <c r="F48" i="2"/>
  <c r="F52" i="2"/>
  <c r="F56" i="2"/>
  <c r="F60" i="2"/>
  <c r="F64" i="2"/>
  <c r="F68" i="2"/>
  <c r="F72" i="2"/>
  <c r="F76" i="2"/>
  <c r="F80" i="2"/>
  <c r="F84" i="2"/>
  <c r="F88" i="2"/>
  <c r="F92" i="2"/>
  <c r="F96" i="2"/>
  <c r="F100" i="2"/>
  <c r="F104" i="2"/>
  <c r="F108" i="2"/>
  <c r="F112" i="2"/>
  <c r="F116" i="2"/>
  <c r="F120" i="2"/>
  <c r="F124" i="2"/>
  <c r="F128" i="2"/>
  <c r="F132" i="2"/>
  <c r="F136" i="2"/>
  <c r="F140" i="2"/>
  <c r="F144" i="2"/>
  <c r="F148" i="2"/>
  <c r="F152" i="2"/>
  <c r="F156" i="2"/>
  <c r="F160" i="2"/>
  <c r="F164" i="2"/>
  <c r="F168" i="2"/>
  <c r="F172" i="2"/>
  <c r="F176" i="2"/>
  <c r="F180" i="2"/>
  <c r="F184" i="2"/>
  <c r="F188" i="2"/>
  <c r="F192" i="2"/>
  <c r="F196" i="2"/>
  <c r="F200" i="2"/>
  <c r="F204" i="2"/>
  <c r="F208" i="2"/>
  <c r="F212" i="2"/>
  <c r="F216" i="2"/>
  <c r="F220" i="2"/>
  <c r="F224" i="2"/>
  <c r="F228" i="2"/>
  <c r="F232" i="2"/>
  <c r="F236" i="2"/>
  <c r="F240" i="2"/>
  <c r="F244" i="2"/>
  <c r="F248" i="2"/>
  <c r="F252" i="2"/>
  <c r="F17" i="2"/>
  <c r="F21" i="2"/>
  <c r="F25" i="2"/>
  <c r="F29" i="2"/>
  <c r="F33" i="2"/>
  <c r="F37" i="2"/>
  <c r="F41" i="2"/>
  <c r="F45" i="2"/>
  <c r="F49" i="2"/>
  <c r="F53" i="2"/>
  <c r="F57" i="2"/>
  <c r="F61" i="2"/>
  <c r="F65" i="2"/>
  <c r="F69" i="2"/>
  <c r="F73" i="2"/>
  <c r="F77" i="2"/>
  <c r="F81" i="2"/>
  <c r="F85" i="2"/>
  <c r="F89" i="2"/>
  <c r="F93" i="2"/>
  <c r="F97" i="2"/>
  <c r="F101" i="2"/>
  <c r="F105" i="2"/>
  <c r="F109" i="2"/>
  <c r="F113" i="2"/>
  <c r="F117" i="2"/>
  <c r="F121" i="2"/>
  <c r="F125" i="2"/>
  <c r="F129" i="2"/>
  <c r="F133" i="2"/>
  <c r="F137" i="2"/>
  <c r="F141" i="2"/>
  <c r="F145" i="2"/>
  <c r="F149" i="2"/>
  <c r="F153" i="2"/>
  <c r="F157" i="2"/>
  <c r="F161" i="2"/>
  <c r="F165" i="2"/>
  <c r="F169" i="2"/>
  <c r="F173" i="2"/>
  <c r="F177" i="2"/>
  <c r="F181" i="2"/>
  <c r="F185" i="2"/>
  <c r="F189" i="2"/>
  <c r="F193" i="2"/>
  <c r="F197" i="2"/>
  <c r="F201" i="2"/>
  <c r="F205" i="2"/>
  <c r="F209" i="2"/>
  <c r="F213" i="2"/>
  <c r="F217" i="2"/>
  <c r="F221" i="2"/>
  <c r="F225" i="2"/>
  <c r="F229" i="2"/>
  <c r="F233" i="2"/>
  <c r="F237" i="2"/>
  <c r="F241" i="2"/>
  <c r="F245" i="2"/>
  <c r="F249" i="2"/>
  <c r="F253" i="2"/>
  <c r="F15" i="26"/>
  <c r="F19" i="26"/>
  <c r="F23" i="26"/>
  <c r="F27" i="26"/>
  <c r="F31" i="26"/>
  <c r="F35" i="26"/>
  <c r="F39" i="26"/>
  <c r="F43" i="26"/>
  <c r="F47" i="26"/>
  <c r="F51" i="26"/>
  <c r="F55" i="26"/>
  <c r="F59" i="26"/>
  <c r="F63" i="26"/>
  <c r="F67" i="26"/>
  <c r="F71" i="26"/>
  <c r="F75" i="26"/>
  <c r="F79" i="26"/>
  <c r="F83" i="26"/>
  <c r="F87" i="26"/>
  <c r="F91" i="26"/>
  <c r="F95" i="26"/>
  <c r="F99" i="26"/>
  <c r="F103" i="26"/>
  <c r="F107" i="26"/>
  <c r="F111" i="26"/>
  <c r="F115" i="26"/>
  <c r="F119" i="26"/>
  <c r="F123" i="26"/>
  <c r="F127" i="26"/>
  <c r="F131" i="26"/>
  <c r="F135" i="26"/>
  <c r="F139" i="26"/>
  <c r="F143" i="26"/>
  <c r="F147" i="26"/>
  <c r="F151" i="26"/>
  <c r="F155" i="26"/>
  <c r="F159" i="26"/>
  <c r="F163" i="26"/>
  <c r="F167" i="26"/>
  <c r="F171" i="26"/>
  <c r="F175" i="26"/>
  <c r="F179" i="26"/>
  <c r="F183" i="26"/>
  <c r="F187" i="26"/>
  <c r="F191" i="26"/>
  <c r="F195" i="26"/>
  <c r="F199" i="26"/>
  <c r="F203" i="26"/>
  <c r="F207" i="26"/>
  <c r="F211" i="26"/>
  <c r="F215" i="26"/>
  <c r="F219" i="26"/>
  <c r="F223" i="26"/>
  <c r="F227" i="26"/>
  <c r="F231" i="26"/>
  <c r="F235" i="26"/>
  <c r="F239" i="26"/>
  <c r="F243" i="26"/>
  <c r="F247" i="26"/>
  <c r="F251" i="26"/>
  <c r="F255" i="26"/>
  <c r="F259" i="26"/>
  <c r="F263" i="26"/>
  <c r="F267" i="26"/>
  <c r="F271" i="26"/>
  <c r="F275" i="26"/>
  <c r="F279" i="26"/>
  <c r="F283" i="26"/>
  <c r="F287" i="26"/>
  <c r="F291" i="26"/>
  <c r="F295" i="26"/>
  <c r="F299" i="26"/>
  <c r="F303" i="26"/>
  <c r="F307" i="26"/>
  <c r="F311" i="26"/>
  <c r="F315" i="26"/>
  <c r="F319" i="26"/>
  <c r="F323" i="26"/>
  <c r="F327" i="26"/>
  <c r="F331" i="26"/>
  <c r="F335" i="26"/>
  <c r="F339" i="26"/>
  <c r="F343" i="26"/>
  <c r="F347" i="26"/>
  <c r="F351" i="26"/>
  <c r="F355" i="26"/>
  <c r="F359" i="26"/>
  <c r="F363" i="26"/>
  <c r="F367" i="26"/>
  <c r="F371" i="26"/>
  <c r="F375" i="26"/>
  <c r="F16" i="26"/>
  <c r="F20" i="26"/>
  <c r="F24" i="26"/>
  <c r="F28" i="26"/>
  <c r="F32" i="26"/>
  <c r="F36" i="26"/>
  <c r="F40" i="26"/>
  <c r="F44" i="26"/>
  <c r="F48" i="26"/>
  <c r="F52" i="26"/>
  <c r="F56" i="26"/>
  <c r="F60" i="26"/>
  <c r="F64" i="26"/>
  <c r="F68" i="26"/>
  <c r="F72" i="26"/>
  <c r="F76" i="26"/>
  <c r="F80" i="26"/>
  <c r="F84" i="26"/>
  <c r="F88" i="26"/>
  <c r="F92" i="26"/>
  <c r="F96" i="26"/>
  <c r="F100" i="26"/>
  <c r="F104" i="26"/>
  <c r="F108" i="26"/>
  <c r="F112" i="26"/>
  <c r="F116" i="26"/>
  <c r="F120" i="26"/>
  <c r="F124" i="26"/>
  <c r="F128" i="26"/>
  <c r="F132" i="26"/>
  <c r="F136" i="26"/>
  <c r="F140" i="26"/>
  <c r="F144" i="26"/>
  <c r="F148" i="26"/>
  <c r="F152" i="26"/>
  <c r="F156" i="26"/>
  <c r="F160" i="26"/>
  <c r="F164" i="26"/>
  <c r="F168" i="26"/>
  <c r="F172" i="26"/>
  <c r="F176" i="26"/>
  <c r="F180" i="26"/>
  <c r="F184" i="26"/>
  <c r="F188" i="26"/>
  <c r="F192" i="26"/>
  <c r="F196" i="26"/>
  <c r="F200" i="26"/>
  <c r="F204" i="26"/>
  <c r="F208" i="26"/>
  <c r="F212" i="26"/>
  <c r="F216" i="26"/>
  <c r="F220" i="26"/>
  <c r="F224" i="26"/>
  <c r="F228" i="26"/>
  <c r="F232" i="26"/>
  <c r="F236" i="26"/>
  <c r="F240" i="26"/>
  <c r="F244" i="26"/>
  <c r="F248" i="26"/>
  <c r="F252" i="26"/>
  <c r="F256" i="26"/>
  <c r="F260" i="26"/>
  <c r="F264" i="26"/>
  <c r="F268" i="26"/>
  <c r="F272" i="26"/>
  <c r="F276" i="26"/>
  <c r="F280" i="26"/>
  <c r="F284" i="26"/>
  <c r="F288" i="26"/>
  <c r="F292" i="26"/>
  <c r="F296" i="26"/>
  <c r="F300" i="26"/>
  <c r="F304" i="26"/>
  <c r="F308" i="26"/>
  <c r="F312" i="26"/>
  <c r="F316" i="26"/>
  <c r="F320" i="26"/>
  <c r="F324" i="26"/>
  <c r="F328" i="26"/>
  <c r="F332" i="26"/>
  <c r="F336" i="26"/>
  <c r="F340" i="26"/>
  <c r="F344" i="26"/>
  <c r="F348" i="26"/>
  <c r="F352" i="26"/>
  <c r="F356" i="26"/>
  <c r="F360" i="26"/>
  <c r="F364" i="26"/>
  <c r="F368" i="26"/>
  <c r="F372" i="26"/>
  <c r="F17" i="26"/>
  <c r="F21" i="26"/>
  <c r="F25" i="26"/>
  <c r="F29" i="26"/>
  <c r="F33" i="26"/>
  <c r="F37" i="26"/>
  <c r="F41" i="26"/>
  <c r="F45" i="26"/>
  <c r="F49" i="26"/>
  <c r="F53" i="26"/>
  <c r="F57" i="26"/>
  <c r="F61" i="26"/>
  <c r="F65" i="26"/>
  <c r="F69" i="26"/>
  <c r="F73" i="26"/>
  <c r="F77" i="26"/>
  <c r="F81" i="26"/>
  <c r="F85" i="26"/>
  <c r="F89" i="26"/>
  <c r="F93" i="26"/>
  <c r="F97" i="26"/>
  <c r="F101" i="26"/>
  <c r="F105" i="26"/>
  <c r="F109" i="26"/>
  <c r="F113" i="26"/>
  <c r="F117" i="26"/>
  <c r="F121" i="26"/>
  <c r="F125" i="26"/>
  <c r="F129" i="26"/>
  <c r="F133" i="26"/>
  <c r="F137" i="26"/>
  <c r="F141" i="26"/>
  <c r="F145" i="26"/>
  <c r="F149" i="26"/>
  <c r="F153" i="26"/>
  <c r="F157" i="26"/>
  <c r="F161" i="26"/>
  <c r="F165" i="26"/>
  <c r="F169" i="26"/>
  <c r="F173" i="26"/>
  <c r="F177" i="26"/>
  <c r="F181" i="26"/>
  <c r="F185" i="26"/>
  <c r="F189" i="26"/>
  <c r="F193" i="26"/>
  <c r="F197" i="26"/>
  <c r="F201" i="26"/>
  <c r="F205" i="26"/>
  <c r="F209" i="26"/>
  <c r="F213" i="26"/>
  <c r="F217" i="26"/>
  <c r="F221" i="26"/>
  <c r="F225" i="26"/>
  <c r="F229" i="26"/>
  <c r="F233" i="26"/>
  <c r="F237" i="26"/>
  <c r="F241" i="26"/>
  <c r="F245" i="26"/>
  <c r="F249" i="26"/>
  <c r="F253" i="26"/>
  <c r="F257" i="26"/>
  <c r="F261" i="26"/>
  <c r="F265" i="26"/>
  <c r="F269" i="26"/>
  <c r="F273" i="26"/>
  <c r="F277" i="26"/>
  <c r="F281" i="26"/>
  <c r="F285" i="26"/>
  <c r="F289" i="26"/>
  <c r="F293" i="26"/>
  <c r="F297" i="26"/>
  <c r="F301" i="26"/>
  <c r="F305" i="26"/>
  <c r="F309" i="26"/>
  <c r="F313" i="26"/>
  <c r="F317" i="26"/>
  <c r="F321" i="26"/>
  <c r="F325" i="26"/>
  <c r="F329" i="26"/>
  <c r="F333" i="26"/>
  <c r="F337" i="26"/>
  <c r="F341" i="26"/>
  <c r="F345" i="26"/>
  <c r="F349" i="26"/>
  <c r="F353" i="26"/>
  <c r="F357" i="26"/>
  <c r="F361" i="26"/>
  <c r="F365" i="26"/>
  <c r="F369" i="26"/>
  <c r="F373" i="26"/>
  <c r="F22" i="26"/>
  <c r="F38" i="26"/>
  <c r="F54" i="26"/>
  <c r="F70" i="26"/>
  <c r="F86" i="26"/>
  <c r="F102" i="26"/>
  <c r="F118" i="26"/>
  <c r="F134" i="26"/>
  <c r="F150" i="26"/>
  <c r="F166" i="26"/>
  <c r="F182" i="26"/>
  <c r="F198" i="26"/>
  <c r="F214" i="26"/>
  <c r="F230" i="26"/>
  <c r="F246" i="26"/>
  <c r="F262" i="26"/>
  <c r="F278" i="26"/>
  <c r="F294" i="26"/>
  <c r="F310" i="26"/>
  <c r="F326" i="26"/>
  <c r="F342" i="26"/>
  <c r="F358" i="26"/>
  <c r="F374" i="26"/>
  <c r="F26" i="26"/>
  <c r="F42" i="26"/>
  <c r="F58" i="26"/>
  <c r="F74" i="26"/>
  <c r="F90" i="26"/>
  <c r="F106" i="26"/>
  <c r="F122" i="26"/>
  <c r="F138" i="26"/>
  <c r="F154" i="26"/>
  <c r="F170" i="26"/>
  <c r="F186" i="26"/>
  <c r="F202" i="26"/>
  <c r="F218" i="26"/>
  <c r="F234" i="26"/>
  <c r="F250" i="26"/>
  <c r="F266" i="26"/>
  <c r="F282" i="26"/>
  <c r="F298" i="26"/>
  <c r="F314" i="26"/>
  <c r="F330" i="26"/>
  <c r="F346" i="26"/>
  <c r="F362" i="26"/>
  <c r="F14" i="26"/>
  <c r="F30" i="26"/>
  <c r="F46" i="26"/>
  <c r="F62" i="26"/>
  <c r="F78" i="26"/>
  <c r="F94" i="26"/>
  <c r="F110" i="26"/>
  <c r="F126" i="26"/>
  <c r="F142" i="26"/>
  <c r="F158" i="26"/>
  <c r="F174" i="26"/>
  <c r="F190" i="26"/>
  <c r="F206" i="26"/>
  <c r="F222" i="26"/>
  <c r="F238" i="26"/>
  <c r="F254" i="26"/>
  <c r="F270" i="26"/>
  <c r="F286" i="26"/>
  <c r="F302" i="26"/>
  <c r="F318" i="26"/>
  <c r="F334" i="26"/>
  <c r="F350" i="26"/>
  <c r="F366" i="26"/>
  <c r="F66" i="26"/>
  <c r="F130" i="26"/>
  <c r="F194" i="26"/>
  <c r="F258" i="26"/>
  <c r="F322" i="26"/>
  <c r="F18" i="26"/>
  <c r="F82" i="26"/>
  <c r="F146" i="26"/>
  <c r="F210" i="26"/>
  <c r="F274" i="26"/>
  <c r="F338" i="26"/>
  <c r="F34" i="26"/>
  <c r="F98" i="26"/>
  <c r="F162" i="26"/>
  <c r="F226" i="26"/>
  <c r="F290" i="26"/>
  <c r="F354" i="26"/>
  <c r="F114" i="26"/>
  <c r="F370" i="26"/>
  <c r="F178" i="26"/>
  <c r="F242" i="26"/>
  <c r="F15" i="18"/>
  <c r="F19" i="18"/>
  <c r="F23" i="18"/>
  <c r="F27" i="18"/>
  <c r="F31" i="18"/>
  <c r="F35" i="18"/>
  <c r="F39" i="18"/>
  <c r="F43" i="18"/>
  <c r="F47" i="18"/>
  <c r="F51" i="18"/>
  <c r="F55" i="18"/>
  <c r="F59" i="18"/>
  <c r="F63" i="18"/>
  <c r="F67" i="18"/>
  <c r="F71" i="18"/>
  <c r="F75" i="18"/>
  <c r="F79" i="18"/>
  <c r="F83" i="18"/>
  <c r="F87" i="18"/>
  <c r="F91" i="18"/>
  <c r="F95" i="18"/>
  <c r="F99" i="18"/>
  <c r="F103" i="18"/>
  <c r="F107" i="18"/>
  <c r="F111" i="18"/>
  <c r="F115" i="18"/>
  <c r="F16" i="18"/>
  <c r="F20" i="18"/>
  <c r="F24" i="18"/>
  <c r="F28" i="18"/>
  <c r="F32" i="18"/>
  <c r="F36" i="18"/>
  <c r="F40" i="18"/>
  <c r="F44" i="18"/>
  <c r="F48" i="18"/>
  <c r="F52" i="18"/>
  <c r="F56" i="18"/>
  <c r="F60" i="18"/>
  <c r="F64" i="18"/>
  <c r="F68" i="18"/>
  <c r="F72" i="18"/>
  <c r="F76" i="18"/>
  <c r="F80" i="18"/>
  <c r="F84" i="18"/>
  <c r="F88" i="18"/>
  <c r="F92" i="18"/>
  <c r="F96" i="18"/>
  <c r="F100" i="18"/>
  <c r="F104" i="18"/>
  <c r="F108" i="18"/>
  <c r="F112" i="18"/>
  <c r="F116" i="18"/>
  <c r="F17" i="18"/>
  <c r="F21" i="18"/>
  <c r="F25" i="18"/>
  <c r="F29" i="18"/>
  <c r="F33" i="18"/>
  <c r="F37" i="18"/>
  <c r="F41" i="18"/>
  <c r="F45" i="18"/>
  <c r="F49" i="18"/>
  <c r="F53" i="18"/>
  <c r="F57" i="18"/>
  <c r="F61" i="18"/>
  <c r="F65" i="18"/>
  <c r="F69" i="18"/>
  <c r="F73" i="18"/>
  <c r="F77" i="18"/>
  <c r="F81" i="18"/>
  <c r="F85" i="18"/>
  <c r="F89" i="18"/>
  <c r="F93" i="18"/>
  <c r="F97" i="18"/>
  <c r="F101" i="18"/>
  <c r="F105" i="18"/>
  <c r="F109" i="18"/>
  <c r="F113" i="18"/>
  <c r="F22" i="18"/>
  <c r="F38" i="18"/>
  <c r="F54" i="18"/>
  <c r="F70" i="18"/>
  <c r="F86" i="18"/>
  <c r="F102" i="18"/>
  <c r="F26" i="18"/>
  <c r="F42" i="18"/>
  <c r="F58" i="18"/>
  <c r="F74" i="18"/>
  <c r="F90" i="18"/>
  <c r="F106" i="18"/>
  <c r="F14" i="18"/>
  <c r="F30" i="18"/>
  <c r="F46" i="18"/>
  <c r="F62" i="18"/>
  <c r="F78" i="18"/>
  <c r="F94" i="18"/>
  <c r="F110" i="18"/>
  <c r="F34" i="18"/>
  <c r="F98" i="18"/>
  <c r="F50" i="18"/>
  <c r="F114" i="18"/>
  <c r="F66" i="18"/>
  <c r="F18" i="18"/>
  <c r="F82" i="18"/>
  <c r="F17" i="4"/>
  <c r="F21" i="4"/>
  <c r="F25" i="4"/>
  <c r="F29" i="4"/>
  <c r="F33" i="4"/>
  <c r="F37" i="4"/>
  <c r="F41" i="4"/>
  <c r="F45" i="4"/>
  <c r="F49" i="4"/>
  <c r="F53" i="4"/>
  <c r="F57" i="4"/>
  <c r="F61" i="4"/>
  <c r="F65" i="4"/>
  <c r="F69" i="4"/>
  <c r="F73" i="4"/>
  <c r="F77" i="4"/>
  <c r="F81" i="4"/>
  <c r="F85" i="4"/>
  <c r="F89" i="4"/>
  <c r="F93" i="4"/>
  <c r="F97" i="4"/>
  <c r="F101" i="4"/>
  <c r="F105" i="4"/>
  <c r="F109" i="4"/>
  <c r="F113" i="4"/>
  <c r="F117" i="4"/>
  <c r="F121" i="4"/>
  <c r="F125" i="4"/>
  <c r="F129" i="4"/>
  <c r="F133" i="4"/>
  <c r="F137" i="4"/>
  <c r="F141" i="4"/>
  <c r="F14" i="4"/>
  <c r="F18" i="4"/>
  <c r="F22" i="4"/>
  <c r="F26" i="4"/>
  <c r="F30" i="4"/>
  <c r="F34" i="4"/>
  <c r="F38" i="4"/>
  <c r="F42" i="4"/>
  <c r="F46" i="4"/>
  <c r="F50" i="4"/>
  <c r="F54" i="4"/>
  <c r="F58" i="4"/>
  <c r="F62" i="4"/>
  <c r="F66" i="4"/>
  <c r="F70" i="4"/>
  <c r="F74" i="4"/>
  <c r="F78" i="4"/>
  <c r="F82" i="4"/>
  <c r="F86" i="4"/>
  <c r="F90" i="4"/>
  <c r="F94" i="4"/>
  <c r="F98" i="4"/>
  <c r="F102" i="4"/>
  <c r="F106" i="4"/>
  <c r="F110" i="4"/>
  <c r="F114" i="4"/>
  <c r="F118" i="4"/>
  <c r="F122" i="4"/>
  <c r="F126" i="4"/>
  <c r="F130" i="4"/>
  <c r="F134" i="4"/>
  <c r="F138" i="4"/>
  <c r="F142" i="4"/>
  <c r="F15" i="4"/>
  <c r="F19" i="4"/>
  <c r="F23" i="4"/>
  <c r="F27" i="4"/>
  <c r="F31" i="4"/>
  <c r="F35" i="4"/>
  <c r="F39" i="4"/>
  <c r="F43" i="4"/>
  <c r="F47" i="4"/>
  <c r="F51" i="4"/>
  <c r="F55" i="4"/>
  <c r="F59" i="4"/>
  <c r="F63" i="4"/>
  <c r="F67" i="4"/>
  <c r="F71" i="4"/>
  <c r="F75" i="4"/>
  <c r="F79" i="4"/>
  <c r="F83" i="4"/>
  <c r="F87" i="4"/>
  <c r="F91" i="4"/>
  <c r="F95" i="4"/>
  <c r="F99" i="4"/>
  <c r="F103" i="4"/>
  <c r="F107" i="4"/>
  <c r="F111" i="4"/>
  <c r="F115" i="4"/>
  <c r="F119" i="4"/>
  <c r="F123" i="4"/>
  <c r="F127" i="4"/>
  <c r="F131" i="4"/>
  <c r="F135" i="4"/>
  <c r="F139" i="4"/>
  <c r="F20" i="4"/>
  <c r="F36" i="4"/>
  <c r="F52" i="4"/>
  <c r="F68" i="4"/>
  <c r="F84" i="4"/>
  <c r="F100" i="4"/>
  <c r="F116" i="4"/>
  <c r="F132" i="4"/>
  <c r="F24" i="4"/>
  <c r="F40" i="4"/>
  <c r="F56" i="4"/>
  <c r="F72" i="4"/>
  <c r="F88" i="4"/>
  <c r="F104" i="4"/>
  <c r="F120" i="4"/>
  <c r="F136" i="4"/>
  <c r="F28" i="4"/>
  <c r="F44" i="4"/>
  <c r="F60" i="4"/>
  <c r="F76" i="4"/>
  <c r="F92" i="4"/>
  <c r="F108" i="4"/>
  <c r="F124" i="4"/>
  <c r="F140" i="4"/>
  <c r="F48" i="4"/>
  <c r="F112" i="4"/>
  <c r="F64" i="4"/>
  <c r="F128" i="4"/>
  <c r="F16" i="4"/>
  <c r="F80" i="4"/>
  <c r="F96" i="4"/>
  <c r="F32" i="4"/>
  <c r="F14" i="10"/>
  <c r="F18" i="10"/>
  <c r="F22" i="10"/>
  <c r="F26" i="10"/>
  <c r="F30" i="10"/>
  <c r="F34" i="10"/>
  <c r="F38" i="10"/>
  <c r="F42" i="10"/>
  <c r="F46" i="10"/>
  <c r="F50" i="10"/>
  <c r="F54" i="10"/>
  <c r="F58" i="10"/>
  <c r="F62" i="10"/>
  <c r="F66" i="10"/>
  <c r="F70" i="10"/>
  <c r="F74" i="10"/>
  <c r="F78" i="10"/>
  <c r="F82" i="10"/>
  <c r="F86" i="10"/>
  <c r="F90" i="10"/>
  <c r="F94" i="10"/>
  <c r="F98" i="10"/>
  <c r="F102" i="10"/>
  <c r="F106" i="10"/>
  <c r="F110" i="10"/>
  <c r="F114" i="10"/>
  <c r="F118" i="10"/>
  <c r="F122" i="10"/>
  <c r="F126" i="10"/>
  <c r="F130" i="10"/>
  <c r="F134" i="10"/>
  <c r="F138" i="10"/>
  <c r="F142" i="10"/>
  <c r="F146" i="10"/>
  <c r="F150" i="10"/>
  <c r="F154" i="10"/>
  <c r="F158" i="10"/>
  <c r="F162" i="10"/>
  <c r="F166" i="10"/>
  <c r="F170" i="10"/>
  <c r="F174" i="10"/>
  <c r="F178" i="10"/>
  <c r="F182" i="10"/>
  <c r="F186" i="10"/>
  <c r="F190" i="10"/>
  <c r="F194" i="10"/>
  <c r="F198" i="10"/>
  <c r="F202" i="10"/>
  <c r="F206" i="10"/>
  <c r="F210" i="10"/>
  <c r="F15" i="10"/>
  <c r="F19" i="10"/>
  <c r="F23" i="10"/>
  <c r="F27" i="10"/>
  <c r="F31" i="10"/>
  <c r="F35" i="10"/>
  <c r="F39" i="10"/>
  <c r="F43" i="10"/>
  <c r="F47" i="10"/>
  <c r="F51" i="10"/>
  <c r="F55" i="10"/>
  <c r="F59" i="10"/>
  <c r="F63" i="10"/>
  <c r="F67" i="10"/>
  <c r="F71" i="10"/>
  <c r="F75" i="10"/>
  <c r="F79" i="10"/>
  <c r="F83" i="10"/>
  <c r="F87" i="10"/>
  <c r="F91" i="10"/>
  <c r="F95" i="10"/>
  <c r="F99" i="10"/>
  <c r="F103" i="10"/>
  <c r="F107" i="10"/>
  <c r="F111" i="10"/>
  <c r="F115" i="10"/>
  <c r="F119" i="10"/>
  <c r="F123" i="10"/>
  <c r="F127" i="10"/>
  <c r="F131" i="10"/>
  <c r="F135" i="10"/>
  <c r="F139" i="10"/>
  <c r="F143" i="10"/>
  <c r="F147" i="10"/>
  <c r="F151" i="10"/>
  <c r="F155" i="10"/>
  <c r="F159" i="10"/>
  <c r="F163" i="10"/>
  <c r="F167" i="10"/>
  <c r="F171" i="10"/>
  <c r="F175" i="10"/>
  <c r="F179" i="10"/>
  <c r="F183" i="10"/>
  <c r="F187" i="10"/>
  <c r="F191" i="10"/>
  <c r="F195" i="10"/>
  <c r="F199" i="10"/>
  <c r="F203" i="10"/>
  <c r="F207" i="10"/>
  <c r="F211" i="10"/>
  <c r="F16" i="10"/>
  <c r="F20" i="10"/>
  <c r="F24" i="10"/>
  <c r="F28" i="10"/>
  <c r="F32" i="10"/>
  <c r="F36" i="10"/>
  <c r="F40" i="10"/>
  <c r="F44" i="10"/>
  <c r="F48" i="10"/>
  <c r="F52" i="10"/>
  <c r="F56" i="10"/>
  <c r="F60" i="10"/>
  <c r="F64" i="10"/>
  <c r="F68" i="10"/>
  <c r="F72" i="10"/>
  <c r="F76" i="10"/>
  <c r="F80" i="10"/>
  <c r="F84" i="10"/>
  <c r="F88" i="10"/>
  <c r="F92" i="10"/>
  <c r="F96" i="10"/>
  <c r="F100" i="10"/>
  <c r="F104" i="10"/>
  <c r="F108" i="10"/>
  <c r="F112" i="10"/>
  <c r="F116" i="10"/>
  <c r="F120" i="10"/>
  <c r="F124" i="10"/>
  <c r="F128" i="10"/>
  <c r="F132" i="10"/>
  <c r="F136" i="10"/>
  <c r="F140" i="10"/>
  <c r="F144" i="10"/>
  <c r="F148" i="10"/>
  <c r="F152" i="10"/>
  <c r="F156" i="10"/>
  <c r="F160" i="10"/>
  <c r="F164" i="10"/>
  <c r="F168" i="10"/>
  <c r="F172" i="10"/>
  <c r="F176" i="10"/>
  <c r="F180" i="10"/>
  <c r="F184" i="10"/>
  <c r="F188" i="10"/>
  <c r="F192" i="10"/>
  <c r="F196" i="10"/>
  <c r="F200" i="10"/>
  <c r="F204" i="10"/>
  <c r="F208" i="10"/>
  <c r="F212" i="10"/>
  <c r="F29" i="10"/>
  <c r="F45" i="10"/>
  <c r="F61" i="10"/>
  <c r="F77" i="10"/>
  <c r="F93" i="10"/>
  <c r="F109" i="10"/>
  <c r="F125" i="10"/>
  <c r="F141" i="10"/>
  <c r="F157" i="10"/>
  <c r="F173" i="10"/>
  <c r="F189" i="10"/>
  <c r="F205" i="10"/>
  <c r="F17" i="10"/>
  <c r="F33" i="10"/>
  <c r="F49" i="10"/>
  <c r="F65" i="10"/>
  <c r="F81" i="10"/>
  <c r="F97" i="10"/>
  <c r="F113" i="10"/>
  <c r="F129" i="10"/>
  <c r="F145" i="10"/>
  <c r="F161" i="10"/>
  <c r="F177" i="10"/>
  <c r="F193" i="10"/>
  <c r="F209" i="10"/>
  <c r="F21" i="10"/>
  <c r="F37" i="10"/>
  <c r="F53" i="10"/>
  <c r="F69" i="10"/>
  <c r="F85" i="10"/>
  <c r="F101" i="10"/>
  <c r="F117" i="10"/>
  <c r="F133" i="10"/>
  <c r="F149" i="10"/>
  <c r="F165" i="10"/>
  <c r="F181" i="10"/>
  <c r="F197" i="10"/>
  <c r="F213" i="10"/>
  <c r="F25" i="10"/>
  <c r="F89" i="10"/>
  <c r="F153" i="10"/>
  <c r="F41" i="10"/>
  <c r="F105" i="10"/>
  <c r="F169" i="10"/>
  <c r="F57" i="10"/>
  <c r="F121" i="10"/>
  <c r="F185" i="10"/>
  <c r="F137" i="10"/>
  <c r="F201" i="10"/>
  <c r="F73" i="10"/>
  <c r="F13" i="10"/>
  <c r="F13" i="14"/>
  <c r="F238" i="2"/>
  <c r="F206" i="2"/>
  <c r="F174" i="2"/>
  <c r="F142" i="2"/>
  <c r="F110" i="2"/>
  <c r="F78" i="2"/>
  <c r="F62" i="2"/>
  <c r="F30" i="2"/>
  <c r="F14" i="29"/>
  <c r="F18" i="29"/>
  <c r="F22" i="29"/>
  <c r="F26" i="29"/>
  <c r="F30" i="29"/>
  <c r="F34" i="29"/>
  <c r="F38" i="29"/>
  <c r="F42" i="29"/>
  <c r="F46" i="29"/>
  <c r="F50" i="29"/>
  <c r="F54" i="29"/>
  <c r="F58" i="29"/>
  <c r="F62" i="29"/>
  <c r="F66" i="29"/>
  <c r="F70" i="29"/>
  <c r="F74" i="29"/>
  <c r="F78" i="29"/>
  <c r="F82" i="29"/>
  <c r="F86" i="29"/>
  <c r="F90" i="29"/>
  <c r="F94" i="29"/>
  <c r="F98" i="29"/>
  <c r="F102" i="29"/>
  <c r="F106" i="29"/>
  <c r="F110" i="29"/>
  <c r="F114" i="29"/>
  <c r="F118" i="29"/>
  <c r="F122" i="29"/>
  <c r="F126" i="29"/>
  <c r="F130" i="29"/>
  <c r="F134" i="29"/>
  <c r="F138" i="29"/>
  <c r="F142" i="29"/>
  <c r="F146" i="29"/>
  <c r="F150" i="29"/>
  <c r="F154" i="29"/>
  <c r="F158" i="29"/>
  <c r="F162" i="29"/>
  <c r="F166" i="29"/>
  <c r="F170" i="29"/>
  <c r="F174" i="29"/>
  <c r="F178" i="29"/>
  <c r="F182" i="29"/>
  <c r="F186" i="29"/>
  <c r="F190" i="29"/>
  <c r="F194" i="29"/>
  <c r="F198" i="29"/>
  <c r="F202" i="29"/>
  <c r="F206" i="29"/>
  <c r="F210" i="29"/>
  <c r="F214" i="29"/>
  <c r="F218" i="29"/>
  <c r="F222" i="29"/>
  <c r="F226" i="29"/>
  <c r="F230" i="29"/>
  <c r="F234" i="29"/>
  <c r="F238" i="29"/>
  <c r="F242" i="29"/>
  <c r="F246" i="29"/>
  <c r="F250" i="29"/>
  <c r="F254" i="29"/>
  <c r="F258" i="29"/>
  <c r="F262" i="29"/>
  <c r="F266" i="29"/>
  <c r="F270" i="29"/>
  <c r="F274" i="29"/>
  <c r="F278" i="29"/>
  <c r="F282" i="29"/>
  <c r="F286" i="29"/>
  <c r="F290" i="29"/>
  <c r="F294" i="29"/>
  <c r="F298" i="29"/>
  <c r="F302" i="29"/>
  <c r="F306" i="29"/>
  <c r="F310" i="29"/>
  <c r="F314" i="29"/>
  <c r="F318" i="29"/>
  <c r="F322" i="29"/>
  <c r="F326" i="29"/>
  <c r="F330" i="29"/>
  <c r="F334" i="29"/>
  <c r="F338" i="29"/>
  <c r="F342" i="29"/>
  <c r="F346" i="29"/>
  <c r="F350" i="29"/>
  <c r="F354" i="29"/>
  <c r="F358" i="29"/>
  <c r="F362" i="29"/>
  <c r="F366" i="29"/>
  <c r="F370" i="29"/>
  <c r="F374" i="29"/>
  <c r="F378" i="29"/>
  <c r="F382" i="29"/>
  <c r="F386" i="29"/>
  <c r="F390" i="29"/>
  <c r="F394" i="29"/>
  <c r="F398" i="29"/>
  <c r="F402" i="29"/>
  <c r="F406" i="29"/>
  <c r="F410" i="29"/>
  <c r="F414" i="29"/>
  <c r="F418" i="29"/>
  <c r="F422" i="29"/>
  <c r="F426" i="29"/>
  <c r="F430" i="29"/>
  <c r="F434" i="29"/>
  <c r="F438" i="29"/>
  <c r="F442" i="29"/>
  <c r="F446" i="29"/>
  <c r="F450" i="29"/>
  <c r="F454" i="29"/>
  <c r="F458" i="29"/>
  <c r="F462" i="29"/>
  <c r="F466" i="29"/>
  <c r="F470" i="29"/>
  <c r="F474" i="29"/>
  <c r="F478" i="29"/>
  <c r="F482" i="29"/>
  <c r="F486" i="29"/>
  <c r="F490" i="29"/>
  <c r="F494" i="29"/>
  <c r="F498" i="29"/>
  <c r="F502" i="29"/>
  <c r="F506" i="29"/>
  <c r="F510" i="29"/>
  <c r="F514" i="29"/>
  <c r="F518" i="29"/>
  <c r="F522" i="29"/>
  <c r="F526" i="29"/>
  <c r="F530" i="29"/>
  <c r="F534" i="29"/>
  <c r="F538" i="29"/>
  <c r="F542" i="29"/>
  <c r="F546" i="29"/>
  <c r="F550" i="29"/>
  <c r="F554" i="29"/>
  <c r="F558" i="29"/>
  <c r="F562" i="29"/>
  <c r="F566" i="29"/>
  <c r="F570" i="29"/>
  <c r="F574" i="29"/>
  <c r="F578" i="29"/>
  <c r="F582" i="29"/>
  <c r="F586" i="29"/>
  <c r="F590" i="29"/>
  <c r="F594" i="29"/>
  <c r="F598" i="29"/>
  <c r="F602" i="29"/>
  <c r="F606" i="29"/>
  <c r="F610" i="29"/>
  <c r="F614" i="29"/>
  <c r="F618" i="29"/>
  <c r="F622" i="29"/>
  <c r="F626" i="29"/>
  <c r="F630" i="29"/>
  <c r="F634" i="29"/>
  <c r="F638" i="29"/>
  <c r="F642" i="29"/>
  <c r="F646" i="29"/>
  <c r="F650" i="29"/>
  <c r="F654" i="29"/>
  <c r="F658" i="29"/>
  <c r="F662" i="29"/>
  <c r="F666" i="29"/>
  <c r="F670" i="29"/>
  <c r="F674" i="29"/>
  <c r="F678" i="29"/>
  <c r="F682" i="29"/>
  <c r="F686" i="29"/>
  <c r="F690" i="29"/>
  <c r="F694" i="29"/>
  <c r="F698" i="29"/>
  <c r="F702" i="29"/>
  <c r="F706" i="29"/>
  <c r="F710" i="29"/>
  <c r="F714" i="29"/>
  <c r="F718" i="29"/>
  <c r="F722" i="29"/>
  <c r="F726" i="29"/>
  <c r="F730" i="29"/>
  <c r="F734" i="29"/>
  <c r="F738" i="29"/>
  <c r="F742" i="29"/>
  <c r="F746" i="29"/>
  <c r="F750" i="29"/>
  <c r="F754" i="29"/>
  <c r="F758" i="29"/>
  <c r="F762" i="29"/>
  <c r="F766" i="29"/>
  <c r="F770" i="29"/>
  <c r="F774" i="29"/>
  <c r="F778" i="29"/>
  <c r="F782" i="29"/>
  <c r="F786" i="29"/>
  <c r="F790" i="29"/>
  <c r="F794" i="29"/>
  <c r="F798" i="29"/>
  <c r="F802" i="29"/>
  <c r="F806" i="29"/>
  <c r="F810" i="29"/>
  <c r="F814" i="29"/>
  <c r="F818" i="29"/>
  <c r="F822" i="29"/>
  <c r="F826" i="29"/>
  <c r="F830" i="29"/>
  <c r="F834" i="29"/>
  <c r="F838" i="29"/>
  <c r="F842" i="29"/>
  <c r="F846" i="29"/>
  <c r="F850" i="29"/>
  <c r="F854" i="29"/>
  <c r="F858" i="29"/>
  <c r="F862" i="29"/>
  <c r="F866" i="29"/>
  <c r="F870" i="29"/>
  <c r="F874" i="29"/>
  <c r="F878" i="29"/>
  <c r="F882" i="29"/>
  <c r="F886" i="29"/>
  <c r="F890" i="29"/>
  <c r="F894" i="29"/>
  <c r="F898" i="29"/>
  <c r="F902" i="29"/>
  <c r="F906" i="29"/>
  <c r="F910" i="29"/>
  <c r="F914" i="29"/>
  <c r="F918" i="29"/>
  <c r="F922" i="29"/>
  <c r="F926" i="29"/>
  <c r="F930" i="29"/>
  <c r="F934" i="29"/>
  <c r="F938" i="29"/>
  <c r="F942" i="29"/>
  <c r="F946" i="29"/>
  <c r="F950" i="29"/>
  <c r="F954" i="29"/>
  <c r="F958" i="29"/>
  <c r="F962" i="29"/>
  <c r="F966" i="29"/>
  <c r="F970" i="29"/>
  <c r="F974" i="29"/>
  <c r="F978" i="29"/>
  <c r="F982" i="29"/>
  <c r="F986" i="29"/>
  <c r="F990" i="29"/>
  <c r="F994" i="29"/>
  <c r="F998" i="29"/>
  <c r="F1002" i="29"/>
  <c r="F1006" i="29"/>
  <c r="F1010" i="29"/>
  <c r="F16" i="29"/>
  <c r="F20" i="29"/>
  <c r="F24" i="29"/>
  <c r="F28" i="29"/>
  <c r="F32" i="29"/>
  <c r="F36" i="29"/>
  <c r="F40" i="29"/>
  <c r="F44" i="29"/>
  <c r="F48" i="29"/>
  <c r="F52" i="29"/>
  <c r="F56" i="29"/>
  <c r="F60" i="29"/>
  <c r="F64" i="29"/>
  <c r="F68" i="29"/>
  <c r="F72" i="29"/>
  <c r="F76" i="29"/>
  <c r="F80" i="29"/>
  <c r="F84" i="29"/>
  <c r="F88" i="29"/>
  <c r="F92" i="29"/>
  <c r="F96" i="29"/>
  <c r="F100" i="29"/>
  <c r="F104" i="29"/>
  <c r="F108" i="29"/>
  <c r="F112" i="29"/>
  <c r="F116" i="29"/>
  <c r="F120" i="29"/>
  <c r="F124" i="29"/>
  <c r="F128" i="29"/>
  <c r="F132" i="29"/>
  <c r="F136" i="29"/>
  <c r="F140" i="29"/>
  <c r="F144" i="29"/>
  <c r="F148" i="29"/>
  <c r="F152" i="29"/>
  <c r="F156" i="29"/>
  <c r="F160" i="29"/>
  <c r="F164" i="29"/>
  <c r="F168" i="29"/>
  <c r="F172" i="29"/>
  <c r="F176" i="29"/>
  <c r="F180" i="29"/>
  <c r="F184" i="29"/>
  <c r="F188" i="29"/>
  <c r="F192" i="29"/>
  <c r="F196" i="29"/>
  <c r="F200" i="29"/>
  <c r="F204" i="29"/>
  <c r="F208" i="29"/>
  <c r="F212" i="29"/>
  <c r="F216" i="29"/>
  <c r="F220" i="29"/>
  <c r="F224" i="29"/>
  <c r="F228" i="29"/>
  <c r="F232" i="29"/>
  <c r="F236" i="29"/>
  <c r="F240" i="29"/>
  <c r="F244" i="29"/>
  <c r="F248" i="29"/>
  <c r="F252" i="29"/>
  <c r="F256" i="29"/>
  <c r="F260" i="29"/>
  <c r="F264" i="29"/>
  <c r="F268" i="29"/>
  <c r="F272" i="29"/>
  <c r="F276" i="29"/>
  <c r="F280" i="29"/>
  <c r="F284" i="29"/>
  <c r="F288" i="29"/>
  <c r="F292" i="29"/>
  <c r="F296" i="29"/>
  <c r="F300" i="29"/>
  <c r="F304" i="29"/>
  <c r="F308" i="29"/>
  <c r="F312" i="29"/>
  <c r="F316" i="29"/>
  <c r="F320" i="29"/>
  <c r="F324" i="29"/>
  <c r="F328" i="29"/>
  <c r="F332" i="29"/>
  <c r="F336" i="29"/>
  <c r="F340" i="29"/>
  <c r="F344" i="29"/>
  <c r="F348" i="29"/>
  <c r="F352" i="29"/>
  <c r="F356" i="29"/>
  <c r="F360" i="29"/>
  <c r="F364" i="29"/>
  <c r="F368" i="29"/>
  <c r="F372" i="29"/>
  <c r="F376" i="29"/>
  <c r="F380" i="29"/>
  <c r="F384" i="29"/>
  <c r="F388" i="29"/>
  <c r="F392" i="29"/>
  <c r="F396" i="29"/>
  <c r="F400" i="29"/>
  <c r="F404" i="29"/>
  <c r="F408" i="29"/>
  <c r="F412" i="29"/>
  <c r="F416" i="29"/>
  <c r="F420" i="29"/>
  <c r="F424" i="29"/>
  <c r="F428" i="29"/>
  <c r="F432" i="29"/>
  <c r="F436" i="29"/>
  <c r="F440" i="29"/>
  <c r="F444" i="29"/>
  <c r="F448" i="29"/>
  <c r="F452" i="29"/>
  <c r="F456" i="29"/>
  <c r="F460" i="29"/>
  <c r="F464" i="29"/>
  <c r="F468" i="29"/>
  <c r="F472" i="29"/>
  <c r="F476" i="29"/>
  <c r="F480" i="29"/>
  <c r="F484" i="29"/>
  <c r="F488" i="29"/>
  <c r="F492" i="29"/>
  <c r="F496" i="29"/>
  <c r="F500" i="29"/>
  <c r="F504" i="29"/>
  <c r="F508" i="29"/>
  <c r="F512" i="29"/>
  <c r="F516" i="29"/>
  <c r="F520" i="29"/>
  <c r="F524" i="29"/>
  <c r="F528" i="29"/>
  <c r="F532" i="29"/>
  <c r="F536" i="29"/>
  <c r="F540" i="29"/>
  <c r="F544" i="29"/>
  <c r="F548" i="29"/>
  <c r="F552" i="29"/>
  <c r="F556" i="29"/>
  <c r="F560" i="29"/>
  <c r="F564" i="29"/>
  <c r="F568" i="29"/>
  <c r="F572" i="29"/>
  <c r="F576" i="29"/>
  <c r="F580" i="29"/>
  <c r="F584" i="29"/>
  <c r="F588" i="29"/>
  <c r="F592" i="29"/>
  <c r="F596" i="29"/>
  <c r="F600" i="29"/>
  <c r="F604" i="29"/>
  <c r="F608" i="29"/>
  <c r="F612" i="29"/>
  <c r="F616" i="29"/>
  <c r="F620" i="29"/>
  <c r="F624" i="29"/>
  <c r="F628" i="29"/>
  <c r="F632" i="29"/>
  <c r="F636" i="29"/>
  <c r="F640" i="29"/>
  <c r="F644" i="29"/>
  <c r="F648" i="29"/>
  <c r="F652" i="29"/>
  <c r="F656" i="29"/>
  <c r="F660" i="29"/>
  <c r="F664" i="29"/>
  <c r="F668" i="29"/>
  <c r="F672" i="29"/>
  <c r="F676" i="29"/>
  <c r="F680" i="29"/>
  <c r="F684" i="29"/>
  <c r="F688" i="29"/>
  <c r="F692" i="29"/>
  <c r="F696" i="29"/>
  <c r="F700" i="29"/>
  <c r="F704" i="29"/>
  <c r="F708" i="29"/>
  <c r="F712" i="29"/>
  <c r="F716" i="29"/>
  <c r="F720" i="29"/>
  <c r="F724" i="29"/>
  <c r="F728" i="29"/>
  <c r="F732" i="29"/>
  <c r="F736" i="29"/>
  <c r="F740" i="29"/>
  <c r="F744" i="29"/>
  <c r="F748" i="29"/>
  <c r="F752" i="29"/>
  <c r="F756" i="29"/>
  <c r="F760" i="29"/>
  <c r="F764" i="29"/>
  <c r="F768" i="29"/>
  <c r="F772" i="29"/>
  <c r="F776" i="29"/>
  <c r="F780" i="29"/>
  <c r="F784" i="29"/>
  <c r="F788" i="29"/>
  <c r="F792" i="29"/>
  <c r="F796" i="29"/>
  <c r="F800" i="29"/>
  <c r="F804" i="29"/>
  <c r="F808" i="29"/>
  <c r="F812" i="29"/>
  <c r="F816" i="29"/>
  <c r="F820" i="29"/>
  <c r="F824" i="29"/>
  <c r="F828" i="29"/>
  <c r="F832" i="29"/>
  <c r="F836" i="29"/>
  <c r="F840" i="29"/>
  <c r="F844" i="29"/>
  <c r="F848" i="29"/>
  <c r="F852" i="29"/>
  <c r="F856" i="29"/>
  <c r="F860" i="29"/>
  <c r="F864" i="29"/>
  <c r="F868" i="29"/>
  <c r="F872" i="29"/>
  <c r="F876" i="29"/>
  <c r="F880" i="29"/>
  <c r="F884" i="29"/>
  <c r="F888" i="29"/>
  <c r="F892" i="29"/>
  <c r="F896" i="29"/>
  <c r="F900" i="29"/>
  <c r="F904" i="29"/>
  <c r="F908" i="29"/>
  <c r="F912" i="29"/>
  <c r="F916" i="29"/>
  <c r="F920" i="29"/>
  <c r="F924" i="29"/>
  <c r="F928" i="29"/>
  <c r="F932" i="29"/>
  <c r="F936" i="29"/>
  <c r="F940" i="29"/>
  <c r="F944" i="29"/>
  <c r="F948" i="29"/>
  <c r="F952" i="29"/>
  <c r="F956" i="29"/>
  <c r="F960" i="29"/>
  <c r="F964" i="29"/>
  <c r="F968" i="29"/>
  <c r="F972" i="29"/>
  <c r="F976" i="29"/>
  <c r="F980" i="29"/>
  <c r="F984" i="29"/>
  <c r="F988" i="29"/>
  <c r="F992" i="29"/>
  <c r="F996" i="29"/>
  <c r="F1000" i="29"/>
  <c r="F1004" i="29"/>
  <c r="F1008" i="29"/>
  <c r="F1012" i="29"/>
  <c r="F17" i="29"/>
  <c r="F25" i="29"/>
  <c r="F33" i="29"/>
  <c r="F41" i="29"/>
  <c r="F49" i="29"/>
  <c r="F57" i="29"/>
  <c r="F65" i="29"/>
  <c r="F73" i="29"/>
  <c r="F81" i="29"/>
  <c r="F89" i="29"/>
  <c r="F97" i="29"/>
  <c r="F105" i="29"/>
  <c r="F113" i="29"/>
  <c r="F121" i="29"/>
  <c r="F129" i="29"/>
  <c r="F137" i="29"/>
  <c r="F145" i="29"/>
  <c r="F153" i="29"/>
  <c r="F161" i="29"/>
  <c r="F169" i="29"/>
  <c r="F177" i="29"/>
  <c r="F185" i="29"/>
  <c r="F193" i="29"/>
  <c r="F201" i="29"/>
  <c r="F209" i="29"/>
  <c r="F217" i="29"/>
  <c r="F225" i="29"/>
  <c r="F233" i="29"/>
  <c r="F241" i="29"/>
  <c r="F249" i="29"/>
  <c r="F257" i="29"/>
  <c r="F265" i="29"/>
  <c r="F273" i="29"/>
  <c r="F281" i="29"/>
  <c r="F289" i="29"/>
  <c r="F297" i="29"/>
  <c r="F305" i="29"/>
  <c r="F313" i="29"/>
  <c r="F321" i="29"/>
  <c r="F329" i="29"/>
  <c r="F337" i="29"/>
  <c r="F345" i="29"/>
  <c r="F353" i="29"/>
  <c r="F361" i="29"/>
  <c r="F369" i="29"/>
  <c r="F377" i="29"/>
  <c r="F385" i="29"/>
  <c r="F393" i="29"/>
  <c r="F401" i="29"/>
  <c r="F409" i="29"/>
  <c r="F417" i="29"/>
  <c r="F425" i="29"/>
  <c r="F433" i="29"/>
  <c r="F441" i="29"/>
  <c r="F449" i="29"/>
  <c r="F457" i="29"/>
  <c r="F465" i="29"/>
  <c r="F473" i="29"/>
  <c r="F481" i="29"/>
  <c r="F489" i="29"/>
  <c r="F497" i="29"/>
  <c r="F505" i="29"/>
  <c r="F513" i="29"/>
  <c r="F521" i="29"/>
  <c r="F529" i="29"/>
  <c r="F537" i="29"/>
  <c r="F545" i="29"/>
  <c r="F553" i="29"/>
  <c r="F561" i="29"/>
  <c r="F569" i="29"/>
  <c r="F577" i="29"/>
  <c r="F585" i="29"/>
  <c r="F593" i="29"/>
  <c r="F601" i="29"/>
  <c r="F609" i="29"/>
  <c r="F617" i="29"/>
  <c r="F625" i="29"/>
  <c r="F633" i="29"/>
  <c r="F641" i="29"/>
  <c r="F649" i="29"/>
  <c r="F657" i="29"/>
  <c r="F665" i="29"/>
  <c r="F673" i="29"/>
  <c r="F681" i="29"/>
  <c r="F689" i="29"/>
  <c r="F697" i="29"/>
  <c r="F705" i="29"/>
  <c r="F713" i="29"/>
  <c r="F721" i="29"/>
  <c r="F729" i="29"/>
  <c r="F737" i="29"/>
  <c r="F745" i="29"/>
  <c r="F753" i="29"/>
  <c r="F761" i="29"/>
  <c r="F769" i="29"/>
  <c r="F777" i="29"/>
  <c r="F785" i="29"/>
  <c r="F793" i="29"/>
  <c r="F801" i="29"/>
  <c r="F809" i="29"/>
  <c r="F817" i="29"/>
  <c r="F825" i="29"/>
  <c r="F833" i="29"/>
  <c r="F841" i="29"/>
  <c r="F849" i="29"/>
  <c r="F857" i="29"/>
  <c r="F865" i="29"/>
  <c r="F873" i="29"/>
  <c r="F881" i="29"/>
  <c r="F889" i="29"/>
  <c r="F897" i="29"/>
  <c r="F905" i="29"/>
  <c r="F913" i="29"/>
  <c r="F921" i="29"/>
  <c r="F929" i="29"/>
  <c r="F937" i="29"/>
  <c r="F945" i="29"/>
  <c r="F953" i="29"/>
  <c r="F961" i="29"/>
  <c r="F969" i="29"/>
  <c r="F977" i="29"/>
  <c r="F985" i="29"/>
  <c r="F993" i="29"/>
  <c r="F1001" i="29"/>
  <c r="F1009" i="29"/>
  <c r="F19" i="29"/>
  <c r="F27" i="29"/>
  <c r="F35" i="29"/>
  <c r="F43" i="29"/>
  <c r="F51" i="29"/>
  <c r="F59" i="29"/>
  <c r="F67" i="29"/>
  <c r="F75" i="29"/>
  <c r="F83" i="29"/>
  <c r="F91" i="29"/>
  <c r="F99" i="29"/>
  <c r="F107" i="29"/>
  <c r="F115" i="29"/>
  <c r="F123" i="29"/>
  <c r="F131" i="29"/>
  <c r="F139" i="29"/>
  <c r="F147" i="29"/>
  <c r="F155" i="29"/>
  <c r="F163" i="29"/>
  <c r="F171" i="29"/>
  <c r="F179" i="29"/>
  <c r="F187" i="29"/>
  <c r="F195" i="29"/>
  <c r="F203" i="29"/>
  <c r="F211" i="29"/>
  <c r="F219" i="29"/>
  <c r="F227" i="29"/>
  <c r="F235" i="29"/>
  <c r="F243" i="29"/>
  <c r="F251" i="29"/>
  <c r="F259" i="29"/>
  <c r="F267" i="29"/>
  <c r="F275" i="29"/>
  <c r="F283" i="29"/>
  <c r="F291" i="29"/>
  <c r="F299" i="29"/>
  <c r="F307" i="29"/>
  <c r="F315" i="29"/>
  <c r="F323" i="29"/>
  <c r="F331" i="29"/>
  <c r="F339" i="29"/>
  <c r="F347" i="29"/>
  <c r="F355" i="29"/>
  <c r="F363" i="29"/>
  <c r="F371" i="29"/>
  <c r="F379" i="29"/>
  <c r="F387" i="29"/>
  <c r="F395" i="29"/>
  <c r="F403" i="29"/>
  <c r="F411" i="29"/>
  <c r="F419" i="29"/>
  <c r="F427" i="29"/>
  <c r="F435" i="29"/>
  <c r="F443" i="29"/>
  <c r="F451" i="29"/>
  <c r="F459" i="29"/>
  <c r="F467" i="29"/>
  <c r="F475" i="29"/>
  <c r="F483" i="29"/>
  <c r="F491" i="29"/>
  <c r="F499" i="29"/>
  <c r="F507" i="29"/>
  <c r="F515" i="29"/>
  <c r="F523" i="29"/>
  <c r="F531" i="29"/>
  <c r="F539" i="29"/>
  <c r="F547" i="29"/>
  <c r="F555" i="29"/>
  <c r="F563" i="29"/>
  <c r="F571" i="29"/>
  <c r="F579" i="29"/>
  <c r="F587" i="29"/>
  <c r="F595" i="29"/>
  <c r="F603" i="29"/>
  <c r="F611" i="29"/>
  <c r="F619" i="29"/>
  <c r="F627" i="29"/>
  <c r="F635" i="29"/>
  <c r="F643" i="29"/>
  <c r="F651" i="29"/>
  <c r="F659" i="29"/>
  <c r="F667" i="29"/>
  <c r="F675" i="29"/>
  <c r="F683" i="29"/>
  <c r="F691" i="29"/>
  <c r="F699" i="29"/>
  <c r="F707" i="29"/>
  <c r="F715" i="29"/>
  <c r="F723" i="29"/>
  <c r="F731" i="29"/>
  <c r="F739" i="29"/>
  <c r="F747" i="29"/>
  <c r="F755" i="29"/>
  <c r="F763" i="29"/>
  <c r="F771" i="29"/>
  <c r="F779" i="29"/>
  <c r="F787" i="29"/>
  <c r="F795" i="29"/>
  <c r="F803" i="29"/>
  <c r="F811" i="29"/>
  <c r="F819" i="29"/>
  <c r="F827" i="29"/>
  <c r="F835" i="29"/>
  <c r="F843" i="29"/>
  <c r="F851" i="29"/>
  <c r="F859" i="29"/>
  <c r="F867" i="29"/>
  <c r="F875" i="29"/>
  <c r="F883" i="29"/>
  <c r="F891" i="29"/>
  <c r="F899" i="29"/>
  <c r="F907" i="29"/>
  <c r="F915" i="29"/>
  <c r="F923" i="29"/>
  <c r="F931" i="29"/>
  <c r="F939" i="29"/>
  <c r="F947" i="29"/>
  <c r="F955" i="29"/>
  <c r="F963" i="29"/>
  <c r="F971" i="29"/>
  <c r="F979" i="29"/>
  <c r="F987" i="29"/>
  <c r="F995" i="29"/>
  <c r="F1003" i="29"/>
  <c r="F1011" i="29"/>
  <c r="F21" i="29"/>
  <c r="F29" i="29"/>
  <c r="F37" i="29"/>
  <c r="F45" i="29"/>
  <c r="F53" i="29"/>
  <c r="F61" i="29"/>
  <c r="F69" i="29"/>
  <c r="F77" i="29"/>
  <c r="F85" i="29"/>
  <c r="F93" i="29"/>
  <c r="F101" i="29"/>
  <c r="F109" i="29"/>
  <c r="F117" i="29"/>
  <c r="F125" i="29"/>
  <c r="F133" i="29"/>
  <c r="F141" i="29"/>
  <c r="F149" i="29"/>
  <c r="F157" i="29"/>
  <c r="F165" i="29"/>
  <c r="F173" i="29"/>
  <c r="F181" i="29"/>
  <c r="F189" i="29"/>
  <c r="F197" i="29"/>
  <c r="F205" i="29"/>
  <c r="F213" i="29"/>
  <c r="F221" i="29"/>
  <c r="F229" i="29"/>
  <c r="F237" i="29"/>
  <c r="F245" i="29"/>
  <c r="F253" i="29"/>
  <c r="F261" i="29"/>
  <c r="F269" i="29"/>
  <c r="F277" i="29"/>
  <c r="F285" i="29"/>
  <c r="F293" i="29"/>
  <c r="F301" i="29"/>
  <c r="F309" i="29"/>
  <c r="F317" i="29"/>
  <c r="F325" i="29"/>
  <c r="F333" i="29"/>
  <c r="F341" i="29"/>
  <c r="F349" i="29"/>
  <c r="F357" i="29"/>
  <c r="F365" i="29"/>
  <c r="F373" i="29"/>
  <c r="F381" i="29"/>
  <c r="F389" i="29"/>
  <c r="F397" i="29"/>
  <c r="F405" i="29"/>
  <c r="F413" i="29"/>
  <c r="F421" i="29"/>
  <c r="F429" i="29"/>
  <c r="F437" i="29"/>
  <c r="F445" i="29"/>
  <c r="F453" i="29"/>
  <c r="F461" i="29"/>
  <c r="F469" i="29"/>
  <c r="F477" i="29"/>
  <c r="F485" i="29"/>
  <c r="F493" i="29"/>
  <c r="F501" i="29"/>
  <c r="F509" i="29"/>
  <c r="F517" i="29"/>
  <c r="F525" i="29"/>
  <c r="F533" i="29"/>
  <c r="F541" i="29"/>
  <c r="F549" i="29"/>
  <c r="F557" i="29"/>
  <c r="F565" i="29"/>
  <c r="F573" i="29"/>
  <c r="F581" i="29"/>
  <c r="F589" i="29"/>
  <c r="F597" i="29"/>
  <c r="F605" i="29"/>
  <c r="F613" i="29"/>
  <c r="F621" i="29"/>
  <c r="F629" i="29"/>
  <c r="F637" i="29"/>
  <c r="F645" i="29"/>
  <c r="F653" i="29"/>
  <c r="F661" i="29"/>
  <c r="F669" i="29"/>
  <c r="F677" i="29"/>
  <c r="F685" i="29"/>
  <c r="F693" i="29"/>
  <c r="F701" i="29"/>
  <c r="F709" i="29"/>
  <c r="F717" i="29"/>
  <c r="F725" i="29"/>
  <c r="F733" i="29"/>
  <c r="F741" i="29"/>
  <c r="F749" i="29"/>
  <c r="F757" i="29"/>
  <c r="F765" i="29"/>
  <c r="F773" i="29"/>
  <c r="F781" i="29"/>
  <c r="F789" i="29"/>
  <c r="F797" i="29"/>
  <c r="F805" i="29"/>
  <c r="F813" i="29"/>
  <c r="F821" i="29"/>
  <c r="F829" i="29"/>
  <c r="F837" i="29"/>
  <c r="F845" i="29"/>
  <c r="F853" i="29"/>
  <c r="F861" i="29"/>
  <c r="F869" i="29"/>
  <c r="F877" i="29"/>
  <c r="F885" i="29"/>
  <c r="F893" i="29"/>
  <c r="F901" i="29"/>
  <c r="F909" i="29"/>
  <c r="F917" i="29"/>
  <c r="F925" i="29"/>
  <c r="F933" i="29"/>
  <c r="F941" i="29"/>
  <c r="F949" i="29"/>
  <c r="F957" i="29"/>
  <c r="F965" i="29"/>
  <c r="F973" i="29"/>
  <c r="F981" i="29"/>
  <c r="F989" i="29"/>
  <c r="F997" i="29"/>
  <c r="F1005" i="29"/>
  <c r="F15" i="29"/>
  <c r="F47" i="29"/>
  <c r="F79" i="29"/>
  <c r="F111" i="29"/>
  <c r="F143" i="29"/>
  <c r="F175" i="29"/>
  <c r="F207" i="29"/>
  <c r="F239" i="29"/>
  <c r="F271" i="29"/>
  <c r="F303" i="29"/>
  <c r="F335" i="29"/>
  <c r="F367" i="29"/>
  <c r="F399" i="29"/>
  <c r="F431" i="29"/>
  <c r="F463" i="29"/>
  <c r="F495" i="29"/>
  <c r="F527" i="29"/>
  <c r="F559" i="29"/>
  <c r="F591" i="29"/>
  <c r="F623" i="29"/>
  <c r="F655" i="29"/>
  <c r="F687" i="29"/>
  <c r="F719" i="29"/>
  <c r="F751" i="29"/>
  <c r="F783" i="29"/>
  <c r="F815" i="29"/>
  <c r="F847" i="29"/>
  <c r="F879" i="29"/>
  <c r="F911" i="29"/>
  <c r="F943" i="29"/>
  <c r="F975" i="29"/>
  <c r="F1007" i="29"/>
  <c r="F23" i="29"/>
  <c r="F55" i="29"/>
  <c r="F87" i="29"/>
  <c r="F119" i="29"/>
  <c r="F151" i="29"/>
  <c r="F183" i="29"/>
  <c r="F215" i="29"/>
  <c r="F247" i="29"/>
  <c r="F279" i="29"/>
  <c r="F311" i="29"/>
  <c r="F343" i="29"/>
  <c r="F375" i="29"/>
  <c r="F407" i="29"/>
  <c r="F439" i="29"/>
  <c r="F471" i="29"/>
  <c r="F503" i="29"/>
  <c r="F535" i="29"/>
  <c r="F567" i="29"/>
  <c r="F599" i="29"/>
  <c r="F631" i="29"/>
  <c r="F663" i="29"/>
  <c r="F695" i="29"/>
  <c r="F727" i="29"/>
  <c r="F759" i="29"/>
  <c r="F791" i="29"/>
  <c r="F823" i="29"/>
  <c r="F855" i="29"/>
  <c r="F887" i="29"/>
  <c r="F919" i="29"/>
  <c r="F951" i="29"/>
  <c r="F983" i="29"/>
  <c r="F31" i="29"/>
  <c r="F63" i="29"/>
  <c r="F95" i="29"/>
  <c r="F127" i="29"/>
  <c r="F159" i="29"/>
  <c r="F191" i="29"/>
  <c r="F223" i="29"/>
  <c r="F255" i="29"/>
  <c r="F287" i="29"/>
  <c r="F319" i="29"/>
  <c r="F351" i="29"/>
  <c r="F383" i="29"/>
  <c r="F415" i="29"/>
  <c r="F447" i="29"/>
  <c r="F479" i="29"/>
  <c r="F511" i="29"/>
  <c r="F543" i="29"/>
  <c r="F575" i="29"/>
  <c r="F607" i="29"/>
  <c r="F639" i="29"/>
  <c r="F671" i="29"/>
  <c r="F703" i="29"/>
  <c r="F735" i="29"/>
  <c r="F767" i="29"/>
  <c r="F799" i="29"/>
  <c r="F831" i="29"/>
  <c r="F863" i="29"/>
  <c r="F895" i="29"/>
  <c r="F927" i="29"/>
  <c r="F959" i="29"/>
  <c r="F991" i="29"/>
  <c r="F71" i="29"/>
  <c r="F199" i="29"/>
  <c r="F327" i="29"/>
  <c r="F455" i="29"/>
  <c r="F583" i="29"/>
  <c r="F711" i="29"/>
  <c r="F839" i="29"/>
  <c r="F967" i="29"/>
  <c r="F103" i="29"/>
  <c r="F231" i="29"/>
  <c r="F359" i="29"/>
  <c r="F487" i="29"/>
  <c r="F615" i="29"/>
  <c r="F743" i="29"/>
  <c r="F871" i="29"/>
  <c r="F999" i="29"/>
  <c r="F135" i="29"/>
  <c r="F263" i="29"/>
  <c r="F391" i="29"/>
  <c r="F519" i="29"/>
  <c r="F647" i="29"/>
  <c r="F775" i="29"/>
  <c r="F903" i="29"/>
  <c r="F13" i="29"/>
  <c r="F16" i="25"/>
  <c r="F20" i="25"/>
  <c r="F24" i="25"/>
  <c r="F28" i="25"/>
  <c r="F32" i="25"/>
  <c r="F36" i="25"/>
  <c r="F40" i="25"/>
  <c r="F44" i="25"/>
  <c r="F48" i="25"/>
  <c r="F52" i="25"/>
  <c r="F56" i="25"/>
  <c r="F60" i="25"/>
  <c r="F64" i="25"/>
  <c r="F68" i="25"/>
  <c r="F72" i="25"/>
  <c r="F76" i="25"/>
  <c r="F80" i="25"/>
  <c r="F84" i="25"/>
  <c r="F88" i="25"/>
  <c r="F92" i="25"/>
  <c r="F96" i="25"/>
  <c r="F100" i="25"/>
  <c r="F104" i="25"/>
  <c r="F108" i="25"/>
  <c r="F112" i="25"/>
  <c r="F116" i="25"/>
  <c r="F120" i="25"/>
  <c r="F124" i="25"/>
  <c r="F128" i="25"/>
  <c r="F132" i="25"/>
  <c r="F136" i="25"/>
  <c r="F140" i="25"/>
  <c r="F144" i="25"/>
  <c r="F148" i="25"/>
  <c r="F152" i="25"/>
  <c r="F156" i="25"/>
  <c r="F160" i="25"/>
  <c r="F164" i="25"/>
  <c r="F17" i="25"/>
  <c r="F22" i="25"/>
  <c r="F27" i="25"/>
  <c r="F33" i="25"/>
  <c r="F38" i="25"/>
  <c r="F43" i="25"/>
  <c r="F49" i="25"/>
  <c r="F54" i="25"/>
  <c r="F59" i="25"/>
  <c r="F65" i="25"/>
  <c r="F70" i="25"/>
  <c r="F75" i="25"/>
  <c r="F81" i="25"/>
  <c r="F86" i="25"/>
  <c r="F91" i="25"/>
  <c r="F97" i="25"/>
  <c r="F102" i="25"/>
  <c r="F107" i="25"/>
  <c r="F113" i="25"/>
  <c r="F118" i="25"/>
  <c r="F123" i="25"/>
  <c r="F129" i="25"/>
  <c r="F134" i="25"/>
  <c r="F139" i="25"/>
  <c r="F145" i="25"/>
  <c r="F150" i="25"/>
  <c r="F155" i="25"/>
  <c r="F161" i="25"/>
  <c r="F166" i="25"/>
  <c r="F170" i="25"/>
  <c r="F174" i="25"/>
  <c r="F178" i="25"/>
  <c r="F182" i="25"/>
  <c r="F186" i="25"/>
  <c r="F190" i="25"/>
  <c r="F194" i="25"/>
  <c r="F198" i="25"/>
  <c r="F202" i="25"/>
  <c r="F18" i="25"/>
  <c r="F23" i="25"/>
  <c r="F29" i="25"/>
  <c r="F34" i="25"/>
  <c r="F39" i="25"/>
  <c r="F45" i="25"/>
  <c r="F50" i="25"/>
  <c r="F55" i="25"/>
  <c r="F61" i="25"/>
  <c r="F66" i="25"/>
  <c r="F71" i="25"/>
  <c r="F77" i="25"/>
  <c r="F82" i="25"/>
  <c r="F87" i="25"/>
  <c r="F93" i="25"/>
  <c r="F98" i="25"/>
  <c r="F103" i="25"/>
  <c r="F109" i="25"/>
  <c r="F114" i="25"/>
  <c r="F119" i="25"/>
  <c r="F125" i="25"/>
  <c r="F130" i="25"/>
  <c r="F135" i="25"/>
  <c r="F141" i="25"/>
  <c r="F146" i="25"/>
  <c r="F151" i="25"/>
  <c r="F157" i="25"/>
  <c r="F162" i="25"/>
  <c r="F167" i="25"/>
  <c r="F171" i="25"/>
  <c r="F175" i="25"/>
  <c r="F179" i="25"/>
  <c r="F183" i="25"/>
  <c r="F187" i="25"/>
  <c r="F191" i="25"/>
  <c r="F195" i="25"/>
  <c r="F199" i="25"/>
  <c r="F203" i="25"/>
  <c r="F14" i="25"/>
  <c r="F19" i="25"/>
  <c r="F25" i="25"/>
  <c r="F30" i="25"/>
  <c r="F35" i="25"/>
  <c r="F41" i="25"/>
  <c r="F46" i="25"/>
  <c r="F51" i="25"/>
  <c r="F57" i="25"/>
  <c r="F62" i="25"/>
  <c r="F67" i="25"/>
  <c r="F73" i="25"/>
  <c r="F78" i="25"/>
  <c r="F83" i="25"/>
  <c r="F89" i="25"/>
  <c r="F94" i="25"/>
  <c r="F99" i="25"/>
  <c r="F105" i="25"/>
  <c r="F110" i="25"/>
  <c r="F115" i="25"/>
  <c r="F121" i="25"/>
  <c r="F126" i="25"/>
  <c r="F131" i="25"/>
  <c r="F137" i="25"/>
  <c r="F142" i="25"/>
  <c r="F147" i="25"/>
  <c r="F153" i="25"/>
  <c r="F158" i="25"/>
  <c r="F163" i="25"/>
  <c r="F168" i="25"/>
  <c r="F172" i="25"/>
  <c r="F176" i="25"/>
  <c r="F180" i="25"/>
  <c r="F184" i="25"/>
  <c r="F188" i="25"/>
  <c r="F192" i="25"/>
  <c r="F196" i="25"/>
  <c r="F200" i="25"/>
  <c r="F204" i="25"/>
  <c r="F26" i="25"/>
  <c r="F47" i="25"/>
  <c r="F69" i="25"/>
  <c r="F90" i="25"/>
  <c r="F111" i="25"/>
  <c r="F133" i="25"/>
  <c r="F154" i="25"/>
  <c r="F173" i="25"/>
  <c r="F189" i="25"/>
  <c r="F205" i="25"/>
  <c r="F31" i="25"/>
  <c r="F53" i="25"/>
  <c r="F74" i="25"/>
  <c r="F95" i="25"/>
  <c r="F117" i="25"/>
  <c r="F138" i="25"/>
  <c r="F159" i="25"/>
  <c r="F177" i="25"/>
  <c r="F193" i="25"/>
  <c r="F15" i="25"/>
  <c r="F37" i="25"/>
  <c r="F58" i="25"/>
  <c r="F79" i="25"/>
  <c r="F101" i="25"/>
  <c r="F122" i="25"/>
  <c r="F143" i="25"/>
  <c r="F165" i="25"/>
  <c r="F181" i="25"/>
  <c r="F197" i="25"/>
  <c r="F85" i="25"/>
  <c r="F169" i="25"/>
  <c r="F21" i="25"/>
  <c r="F106" i="25"/>
  <c r="F185" i="25"/>
  <c r="F42" i="25"/>
  <c r="F127" i="25"/>
  <c r="F201" i="25"/>
  <c r="F63" i="25"/>
  <c r="F149" i="25"/>
  <c r="F13" i="25"/>
  <c r="F16" i="17"/>
  <c r="F20" i="17"/>
  <c r="F24" i="17"/>
  <c r="F28" i="17"/>
  <c r="F32" i="17"/>
  <c r="F36" i="17"/>
  <c r="F40" i="17"/>
  <c r="F44" i="17"/>
  <c r="F48" i="17"/>
  <c r="F52" i="17"/>
  <c r="F56" i="17"/>
  <c r="F60" i="17"/>
  <c r="F64" i="17"/>
  <c r="F68" i="17"/>
  <c r="F72" i="17"/>
  <c r="F76" i="17"/>
  <c r="F80" i="17"/>
  <c r="F84" i="17"/>
  <c r="F15" i="17"/>
  <c r="F21" i="17"/>
  <c r="F26" i="17"/>
  <c r="F31" i="17"/>
  <c r="F37" i="17"/>
  <c r="F42" i="17"/>
  <c r="F47" i="17"/>
  <c r="F53" i="17"/>
  <c r="F58" i="17"/>
  <c r="F63" i="17"/>
  <c r="F69" i="17"/>
  <c r="F74" i="17"/>
  <c r="F79" i="17"/>
  <c r="F85" i="17"/>
  <c r="F17" i="17"/>
  <c r="F22" i="17"/>
  <c r="F27" i="17"/>
  <c r="F33" i="17"/>
  <c r="F38" i="17"/>
  <c r="F43" i="17"/>
  <c r="F49" i="17"/>
  <c r="F54" i="17"/>
  <c r="F59" i="17"/>
  <c r="F65" i="17"/>
  <c r="F70" i="17"/>
  <c r="F75" i="17"/>
  <c r="F81" i="17"/>
  <c r="F86" i="17"/>
  <c r="F18" i="17"/>
  <c r="F23" i="17"/>
  <c r="F29" i="17"/>
  <c r="F34" i="17"/>
  <c r="F39" i="17"/>
  <c r="F45" i="17"/>
  <c r="F50" i="17"/>
  <c r="F55" i="17"/>
  <c r="F61" i="17"/>
  <c r="F66" i="17"/>
  <c r="F71" i="17"/>
  <c r="F77" i="17"/>
  <c r="F82" i="17"/>
  <c r="F19" i="17"/>
  <c r="F41" i="17"/>
  <c r="F62" i="17"/>
  <c r="F83" i="17"/>
  <c r="F25" i="17"/>
  <c r="F46" i="17"/>
  <c r="F67" i="17"/>
  <c r="F30" i="17"/>
  <c r="F51" i="17"/>
  <c r="F73" i="17"/>
  <c r="F14" i="17"/>
  <c r="F35" i="17"/>
  <c r="F57" i="17"/>
  <c r="F78" i="17"/>
  <c r="F13" i="17"/>
  <c r="F15" i="11"/>
  <c r="F19" i="11"/>
  <c r="F23" i="11"/>
  <c r="F27" i="11"/>
  <c r="F31" i="11"/>
  <c r="F35" i="11"/>
  <c r="F39" i="11"/>
  <c r="F43" i="11"/>
  <c r="F47" i="11"/>
  <c r="F51" i="11"/>
  <c r="F55" i="11"/>
  <c r="F59" i="11"/>
  <c r="F63" i="11"/>
  <c r="F67" i="11"/>
  <c r="F71" i="11"/>
  <c r="F75" i="11"/>
  <c r="F79" i="11"/>
  <c r="F83" i="11"/>
  <c r="F87" i="11"/>
  <c r="F91" i="11"/>
  <c r="F95" i="11"/>
  <c r="F99" i="11"/>
  <c r="F103" i="11"/>
  <c r="F107" i="11"/>
  <c r="F111" i="11"/>
  <c r="F115" i="11"/>
  <c r="F119" i="11"/>
  <c r="F123" i="11"/>
  <c r="F127" i="11"/>
  <c r="F131" i="11"/>
  <c r="F135" i="11"/>
  <c r="F139" i="11"/>
  <c r="F143" i="11"/>
  <c r="F147" i="11"/>
  <c r="F151" i="11"/>
  <c r="F155" i="11"/>
  <c r="F159" i="11"/>
  <c r="F163" i="11"/>
  <c r="F167" i="11"/>
  <c r="F171" i="11"/>
  <c r="F175" i="11"/>
  <c r="F179" i="11"/>
  <c r="F183" i="11"/>
  <c r="F187" i="11"/>
  <c r="F191" i="11"/>
  <c r="F195" i="11"/>
  <c r="F199" i="11"/>
  <c r="F203" i="11"/>
  <c r="F207" i="11"/>
  <c r="F211" i="11"/>
  <c r="F215" i="11"/>
  <c r="F219" i="11"/>
  <c r="F223" i="11"/>
  <c r="F227" i="11"/>
  <c r="F231" i="11"/>
  <c r="F235" i="11"/>
  <c r="F239" i="11"/>
  <c r="F243" i="11"/>
  <c r="F247" i="11"/>
  <c r="F251" i="11"/>
  <c r="F16" i="11"/>
  <c r="F20" i="11"/>
  <c r="F24" i="11"/>
  <c r="F28" i="11"/>
  <c r="F32" i="11"/>
  <c r="F36" i="11"/>
  <c r="F40" i="11"/>
  <c r="F44" i="11"/>
  <c r="F48" i="11"/>
  <c r="F52" i="11"/>
  <c r="F56" i="11"/>
  <c r="F60" i="11"/>
  <c r="F64" i="11"/>
  <c r="F68" i="11"/>
  <c r="F72" i="11"/>
  <c r="F76" i="11"/>
  <c r="F80" i="11"/>
  <c r="F84" i="11"/>
  <c r="F88" i="11"/>
  <c r="F92" i="11"/>
  <c r="F96" i="11"/>
  <c r="F100" i="11"/>
  <c r="F104" i="11"/>
  <c r="F108" i="11"/>
  <c r="F112" i="11"/>
  <c r="F116" i="11"/>
  <c r="F120" i="11"/>
  <c r="F124" i="11"/>
  <c r="F128" i="11"/>
  <c r="F132" i="11"/>
  <c r="F136" i="11"/>
  <c r="F140" i="11"/>
  <c r="F144" i="11"/>
  <c r="F148" i="11"/>
  <c r="F152" i="11"/>
  <c r="F156" i="11"/>
  <c r="F160" i="11"/>
  <c r="F164" i="11"/>
  <c r="F168" i="11"/>
  <c r="F172" i="11"/>
  <c r="F176" i="11"/>
  <c r="F180" i="11"/>
  <c r="F184" i="11"/>
  <c r="F188" i="11"/>
  <c r="F192" i="11"/>
  <c r="F196" i="11"/>
  <c r="F200" i="11"/>
  <c r="F204" i="11"/>
  <c r="F208" i="11"/>
  <c r="F212" i="11"/>
  <c r="F216" i="11"/>
  <c r="F220" i="11"/>
  <c r="F224" i="11"/>
  <c r="F228" i="11"/>
  <c r="F232" i="11"/>
  <c r="F236" i="11"/>
  <c r="F240" i="11"/>
  <c r="F244" i="11"/>
  <c r="F248" i="11"/>
  <c r="F252" i="11"/>
  <c r="F17" i="11"/>
  <c r="F21" i="11"/>
  <c r="F25" i="11"/>
  <c r="F29" i="11"/>
  <c r="F33" i="11"/>
  <c r="F37" i="11"/>
  <c r="F41" i="11"/>
  <c r="F45" i="11"/>
  <c r="F49" i="11"/>
  <c r="F53" i="11"/>
  <c r="F57" i="11"/>
  <c r="F61" i="11"/>
  <c r="F65" i="11"/>
  <c r="F69" i="11"/>
  <c r="F73" i="11"/>
  <c r="F77" i="11"/>
  <c r="F81" i="11"/>
  <c r="F85" i="11"/>
  <c r="F89" i="11"/>
  <c r="F93" i="11"/>
  <c r="F97" i="11"/>
  <c r="F101" i="11"/>
  <c r="F105" i="11"/>
  <c r="F109" i="11"/>
  <c r="F113" i="11"/>
  <c r="F117" i="11"/>
  <c r="F121" i="11"/>
  <c r="F125" i="11"/>
  <c r="F129" i="11"/>
  <c r="F133" i="11"/>
  <c r="F137" i="11"/>
  <c r="F141" i="11"/>
  <c r="F145" i="11"/>
  <c r="F149" i="11"/>
  <c r="F153" i="11"/>
  <c r="F157" i="11"/>
  <c r="F161" i="11"/>
  <c r="F165" i="11"/>
  <c r="F169" i="11"/>
  <c r="F173" i="11"/>
  <c r="F177" i="11"/>
  <c r="F181" i="11"/>
  <c r="F185" i="11"/>
  <c r="F189" i="11"/>
  <c r="F193" i="11"/>
  <c r="F197" i="11"/>
  <c r="F201" i="11"/>
  <c r="F205" i="11"/>
  <c r="F209" i="11"/>
  <c r="F213" i="11"/>
  <c r="F217" i="11"/>
  <c r="F221" i="11"/>
  <c r="F225" i="11"/>
  <c r="F229" i="11"/>
  <c r="F233" i="11"/>
  <c r="F237" i="11"/>
  <c r="F241" i="11"/>
  <c r="F245" i="11"/>
  <c r="F249" i="11"/>
  <c r="F253" i="11"/>
  <c r="F14" i="11"/>
  <c r="F30" i="11"/>
  <c r="F46" i="11"/>
  <c r="F62" i="11"/>
  <c r="F78" i="11"/>
  <c r="F94" i="11"/>
  <c r="F110" i="11"/>
  <c r="F126" i="11"/>
  <c r="F142" i="11"/>
  <c r="F158" i="11"/>
  <c r="F174" i="11"/>
  <c r="F190" i="11"/>
  <c r="F206" i="11"/>
  <c r="F222" i="11"/>
  <c r="F238" i="11"/>
  <c r="F18" i="11"/>
  <c r="F34" i="11"/>
  <c r="F50" i="11"/>
  <c r="F66" i="11"/>
  <c r="F82" i="11"/>
  <c r="F98" i="11"/>
  <c r="F114" i="11"/>
  <c r="F130" i="11"/>
  <c r="F146" i="11"/>
  <c r="F162" i="11"/>
  <c r="F178" i="11"/>
  <c r="F194" i="11"/>
  <c r="F210" i="11"/>
  <c r="F226" i="11"/>
  <c r="F242" i="11"/>
  <c r="F22" i="11"/>
  <c r="F38" i="11"/>
  <c r="F54" i="11"/>
  <c r="F70" i="11"/>
  <c r="F86" i="11"/>
  <c r="F102" i="11"/>
  <c r="F118" i="11"/>
  <c r="F134" i="11"/>
  <c r="F150" i="11"/>
  <c r="F166" i="11"/>
  <c r="F182" i="11"/>
  <c r="F198" i="11"/>
  <c r="F214" i="11"/>
  <c r="F230" i="11"/>
  <c r="F246" i="11"/>
  <c r="F74" i="11"/>
  <c r="F138" i="11"/>
  <c r="F202" i="11"/>
  <c r="F26" i="11"/>
  <c r="F90" i="11"/>
  <c r="F154" i="11"/>
  <c r="F218" i="11"/>
  <c r="F42" i="11"/>
  <c r="F106" i="11"/>
  <c r="F170" i="11"/>
  <c r="F234" i="11"/>
  <c r="F250" i="11"/>
  <c r="F58" i="11"/>
  <c r="F122" i="11"/>
  <c r="F186" i="11"/>
  <c r="F13" i="11"/>
  <c r="F17" i="3"/>
  <c r="F21" i="3"/>
  <c r="F25" i="3"/>
  <c r="F29" i="3"/>
  <c r="F33" i="3"/>
  <c r="F37" i="3"/>
  <c r="F41" i="3"/>
  <c r="F45" i="3"/>
  <c r="F49" i="3"/>
  <c r="F14" i="3"/>
  <c r="F18" i="3"/>
  <c r="F22" i="3"/>
  <c r="F26" i="3"/>
  <c r="F30" i="3"/>
  <c r="F34" i="3"/>
  <c r="F38" i="3"/>
  <c r="F42" i="3"/>
  <c r="F46" i="3"/>
  <c r="F50" i="3"/>
  <c r="F15" i="3"/>
  <c r="F19" i="3"/>
  <c r="F23" i="3"/>
  <c r="F27" i="3"/>
  <c r="F31" i="3"/>
  <c r="F35" i="3"/>
  <c r="F39" i="3"/>
  <c r="F43" i="3"/>
  <c r="F47" i="3"/>
  <c r="F51" i="3"/>
  <c r="F16" i="3"/>
  <c r="F32" i="3"/>
  <c r="F48" i="3"/>
  <c r="F20" i="3"/>
  <c r="F36" i="3"/>
  <c r="F52" i="3"/>
  <c r="F24" i="3"/>
  <c r="F40" i="3"/>
  <c r="F28" i="3"/>
  <c r="F44" i="3"/>
  <c r="F13" i="3"/>
  <c r="F14" i="6"/>
  <c r="F18" i="6"/>
  <c r="F22" i="6"/>
  <c r="F26" i="6"/>
  <c r="F30" i="6"/>
  <c r="F34" i="6"/>
  <c r="F38" i="6"/>
  <c r="F42" i="6"/>
  <c r="F46" i="6"/>
  <c r="F50" i="6"/>
  <c r="F54" i="6"/>
  <c r="F58" i="6"/>
  <c r="F62" i="6"/>
  <c r="F66" i="6"/>
  <c r="F70" i="6"/>
  <c r="F74" i="6"/>
  <c r="F78" i="6"/>
  <c r="F82" i="6"/>
  <c r="F86" i="6"/>
  <c r="F90" i="6"/>
  <c r="F94" i="6"/>
  <c r="F98" i="6"/>
  <c r="F102" i="6"/>
  <c r="F106" i="6"/>
  <c r="F110" i="6"/>
  <c r="F114" i="6"/>
  <c r="F118" i="6"/>
  <c r="F122" i="6"/>
  <c r="F126" i="6"/>
  <c r="F130" i="6"/>
  <c r="F134" i="6"/>
  <c r="F138" i="6"/>
  <c r="F142" i="6"/>
  <c r="F146" i="6"/>
  <c r="F150" i="6"/>
  <c r="F154" i="6"/>
  <c r="F158" i="6"/>
  <c r="F162" i="6"/>
  <c r="F166" i="6"/>
  <c r="F170" i="6"/>
  <c r="F174" i="6"/>
  <c r="F178" i="6"/>
  <c r="F182" i="6"/>
  <c r="F186" i="6"/>
  <c r="F190" i="6"/>
  <c r="F194" i="6"/>
  <c r="F198" i="6"/>
  <c r="F15" i="6"/>
  <c r="F19" i="6"/>
  <c r="F23" i="6"/>
  <c r="F27" i="6"/>
  <c r="F31" i="6"/>
  <c r="F35" i="6"/>
  <c r="F39" i="6"/>
  <c r="F43" i="6"/>
  <c r="F47" i="6"/>
  <c r="F51" i="6"/>
  <c r="F55" i="6"/>
  <c r="F59" i="6"/>
  <c r="F63" i="6"/>
  <c r="F67" i="6"/>
  <c r="F71" i="6"/>
  <c r="F75" i="6"/>
  <c r="F79" i="6"/>
  <c r="F83" i="6"/>
  <c r="F87" i="6"/>
  <c r="F91" i="6"/>
  <c r="F95" i="6"/>
  <c r="F99" i="6"/>
  <c r="F103" i="6"/>
  <c r="F107" i="6"/>
  <c r="F111" i="6"/>
  <c r="F115" i="6"/>
  <c r="F119" i="6"/>
  <c r="F123" i="6"/>
  <c r="F127" i="6"/>
  <c r="F131" i="6"/>
  <c r="F135" i="6"/>
  <c r="F139" i="6"/>
  <c r="F143" i="6"/>
  <c r="F147" i="6"/>
  <c r="F151" i="6"/>
  <c r="F155" i="6"/>
  <c r="F159" i="6"/>
  <c r="F163" i="6"/>
  <c r="F167" i="6"/>
  <c r="F171" i="6"/>
  <c r="F175" i="6"/>
  <c r="F179" i="6"/>
  <c r="F183" i="6"/>
  <c r="F187" i="6"/>
  <c r="F191" i="6"/>
  <c r="F195" i="6"/>
  <c r="F199" i="6"/>
  <c r="F16" i="6"/>
  <c r="F20" i="6"/>
  <c r="F24" i="6"/>
  <c r="F28" i="6"/>
  <c r="F32" i="6"/>
  <c r="F36" i="6"/>
  <c r="F40" i="6"/>
  <c r="F44" i="6"/>
  <c r="F48" i="6"/>
  <c r="F52" i="6"/>
  <c r="F56" i="6"/>
  <c r="F60" i="6"/>
  <c r="F64" i="6"/>
  <c r="F68" i="6"/>
  <c r="F72" i="6"/>
  <c r="F76" i="6"/>
  <c r="F80" i="6"/>
  <c r="F84" i="6"/>
  <c r="F88" i="6"/>
  <c r="F92" i="6"/>
  <c r="F96" i="6"/>
  <c r="F100" i="6"/>
  <c r="F104" i="6"/>
  <c r="F108" i="6"/>
  <c r="F112" i="6"/>
  <c r="F116" i="6"/>
  <c r="F120" i="6"/>
  <c r="F124" i="6"/>
  <c r="F128" i="6"/>
  <c r="F132" i="6"/>
  <c r="F136" i="6"/>
  <c r="F140" i="6"/>
  <c r="F144" i="6"/>
  <c r="F148" i="6"/>
  <c r="F152" i="6"/>
  <c r="F156" i="6"/>
  <c r="F160" i="6"/>
  <c r="F164" i="6"/>
  <c r="F168" i="6"/>
  <c r="F172" i="6"/>
  <c r="F176" i="6"/>
  <c r="F180" i="6"/>
  <c r="F184" i="6"/>
  <c r="F188" i="6"/>
  <c r="F192" i="6"/>
  <c r="F196" i="6"/>
  <c r="F200" i="6"/>
  <c r="F21" i="6"/>
  <c r="F37" i="6"/>
  <c r="F53" i="6"/>
  <c r="F69" i="6"/>
  <c r="F85" i="6"/>
  <c r="F101" i="6"/>
  <c r="F117" i="6"/>
  <c r="F133" i="6"/>
  <c r="F149" i="6"/>
  <c r="F165" i="6"/>
  <c r="F181" i="6"/>
  <c r="F197" i="6"/>
  <c r="F25" i="6"/>
  <c r="F41" i="6"/>
  <c r="F57" i="6"/>
  <c r="F73" i="6"/>
  <c r="F89" i="6"/>
  <c r="F105" i="6"/>
  <c r="F121" i="6"/>
  <c r="F137" i="6"/>
  <c r="F153" i="6"/>
  <c r="F169" i="6"/>
  <c r="F185" i="6"/>
  <c r="F29" i="6"/>
  <c r="F45" i="6"/>
  <c r="F61" i="6"/>
  <c r="F77" i="6"/>
  <c r="F93" i="6"/>
  <c r="F109" i="6"/>
  <c r="F125" i="6"/>
  <c r="F141" i="6"/>
  <c r="F157" i="6"/>
  <c r="F173" i="6"/>
  <c r="F189" i="6"/>
  <c r="F65" i="6"/>
  <c r="F129" i="6"/>
  <c r="F193" i="6"/>
  <c r="F17" i="6"/>
  <c r="F81" i="6"/>
  <c r="F145" i="6"/>
  <c r="F33" i="6"/>
  <c r="F97" i="6"/>
  <c r="F161" i="6"/>
  <c r="F113" i="6"/>
  <c r="F177" i="6"/>
  <c r="F49" i="6"/>
  <c r="F13" i="6"/>
  <c r="F13" i="8"/>
  <c r="F234" i="2"/>
  <c r="F218" i="2"/>
  <c r="F202" i="2"/>
  <c r="F186" i="2"/>
  <c r="F170" i="2"/>
  <c r="F138" i="2"/>
  <c r="F122" i="2"/>
  <c r="F106" i="2"/>
  <c r="F90" i="2"/>
  <c r="F74" i="2"/>
  <c r="F42" i="2"/>
  <c r="F26" i="2"/>
  <c r="F17" i="20"/>
  <c r="F21" i="20"/>
  <c r="F25" i="20"/>
  <c r="F29" i="20"/>
  <c r="F33" i="20"/>
  <c r="F37" i="20"/>
  <c r="F41" i="20"/>
  <c r="F45" i="20"/>
  <c r="F49" i="20"/>
  <c r="F53" i="20"/>
  <c r="F57" i="20"/>
  <c r="F14" i="20"/>
  <c r="F18" i="20"/>
  <c r="F22" i="20"/>
  <c r="F26" i="20"/>
  <c r="F30" i="20"/>
  <c r="F34" i="20"/>
  <c r="F38" i="20"/>
  <c r="F42" i="20"/>
  <c r="F46" i="20"/>
  <c r="F50" i="20"/>
  <c r="F54" i="20"/>
  <c r="F58" i="20"/>
  <c r="F15" i="20"/>
  <c r="F19" i="20"/>
  <c r="F23" i="20"/>
  <c r="F27" i="20"/>
  <c r="F31" i="20"/>
  <c r="F35" i="20"/>
  <c r="F39" i="20"/>
  <c r="F43" i="20"/>
  <c r="F47" i="20"/>
  <c r="F51" i="20"/>
  <c r="F55" i="20"/>
  <c r="F24" i="20"/>
  <c r="F40" i="20"/>
  <c r="F56" i="20"/>
  <c r="F28" i="20"/>
  <c r="F44" i="20"/>
  <c r="F16" i="20"/>
  <c r="F32" i="20"/>
  <c r="F48" i="20"/>
  <c r="F20" i="20"/>
  <c r="F36" i="20"/>
  <c r="F52" i="20"/>
  <c r="F13" i="20"/>
  <c r="F13" i="2"/>
  <c r="F13" i="22"/>
  <c r="F13" i="4"/>
  <c r="F246" i="2"/>
  <c r="F230" i="2"/>
  <c r="F214" i="2"/>
  <c r="F198" i="2"/>
  <c r="F182" i="2"/>
  <c r="F166" i="2"/>
  <c r="F150" i="2"/>
  <c r="F134" i="2"/>
  <c r="F118" i="2"/>
  <c r="F102" i="2"/>
  <c r="F86" i="2"/>
  <c r="F70" i="2"/>
  <c r="F54" i="2"/>
  <c r="F38" i="2"/>
  <c r="F22" i="2"/>
  <c r="F974" i="30"/>
  <c r="F633" i="30"/>
  <c r="F192" i="30"/>
  <c r="F679" i="29"/>
  <c r="F167" i="29"/>
  <c r="F12" i="4"/>
  <c r="F12" i="5"/>
  <c r="F12" i="6"/>
  <c r="F12" i="7"/>
  <c r="F12" i="8"/>
  <c r="F12" i="9"/>
  <c r="F12" i="10"/>
  <c r="F12" i="11"/>
  <c r="F12" i="14"/>
  <c r="F12" i="15"/>
  <c r="F12" i="16"/>
  <c r="F12" i="17"/>
  <c r="F12" i="18"/>
  <c r="F12" i="19"/>
  <c r="F12" i="20"/>
  <c r="F12" i="21"/>
  <c r="F12" i="22"/>
  <c r="F12" i="23"/>
  <c r="F12" i="24"/>
  <c r="F12" i="25"/>
  <c r="F12" i="26"/>
  <c r="F12" i="27"/>
  <c r="F12" i="28"/>
  <c r="F12" i="29"/>
  <c r="F12" i="30"/>
  <c r="F12" i="31"/>
  <c r="F12" i="32"/>
  <c r="F12" i="33"/>
  <c r="F12" i="35"/>
  <c r="F12" i="36"/>
  <c r="F12" i="37"/>
  <c r="F12" i="38"/>
  <c r="F12" i="39"/>
  <c r="F12" i="40"/>
  <c r="F12" i="41"/>
  <c r="F12" i="42"/>
  <c r="F12" i="43"/>
  <c r="F12" i="44"/>
  <c r="F12" i="45"/>
  <c r="F12" i="46"/>
  <c r="F12" i="47"/>
  <c r="F12" i="48"/>
  <c r="F12" i="49"/>
  <c r="F12" i="50"/>
  <c r="F12" i="51"/>
  <c r="F12" i="52"/>
  <c r="F12" i="53"/>
  <c r="F12" i="54"/>
  <c r="F12" i="3"/>
  <c r="A1" i="54" l="1"/>
  <c r="A1" i="53"/>
  <c r="A1" i="52"/>
  <c r="A1" i="51"/>
  <c r="A1" i="50"/>
  <c r="A1" i="49"/>
  <c r="A1" i="48"/>
  <c r="A1" i="47"/>
  <c r="A1" i="46"/>
  <c r="A1" i="45"/>
  <c r="A1" i="44"/>
  <c r="A1" i="43"/>
  <c r="A1" i="42"/>
  <c r="A1" i="41"/>
  <c r="A1" i="40"/>
  <c r="A1" i="39"/>
  <c r="A1" i="38"/>
  <c r="A1" i="37"/>
  <c r="A1" i="36"/>
  <c r="A1" i="35"/>
  <c r="A1" i="33"/>
  <c r="A1" i="32"/>
  <c r="A1" i="31"/>
  <c r="A1" i="30"/>
  <c r="A1" i="29"/>
  <c r="A1" i="28"/>
  <c r="A1" i="27"/>
  <c r="A1" i="26"/>
  <c r="A1" i="25"/>
  <c r="A1" i="24"/>
  <c r="A1" i="23"/>
  <c r="A1" i="22"/>
  <c r="A1" i="21"/>
  <c r="A1" i="20"/>
  <c r="A1" i="19"/>
  <c r="A1" i="18"/>
  <c r="A1" i="17"/>
  <c r="A1" i="16"/>
  <c r="A1" i="15"/>
  <c r="A1" i="14"/>
  <c r="A1" i="10"/>
  <c r="A1" i="9"/>
  <c r="A1" i="8"/>
  <c r="A1" i="7"/>
  <c r="A1" i="6"/>
  <c r="A1" i="5"/>
  <c r="A1" i="4"/>
  <c r="A1" i="3"/>
  <c r="G12" i="54"/>
  <c r="E12" i="54"/>
  <c r="D12" i="54"/>
  <c r="C12" i="54"/>
  <c r="B12" i="54"/>
  <c r="A12" i="54"/>
  <c r="G12" i="53"/>
  <c r="E12" i="53"/>
  <c r="D12" i="53"/>
  <c r="C12" i="53"/>
  <c r="B12" i="53"/>
  <c r="A12" i="53"/>
  <c r="G12" i="52"/>
  <c r="E12" i="52"/>
  <c r="D12" i="52"/>
  <c r="C12" i="52"/>
  <c r="B12" i="52"/>
  <c r="A12" i="52"/>
  <c r="G12" i="51"/>
  <c r="E12" i="51"/>
  <c r="D12" i="51"/>
  <c r="C12" i="51"/>
  <c r="B12" i="51"/>
  <c r="A12" i="51"/>
  <c r="G12" i="50"/>
  <c r="E12" i="50"/>
  <c r="D12" i="50"/>
  <c r="C12" i="50"/>
  <c r="B12" i="50"/>
  <c r="A12" i="50"/>
  <c r="G12" i="49"/>
  <c r="E12" i="49"/>
  <c r="D12" i="49"/>
  <c r="C12" i="49"/>
  <c r="B12" i="49"/>
  <c r="A12" i="49"/>
  <c r="G12" i="48"/>
  <c r="E12" i="48"/>
  <c r="D12" i="48"/>
  <c r="C12" i="48"/>
  <c r="B12" i="48"/>
  <c r="A12" i="48"/>
  <c r="G12" i="47"/>
  <c r="E12" i="47"/>
  <c r="D12" i="47"/>
  <c r="C12" i="47"/>
  <c r="B12" i="47"/>
  <c r="A12" i="47"/>
  <c r="G12" i="46"/>
  <c r="E12" i="46"/>
  <c r="D12" i="46"/>
  <c r="C12" i="46"/>
  <c r="B12" i="46"/>
  <c r="A12" i="46"/>
  <c r="G12" i="45"/>
  <c r="E12" i="45"/>
  <c r="D12" i="45"/>
  <c r="C12" i="45"/>
  <c r="B12" i="45"/>
  <c r="A12" i="45"/>
  <c r="G12" i="44"/>
  <c r="E12" i="44"/>
  <c r="D12" i="44"/>
  <c r="C12" i="44"/>
  <c r="B12" i="44"/>
  <c r="A12" i="44"/>
  <c r="G12" i="43"/>
  <c r="E12" i="43"/>
  <c r="D12" i="43"/>
  <c r="C12" i="43"/>
  <c r="B12" i="43"/>
  <c r="A12" i="43"/>
  <c r="G12" i="42"/>
  <c r="E12" i="42"/>
  <c r="D12" i="42"/>
  <c r="C12" i="42"/>
  <c r="B12" i="42"/>
  <c r="A12" i="42"/>
  <c r="G12" i="41"/>
  <c r="E12" i="41"/>
  <c r="D12" i="41"/>
  <c r="C12" i="41"/>
  <c r="B12" i="41"/>
  <c r="A12" i="41"/>
  <c r="G12" i="40"/>
  <c r="E12" i="40"/>
  <c r="D12" i="40"/>
  <c r="C12" i="40"/>
  <c r="B12" i="40"/>
  <c r="A12" i="40"/>
  <c r="G12" i="39"/>
  <c r="E12" i="39"/>
  <c r="D12" i="39"/>
  <c r="C12" i="39"/>
  <c r="B12" i="39"/>
  <c r="A12" i="39"/>
  <c r="G12" i="38"/>
  <c r="E12" i="38"/>
  <c r="D12" i="38"/>
  <c r="C12" i="38"/>
  <c r="B12" i="38"/>
  <c r="A12" i="38"/>
  <c r="G12" i="37"/>
  <c r="E12" i="37"/>
  <c r="D12" i="37"/>
  <c r="C12" i="37"/>
  <c r="B12" i="37"/>
  <c r="A12" i="37"/>
  <c r="G12" i="36"/>
  <c r="E12" i="36"/>
  <c r="D12" i="36"/>
  <c r="C12" i="36"/>
  <c r="B12" i="36"/>
  <c r="A12" i="36"/>
  <c r="G12" i="35"/>
  <c r="E12" i="35"/>
  <c r="D12" i="35"/>
  <c r="C12" i="35"/>
  <c r="B12" i="35"/>
  <c r="A12" i="35"/>
  <c r="G12" i="33"/>
  <c r="E12" i="33"/>
  <c r="D12" i="33"/>
  <c r="C12" i="33"/>
  <c r="B12" i="33"/>
  <c r="A12" i="33"/>
  <c r="G12" i="32"/>
  <c r="E12" i="32"/>
  <c r="D12" i="32"/>
  <c r="C12" i="32"/>
  <c r="B12" i="32"/>
  <c r="A12" i="32"/>
  <c r="G12" i="31"/>
  <c r="E12" i="31"/>
  <c r="D12" i="31"/>
  <c r="C12" i="31"/>
  <c r="B12" i="31"/>
  <c r="A12" i="31"/>
  <c r="G12" i="30"/>
  <c r="E12" i="30"/>
  <c r="D12" i="30"/>
  <c r="C12" i="30"/>
  <c r="B12" i="30"/>
  <c r="A12" i="30"/>
  <c r="G12" i="29"/>
  <c r="E12" i="29"/>
  <c r="D12" i="29"/>
  <c r="C12" i="29"/>
  <c r="B12" i="29"/>
  <c r="A12" i="29"/>
  <c r="G12" i="28"/>
  <c r="E12" i="28"/>
  <c r="D12" i="28"/>
  <c r="C12" i="28"/>
  <c r="B12" i="28"/>
  <c r="A12" i="28"/>
  <c r="G12" i="27"/>
  <c r="E12" i="27"/>
  <c r="D12" i="27"/>
  <c r="C12" i="27"/>
  <c r="B12" i="27"/>
  <c r="A12" i="27"/>
  <c r="G12" i="26"/>
  <c r="E12" i="26"/>
  <c r="D12" i="26"/>
  <c r="C12" i="26"/>
  <c r="B12" i="26"/>
  <c r="A12" i="26"/>
  <c r="G12" i="25"/>
  <c r="E12" i="25"/>
  <c r="D12" i="25"/>
  <c r="C12" i="25"/>
  <c r="B12" i="25"/>
  <c r="A12" i="25"/>
  <c r="G12" i="24"/>
  <c r="E12" i="24"/>
  <c r="D12" i="24"/>
  <c r="C12" i="24"/>
  <c r="B12" i="24"/>
  <c r="A12" i="24"/>
  <c r="G12" i="23"/>
  <c r="E12" i="23"/>
  <c r="D12" i="23"/>
  <c r="C12" i="23"/>
  <c r="B12" i="23"/>
  <c r="A12" i="23"/>
  <c r="G12" i="22"/>
  <c r="E12" i="22"/>
  <c r="D12" i="22"/>
  <c r="C12" i="22"/>
  <c r="B12" i="22"/>
  <c r="A12" i="22"/>
  <c r="G12" i="21"/>
  <c r="E12" i="21"/>
  <c r="D12" i="21"/>
  <c r="C12" i="21"/>
  <c r="B12" i="21"/>
  <c r="A12" i="21"/>
  <c r="G12" i="20"/>
  <c r="E12" i="20"/>
  <c r="D12" i="20"/>
  <c r="C12" i="20"/>
  <c r="B12" i="20"/>
  <c r="A12" i="20"/>
  <c r="G12" i="19"/>
  <c r="E12" i="19"/>
  <c r="D12" i="19"/>
  <c r="C12" i="19"/>
  <c r="B12" i="19"/>
  <c r="A12" i="19"/>
  <c r="G12" i="18"/>
  <c r="E12" i="18"/>
  <c r="D12" i="18"/>
  <c r="C12" i="18"/>
  <c r="B12" i="18"/>
  <c r="A12" i="18"/>
  <c r="G12" i="17"/>
  <c r="E12" i="17"/>
  <c r="D12" i="17"/>
  <c r="C12" i="17"/>
  <c r="B12" i="17"/>
  <c r="A12" i="17"/>
  <c r="G12" i="16"/>
  <c r="E12" i="16"/>
  <c r="D12" i="16"/>
  <c r="C12" i="16"/>
  <c r="B12" i="16"/>
  <c r="A12" i="16"/>
  <c r="G12" i="15"/>
  <c r="E12" i="15"/>
  <c r="D12" i="15"/>
  <c r="C12" i="15"/>
  <c r="B12" i="15"/>
  <c r="A12" i="15"/>
  <c r="G12" i="14"/>
  <c r="E12" i="14"/>
  <c r="D12" i="14"/>
  <c r="C12" i="14"/>
  <c r="B12" i="14"/>
  <c r="A12" i="14"/>
  <c r="G12" i="11"/>
  <c r="E12" i="11"/>
  <c r="D12" i="11"/>
  <c r="C12" i="11"/>
  <c r="B12" i="11"/>
  <c r="A12" i="11"/>
  <c r="G12" i="10"/>
  <c r="E12" i="10"/>
  <c r="D12" i="10"/>
  <c r="C12" i="10"/>
  <c r="B12" i="10"/>
  <c r="A12" i="10"/>
  <c r="G12" i="9"/>
  <c r="E12" i="9"/>
  <c r="D12" i="9"/>
  <c r="C12" i="9"/>
  <c r="B12" i="9"/>
  <c r="A12" i="9"/>
  <c r="G12" i="8"/>
  <c r="E12" i="8"/>
  <c r="D12" i="8"/>
  <c r="C12" i="8"/>
  <c r="B12" i="8"/>
  <c r="A12" i="8"/>
  <c r="G12" i="7"/>
  <c r="E12" i="7"/>
  <c r="D12" i="7"/>
  <c r="C12" i="7"/>
  <c r="B12" i="7"/>
  <c r="A12" i="7"/>
  <c r="G12" i="6"/>
  <c r="E12" i="6"/>
  <c r="D12" i="6"/>
  <c r="C12" i="6"/>
  <c r="B12" i="6"/>
  <c r="A12" i="6"/>
  <c r="G12" i="5"/>
  <c r="E12" i="5"/>
  <c r="D12" i="5"/>
  <c r="C12" i="5"/>
  <c r="B12" i="5"/>
  <c r="A12" i="5"/>
  <c r="G12" i="4"/>
  <c r="E12" i="4"/>
  <c r="D12" i="4"/>
  <c r="C12" i="4"/>
  <c r="B12" i="4"/>
  <c r="A12" i="4"/>
  <c r="G2" i="3"/>
  <c r="G12" i="3"/>
  <c r="E2" i="3"/>
  <c r="D2" i="3"/>
  <c r="C2" i="3"/>
  <c r="B2" i="3"/>
  <c r="A2" i="3"/>
  <c r="E12" i="3"/>
  <c r="D12" i="3"/>
  <c r="C12" i="3"/>
  <c r="B12" i="3"/>
  <c r="A12" i="3"/>
  <c r="A3" i="5" l="1"/>
  <c r="B3" i="5"/>
  <c r="A4" i="5"/>
  <c r="B4" i="5"/>
  <c r="A5" i="5"/>
  <c r="B5" i="5"/>
  <c r="A6" i="5"/>
  <c r="B6" i="5"/>
  <c r="A7" i="5"/>
  <c r="B7" i="5"/>
  <c r="A8" i="5"/>
  <c r="B8" i="5"/>
  <c r="B8" i="18" l="1"/>
  <c r="A8" i="18"/>
  <c r="B7" i="18"/>
  <c r="A7" i="18"/>
  <c r="B6" i="18"/>
  <c r="A6" i="18"/>
  <c r="B5" i="18"/>
  <c r="A5" i="18"/>
  <c r="B4" i="18"/>
  <c r="A4" i="18"/>
  <c r="B3" i="18"/>
  <c r="A3" i="18"/>
  <c r="B8" i="19"/>
  <c r="A8" i="19"/>
  <c r="B7" i="19"/>
  <c r="A7" i="19"/>
  <c r="B6" i="19"/>
  <c r="A6" i="19"/>
  <c r="B5" i="19"/>
  <c r="A5" i="19"/>
  <c r="B4" i="19"/>
  <c r="A4" i="19"/>
  <c r="B3" i="19"/>
  <c r="A3" i="19"/>
  <c r="B8" i="20"/>
  <c r="A8" i="20"/>
  <c r="B7" i="20"/>
  <c r="A7" i="20"/>
  <c r="B6" i="20"/>
  <c r="A6" i="20"/>
  <c r="B5" i="20"/>
  <c r="A5" i="20"/>
  <c r="B4" i="20"/>
  <c r="A4" i="20"/>
  <c r="B3" i="20"/>
  <c r="A3" i="20"/>
  <c r="B8" i="21"/>
  <c r="A8" i="21"/>
  <c r="B7" i="21"/>
  <c r="A7" i="21"/>
  <c r="B6" i="21"/>
  <c r="A6" i="21"/>
  <c r="B5" i="21"/>
  <c r="A5" i="21"/>
  <c r="B4" i="21"/>
  <c r="A4" i="21"/>
  <c r="B3" i="21"/>
  <c r="A3" i="21"/>
  <c r="B8" i="22"/>
  <c r="A8" i="22"/>
  <c r="B7" i="22"/>
  <c r="A7" i="22"/>
  <c r="B6" i="22"/>
  <c r="A6" i="22"/>
  <c r="B5" i="22"/>
  <c r="A5" i="22"/>
  <c r="B4" i="22"/>
  <c r="A4" i="22"/>
  <c r="B3" i="22"/>
  <c r="A3" i="22"/>
  <c r="B8" i="23"/>
  <c r="A8" i="23"/>
  <c r="B7" i="23"/>
  <c r="A7" i="23"/>
  <c r="B6" i="23"/>
  <c r="A6" i="23"/>
  <c r="B5" i="23"/>
  <c r="A5" i="23"/>
  <c r="B4" i="23"/>
  <c r="A4" i="23"/>
  <c r="B3" i="23"/>
  <c r="A3" i="23"/>
  <c r="B8" i="24"/>
  <c r="A8" i="24"/>
  <c r="B7" i="24"/>
  <c r="A7" i="24"/>
  <c r="B6" i="24"/>
  <c r="A6" i="24"/>
  <c r="B5" i="24"/>
  <c r="A5" i="24"/>
  <c r="B4" i="24"/>
  <c r="A4" i="24"/>
  <c r="B3" i="24"/>
  <c r="A3" i="24"/>
  <c r="B8" i="25"/>
  <c r="A8" i="25"/>
  <c r="B7" i="25"/>
  <c r="A7" i="25"/>
  <c r="B6" i="25"/>
  <c r="A6" i="25"/>
  <c r="B5" i="25"/>
  <c r="A5" i="25"/>
  <c r="B4" i="25"/>
  <c r="A4" i="25"/>
  <c r="B3" i="25"/>
  <c r="A3" i="25"/>
  <c r="B8" i="26"/>
  <c r="A8" i="26"/>
  <c r="B7" i="26"/>
  <c r="A7" i="26"/>
  <c r="B6" i="26"/>
  <c r="A6" i="26"/>
  <c r="B5" i="26"/>
  <c r="A5" i="26"/>
  <c r="B4" i="26"/>
  <c r="A4" i="26"/>
  <c r="B3" i="26"/>
  <c r="A3" i="26"/>
  <c r="B8" i="27"/>
  <c r="A8" i="27"/>
  <c r="B7" i="27"/>
  <c r="A7" i="27"/>
  <c r="B6" i="27"/>
  <c r="A6" i="27"/>
  <c r="B5" i="27"/>
  <c r="A5" i="27"/>
  <c r="B4" i="27"/>
  <c r="A4" i="27"/>
  <c r="B3" i="27"/>
  <c r="A3" i="27"/>
  <c r="B8" i="28"/>
  <c r="A8" i="28"/>
  <c r="B7" i="28"/>
  <c r="A7" i="28"/>
  <c r="B6" i="28"/>
  <c r="A6" i="28"/>
  <c r="B5" i="28"/>
  <c r="A5" i="28"/>
  <c r="B4" i="28"/>
  <c r="A4" i="28"/>
  <c r="B3" i="28"/>
  <c r="A3" i="28"/>
  <c r="B8" i="29"/>
  <c r="A8" i="29"/>
  <c r="B7" i="29"/>
  <c r="A7" i="29"/>
  <c r="B6" i="29"/>
  <c r="A6" i="29"/>
  <c r="B5" i="29"/>
  <c r="A5" i="29"/>
  <c r="B4" i="29"/>
  <c r="A4" i="29"/>
  <c r="B3" i="29"/>
  <c r="A3" i="29"/>
  <c r="B8" i="30"/>
  <c r="A8" i="30"/>
  <c r="B7" i="30"/>
  <c r="A7" i="30"/>
  <c r="B6" i="30"/>
  <c r="A6" i="30"/>
  <c r="B5" i="30"/>
  <c r="A5" i="30"/>
  <c r="B4" i="30"/>
  <c r="A4" i="30"/>
  <c r="B3" i="30"/>
  <c r="A3" i="30"/>
  <c r="B8" i="31"/>
  <c r="A8" i="31"/>
  <c r="B7" i="31"/>
  <c r="A7" i="31"/>
  <c r="B6" i="31"/>
  <c r="A6" i="31"/>
  <c r="B5" i="31"/>
  <c r="A5" i="31"/>
  <c r="B4" i="31"/>
  <c r="A4" i="31"/>
  <c r="B3" i="31"/>
  <c r="A3" i="31"/>
  <c r="B8" i="32"/>
  <c r="A8" i="32"/>
  <c r="B7" i="32"/>
  <c r="A7" i="32"/>
  <c r="B6" i="32"/>
  <c r="A6" i="32"/>
  <c r="B5" i="32"/>
  <c r="A5" i="32"/>
  <c r="B4" i="32"/>
  <c r="A4" i="32"/>
  <c r="B3" i="32"/>
  <c r="A3" i="32"/>
  <c r="B8" i="33"/>
  <c r="A8" i="33"/>
  <c r="B7" i="33"/>
  <c r="A7" i="33"/>
  <c r="B6" i="33"/>
  <c r="A6" i="33"/>
  <c r="B5" i="33"/>
  <c r="A5" i="33"/>
  <c r="B4" i="33"/>
  <c r="A4" i="33"/>
  <c r="B3" i="33"/>
  <c r="A3" i="33"/>
  <c r="B8" i="35"/>
  <c r="A8" i="35"/>
  <c r="B7" i="35"/>
  <c r="A7" i="35"/>
  <c r="B6" i="35"/>
  <c r="A6" i="35"/>
  <c r="B5" i="35"/>
  <c r="A5" i="35"/>
  <c r="B4" i="35"/>
  <c r="A4" i="35"/>
  <c r="B3" i="35"/>
  <c r="A3" i="35"/>
  <c r="B8" i="36"/>
  <c r="A8" i="36"/>
  <c r="B7" i="36"/>
  <c r="A7" i="36"/>
  <c r="B6" i="36"/>
  <c r="A6" i="36"/>
  <c r="B5" i="36"/>
  <c r="A5" i="36"/>
  <c r="B4" i="36"/>
  <c r="A4" i="36"/>
  <c r="B3" i="36"/>
  <c r="A3" i="36"/>
  <c r="B8" i="37"/>
  <c r="A8" i="37"/>
  <c r="B7" i="37"/>
  <c r="A7" i="37"/>
  <c r="B6" i="37"/>
  <c r="A6" i="37"/>
  <c r="B5" i="37"/>
  <c r="A5" i="37"/>
  <c r="B4" i="37"/>
  <c r="A4" i="37"/>
  <c r="B3" i="37"/>
  <c r="A3" i="37"/>
  <c r="B8" i="38"/>
  <c r="A8" i="38"/>
  <c r="B7" i="38"/>
  <c r="A7" i="38"/>
  <c r="B6" i="38"/>
  <c r="A6" i="38"/>
  <c r="B5" i="38"/>
  <c r="A5" i="38"/>
  <c r="B4" i="38"/>
  <c r="A4" i="38"/>
  <c r="B3" i="38"/>
  <c r="A3" i="38"/>
  <c r="B8" i="39"/>
  <c r="A8" i="39"/>
  <c r="B7" i="39"/>
  <c r="A7" i="39"/>
  <c r="B6" i="39"/>
  <c r="A6" i="39"/>
  <c r="B5" i="39"/>
  <c r="A5" i="39"/>
  <c r="B4" i="39"/>
  <c r="A4" i="39"/>
  <c r="B3" i="39"/>
  <c r="A3" i="39"/>
  <c r="B8" i="40"/>
  <c r="A8" i="40"/>
  <c r="B7" i="40"/>
  <c r="A7" i="40"/>
  <c r="B6" i="40"/>
  <c r="A6" i="40"/>
  <c r="B5" i="40"/>
  <c r="A5" i="40"/>
  <c r="B4" i="40"/>
  <c r="A4" i="40"/>
  <c r="B3" i="40"/>
  <c r="A3" i="40"/>
  <c r="B8" i="41"/>
  <c r="A8" i="41"/>
  <c r="B7" i="41"/>
  <c r="A7" i="41"/>
  <c r="B6" i="41"/>
  <c r="A6" i="41"/>
  <c r="B5" i="41"/>
  <c r="A5" i="41"/>
  <c r="B4" i="41"/>
  <c r="A4" i="41"/>
  <c r="B3" i="41"/>
  <c r="A3" i="41"/>
  <c r="B8" i="42"/>
  <c r="A8" i="42"/>
  <c r="B7" i="42"/>
  <c r="A7" i="42"/>
  <c r="B6" i="42"/>
  <c r="A6" i="42"/>
  <c r="B5" i="42"/>
  <c r="A5" i="42"/>
  <c r="B4" i="42"/>
  <c r="A4" i="42"/>
  <c r="B3" i="42"/>
  <c r="A3" i="42"/>
  <c r="B8" i="43"/>
  <c r="A8" i="43"/>
  <c r="B7" i="43"/>
  <c r="A7" i="43"/>
  <c r="B6" i="43"/>
  <c r="A6" i="43"/>
  <c r="B5" i="43"/>
  <c r="A5" i="43"/>
  <c r="B4" i="43"/>
  <c r="A4" i="43"/>
  <c r="B3" i="43"/>
  <c r="A3" i="43"/>
  <c r="B8" i="44"/>
  <c r="A8" i="44"/>
  <c r="B7" i="44"/>
  <c r="A7" i="44"/>
  <c r="B6" i="44"/>
  <c r="A6" i="44"/>
  <c r="B5" i="44"/>
  <c r="A5" i="44"/>
  <c r="B4" i="44"/>
  <c r="A4" i="44"/>
  <c r="B3" i="44"/>
  <c r="A3" i="44"/>
  <c r="B8" i="45"/>
  <c r="A8" i="45"/>
  <c r="B7" i="45"/>
  <c r="A7" i="45"/>
  <c r="B6" i="45"/>
  <c r="A6" i="45"/>
  <c r="B5" i="45"/>
  <c r="A5" i="45"/>
  <c r="B4" i="45"/>
  <c r="A4" i="45"/>
  <c r="B3" i="45"/>
  <c r="A3" i="45"/>
  <c r="B8" i="46"/>
  <c r="A8" i="46"/>
  <c r="B7" i="46"/>
  <c r="A7" i="46"/>
  <c r="B6" i="46"/>
  <c r="A6" i="46"/>
  <c r="B5" i="46"/>
  <c r="A5" i="46"/>
  <c r="B4" i="46"/>
  <c r="A4" i="46"/>
  <c r="B3" i="46"/>
  <c r="A3" i="46"/>
  <c r="B8" i="47"/>
  <c r="A8" i="47"/>
  <c r="B7" i="47"/>
  <c r="A7" i="47"/>
  <c r="B6" i="47"/>
  <c r="A6" i="47"/>
  <c r="B5" i="47"/>
  <c r="A5" i="47"/>
  <c r="B4" i="47"/>
  <c r="A4" i="47"/>
  <c r="B3" i="47"/>
  <c r="A3" i="47"/>
  <c r="B8" i="48"/>
  <c r="A8" i="48"/>
  <c r="B7" i="48"/>
  <c r="A7" i="48"/>
  <c r="B6" i="48"/>
  <c r="A6" i="48"/>
  <c r="B5" i="48"/>
  <c r="A5" i="48"/>
  <c r="B4" i="48"/>
  <c r="A4" i="48"/>
  <c r="B3" i="48"/>
  <c r="A3" i="48"/>
  <c r="B8" i="49"/>
  <c r="A8" i="49"/>
  <c r="B7" i="49"/>
  <c r="A7" i="49"/>
  <c r="B6" i="49"/>
  <c r="A6" i="49"/>
  <c r="B5" i="49"/>
  <c r="A5" i="49"/>
  <c r="B4" i="49"/>
  <c r="A4" i="49"/>
  <c r="B3" i="49"/>
  <c r="A3" i="49"/>
  <c r="B8" i="50"/>
  <c r="A8" i="50"/>
  <c r="B7" i="50"/>
  <c r="A7" i="50"/>
  <c r="B6" i="50"/>
  <c r="A6" i="50"/>
  <c r="B5" i="50"/>
  <c r="A5" i="50"/>
  <c r="B4" i="50"/>
  <c r="A4" i="50"/>
  <c r="B3" i="50"/>
  <c r="A3" i="50"/>
  <c r="B8" i="51"/>
  <c r="A8" i="51"/>
  <c r="B7" i="51"/>
  <c r="A7" i="51"/>
  <c r="B6" i="51"/>
  <c r="A6" i="51"/>
  <c r="B5" i="51"/>
  <c r="A5" i="51"/>
  <c r="B4" i="51"/>
  <c r="A4" i="51"/>
  <c r="B3" i="51"/>
  <c r="A3" i="51"/>
  <c r="B8" i="52"/>
  <c r="A8" i="52"/>
  <c r="B7" i="52"/>
  <c r="A7" i="52"/>
  <c r="B6" i="52"/>
  <c r="A6" i="52"/>
  <c r="B5" i="52"/>
  <c r="A5" i="52"/>
  <c r="B4" i="52"/>
  <c r="A4" i="52"/>
  <c r="B3" i="52"/>
  <c r="A3" i="52"/>
  <c r="B8" i="53"/>
  <c r="A8" i="53"/>
  <c r="B7" i="53"/>
  <c r="A7" i="53"/>
  <c r="B6" i="53"/>
  <c r="A6" i="53"/>
  <c r="B5" i="53"/>
  <c r="A5" i="53"/>
  <c r="B4" i="53"/>
  <c r="A4" i="53"/>
  <c r="B3" i="53"/>
  <c r="A3" i="53"/>
  <c r="B8" i="54"/>
  <c r="A8" i="54"/>
  <c r="B7" i="54"/>
  <c r="A7" i="54"/>
  <c r="B6" i="54"/>
  <c r="A6" i="54"/>
  <c r="B5" i="54"/>
  <c r="A5" i="54"/>
  <c r="B4" i="54"/>
  <c r="A4" i="54"/>
  <c r="B3" i="54"/>
  <c r="A3" i="54"/>
  <c r="B8" i="17"/>
  <c r="A8" i="17"/>
  <c r="B7" i="17"/>
  <c r="A7" i="17"/>
  <c r="B6" i="17"/>
  <c r="A6" i="17"/>
  <c r="B5" i="17"/>
  <c r="A5" i="17"/>
  <c r="B4" i="17"/>
  <c r="A4" i="17"/>
  <c r="B3" i="17"/>
  <c r="A3" i="17"/>
  <c r="B8" i="16"/>
  <c r="A8" i="16"/>
  <c r="B7" i="16"/>
  <c r="A7" i="16"/>
  <c r="B6" i="16"/>
  <c r="A6" i="16"/>
  <c r="B5" i="16"/>
  <c r="A5" i="16"/>
  <c r="B4" i="16"/>
  <c r="A4" i="16"/>
  <c r="B3" i="16"/>
  <c r="A3" i="16"/>
  <c r="B8" i="15"/>
  <c r="A8" i="15"/>
  <c r="B7" i="15"/>
  <c r="A7" i="15"/>
  <c r="B6" i="15"/>
  <c r="A6" i="15"/>
  <c r="B5" i="15"/>
  <c r="A5" i="15"/>
  <c r="B4" i="15"/>
  <c r="A4" i="15"/>
  <c r="B3" i="15"/>
  <c r="A3" i="15"/>
  <c r="B8" i="14"/>
  <c r="A8" i="14"/>
  <c r="B7" i="14"/>
  <c r="A7" i="14"/>
  <c r="B6" i="14"/>
  <c r="A6" i="14"/>
  <c r="B5" i="14"/>
  <c r="A5" i="14"/>
  <c r="B4" i="14"/>
  <c r="A4" i="14"/>
  <c r="B3" i="14"/>
  <c r="A3" i="14"/>
  <c r="B8" i="6"/>
  <c r="A8" i="6"/>
  <c r="B7" i="6"/>
  <c r="A7" i="6"/>
  <c r="B6" i="6"/>
  <c r="A6" i="6"/>
  <c r="B5" i="6"/>
  <c r="A5" i="6"/>
  <c r="B4" i="6"/>
  <c r="A4" i="6"/>
  <c r="B3" i="6"/>
  <c r="A3" i="6"/>
  <c r="B8" i="7"/>
  <c r="A8" i="7"/>
  <c r="B7" i="7"/>
  <c r="A7" i="7"/>
  <c r="B6" i="7"/>
  <c r="A6" i="7"/>
  <c r="B5" i="7"/>
  <c r="A5" i="7"/>
  <c r="B4" i="7"/>
  <c r="A4" i="7"/>
  <c r="B3" i="7"/>
  <c r="A3" i="7"/>
  <c r="B8" i="8"/>
  <c r="A8" i="8"/>
  <c r="B7" i="8"/>
  <c r="A7" i="8"/>
  <c r="B6" i="8"/>
  <c r="A6" i="8"/>
  <c r="B5" i="8"/>
  <c r="A5" i="8"/>
  <c r="B4" i="8"/>
  <c r="A4" i="8"/>
  <c r="B3" i="8"/>
  <c r="A3" i="8"/>
  <c r="B8" i="9"/>
  <c r="A8" i="9"/>
  <c r="B7" i="9"/>
  <c r="A7" i="9"/>
  <c r="B6" i="9"/>
  <c r="A6" i="9"/>
  <c r="B5" i="9"/>
  <c r="A5" i="9"/>
  <c r="B4" i="9"/>
  <c r="A4" i="9"/>
  <c r="B3" i="9"/>
  <c r="A3" i="9"/>
  <c r="B8" i="10"/>
  <c r="A8" i="10"/>
  <c r="B7" i="10"/>
  <c r="A7" i="10"/>
  <c r="B6" i="10"/>
  <c r="A6" i="10"/>
  <c r="B5" i="10"/>
  <c r="A5" i="10"/>
  <c r="B4" i="10"/>
  <c r="A4" i="10"/>
  <c r="B3" i="10"/>
  <c r="A3" i="10"/>
  <c r="B8" i="11"/>
  <c r="A8" i="11"/>
  <c r="B7" i="11"/>
  <c r="A7" i="11"/>
  <c r="B6" i="11"/>
  <c r="A6" i="11"/>
  <c r="B5" i="11"/>
  <c r="A5" i="11"/>
  <c r="B4" i="11"/>
  <c r="A4" i="11"/>
  <c r="B3" i="11"/>
  <c r="A3" i="11"/>
  <c r="B8" i="4"/>
  <c r="A8" i="4"/>
  <c r="B7" i="4"/>
  <c r="A7" i="4"/>
  <c r="B6" i="4"/>
  <c r="A6" i="4"/>
  <c r="B5" i="4"/>
  <c r="A5" i="4"/>
  <c r="B4" i="4"/>
  <c r="A4" i="4"/>
  <c r="B3" i="4"/>
  <c r="A3" i="4"/>
  <c r="B8" i="3"/>
  <c r="A8" i="3"/>
  <c r="B7" i="3"/>
  <c r="A7" i="3"/>
  <c r="B6" i="3"/>
  <c r="A6" i="3"/>
  <c r="B5" i="3"/>
  <c r="A5" i="3"/>
  <c r="B4" i="3"/>
  <c r="A4" i="3"/>
  <c r="B3" i="3"/>
  <c r="A3" i="3"/>
  <c r="B8" i="2" l="1"/>
  <c r="A8" i="2"/>
  <c r="B7" i="2"/>
  <c r="A7" i="2"/>
  <c r="B6" i="2"/>
  <c r="A6" i="2"/>
  <c r="B5" i="2"/>
  <c r="A5" i="2"/>
  <c r="B4" i="2"/>
  <c r="A4" i="2"/>
  <c r="B3" i="2"/>
  <c r="A3" i="2"/>
  <c r="G225" i="55" l="1"/>
  <c r="G272" i="55"/>
  <c r="G271" i="55"/>
  <c r="G270" i="55"/>
  <c r="G269" i="55"/>
  <c r="G268" i="55"/>
  <c r="G267" i="55"/>
  <c r="G266" i="55"/>
  <c r="G265" i="55"/>
  <c r="G264" i="55"/>
  <c r="G263" i="55"/>
  <c r="G262" i="55"/>
  <c r="G261" i="55"/>
  <c r="G260" i="55"/>
  <c r="G259" i="55"/>
  <c r="G258" i="55"/>
  <c r="G257" i="55"/>
  <c r="G256" i="55"/>
  <c r="G255" i="55"/>
  <c r="G254" i="55"/>
  <c r="G253" i="55"/>
  <c r="G252" i="55"/>
  <c r="G251" i="55"/>
  <c r="G250" i="55"/>
  <c r="G249" i="55"/>
  <c r="G248" i="55"/>
  <c r="G247" i="55"/>
  <c r="G246" i="55"/>
  <c r="G245" i="55"/>
  <c r="G244" i="55"/>
  <c r="G243" i="55"/>
  <c r="G242" i="55"/>
  <c r="G241" i="55"/>
  <c r="G240" i="55"/>
  <c r="G239" i="55"/>
  <c r="G238" i="55"/>
  <c r="G237" i="55"/>
  <c r="G236" i="55"/>
  <c r="G235" i="55"/>
  <c r="G234" i="55"/>
  <c r="G233" i="55"/>
  <c r="G232" i="55"/>
  <c r="G231" i="55"/>
  <c r="G230" i="55"/>
  <c r="G229" i="55"/>
  <c r="G228" i="55"/>
  <c r="G227" i="55"/>
  <c r="G226" i="55"/>
  <c r="G224" i="55"/>
  <c r="G223" i="55"/>
  <c r="G151" i="55" l="1"/>
  <c r="G150" i="55"/>
  <c r="E221" i="55" l="1"/>
  <c r="E222" i="55"/>
  <c r="F151" i="55" l="1"/>
  <c r="F150" i="55"/>
  <c r="J15" i="55" l="1"/>
  <c r="H15" i="55"/>
  <c r="F15" i="55"/>
  <c r="E155" i="55"/>
  <c r="F155" i="55"/>
  <c r="E156" i="55"/>
  <c r="F156" i="55"/>
  <c r="E157" i="55"/>
  <c r="F157" i="55"/>
  <c r="E158" i="55"/>
  <c r="F158" i="55"/>
  <c r="E159" i="55"/>
  <c r="F159" i="55"/>
  <c r="E160" i="55"/>
  <c r="F160" i="55"/>
  <c r="E161" i="55"/>
  <c r="F161" i="55"/>
  <c r="E162" i="55"/>
  <c r="F162" i="55"/>
  <c r="E163" i="55"/>
  <c r="F163" i="55"/>
  <c r="E164" i="55"/>
  <c r="F164" i="55"/>
  <c r="E165" i="55"/>
  <c r="F165" i="55"/>
  <c r="E166" i="55"/>
  <c r="F166" i="55"/>
  <c r="E167" i="55"/>
  <c r="F167" i="55"/>
  <c r="E168" i="55"/>
  <c r="F168" i="55"/>
  <c r="E169" i="55"/>
  <c r="F169" i="55"/>
  <c r="E170" i="55"/>
  <c r="F170" i="55"/>
  <c r="E171" i="55"/>
  <c r="F171" i="55"/>
  <c r="E172" i="55"/>
  <c r="F172" i="55"/>
  <c r="E173" i="55"/>
  <c r="F173" i="55"/>
  <c r="E174" i="55"/>
  <c r="F174" i="55"/>
  <c r="E175" i="55"/>
  <c r="F175" i="55"/>
  <c r="E176" i="55"/>
  <c r="F176" i="55"/>
  <c r="E177" i="55"/>
  <c r="F177" i="55"/>
  <c r="E178" i="55"/>
  <c r="F178" i="55"/>
  <c r="E179" i="55"/>
  <c r="F179" i="55"/>
  <c r="E180" i="55"/>
  <c r="F180" i="55"/>
  <c r="E181" i="55"/>
  <c r="F181" i="55"/>
  <c r="E182" i="55"/>
  <c r="F182" i="55"/>
  <c r="E183" i="55"/>
  <c r="F183" i="55"/>
  <c r="E184" i="55"/>
  <c r="F184" i="55"/>
  <c r="E185" i="55"/>
  <c r="F185" i="55"/>
  <c r="E186" i="55"/>
  <c r="F186" i="55"/>
  <c r="E187" i="55"/>
  <c r="F187" i="55"/>
  <c r="E188" i="55"/>
  <c r="F188" i="55"/>
  <c r="E189" i="55"/>
  <c r="F189" i="55"/>
  <c r="E190" i="55"/>
  <c r="F190" i="55"/>
  <c r="E191" i="55"/>
  <c r="F191" i="55"/>
  <c r="E192" i="55"/>
  <c r="F192" i="55"/>
  <c r="E193" i="55"/>
  <c r="F193" i="55"/>
  <c r="E194" i="55"/>
  <c r="F194" i="55"/>
  <c r="E195" i="55"/>
  <c r="F195" i="55"/>
  <c r="E196" i="55"/>
  <c r="F196" i="55"/>
  <c r="E197" i="55"/>
  <c r="F197" i="55"/>
  <c r="E198" i="55"/>
  <c r="F198" i="55"/>
  <c r="E199" i="55"/>
  <c r="F199" i="55"/>
  <c r="E200" i="55"/>
  <c r="F200" i="55"/>
  <c r="E201" i="55"/>
  <c r="F201" i="55"/>
  <c r="E202" i="55"/>
  <c r="F202" i="55"/>
  <c r="E203" i="55"/>
  <c r="F203" i="55"/>
  <c r="F154" i="55"/>
  <c r="E154" i="55"/>
  <c r="E220" i="55"/>
  <c r="E208" i="55"/>
  <c r="F208" i="55"/>
  <c r="G208" i="55"/>
  <c r="E209" i="55"/>
  <c r="F209" i="55"/>
  <c r="G209" i="55"/>
  <c r="E210" i="55"/>
  <c r="F210" i="55"/>
  <c r="G210" i="55"/>
  <c r="E211" i="55"/>
  <c r="F211" i="55"/>
  <c r="G211" i="55"/>
  <c r="E212" i="55"/>
  <c r="F212" i="55"/>
  <c r="G212" i="55"/>
  <c r="F207" i="55"/>
  <c r="G207" i="55"/>
  <c r="E207" i="55"/>
  <c r="E205" i="55"/>
  <c r="F205" i="55"/>
  <c r="G205" i="55"/>
  <c r="E206" i="55"/>
  <c r="F206" i="55"/>
  <c r="G206" i="55"/>
  <c r="F204" i="55"/>
  <c r="G204" i="55"/>
  <c r="E204" i="55"/>
  <c r="E150" i="55"/>
  <c r="E151" i="55"/>
  <c r="E152" i="55"/>
  <c r="E153" i="55"/>
  <c r="E149" i="55"/>
  <c r="J14" i="55" l="1"/>
  <c r="H14" i="55" l="1"/>
  <c r="F14" i="55"/>
  <c r="E14" i="56" l="1"/>
  <c r="E223" i="55" s="1"/>
  <c r="J6" i="55" l="1"/>
  <c r="J12" i="55" l="1"/>
  <c r="J11" i="55"/>
  <c r="J9" i="55"/>
  <c r="J8" i="55"/>
  <c r="J7" i="55"/>
  <c r="J5" i="55"/>
  <c r="H13" i="55"/>
  <c r="F13" i="55"/>
  <c r="J635" i="56" l="1"/>
  <c r="J624" i="56"/>
  <c r="J613" i="56"/>
  <c r="J602" i="56"/>
  <c r="J591" i="56"/>
  <c r="J580" i="56"/>
  <c r="J569" i="56"/>
  <c r="J558" i="56"/>
  <c r="J547" i="56"/>
  <c r="J536" i="56"/>
  <c r="J525" i="56"/>
  <c r="J514" i="56"/>
  <c r="J503" i="56"/>
  <c r="J492" i="56"/>
  <c r="J481" i="56"/>
  <c r="J470" i="56"/>
  <c r="J459" i="56"/>
  <c r="J448" i="56"/>
  <c r="J437" i="56"/>
  <c r="J426" i="56"/>
  <c r="J415" i="56"/>
  <c r="J404" i="56"/>
  <c r="J393" i="56"/>
  <c r="J382" i="56"/>
  <c r="J371" i="56"/>
  <c r="J360" i="56"/>
  <c r="J349" i="56"/>
  <c r="J338" i="56"/>
  <c r="J327" i="56"/>
  <c r="J316" i="56"/>
  <c r="J305" i="56"/>
  <c r="J294" i="56"/>
  <c r="J283" i="56"/>
  <c r="J272" i="56"/>
  <c r="J261" i="56"/>
  <c r="J250" i="56"/>
  <c r="J239" i="56"/>
  <c r="J228" i="56"/>
  <c r="J217" i="56"/>
  <c r="J206" i="56"/>
  <c r="J195" i="56"/>
  <c r="J184" i="56"/>
  <c r="J173" i="56"/>
  <c r="J162" i="56"/>
  <c r="J151" i="56"/>
  <c r="J140" i="56"/>
  <c r="J129" i="56"/>
  <c r="J118" i="56"/>
  <c r="J107" i="56"/>
  <c r="J96" i="56"/>
  <c r="I96" i="56"/>
  <c r="D643" i="56"/>
  <c r="D642" i="56"/>
  <c r="D641" i="56"/>
  <c r="D640" i="56"/>
  <c r="D639" i="56"/>
  <c r="D638" i="56"/>
  <c r="D637" i="56"/>
  <c r="G636" i="56"/>
  <c r="F636" i="56"/>
  <c r="E636" i="56"/>
  <c r="I635" i="56"/>
  <c r="H635" i="56"/>
  <c r="E635" i="56"/>
  <c r="D635" i="56"/>
  <c r="D632" i="56"/>
  <c r="L632" i="56" s="1"/>
  <c r="L631" i="56"/>
  <c r="I631" i="56"/>
  <c r="G631" i="56"/>
  <c r="F631" i="56"/>
  <c r="E631" i="56"/>
  <c r="D631" i="56"/>
  <c r="L630" i="56"/>
  <c r="I630" i="56"/>
  <c r="G630" i="56"/>
  <c r="F630" i="56"/>
  <c r="E630" i="56"/>
  <c r="D630" i="56"/>
  <c r="L629" i="56"/>
  <c r="I629" i="56"/>
  <c r="G629" i="56"/>
  <c r="F629" i="56"/>
  <c r="E629" i="56"/>
  <c r="D629" i="56"/>
  <c r="L628" i="56"/>
  <c r="I628" i="56"/>
  <c r="G628" i="56"/>
  <c r="F628" i="56"/>
  <c r="E628" i="56"/>
  <c r="D628" i="56"/>
  <c r="L627" i="56"/>
  <c r="I627" i="56"/>
  <c r="G627" i="56"/>
  <c r="F627" i="56"/>
  <c r="E627" i="56"/>
  <c r="D627" i="56"/>
  <c r="L626" i="56"/>
  <c r="I626" i="56"/>
  <c r="G626" i="56"/>
  <c r="F626" i="56"/>
  <c r="E626" i="56"/>
  <c r="M626" i="56" s="1"/>
  <c r="D626" i="56"/>
  <c r="G625" i="56"/>
  <c r="F625" i="56"/>
  <c r="E625" i="56"/>
  <c r="O624" i="56"/>
  <c r="N624" i="56"/>
  <c r="M624" i="56"/>
  <c r="I624" i="56"/>
  <c r="H624" i="56"/>
  <c r="E624" i="56"/>
  <c r="D624" i="56"/>
  <c r="I623" i="56"/>
  <c r="D623" i="56"/>
  <c r="D621" i="56"/>
  <c r="L621" i="56" s="1"/>
  <c r="L620" i="56"/>
  <c r="I620" i="56"/>
  <c r="G620" i="56"/>
  <c r="O620" i="56" s="1"/>
  <c r="F620" i="56"/>
  <c r="N620" i="56" s="1"/>
  <c r="E620" i="56"/>
  <c r="D620" i="56"/>
  <c r="L619" i="56"/>
  <c r="I619" i="56"/>
  <c r="G619" i="56"/>
  <c r="O619" i="56" s="1"/>
  <c r="F619" i="56"/>
  <c r="N619" i="56" s="1"/>
  <c r="E619" i="56"/>
  <c r="D619" i="56"/>
  <c r="L618" i="56"/>
  <c r="I618" i="56"/>
  <c r="G618" i="56"/>
  <c r="O618" i="56" s="1"/>
  <c r="F618" i="56"/>
  <c r="N618" i="56" s="1"/>
  <c r="E618" i="56"/>
  <c r="D618" i="56"/>
  <c r="L617" i="56"/>
  <c r="I617" i="56"/>
  <c r="G617" i="56"/>
  <c r="O617" i="56" s="1"/>
  <c r="F617" i="56"/>
  <c r="N617" i="56" s="1"/>
  <c r="E617" i="56"/>
  <c r="D617" i="56"/>
  <c r="L616" i="56"/>
  <c r="I616" i="56"/>
  <c r="G616" i="56"/>
  <c r="O616" i="56" s="1"/>
  <c r="F616" i="56"/>
  <c r="N616" i="56" s="1"/>
  <c r="E616" i="56"/>
  <c r="D616" i="56"/>
  <c r="L615" i="56"/>
  <c r="I615" i="56"/>
  <c r="G615" i="56"/>
  <c r="F615" i="56"/>
  <c r="E615" i="56"/>
  <c r="M615" i="56" s="1"/>
  <c r="D615" i="56"/>
  <c r="G614" i="56"/>
  <c r="F614" i="56"/>
  <c r="E614" i="56"/>
  <c r="O613" i="56"/>
  <c r="N613" i="56"/>
  <c r="M613" i="56"/>
  <c r="I613" i="56"/>
  <c r="H613" i="56"/>
  <c r="E613" i="56"/>
  <c r="D613" i="56"/>
  <c r="I612" i="56"/>
  <c r="D612" i="56"/>
  <c r="D610" i="56"/>
  <c r="L610" i="56" s="1"/>
  <c r="L609" i="56"/>
  <c r="I609" i="56"/>
  <c r="G609" i="56"/>
  <c r="O609" i="56" s="1"/>
  <c r="F609" i="56"/>
  <c r="N609" i="56" s="1"/>
  <c r="E609" i="56"/>
  <c r="M609" i="56" s="1"/>
  <c r="D609" i="56"/>
  <c r="L608" i="56"/>
  <c r="I608" i="56"/>
  <c r="G608" i="56"/>
  <c r="O608" i="56" s="1"/>
  <c r="F608" i="56"/>
  <c r="N608" i="56" s="1"/>
  <c r="E608" i="56"/>
  <c r="D608" i="56"/>
  <c r="L607" i="56"/>
  <c r="I607" i="56"/>
  <c r="G607" i="56"/>
  <c r="O607" i="56" s="1"/>
  <c r="F607" i="56"/>
  <c r="N607" i="56" s="1"/>
  <c r="E607" i="56"/>
  <c r="M607" i="56" s="1"/>
  <c r="D607" i="56"/>
  <c r="L606" i="56"/>
  <c r="I606" i="56"/>
  <c r="G606" i="56"/>
  <c r="O606" i="56" s="1"/>
  <c r="F606" i="56"/>
  <c r="N606" i="56" s="1"/>
  <c r="E606" i="56"/>
  <c r="D606" i="56"/>
  <c r="L605" i="56"/>
  <c r="I605" i="56"/>
  <c r="G605" i="56"/>
  <c r="F605" i="56"/>
  <c r="N605" i="56" s="1"/>
  <c r="E605" i="56"/>
  <c r="M605" i="56" s="1"/>
  <c r="D605" i="56"/>
  <c r="L604" i="56"/>
  <c r="I604" i="56"/>
  <c r="G604" i="56"/>
  <c r="O604" i="56" s="1"/>
  <c r="F604" i="56"/>
  <c r="E604" i="56"/>
  <c r="D604" i="56"/>
  <c r="G603" i="56"/>
  <c r="F603" i="56"/>
  <c r="E603" i="56"/>
  <c r="O602" i="56"/>
  <c r="N602" i="56"/>
  <c r="M602" i="56"/>
  <c r="I602" i="56"/>
  <c r="H602" i="56"/>
  <c r="E602" i="56"/>
  <c r="D602" i="56"/>
  <c r="I601" i="56"/>
  <c r="D601" i="56"/>
  <c r="D599" i="56"/>
  <c r="L599" i="56" s="1"/>
  <c r="L598" i="56"/>
  <c r="I598" i="56"/>
  <c r="G598" i="56"/>
  <c r="O598" i="56" s="1"/>
  <c r="F598" i="56"/>
  <c r="N598" i="56" s="1"/>
  <c r="E598" i="56"/>
  <c r="D598" i="56"/>
  <c r="L597" i="56"/>
  <c r="I597" i="56"/>
  <c r="G597" i="56"/>
  <c r="O597" i="56" s="1"/>
  <c r="F597" i="56"/>
  <c r="N597" i="56" s="1"/>
  <c r="E597" i="56"/>
  <c r="D597" i="56"/>
  <c r="L596" i="56"/>
  <c r="I596" i="56"/>
  <c r="G596" i="56"/>
  <c r="O596" i="56" s="1"/>
  <c r="F596" i="56"/>
  <c r="N596" i="56" s="1"/>
  <c r="E596" i="56"/>
  <c r="M596" i="56" s="1"/>
  <c r="D596" i="56"/>
  <c r="L595" i="56"/>
  <c r="I595" i="56"/>
  <c r="G595" i="56"/>
  <c r="O595" i="56" s="1"/>
  <c r="F595" i="56"/>
  <c r="N595" i="56" s="1"/>
  <c r="E595" i="56"/>
  <c r="D595" i="56"/>
  <c r="L594" i="56"/>
  <c r="I594" i="56"/>
  <c r="G594" i="56"/>
  <c r="O594" i="56" s="1"/>
  <c r="F594" i="56"/>
  <c r="E594" i="56"/>
  <c r="D594" i="56"/>
  <c r="L593" i="56"/>
  <c r="I593" i="56"/>
  <c r="G593" i="56"/>
  <c r="F593" i="56"/>
  <c r="N593" i="56" s="1"/>
  <c r="E593" i="56"/>
  <c r="D593" i="56"/>
  <c r="G592" i="56"/>
  <c r="F592" i="56"/>
  <c r="E592" i="56"/>
  <c r="O591" i="56"/>
  <c r="N591" i="56"/>
  <c r="M591" i="56"/>
  <c r="I591" i="56"/>
  <c r="H591" i="56"/>
  <c r="E591" i="56"/>
  <c r="D591" i="56"/>
  <c r="I590" i="56"/>
  <c r="D590" i="56"/>
  <c r="D588" i="56"/>
  <c r="L588" i="56" s="1"/>
  <c r="L587" i="56"/>
  <c r="I587" i="56"/>
  <c r="G587" i="56"/>
  <c r="O587" i="56" s="1"/>
  <c r="F587" i="56"/>
  <c r="N587" i="56" s="1"/>
  <c r="E587" i="56"/>
  <c r="M587" i="56" s="1"/>
  <c r="D587" i="56"/>
  <c r="L586" i="56"/>
  <c r="I586" i="56"/>
  <c r="G586" i="56"/>
  <c r="O586" i="56" s="1"/>
  <c r="F586" i="56"/>
  <c r="N586" i="56" s="1"/>
  <c r="E586" i="56"/>
  <c r="M586" i="56" s="1"/>
  <c r="D586" i="56"/>
  <c r="L585" i="56"/>
  <c r="I585" i="56"/>
  <c r="G585" i="56"/>
  <c r="O585" i="56" s="1"/>
  <c r="F585" i="56"/>
  <c r="N585" i="56" s="1"/>
  <c r="E585" i="56"/>
  <c r="M585" i="56" s="1"/>
  <c r="D585" i="56"/>
  <c r="L584" i="56"/>
  <c r="I584" i="56"/>
  <c r="G584" i="56"/>
  <c r="O584" i="56" s="1"/>
  <c r="F584" i="56"/>
  <c r="N584" i="56" s="1"/>
  <c r="E584" i="56"/>
  <c r="D584" i="56"/>
  <c r="L583" i="56"/>
  <c r="I583" i="56"/>
  <c r="G583" i="56"/>
  <c r="O583" i="56" s="1"/>
  <c r="F583" i="56"/>
  <c r="N583" i="56" s="1"/>
  <c r="E583" i="56"/>
  <c r="D583" i="56"/>
  <c r="L582" i="56"/>
  <c r="I582" i="56"/>
  <c r="G582" i="56"/>
  <c r="F582" i="56"/>
  <c r="N582" i="56" s="1"/>
  <c r="E582" i="56"/>
  <c r="D582" i="56"/>
  <c r="G581" i="56"/>
  <c r="F581" i="56"/>
  <c r="E581" i="56"/>
  <c r="O580" i="56"/>
  <c r="N580" i="56"/>
  <c r="M580" i="56"/>
  <c r="I580" i="56"/>
  <c r="H580" i="56"/>
  <c r="E580" i="56"/>
  <c r="D580" i="56"/>
  <c r="I579" i="56"/>
  <c r="D579" i="56"/>
  <c r="D577" i="56"/>
  <c r="L577" i="56" s="1"/>
  <c r="L576" i="56"/>
  <c r="I576" i="56"/>
  <c r="G576" i="56"/>
  <c r="O576" i="56" s="1"/>
  <c r="F576" i="56"/>
  <c r="N576" i="56" s="1"/>
  <c r="E576" i="56"/>
  <c r="D576" i="56"/>
  <c r="L575" i="56"/>
  <c r="I575" i="56"/>
  <c r="G575" i="56"/>
  <c r="O575" i="56" s="1"/>
  <c r="F575" i="56"/>
  <c r="N575" i="56" s="1"/>
  <c r="E575" i="56"/>
  <c r="M575" i="56" s="1"/>
  <c r="D575" i="56"/>
  <c r="L574" i="56"/>
  <c r="I574" i="56"/>
  <c r="G574" i="56"/>
  <c r="O574" i="56" s="1"/>
  <c r="F574" i="56"/>
  <c r="N574" i="56" s="1"/>
  <c r="E574" i="56"/>
  <c r="D574" i="56"/>
  <c r="L573" i="56"/>
  <c r="I573" i="56"/>
  <c r="G573" i="56"/>
  <c r="O573" i="56" s="1"/>
  <c r="F573" i="56"/>
  <c r="N573" i="56" s="1"/>
  <c r="E573" i="56"/>
  <c r="D573" i="56"/>
  <c r="L572" i="56"/>
  <c r="I572" i="56"/>
  <c r="G572" i="56"/>
  <c r="O572" i="56" s="1"/>
  <c r="F572" i="56"/>
  <c r="N572" i="56" s="1"/>
  <c r="E572" i="56"/>
  <c r="D572" i="56"/>
  <c r="L571" i="56"/>
  <c r="I571" i="56"/>
  <c r="G571" i="56"/>
  <c r="F571" i="56"/>
  <c r="E571" i="56"/>
  <c r="D571" i="56"/>
  <c r="G570" i="56"/>
  <c r="F570" i="56"/>
  <c r="E570" i="56"/>
  <c r="O569" i="56"/>
  <c r="N569" i="56"/>
  <c r="M569" i="56"/>
  <c r="I569" i="56"/>
  <c r="H569" i="56"/>
  <c r="E569" i="56"/>
  <c r="D569" i="56"/>
  <c r="I568" i="56"/>
  <c r="D568" i="56"/>
  <c r="D566" i="56"/>
  <c r="L566" i="56" s="1"/>
  <c r="L565" i="56"/>
  <c r="I565" i="56"/>
  <c r="G565" i="56"/>
  <c r="O565" i="56" s="1"/>
  <c r="F565" i="56"/>
  <c r="E565" i="56"/>
  <c r="M565" i="56" s="1"/>
  <c r="D565" i="56"/>
  <c r="L564" i="56"/>
  <c r="I564" i="56"/>
  <c r="G564" i="56"/>
  <c r="O564" i="56" s="1"/>
  <c r="F564" i="56"/>
  <c r="N564" i="56" s="1"/>
  <c r="E564" i="56"/>
  <c r="M564" i="56" s="1"/>
  <c r="D564" i="56"/>
  <c r="L563" i="56"/>
  <c r="I563" i="56"/>
  <c r="G563" i="56"/>
  <c r="O563" i="56" s="1"/>
  <c r="F563" i="56"/>
  <c r="N563" i="56" s="1"/>
  <c r="E563" i="56"/>
  <c r="M563" i="56" s="1"/>
  <c r="D563" i="56"/>
  <c r="L562" i="56"/>
  <c r="I562" i="56"/>
  <c r="G562" i="56"/>
  <c r="O562" i="56" s="1"/>
  <c r="F562" i="56"/>
  <c r="E562" i="56"/>
  <c r="D562" i="56"/>
  <c r="L561" i="56"/>
  <c r="I561" i="56"/>
  <c r="G561" i="56"/>
  <c r="O561" i="56" s="1"/>
  <c r="F561" i="56"/>
  <c r="N561" i="56" s="1"/>
  <c r="E561" i="56"/>
  <c r="M561" i="56" s="1"/>
  <c r="D561" i="56"/>
  <c r="L560" i="56"/>
  <c r="I560" i="56"/>
  <c r="G560" i="56"/>
  <c r="O560" i="56" s="1"/>
  <c r="F560" i="56"/>
  <c r="N560" i="56" s="1"/>
  <c r="E560" i="56"/>
  <c r="D560" i="56"/>
  <c r="G559" i="56"/>
  <c r="F559" i="56"/>
  <c r="E559" i="56"/>
  <c r="O558" i="56"/>
  <c r="N558" i="56"/>
  <c r="M558" i="56"/>
  <c r="I558" i="56"/>
  <c r="H558" i="56"/>
  <c r="E558" i="56"/>
  <c r="D558" i="56"/>
  <c r="I557" i="56"/>
  <c r="D557" i="56"/>
  <c r="D555" i="56"/>
  <c r="L555" i="56" s="1"/>
  <c r="L554" i="56"/>
  <c r="I554" i="56"/>
  <c r="G554" i="56"/>
  <c r="O554" i="56" s="1"/>
  <c r="F554" i="56"/>
  <c r="N554" i="56" s="1"/>
  <c r="E554" i="56"/>
  <c r="M554" i="56" s="1"/>
  <c r="D554" i="56"/>
  <c r="L553" i="56"/>
  <c r="I553" i="56"/>
  <c r="G553" i="56"/>
  <c r="O553" i="56" s="1"/>
  <c r="F553" i="56"/>
  <c r="N553" i="56" s="1"/>
  <c r="E553" i="56"/>
  <c r="M553" i="56" s="1"/>
  <c r="D553" i="56"/>
  <c r="L552" i="56"/>
  <c r="I552" i="56"/>
  <c r="G552" i="56"/>
  <c r="O552" i="56" s="1"/>
  <c r="F552" i="56"/>
  <c r="N552" i="56" s="1"/>
  <c r="E552" i="56"/>
  <c r="D552" i="56"/>
  <c r="L551" i="56"/>
  <c r="I551" i="56"/>
  <c r="G551" i="56"/>
  <c r="O551" i="56" s="1"/>
  <c r="F551" i="56"/>
  <c r="N551" i="56" s="1"/>
  <c r="E551" i="56"/>
  <c r="M551" i="56" s="1"/>
  <c r="D551" i="56"/>
  <c r="L550" i="56"/>
  <c r="I550" i="56"/>
  <c r="G550" i="56"/>
  <c r="O550" i="56" s="1"/>
  <c r="F550" i="56"/>
  <c r="N550" i="56" s="1"/>
  <c r="E550" i="56"/>
  <c r="D550" i="56"/>
  <c r="L549" i="56"/>
  <c r="I549" i="56"/>
  <c r="G549" i="56"/>
  <c r="F549" i="56"/>
  <c r="E549" i="56"/>
  <c r="D549" i="56"/>
  <c r="G548" i="56"/>
  <c r="F548" i="56"/>
  <c r="E548" i="56"/>
  <c r="O547" i="56"/>
  <c r="N547" i="56"/>
  <c r="M547" i="56"/>
  <c r="I547" i="56"/>
  <c r="H547" i="56"/>
  <c r="E547" i="56"/>
  <c r="D547" i="56"/>
  <c r="I546" i="56"/>
  <c r="D546" i="56"/>
  <c r="D544" i="56"/>
  <c r="L544" i="56" s="1"/>
  <c r="L543" i="56"/>
  <c r="I543" i="56"/>
  <c r="G543" i="56"/>
  <c r="O543" i="56" s="1"/>
  <c r="F543" i="56"/>
  <c r="N543" i="56" s="1"/>
  <c r="E543" i="56"/>
  <c r="M543" i="56" s="1"/>
  <c r="D543" i="56"/>
  <c r="L542" i="56"/>
  <c r="I542" i="56"/>
  <c r="G542" i="56"/>
  <c r="O542" i="56" s="1"/>
  <c r="F542" i="56"/>
  <c r="N542" i="56" s="1"/>
  <c r="E542" i="56"/>
  <c r="M542" i="56" s="1"/>
  <c r="D542" i="56"/>
  <c r="L541" i="56"/>
  <c r="I541" i="56"/>
  <c r="G541" i="56"/>
  <c r="O541" i="56" s="1"/>
  <c r="F541" i="56"/>
  <c r="N541" i="56" s="1"/>
  <c r="E541" i="56"/>
  <c r="M541" i="56" s="1"/>
  <c r="D541" i="56"/>
  <c r="L540" i="56"/>
  <c r="I540" i="56"/>
  <c r="G540" i="56"/>
  <c r="O540" i="56" s="1"/>
  <c r="F540" i="56"/>
  <c r="N540" i="56" s="1"/>
  <c r="E540" i="56"/>
  <c r="D540" i="56"/>
  <c r="L539" i="56"/>
  <c r="I539" i="56"/>
  <c r="G539" i="56"/>
  <c r="O539" i="56" s="1"/>
  <c r="F539" i="56"/>
  <c r="N539" i="56" s="1"/>
  <c r="E539" i="56"/>
  <c r="M539" i="56" s="1"/>
  <c r="D539" i="56"/>
  <c r="L538" i="56"/>
  <c r="I538" i="56"/>
  <c r="G538" i="56"/>
  <c r="O538" i="56" s="1"/>
  <c r="F538" i="56"/>
  <c r="E538" i="56"/>
  <c r="D538" i="56"/>
  <c r="G537" i="56"/>
  <c r="F537" i="56"/>
  <c r="E537" i="56"/>
  <c r="O536" i="56"/>
  <c r="N536" i="56"/>
  <c r="M536" i="56"/>
  <c r="I536" i="56"/>
  <c r="H536" i="56"/>
  <c r="E536" i="56"/>
  <c r="D536" i="56"/>
  <c r="I535" i="56"/>
  <c r="D535" i="56"/>
  <c r="D533" i="56"/>
  <c r="L533" i="56" s="1"/>
  <c r="L532" i="56"/>
  <c r="I532" i="56"/>
  <c r="G532" i="56"/>
  <c r="O532" i="56" s="1"/>
  <c r="F532" i="56"/>
  <c r="N532" i="56" s="1"/>
  <c r="E532" i="56"/>
  <c r="M532" i="56" s="1"/>
  <c r="D532" i="56"/>
  <c r="L531" i="56"/>
  <c r="I531" i="56"/>
  <c r="G531" i="56"/>
  <c r="O531" i="56" s="1"/>
  <c r="F531" i="56"/>
  <c r="N531" i="56" s="1"/>
  <c r="E531" i="56"/>
  <c r="D531" i="56"/>
  <c r="L530" i="56"/>
  <c r="I530" i="56"/>
  <c r="G530" i="56"/>
  <c r="O530" i="56" s="1"/>
  <c r="F530" i="56"/>
  <c r="N530" i="56" s="1"/>
  <c r="E530" i="56"/>
  <c r="M530" i="56" s="1"/>
  <c r="D530" i="56"/>
  <c r="L529" i="56"/>
  <c r="I529" i="56"/>
  <c r="G529" i="56"/>
  <c r="O529" i="56" s="1"/>
  <c r="F529" i="56"/>
  <c r="N529" i="56" s="1"/>
  <c r="E529" i="56"/>
  <c r="D529" i="56"/>
  <c r="L528" i="56"/>
  <c r="I528" i="56"/>
  <c r="G528" i="56"/>
  <c r="O528" i="56" s="1"/>
  <c r="F528" i="56"/>
  <c r="N528" i="56" s="1"/>
  <c r="E528" i="56"/>
  <c r="D528" i="56"/>
  <c r="L527" i="56"/>
  <c r="I527" i="56"/>
  <c r="G527" i="56"/>
  <c r="F527" i="56"/>
  <c r="E527" i="56"/>
  <c r="D527" i="56"/>
  <c r="G526" i="56"/>
  <c r="F526" i="56"/>
  <c r="E526" i="56"/>
  <c r="O525" i="56"/>
  <c r="N525" i="56"/>
  <c r="M525" i="56"/>
  <c r="I525" i="56"/>
  <c r="H525" i="56"/>
  <c r="E525" i="56"/>
  <c r="D525" i="56"/>
  <c r="I524" i="56"/>
  <c r="D524" i="56"/>
  <c r="D522" i="56"/>
  <c r="L522" i="56" s="1"/>
  <c r="L521" i="56"/>
  <c r="I521" i="56"/>
  <c r="G521" i="56"/>
  <c r="O521" i="56" s="1"/>
  <c r="F521" i="56"/>
  <c r="N521" i="56" s="1"/>
  <c r="E521" i="56"/>
  <c r="M521" i="56" s="1"/>
  <c r="D521" i="56"/>
  <c r="L520" i="56"/>
  <c r="I520" i="56"/>
  <c r="G520" i="56"/>
  <c r="O520" i="56" s="1"/>
  <c r="F520" i="56"/>
  <c r="N520" i="56" s="1"/>
  <c r="E520" i="56"/>
  <c r="M520" i="56" s="1"/>
  <c r="D520" i="56"/>
  <c r="L519" i="56"/>
  <c r="I519" i="56"/>
  <c r="G519" i="56"/>
  <c r="O519" i="56" s="1"/>
  <c r="F519" i="56"/>
  <c r="N519" i="56" s="1"/>
  <c r="E519" i="56"/>
  <c r="M519" i="56" s="1"/>
  <c r="D519" i="56"/>
  <c r="L518" i="56"/>
  <c r="I518" i="56"/>
  <c r="G518" i="56"/>
  <c r="O518" i="56" s="1"/>
  <c r="F518" i="56"/>
  <c r="N518" i="56" s="1"/>
  <c r="E518" i="56"/>
  <c r="M518" i="56" s="1"/>
  <c r="D518" i="56"/>
  <c r="L517" i="56"/>
  <c r="I517" i="56"/>
  <c r="G517" i="56"/>
  <c r="O517" i="56" s="1"/>
  <c r="F517" i="56"/>
  <c r="N517" i="56" s="1"/>
  <c r="E517" i="56"/>
  <c r="D517" i="56"/>
  <c r="L516" i="56"/>
  <c r="I516" i="56"/>
  <c r="G516" i="56"/>
  <c r="F516" i="56"/>
  <c r="E516" i="56"/>
  <c r="D516" i="56"/>
  <c r="G515" i="56"/>
  <c r="F515" i="56"/>
  <c r="E515" i="56"/>
  <c r="O514" i="56"/>
  <c r="N514" i="56"/>
  <c r="M514" i="56"/>
  <c r="I514" i="56"/>
  <c r="H514" i="56"/>
  <c r="E514" i="56"/>
  <c r="D514" i="56"/>
  <c r="I513" i="56"/>
  <c r="D513" i="56"/>
  <c r="D511" i="56"/>
  <c r="L511" i="56" s="1"/>
  <c r="L510" i="56"/>
  <c r="I510" i="56"/>
  <c r="G510" i="56"/>
  <c r="O510" i="56" s="1"/>
  <c r="F510" i="56"/>
  <c r="N510" i="56" s="1"/>
  <c r="E510" i="56"/>
  <c r="M510" i="56" s="1"/>
  <c r="D510" i="56"/>
  <c r="L509" i="56"/>
  <c r="I509" i="56"/>
  <c r="G509" i="56"/>
  <c r="O509" i="56" s="1"/>
  <c r="F509" i="56"/>
  <c r="N509" i="56" s="1"/>
  <c r="E509" i="56"/>
  <c r="M509" i="56" s="1"/>
  <c r="D509" i="56"/>
  <c r="L508" i="56"/>
  <c r="I508" i="56"/>
  <c r="G508" i="56"/>
  <c r="O508" i="56" s="1"/>
  <c r="F508" i="56"/>
  <c r="N508" i="56" s="1"/>
  <c r="E508" i="56"/>
  <c r="D508" i="56"/>
  <c r="L507" i="56"/>
  <c r="I507" i="56"/>
  <c r="G507" i="56"/>
  <c r="O507" i="56" s="1"/>
  <c r="F507" i="56"/>
  <c r="N507" i="56" s="1"/>
  <c r="E507" i="56"/>
  <c r="M507" i="56" s="1"/>
  <c r="D507" i="56"/>
  <c r="L506" i="56"/>
  <c r="I506" i="56"/>
  <c r="G506" i="56"/>
  <c r="O506" i="56" s="1"/>
  <c r="F506" i="56"/>
  <c r="N506" i="56" s="1"/>
  <c r="E506" i="56"/>
  <c r="D506" i="56"/>
  <c r="L505" i="56"/>
  <c r="I505" i="56"/>
  <c r="G505" i="56"/>
  <c r="F505" i="56"/>
  <c r="E505" i="56"/>
  <c r="D505" i="56"/>
  <c r="G504" i="56"/>
  <c r="F504" i="56"/>
  <c r="E504" i="56"/>
  <c r="O503" i="56"/>
  <c r="N503" i="56"/>
  <c r="M503" i="56"/>
  <c r="I503" i="56"/>
  <c r="H503" i="56"/>
  <c r="E503" i="56"/>
  <c r="D503" i="56"/>
  <c r="I502" i="56"/>
  <c r="D502" i="56"/>
  <c r="D500" i="56"/>
  <c r="L500" i="56" s="1"/>
  <c r="L499" i="56"/>
  <c r="I499" i="56"/>
  <c r="G499" i="56"/>
  <c r="O499" i="56" s="1"/>
  <c r="F499" i="56"/>
  <c r="N499" i="56" s="1"/>
  <c r="E499" i="56"/>
  <c r="M499" i="56" s="1"/>
  <c r="D499" i="56"/>
  <c r="L498" i="56"/>
  <c r="I498" i="56"/>
  <c r="G498" i="56"/>
  <c r="O498" i="56" s="1"/>
  <c r="F498" i="56"/>
  <c r="N498" i="56" s="1"/>
  <c r="E498" i="56"/>
  <c r="M498" i="56" s="1"/>
  <c r="D498" i="56"/>
  <c r="L497" i="56"/>
  <c r="I497" i="56"/>
  <c r="G497" i="56"/>
  <c r="O497" i="56" s="1"/>
  <c r="F497" i="56"/>
  <c r="N497" i="56" s="1"/>
  <c r="E497" i="56"/>
  <c r="M497" i="56" s="1"/>
  <c r="D497" i="56"/>
  <c r="L496" i="56"/>
  <c r="I496" i="56"/>
  <c r="G496" i="56"/>
  <c r="O496" i="56" s="1"/>
  <c r="F496" i="56"/>
  <c r="N496" i="56" s="1"/>
  <c r="E496" i="56"/>
  <c r="D496" i="56"/>
  <c r="L495" i="56"/>
  <c r="I495" i="56"/>
  <c r="G495" i="56"/>
  <c r="O495" i="56" s="1"/>
  <c r="F495" i="56"/>
  <c r="N495" i="56" s="1"/>
  <c r="E495" i="56"/>
  <c r="D495" i="56"/>
  <c r="L494" i="56"/>
  <c r="I494" i="56"/>
  <c r="G494" i="56"/>
  <c r="F494" i="56"/>
  <c r="E494" i="56"/>
  <c r="D494" i="56"/>
  <c r="G493" i="56"/>
  <c r="F493" i="56"/>
  <c r="E493" i="56"/>
  <c r="O492" i="56"/>
  <c r="N492" i="56"/>
  <c r="M492" i="56"/>
  <c r="I492" i="56"/>
  <c r="H492" i="56"/>
  <c r="E492" i="56"/>
  <c r="D492" i="56"/>
  <c r="I491" i="56"/>
  <c r="D491" i="56"/>
  <c r="D489" i="56"/>
  <c r="L489" i="56" s="1"/>
  <c r="L488" i="56"/>
  <c r="I488" i="56"/>
  <c r="G488" i="56"/>
  <c r="O488" i="56" s="1"/>
  <c r="F488" i="56"/>
  <c r="N488" i="56" s="1"/>
  <c r="E488" i="56"/>
  <c r="M488" i="56" s="1"/>
  <c r="D488" i="56"/>
  <c r="L487" i="56"/>
  <c r="I487" i="56"/>
  <c r="G487" i="56"/>
  <c r="O487" i="56" s="1"/>
  <c r="F487" i="56"/>
  <c r="N487" i="56" s="1"/>
  <c r="E487" i="56"/>
  <c r="D487" i="56"/>
  <c r="L486" i="56"/>
  <c r="I486" i="56"/>
  <c r="G486" i="56"/>
  <c r="O486" i="56" s="1"/>
  <c r="F486" i="56"/>
  <c r="N486" i="56" s="1"/>
  <c r="E486" i="56"/>
  <c r="M486" i="56" s="1"/>
  <c r="D486" i="56"/>
  <c r="L485" i="56"/>
  <c r="I485" i="56"/>
  <c r="G485" i="56"/>
  <c r="O485" i="56" s="1"/>
  <c r="F485" i="56"/>
  <c r="N485" i="56" s="1"/>
  <c r="E485" i="56"/>
  <c r="D485" i="56"/>
  <c r="L484" i="56"/>
  <c r="I484" i="56"/>
  <c r="G484" i="56"/>
  <c r="O484" i="56" s="1"/>
  <c r="F484" i="56"/>
  <c r="N484" i="56" s="1"/>
  <c r="E484" i="56"/>
  <c r="D484" i="56"/>
  <c r="L483" i="56"/>
  <c r="I483" i="56"/>
  <c r="G483" i="56"/>
  <c r="F483" i="56"/>
  <c r="E483" i="56"/>
  <c r="D483" i="56"/>
  <c r="G482" i="56"/>
  <c r="F482" i="56"/>
  <c r="E482" i="56"/>
  <c r="O481" i="56"/>
  <c r="N481" i="56"/>
  <c r="M481" i="56"/>
  <c r="I481" i="56"/>
  <c r="H481" i="56"/>
  <c r="E481" i="56"/>
  <c r="D481" i="56"/>
  <c r="I480" i="56"/>
  <c r="D480" i="56"/>
  <c r="D478" i="56"/>
  <c r="L478" i="56" s="1"/>
  <c r="L477" i="56"/>
  <c r="I477" i="56"/>
  <c r="G477" i="56"/>
  <c r="O477" i="56" s="1"/>
  <c r="F477" i="56"/>
  <c r="N477" i="56" s="1"/>
  <c r="E477" i="56"/>
  <c r="M477" i="56" s="1"/>
  <c r="D477" i="56"/>
  <c r="L476" i="56"/>
  <c r="I476" i="56"/>
  <c r="G476" i="56"/>
  <c r="O476" i="56" s="1"/>
  <c r="F476" i="56"/>
  <c r="N476" i="56" s="1"/>
  <c r="E476" i="56"/>
  <c r="D476" i="56"/>
  <c r="L475" i="56"/>
  <c r="I475" i="56"/>
  <c r="G475" i="56"/>
  <c r="O475" i="56" s="1"/>
  <c r="F475" i="56"/>
  <c r="N475" i="56" s="1"/>
  <c r="E475" i="56"/>
  <c r="M475" i="56" s="1"/>
  <c r="D475" i="56"/>
  <c r="L474" i="56"/>
  <c r="I474" i="56"/>
  <c r="G474" i="56"/>
  <c r="O474" i="56" s="1"/>
  <c r="F474" i="56"/>
  <c r="N474" i="56" s="1"/>
  <c r="E474" i="56"/>
  <c r="D474" i="56"/>
  <c r="L473" i="56"/>
  <c r="I473" i="56"/>
  <c r="G473" i="56"/>
  <c r="O473" i="56" s="1"/>
  <c r="F473" i="56"/>
  <c r="N473" i="56" s="1"/>
  <c r="E473" i="56"/>
  <c r="D473" i="56"/>
  <c r="L472" i="56"/>
  <c r="I472" i="56"/>
  <c r="G472" i="56"/>
  <c r="F472" i="56"/>
  <c r="N472" i="56" s="1"/>
  <c r="E472" i="56"/>
  <c r="D472" i="56"/>
  <c r="G471" i="56"/>
  <c r="F471" i="56"/>
  <c r="E471" i="56"/>
  <c r="O470" i="56"/>
  <c r="N470" i="56"/>
  <c r="M470" i="56"/>
  <c r="I470" i="56"/>
  <c r="H470" i="56"/>
  <c r="E470" i="56"/>
  <c r="D470" i="56"/>
  <c r="I469" i="56"/>
  <c r="D469" i="56"/>
  <c r="D467" i="56"/>
  <c r="L467" i="56" s="1"/>
  <c r="L466" i="56"/>
  <c r="I466" i="56"/>
  <c r="G466" i="56"/>
  <c r="O466" i="56" s="1"/>
  <c r="F466" i="56"/>
  <c r="N466" i="56" s="1"/>
  <c r="E466" i="56"/>
  <c r="D466" i="56"/>
  <c r="L465" i="56"/>
  <c r="I465" i="56"/>
  <c r="G465" i="56"/>
  <c r="O465" i="56" s="1"/>
  <c r="F465" i="56"/>
  <c r="N465" i="56" s="1"/>
  <c r="E465" i="56"/>
  <c r="D465" i="56"/>
  <c r="L464" i="56"/>
  <c r="I464" i="56"/>
  <c r="G464" i="56"/>
  <c r="O464" i="56" s="1"/>
  <c r="F464" i="56"/>
  <c r="N464" i="56" s="1"/>
  <c r="E464" i="56"/>
  <c r="M464" i="56" s="1"/>
  <c r="D464" i="56"/>
  <c r="L463" i="56"/>
  <c r="I463" i="56"/>
  <c r="G463" i="56"/>
  <c r="O463" i="56" s="1"/>
  <c r="F463" i="56"/>
  <c r="N463" i="56" s="1"/>
  <c r="E463" i="56"/>
  <c r="D463" i="56"/>
  <c r="L462" i="56"/>
  <c r="I462" i="56"/>
  <c r="G462" i="56"/>
  <c r="O462" i="56" s="1"/>
  <c r="F462" i="56"/>
  <c r="N462" i="56" s="1"/>
  <c r="E462" i="56"/>
  <c r="M462" i="56" s="1"/>
  <c r="D462" i="56"/>
  <c r="L461" i="56"/>
  <c r="I461" i="56"/>
  <c r="G461" i="56"/>
  <c r="O461" i="56" s="1"/>
  <c r="F461" i="56"/>
  <c r="E461" i="56"/>
  <c r="D461" i="56"/>
  <c r="G460" i="56"/>
  <c r="F460" i="56"/>
  <c r="E460" i="56"/>
  <c r="O459" i="56"/>
  <c r="N459" i="56"/>
  <c r="M459" i="56"/>
  <c r="I459" i="56"/>
  <c r="H459" i="56"/>
  <c r="E459" i="56"/>
  <c r="D459" i="56"/>
  <c r="I458" i="56"/>
  <c r="D458" i="56"/>
  <c r="D456" i="56"/>
  <c r="L456" i="56" s="1"/>
  <c r="L455" i="56"/>
  <c r="I455" i="56"/>
  <c r="G455" i="56"/>
  <c r="O455" i="56" s="1"/>
  <c r="F455" i="56"/>
  <c r="N455" i="56" s="1"/>
  <c r="E455" i="56"/>
  <c r="M455" i="56" s="1"/>
  <c r="D455" i="56"/>
  <c r="L454" i="56"/>
  <c r="I454" i="56"/>
  <c r="G454" i="56"/>
  <c r="O454" i="56" s="1"/>
  <c r="F454" i="56"/>
  <c r="N454" i="56" s="1"/>
  <c r="E454" i="56"/>
  <c r="M454" i="56" s="1"/>
  <c r="D454" i="56"/>
  <c r="L453" i="56"/>
  <c r="I453" i="56"/>
  <c r="G453" i="56"/>
  <c r="O453" i="56" s="1"/>
  <c r="F453" i="56"/>
  <c r="N453" i="56" s="1"/>
  <c r="E453" i="56"/>
  <c r="M453" i="56" s="1"/>
  <c r="D453" i="56"/>
  <c r="L452" i="56"/>
  <c r="I452" i="56"/>
  <c r="G452" i="56"/>
  <c r="O452" i="56" s="1"/>
  <c r="F452" i="56"/>
  <c r="N452" i="56" s="1"/>
  <c r="E452" i="56"/>
  <c r="D452" i="56"/>
  <c r="L451" i="56"/>
  <c r="I451" i="56"/>
  <c r="G451" i="56"/>
  <c r="O451" i="56" s="1"/>
  <c r="F451" i="56"/>
  <c r="E451" i="56"/>
  <c r="D451" i="56"/>
  <c r="L450" i="56"/>
  <c r="I450" i="56"/>
  <c r="G450" i="56"/>
  <c r="F450" i="56"/>
  <c r="N450" i="56" s="1"/>
  <c r="E450" i="56"/>
  <c r="D450" i="56"/>
  <c r="G449" i="56"/>
  <c r="F449" i="56"/>
  <c r="E449" i="56"/>
  <c r="O448" i="56"/>
  <c r="N448" i="56"/>
  <c r="M448" i="56"/>
  <c r="I448" i="56"/>
  <c r="H448" i="56"/>
  <c r="E448" i="56"/>
  <c r="D448" i="56"/>
  <c r="I447" i="56"/>
  <c r="D447" i="56"/>
  <c r="D445" i="56"/>
  <c r="L445" i="56" s="1"/>
  <c r="L444" i="56"/>
  <c r="I444" i="56"/>
  <c r="G444" i="56"/>
  <c r="O444" i="56" s="1"/>
  <c r="F444" i="56"/>
  <c r="N444" i="56" s="1"/>
  <c r="E444" i="56"/>
  <c r="M444" i="56" s="1"/>
  <c r="D444" i="56"/>
  <c r="L443" i="56"/>
  <c r="I443" i="56"/>
  <c r="G443" i="56"/>
  <c r="O443" i="56" s="1"/>
  <c r="F443" i="56"/>
  <c r="N443" i="56" s="1"/>
  <c r="E443" i="56"/>
  <c r="D443" i="56"/>
  <c r="L442" i="56"/>
  <c r="I442" i="56"/>
  <c r="G442" i="56"/>
  <c r="O442" i="56" s="1"/>
  <c r="F442" i="56"/>
  <c r="N442" i="56" s="1"/>
  <c r="E442" i="56"/>
  <c r="D442" i="56"/>
  <c r="L441" i="56"/>
  <c r="I441" i="56"/>
  <c r="G441" i="56"/>
  <c r="O441" i="56" s="1"/>
  <c r="F441" i="56"/>
  <c r="N441" i="56" s="1"/>
  <c r="E441" i="56"/>
  <c r="M441" i="56" s="1"/>
  <c r="D441" i="56"/>
  <c r="L440" i="56"/>
  <c r="I440" i="56"/>
  <c r="G440" i="56"/>
  <c r="O440" i="56" s="1"/>
  <c r="F440" i="56"/>
  <c r="N440" i="56" s="1"/>
  <c r="E440" i="56"/>
  <c r="D440" i="56"/>
  <c r="L439" i="56"/>
  <c r="I439" i="56"/>
  <c r="G439" i="56"/>
  <c r="F439" i="56"/>
  <c r="N439" i="56" s="1"/>
  <c r="E439" i="56"/>
  <c r="D439" i="56"/>
  <c r="G438" i="56"/>
  <c r="F438" i="56"/>
  <c r="E438" i="56"/>
  <c r="O437" i="56"/>
  <c r="N437" i="56"/>
  <c r="M437" i="56"/>
  <c r="I437" i="56"/>
  <c r="H437" i="56"/>
  <c r="E437" i="56"/>
  <c r="D437" i="56"/>
  <c r="I436" i="56"/>
  <c r="D436" i="56"/>
  <c r="D434" i="56"/>
  <c r="L434" i="56" s="1"/>
  <c r="L433" i="56"/>
  <c r="I433" i="56"/>
  <c r="G433" i="56"/>
  <c r="O433" i="56" s="1"/>
  <c r="F433" i="56"/>
  <c r="N433" i="56" s="1"/>
  <c r="E433" i="56"/>
  <c r="M433" i="56" s="1"/>
  <c r="D433" i="56"/>
  <c r="L432" i="56"/>
  <c r="I432" i="56"/>
  <c r="G432" i="56"/>
  <c r="O432" i="56" s="1"/>
  <c r="F432" i="56"/>
  <c r="N432" i="56" s="1"/>
  <c r="E432" i="56"/>
  <c r="D432" i="56"/>
  <c r="L431" i="56"/>
  <c r="I431" i="56"/>
  <c r="G431" i="56"/>
  <c r="O431" i="56" s="1"/>
  <c r="F431" i="56"/>
  <c r="N431" i="56" s="1"/>
  <c r="E431" i="56"/>
  <c r="M431" i="56" s="1"/>
  <c r="D431" i="56"/>
  <c r="L430" i="56"/>
  <c r="I430" i="56"/>
  <c r="G430" i="56"/>
  <c r="O430" i="56" s="1"/>
  <c r="F430" i="56"/>
  <c r="N430" i="56" s="1"/>
  <c r="E430" i="56"/>
  <c r="D430" i="56"/>
  <c r="L429" i="56"/>
  <c r="I429" i="56"/>
  <c r="G429" i="56"/>
  <c r="O429" i="56" s="1"/>
  <c r="F429" i="56"/>
  <c r="N429" i="56" s="1"/>
  <c r="E429" i="56"/>
  <c r="D429" i="56"/>
  <c r="L428" i="56"/>
  <c r="I428" i="56"/>
  <c r="G428" i="56"/>
  <c r="F428" i="56"/>
  <c r="E428" i="56"/>
  <c r="D428" i="56"/>
  <c r="G427" i="56"/>
  <c r="F427" i="56"/>
  <c r="E427" i="56"/>
  <c r="O426" i="56"/>
  <c r="N426" i="56"/>
  <c r="M426" i="56"/>
  <c r="I426" i="56"/>
  <c r="H426" i="56"/>
  <c r="E426" i="56"/>
  <c r="D426" i="56"/>
  <c r="I425" i="56"/>
  <c r="D425" i="56"/>
  <c r="D423" i="56"/>
  <c r="L423" i="56" s="1"/>
  <c r="L422" i="56"/>
  <c r="I422" i="56"/>
  <c r="G422" i="56"/>
  <c r="O422" i="56" s="1"/>
  <c r="F422" i="56"/>
  <c r="N422" i="56" s="1"/>
  <c r="E422" i="56"/>
  <c r="D422" i="56"/>
  <c r="L421" i="56"/>
  <c r="I421" i="56"/>
  <c r="G421" i="56"/>
  <c r="O421" i="56" s="1"/>
  <c r="F421" i="56"/>
  <c r="N421" i="56" s="1"/>
  <c r="E421" i="56"/>
  <c r="D421" i="56"/>
  <c r="L420" i="56"/>
  <c r="I420" i="56"/>
  <c r="G420" i="56"/>
  <c r="O420" i="56" s="1"/>
  <c r="F420" i="56"/>
  <c r="N420" i="56" s="1"/>
  <c r="E420" i="56"/>
  <c r="M420" i="56" s="1"/>
  <c r="D420" i="56"/>
  <c r="L419" i="56"/>
  <c r="I419" i="56"/>
  <c r="G419" i="56"/>
  <c r="O419" i="56" s="1"/>
  <c r="F419" i="56"/>
  <c r="N419" i="56" s="1"/>
  <c r="E419" i="56"/>
  <c r="D419" i="56"/>
  <c r="L418" i="56"/>
  <c r="I418" i="56"/>
  <c r="G418" i="56"/>
  <c r="O418" i="56" s="1"/>
  <c r="F418" i="56"/>
  <c r="N418" i="56" s="1"/>
  <c r="E418" i="56"/>
  <c r="M418" i="56" s="1"/>
  <c r="D418" i="56"/>
  <c r="L417" i="56"/>
  <c r="I417" i="56"/>
  <c r="G417" i="56"/>
  <c r="O417" i="56" s="1"/>
  <c r="F417" i="56"/>
  <c r="E417" i="56"/>
  <c r="D417" i="56"/>
  <c r="G416" i="56"/>
  <c r="F416" i="56"/>
  <c r="E416" i="56"/>
  <c r="O415" i="56"/>
  <c r="N415" i="56"/>
  <c r="M415" i="56"/>
  <c r="I415" i="56"/>
  <c r="H415" i="56"/>
  <c r="E415" i="56"/>
  <c r="D415" i="56"/>
  <c r="I414" i="56"/>
  <c r="D414" i="56"/>
  <c r="D412" i="56"/>
  <c r="L412" i="56" s="1"/>
  <c r="L411" i="56"/>
  <c r="I411" i="56"/>
  <c r="G411" i="56"/>
  <c r="O411" i="56" s="1"/>
  <c r="F411" i="56"/>
  <c r="E411" i="56"/>
  <c r="M411" i="56" s="1"/>
  <c r="D411" i="56"/>
  <c r="L410" i="56"/>
  <c r="I410" i="56"/>
  <c r="G410" i="56"/>
  <c r="O410" i="56" s="1"/>
  <c r="F410" i="56"/>
  <c r="N410" i="56" s="1"/>
  <c r="E410" i="56"/>
  <c r="M410" i="56" s="1"/>
  <c r="D410" i="56"/>
  <c r="L409" i="56"/>
  <c r="I409" i="56"/>
  <c r="G409" i="56"/>
  <c r="O409" i="56" s="1"/>
  <c r="F409" i="56"/>
  <c r="N409" i="56" s="1"/>
  <c r="E409" i="56"/>
  <c r="D409" i="56"/>
  <c r="L408" i="56"/>
  <c r="I408" i="56"/>
  <c r="G408" i="56"/>
  <c r="O408" i="56" s="1"/>
  <c r="F408" i="56"/>
  <c r="N408" i="56" s="1"/>
  <c r="E408" i="56"/>
  <c r="D408" i="56"/>
  <c r="L407" i="56"/>
  <c r="I407" i="56"/>
  <c r="G407" i="56"/>
  <c r="O407" i="56" s="1"/>
  <c r="F407" i="56"/>
  <c r="E407" i="56"/>
  <c r="M407" i="56" s="1"/>
  <c r="D407" i="56"/>
  <c r="L406" i="56"/>
  <c r="I406" i="56"/>
  <c r="G406" i="56"/>
  <c r="F406" i="56"/>
  <c r="N406" i="56" s="1"/>
  <c r="E406" i="56"/>
  <c r="D406" i="56"/>
  <c r="G405" i="56"/>
  <c r="F405" i="56"/>
  <c r="E405" i="56"/>
  <c r="O404" i="56"/>
  <c r="N404" i="56"/>
  <c r="M404" i="56"/>
  <c r="I404" i="56"/>
  <c r="H404" i="56"/>
  <c r="E404" i="56"/>
  <c r="D404" i="56"/>
  <c r="I403" i="56"/>
  <c r="D403" i="56"/>
  <c r="D401" i="56"/>
  <c r="L401" i="56" s="1"/>
  <c r="L400" i="56"/>
  <c r="I400" i="56"/>
  <c r="G400" i="56"/>
  <c r="O400" i="56" s="1"/>
  <c r="F400" i="56"/>
  <c r="N400" i="56" s="1"/>
  <c r="E400" i="56"/>
  <c r="M400" i="56" s="1"/>
  <c r="D400" i="56"/>
  <c r="L399" i="56"/>
  <c r="I399" i="56"/>
  <c r="G399" i="56"/>
  <c r="O399" i="56" s="1"/>
  <c r="F399" i="56"/>
  <c r="N399" i="56" s="1"/>
  <c r="E399" i="56"/>
  <c r="M399" i="56" s="1"/>
  <c r="D399" i="56"/>
  <c r="L398" i="56"/>
  <c r="I398" i="56"/>
  <c r="G398" i="56"/>
  <c r="O398" i="56" s="1"/>
  <c r="F398" i="56"/>
  <c r="N398" i="56" s="1"/>
  <c r="E398" i="56"/>
  <c r="D398" i="56"/>
  <c r="L397" i="56"/>
  <c r="I397" i="56"/>
  <c r="G397" i="56"/>
  <c r="O397" i="56" s="1"/>
  <c r="F397" i="56"/>
  <c r="N397" i="56" s="1"/>
  <c r="E397" i="56"/>
  <c r="M397" i="56" s="1"/>
  <c r="D397" i="56"/>
  <c r="L396" i="56"/>
  <c r="I396" i="56"/>
  <c r="G396" i="56"/>
  <c r="O396" i="56" s="1"/>
  <c r="F396" i="56"/>
  <c r="N396" i="56" s="1"/>
  <c r="E396" i="56"/>
  <c r="D396" i="56"/>
  <c r="L395" i="56"/>
  <c r="I395" i="56"/>
  <c r="G395" i="56"/>
  <c r="F395" i="56"/>
  <c r="E395" i="56"/>
  <c r="D395" i="56"/>
  <c r="G394" i="56"/>
  <c r="F394" i="56"/>
  <c r="E394" i="56"/>
  <c r="O393" i="56"/>
  <c r="N393" i="56"/>
  <c r="M393" i="56"/>
  <c r="I393" i="56"/>
  <c r="H393" i="56"/>
  <c r="E393" i="56"/>
  <c r="D393" i="56"/>
  <c r="I392" i="56"/>
  <c r="D392" i="56"/>
  <c r="D390" i="56"/>
  <c r="L390" i="56" s="1"/>
  <c r="L389" i="56"/>
  <c r="I389" i="56"/>
  <c r="G389" i="56"/>
  <c r="O389" i="56" s="1"/>
  <c r="F389" i="56"/>
  <c r="N389" i="56" s="1"/>
  <c r="E389" i="56"/>
  <c r="M389" i="56" s="1"/>
  <c r="D389" i="56"/>
  <c r="L388" i="56"/>
  <c r="I388" i="56"/>
  <c r="G388" i="56"/>
  <c r="O388" i="56" s="1"/>
  <c r="F388" i="56"/>
  <c r="N388" i="56" s="1"/>
  <c r="E388" i="56"/>
  <c r="M388" i="56" s="1"/>
  <c r="D388" i="56"/>
  <c r="L387" i="56"/>
  <c r="I387" i="56"/>
  <c r="G387" i="56"/>
  <c r="O387" i="56" s="1"/>
  <c r="F387" i="56"/>
  <c r="N387" i="56" s="1"/>
  <c r="E387" i="56"/>
  <c r="M387" i="56" s="1"/>
  <c r="D387" i="56"/>
  <c r="L386" i="56"/>
  <c r="I386" i="56"/>
  <c r="G386" i="56"/>
  <c r="O386" i="56" s="1"/>
  <c r="F386" i="56"/>
  <c r="N386" i="56" s="1"/>
  <c r="E386" i="56"/>
  <c r="M386" i="56" s="1"/>
  <c r="D386" i="56"/>
  <c r="L385" i="56"/>
  <c r="I385" i="56"/>
  <c r="G385" i="56"/>
  <c r="O385" i="56" s="1"/>
  <c r="F385" i="56"/>
  <c r="N385" i="56" s="1"/>
  <c r="E385" i="56"/>
  <c r="D385" i="56"/>
  <c r="L384" i="56"/>
  <c r="I384" i="56"/>
  <c r="G384" i="56"/>
  <c r="F384" i="56"/>
  <c r="E384" i="56"/>
  <c r="D384" i="56"/>
  <c r="G383" i="56"/>
  <c r="F383" i="56"/>
  <c r="E383" i="56"/>
  <c r="O382" i="56"/>
  <c r="N382" i="56"/>
  <c r="M382" i="56"/>
  <c r="I382" i="56"/>
  <c r="H382" i="56"/>
  <c r="E382" i="56"/>
  <c r="D382" i="56"/>
  <c r="I381" i="56"/>
  <c r="D381" i="56"/>
  <c r="D379" i="56"/>
  <c r="L379" i="56" s="1"/>
  <c r="L378" i="56"/>
  <c r="I378" i="56"/>
  <c r="G378" i="56"/>
  <c r="O378" i="56" s="1"/>
  <c r="F378" i="56"/>
  <c r="N378" i="56" s="1"/>
  <c r="E378" i="56"/>
  <c r="M378" i="56" s="1"/>
  <c r="D378" i="56"/>
  <c r="L377" i="56"/>
  <c r="I377" i="56"/>
  <c r="G377" i="56"/>
  <c r="O377" i="56" s="1"/>
  <c r="F377" i="56"/>
  <c r="N377" i="56" s="1"/>
  <c r="E377" i="56"/>
  <c r="D377" i="56"/>
  <c r="L376" i="56"/>
  <c r="I376" i="56"/>
  <c r="G376" i="56"/>
  <c r="O376" i="56" s="1"/>
  <c r="F376" i="56"/>
  <c r="N376" i="56" s="1"/>
  <c r="E376" i="56"/>
  <c r="M376" i="56" s="1"/>
  <c r="D376" i="56"/>
  <c r="L375" i="56"/>
  <c r="I375" i="56"/>
  <c r="G375" i="56"/>
  <c r="O375" i="56" s="1"/>
  <c r="F375" i="56"/>
  <c r="N375" i="56" s="1"/>
  <c r="E375" i="56"/>
  <c r="D375" i="56"/>
  <c r="L374" i="56"/>
  <c r="I374" i="56"/>
  <c r="G374" i="56"/>
  <c r="O374" i="56" s="1"/>
  <c r="F374" i="56"/>
  <c r="N374" i="56" s="1"/>
  <c r="E374" i="56"/>
  <c r="M374" i="56" s="1"/>
  <c r="D374" i="56"/>
  <c r="L373" i="56"/>
  <c r="I373" i="56"/>
  <c r="G373" i="56"/>
  <c r="F373" i="56"/>
  <c r="E373" i="56"/>
  <c r="D373" i="56"/>
  <c r="G372" i="56"/>
  <c r="F372" i="56"/>
  <c r="E372" i="56"/>
  <c r="O371" i="56"/>
  <c r="N371" i="56"/>
  <c r="M371" i="56"/>
  <c r="I371" i="56"/>
  <c r="H371" i="56"/>
  <c r="E371" i="56"/>
  <c r="D371" i="56"/>
  <c r="I370" i="56"/>
  <c r="D370" i="56"/>
  <c r="D368" i="56"/>
  <c r="L368" i="56" s="1"/>
  <c r="L367" i="56"/>
  <c r="I367" i="56"/>
  <c r="G367" i="56"/>
  <c r="O367" i="56" s="1"/>
  <c r="F367" i="56"/>
  <c r="N367" i="56" s="1"/>
  <c r="E367" i="56"/>
  <c r="M367" i="56" s="1"/>
  <c r="D367" i="56"/>
  <c r="L366" i="56"/>
  <c r="I366" i="56"/>
  <c r="G366" i="56"/>
  <c r="O366" i="56" s="1"/>
  <c r="F366" i="56"/>
  <c r="N366" i="56" s="1"/>
  <c r="E366" i="56"/>
  <c r="M366" i="56" s="1"/>
  <c r="D366" i="56"/>
  <c r="L365" i="56"/>
  <c r="I365" i="56"/>
  <c r="G365" i="56"/>
  <c r="O365" i="56" s="1"/>
  <c r="F365" i="56"/>
  <c r="N365" i="56" s="1"/>
  <c r="E365" i="56"/>
  <c r="M365" i="56" s="1"/>
  <c r="D365" i="56"/>
  <c r="L364" i="56"/>
  <c r="I364" i="56"/>
  <c r="G364" i="56"/>
  <c r="O364" i="56" s="1"/>
  <c r="F364" i="56"/>
  <c r="N364" i="56" s="1"/>
  <c r="E364" i="56"/>
  <c r="D364" i="56"/>
  <c r="L363" i="56"/>
  <c r="I363" i="56"/>
  <c r="G363" i="56"/>
  <c r="O363" i="56" s="1"/>
  <c r="F363" i="56"/>
  <c r="E363" i="56"/>
  <c r="M363" i="56" s="1"/>
  <c r="D363" i="56"/>
  <c r="L362" i="56"/>
  <c r="I362" i="56"/>
  <c r="G362" i="56"/>
  <c r="F362" i="56"/>
  <c r="N362" i="56" s="1"/>
  <c r="E362" i="56"/>
  <c r="D362" i="56"/>
  <c r="G361" i="56"/>
  <c r="F361" i="56"/>
  <c r="E361" i="56"/>
  <c r="O360" i="56"/>
  <c r="N360" i="56"/>
  <c r="M360" i="56"/>
  <c r="I360" i="56"/>
  <c r="H360" i="56"/>
  <c r="E360" i="56"/>
  <c r="D360" i="56"/>
  <c r="I359" i="56"/>
  <c r="D359" i="56"/>
  <c r="D357" i="56"/>
  <c r="L357" i="56" s="1"/>
  <c r="L356" i="56"/>
  <c r="I356" i="56"/>
  <c r="D356" i="56"/>
  <c r="L355" i="56"/>
  <c r="I355" i="56"/>
  <c r="D355" i="56"/>
  <c r="L354" i="56"/>
  <c r="I354" i="56"/>
  <c r="D354" i="56"/>
  <c r="L353" i="56"/>
  <c r="I353" i="56"/>
  <c r="D353" i="56"/>
  <c r="L352" i="56"/>
  <c r="I352" i="56"/>
  <c r="D352" i="56"/>
  <c r="L351" i="56"/>
  <c r="I351" i="56"/>
  <c r="D351" i="56"/>
  <c r="G350" i="56"/>
  <c r="F350" i="56"/>
  <c r="E350" i="56"/>
  <c r="O349" i="56"/>
  <c r="N349" i="56"/>
  <c r="M349" i="56"/>
  <c r="I349" i="56"/>
  <c r="H349" i="56"/>
  <c r="E349" i="56"/>
  <c r="D349" i="56"/>
  <c r="I348" i="56"/>
  <c r="D348" i="56"/>
  <c r="D346" i="56"/>
  <c r="L346" i="56" s="1"/>
  <c r="L345" i="56"/>
  <c r="I345" i="56"/>
  <c r="D345" i="56"/>
  <c r="L344" i="56"/>
  <c r="I344" i="56"/>
  <c r="D344" i="56"/>
  <c r="L343" i="56"/>
  <c r="I343" i="56"/>
  <c r="D343" i="56"/>
  <c r="L342" i="56"/>
  <c r="I342" i="56"/>
  <c r="D342" i="56"/>
  <c r="L341" i="56"/>
  <c r="I341" i="56"/>
  <c r="D341" i="56"/>
  <c r="L340" i="56"/>
  <c r="I340" i="56"/>
  <c r="D340" i="56"/>
  <c r="G339" i="56"/>
  <c r="F339" i="56"/>
  <c r="E339" i="56"/>
  <c r="O338" i="56"/>
  <c r="N338" i="56"/>
  <c r="M338" i="56"/>
  <c r="I338" i="56"/>
  <c r="H338" i="56"/>
  <c r="E338" i="56"/>
  <c r="D338" i="56"/>
  <c r="I337" i="56"/>
  <c r="D337" i="56"/>
  <c r="D335" i="56"/>
  <c r="L335" i="56" s="1"/>
  <c r="L334" i="56"/>
  <c r="I334" i="56"/>
  <c r="D334" i="56"/>
  <c r="L333" i="56"/>
  <c r="I333" i="56"/>
  <c r="D333" i="56"/>
  <c r="L332" i="56"/>
  <c r="I332" i="56"/>
  <c r="D332" i="56"/>
  <c r="L331" i="56"/>
  <c r="I331" i="56"/>
  <c r="D331" i="56"/>
  <c r="L330" i="56"/>
  <c r="I330" i="56"/>
  <c r="D330" i="56"/>
  <c r="L329" i="56"/>
  <c r="I329" i="56"/>
  <c r="D329" i="56"/>
  <c r="G328" i="56"/>
  <c r="F328" i="56"/>
  <c r="E328" i="56"/>
  <c r="O327" i="56"/>
  <c r="N327" i="56"/>
  <c r="M327" i="56"/>
  <c r="I327" i="56"/>
  <c r="H327" i="56"/>
  <c r="E327" i="56"/>
  <c r="D327" i="56"/>
  <c r="I326" i="56"/>
  <c r="D326" i="56"/>
  <c r="D324" i="56"/>
  <c r="L324" i="56" s="1"/>
  <c r="L323" i="56"/>
  <c r="I323" i="56"/>
  <c r="D323" i="56"/>
  <c r="L322" i="56"/>
  <c r="I322" i="56"/>
  <c r="D322" i="56"/>
  <c r="L321" i="56"/>
  <c r="I321" i="56"/>
  <c r="D321" i="56"/>
  <c r="L320" i="56"/>
  <c r="I320" i="56"/>
  <c r="D320" i="56"/>
  <c r="L319" i="56"/>
  <c r="I319" i="56"/>
  <c r="D319" i="56"/>
  <c r="L318" i="56"/>
  <c r="I318" i="56"/>
  <c r="D318" i="56"/>
  <c r="G317" i="56"/>
  <c r="F317" i="56"/>
  <c r="E317" i="56"/>
  <c r="O316" i="56"/>
  <c r="N316" i="56"/>
  <c r="M316" i="56"/>
  <c r="I316" i="56"/>
  <c r="H316" i="56"/>
  <c r="E316" i="56"/>
  <c r="D316" i="56"/>
  <c r="I315" i="56"/>
  <c r="D315" i="56"/>
  <c r="D313" i="56"/>
  <c r="L313" i="56" s="1"/>
  <c r="L312" i="56"/>
  <c r="I312" i="56"/>
  <c r="G312" i="56"/>
  <c r="O312" i="56" s="1"/>
  <c r="D312" i="56"/>
  <c r="L311" i="56"/>
  <c r="I311" i="56"/>
  <c r="G311" i="56"/>
  <c r="O311" i="56" s="1"/>
  <c r="D311" i="56"/>
  <c r="L310" i="56"/>
  <c r="I310" i="56"/>
  <c r="G310" i="56"/>
  <c r="O310" i="56" s="1"/>
  <c r="D310" i="56"/>
  <c r="L309" i="56"/>
  <c r="I309" i="56"/>
  <c r="G309" i="56"/>
  <c r="O309" i="56" s="1"/>
  <c r="D309" i="56"/>
  <c r="L308" i="56"/>
  <c r="I308" i="56"/>
  <c r="G308" i="56"/>
  <c r="O308" i="56" s="1"/>
  <c r="D308" i="56"/>
  <c r="L307" i="56"/>
  <c r="I307" i="56"/>
  <c r="G307" i="56"/>
  <c r="D307" i="56"/>
  <c r="G306" i="56"/>
  <c r="F306" i="56"/>
  <c r="E306" i="56"/>
  <c r="O305" i="56"/>
  <c r="N305" i="56"/>
  <c r="M305" i="56"/>
  <c r="I305" i="56"/>
  <c r="H305" i="56"/>
  <c r="E305" i="56"/>
  <c r="D305" i="56"/>
  <c r="I304" i="56"/>
  <c r="D304" i="56"/>
  <c r="D302" i="56"/>
  <c r="L302" i="56" s="1"/>
  <c r="L301" i="56"/>
  <c r="I301" i="56"/>
  <c r="D301" i="56"/>
  <c r="L300" i="56"/>
  <c r="I300" i="56"/>
  <c r="D300" i="56"/>
  <c r="L299" i="56"/>
  <c r="I299" i="56"/>
  <c r="D299" i="56"/>
  <c r="L298" i="56"/>
  <c r="I298" i="56"/>
  <c r="D298" i="56"/>
  <c r="L297" i="56"/>
  <c r="I297" i="56"/>
  <c r="D297" i="56"/>
  <c r="L296" i="56"/>
  <c r="I296" i="56"/>
  <c r="D296" i="56"/>
  <c r="G295" i="56"/>
  <c r="F295" i="56"/>
  <c r="E295" i="56"/>
  <c r="O294" i="56"/>
  <c r="N294" i="56"/>
  <c r="M294" i="56"/>
  <c r="I294" i="56"/>
  <c r="H294" i="56"/>
  <c r="E294" i="56"/>
  <c r="D294" i="56"/>
  <c r="I293" i="56"/>
  <c r="D293" i="56"/>
  <c r="D291" i="56"/>
  <c r="L291" i="56" s="1"/>
  <c r="L290" i="56"/>
  <c r="I290" i="56"/>
  <c r="D290" i="56"/>
  <c r="L289" i="56"/>
  <c r="I289" i="56"/>
  <c r="D289" i="56"/>
  <c r="L288" i="56"/>
  <c r="I288" i="56"/>
  <c r="D288" i="56"/>
  <c r="L287" i="56"/>
  <c r="I287" i="56"/>
  <c r="D287" i="56"/>
  <c r="L286" i="56"/>
  <c r="I286" i="56"/>
  <c r="D286" i="56"/>
  <c r="L285" i="56"/>
  <c r="I285" i="56"/>
  <c r="D285" i="56"/>
  <c r="G284" i="56"/>
  <c r="F284" i="56"/>
  <c r="E284" i="56"/>
  <c r="O283" i="56"/>
  <c r="N283" i="56"/>
  <c r="M283" i="56"/>
  <c r="I283" i="56"/>
  <c r="H283" i="56"/>
  <c r="E283" i="56"/>
  <c r="D283" i="56"/>
  <c r="I282" i="56"/>
  <c r="D282" i="56"/>
  <c r="D280" i="56"/>
  <c r="L280" i="56" s="1"/>
  <c r="L279" i="56"/>
  <c r="I279" i="56"/>
  <c r="D279" i="56"/>
  <c r="L278" i="56"/>
  <c r="I278" i="56"/>
  <c r="D278" i="56"/>
  <c r="L277" i="56"/>
  <c r="I277" i="56"/>
  <c r="D277" i="56"/>
  <c r="L276" i="56"/>
  <c r="I276" i="56"/>
  <c r="D276" i="56"/>
  <c r="L275" i="56"/>
  <c r="I275" i="56"/>
  <c r="D275" i="56"/>
  <c r="L274" i="56"/>
  <c r="I274" i="56"/>
  <c r="D274" i="56"/>
  <c r="G273" i="56"/>
  <c r="F273" i="56"/>
  <c r="E273" i="56"/>
  <c r="O272" i="56"/>
  <c r="N272" i="56"/>
  <c r="M272" i="56"/>
  <c r="I272" i="56"/>
  <c r="H272" i="56"/>
  <c r="E272" i="56"/>
  <c r="D272" i="56"/>
  <c r="I271" i="56"/>
  <c r="D271" i="56"/>
  <c r="D269" i="56"/>
  <c r="L269" i="56" s="1"/>
  <c r="L268" i="56"/>
  <c r="I268" i="56"/>
  <c r="D268" i="56"/>
  <c r="L267" i="56"/>
  <c r="I267" i="56"/>
  <c r="D267" i="56"/>
  <c r="L266" i="56"/>
  <c r="I266" i="56"/>
  <c r="D266" i="56"/>
  <c r="L265" i="56"/>
  <c r="I265" i="56"/>
  <c r="D265" i="56"/>
  <c r="L264" i="56"/>
  <c r="I264" i="56"/>
  <c r="D264" i="56"/>
  <c r="L263" i="56"/>
  <c r="I263" i="56"/>
  <c r="D263" i="56"/>
  <c r="G262" i="56"/>
  <c r="F262" i="56"/>
  <c r="E262" i="56"/>
  <c r="O261" i="56"/>
  <c r="N261" i="56"/>
  <c r="M261" i="56"/>
  <c r="I261" i="56"/>
  <c r="H261" i="56"/>
  <c r="E261" i="56"/>
  <c r="D261" i="56"/>
  <c r="I260" i="56"/>
  <c r="D260" i="56"/>
  <c r="D258" i="56"/>
  <c r="L258" i="56" s="1"/>
  <c r="L257" i="56"/>
  <c r="I257" i="56"/>
  <c r="D257" i="56"/>
  <c r="L256" i="56"/>
  <c r="I256" i="56"/>
  <c r="D256" i="56"/>
  <c r="L255" i="56"/>
  <c r="I255" i="56"/>
  <c r="D255" i="56"/>
  <c r="L254" i="56"/>
  <c r="I254" i="56"/>
  <c r="D254" i="56"/>
  <c r="L253" i="56"/>
  <c r="I253" i="56"/>
  <c r="D253" i="56"/>
  <c r="L252" i="56"/>
  <c r="I252" i="56"/>
  <c r="D252" i="56"/>
  <c r="G251" i="56"/>
  <c r="F251" i="56"/>
  <c r="E251" i="56"/>
  <c r="O250" i="56"/>
  <c r="N250" i="56"/>
  <c r="M250" i="56"/>
  <c r="I250" i="56"/>
  <c r="H250" i="56"/>
  <c r="E250" i="56"/>
  <c r="D250" i="56"/>
  <c r="I249" i="56"/>
  <c r="D249" i="56"/>
  <c r="D247" i="56"/>
  <c r="L247" i="56" s="1"/>
  <c r="L246" i="56"/>
  <c r="I246" i="56"/>
  <c r="D246" i="56"/>
  <c r="L245" i="56"/>
  <c r="I245" i="56"/>
  <c r="D245" i="56"/>
  <c r="L244" i="56"/>
  <c r="I244" i="56"/>
  <c r="D244" i="56"/>
  <c r="L243" i="56"/>
  <c r="I243" i="56"/>
  <c r="D243" i="56"/>
  <c r="L242" i="56"/>
  <c r="I242" i="56"/>
  <c r="D242" i="56"/>
  <c r="L241" i="56"/>
  <c r="I241" i="56"/>
  <c r="D241" i="56"/>
  <c r="G240" i="56"/>
  <c r="F240" i="56"/>
  <c r="E240" i="56"/>
  <c r="O239" i="56"/>
  <c r="N239" i="56"/>
  <c r="M239" i="56"/>
  <c r="I239" i="56"/>
  <c r="H239" i="56"/>
  <c r="E239" i="56"/>
  <c r="D239" i="56"/>
  <c r="I238" i="56"/>
  <c r="D238" i="56"/>
  <c r="D236" i="56"/>
  <c r="L236" i="56" s="1"/>
  <c r="L235" i="56"/>
  <c r="I235" i="56"/>
  <c r="D235" i="56"/>
  <c r="L234" i="56"/>
  <c r="I234" i="56"/>
  <c r="D234" i="56"/>
  <c r="L233" i="56"/>
  <c r="I233" i="56"/>
  <c r="D233" i="56"/>
  <c r="L232" i="56"/>
  <c r="I232" i="56"/>
  <c r="D232" i="56"/>
  <c r="L231" i="56"/>
  <c r="I231" i="56"/>
  <c r="D231" i="56"/>
  <c r="L230" i="56"/>
  <c r="I230" i="56"/>
  <c r="D230" i="56"/>
  <c r="G229" i="56"/>
  <c r="F229" i="56"/>
  <c r="E229" i="56"/>
  <c r="O228" i="56"/>
  <c r="N228" i="56"/>
  <c r="M228" i="56"/>
  <c r="I228" i="56"/>
  <c r="H228" i="56"/>
  <c r="E228" i="56"/>
  <c r="D228" i="56"/>
  <c r="I227" i="56"/>
  <c r="D227" i="56"/>
  <c r="D225" i="56"/>
  <c r="L225" i="56" s="1"/>
  <c r="L224" i="56"/>
  <c r="I224" i="56"/>
  <c r="D224" i="56"/>
  <c r="L223" i="56"/>
  <c r="I223" i="56"/>
  <c r="D223" i="56"/>
  <c r="L222" i="56"/>
  <c r="I222" i="56"/>
  <c r="D222" i="56"/>
  <c r="L221" i="56"/>
  <c r="I221" i="56"/>
  <c r="D221" i="56"/>
  <c r="L220" i="56"/>
  <c r="I220" i="56"/>
  <c r="D220" i="56"/>
  <c r="L219" i="56"/>
  <c r="I219" i="56"/>
  <c r="D219" i="56"/>
  <c r="G218" i="56"/>
  <c r="F218" i="56"/>
  <c r="E218" i="56"/>
  <c r="O217" i="56"/>
  <c r="N217" i="56"/>
  <c r="M217" i="56"/>
  <c r="I217" i="56"/>
  <c r="H217" i="56"/>
  <c r="E217" i="56"/>
  <c r="D217" i="56"/>
  <c r="I216" i="56"/>
  <c r="D216" i="56"/>
  <c r="D214" i="56"/>
  <c r="L214" i="56" s="1"/>
  <c r="L213" i="56"/>
  <c r="I213" i="56"/>
  <c r="D213" i="56"/>
  <c r="L212" i="56"/>
  <c r="I212" i="56"/>
  <c r="D212" i="56"/>
  <c r="L211" i="56"/>
  <c r="I211" i="56"/>
  <c r="D211" i="56"/>
  <c r="L210" i="56"/>
  <c r="I210" i="56"/>
  <c r="D210" i="56"/>
  <c r="L209" i="56"/>
  <c r="I209" i="56"/>
  <c r="D209" i="56"/>
  <c r="L208" i="56"/>
  <c r="I208" i="56"/>
  <c r="D208" i="56"/>
  <c r="G207" i="56"/>
  <c r="F207" i="56"/>
  <c r="E207" i="56"/>
  <c r="O206" i="56"/>
  <c r="N206" i="56"/>
  <c r="M206" i="56"/>
  <c r="I206" i="56"/>
  <c r="H206" i="56"/>
  <c r="E206" i="56"/>
  <c r="D206" i="56"/>
  <c r="I205" i="56"/>
  <c r="D205" i="56"/>
  <c r="D203" i="56"/>
  <c r="L203" i="56" s="1"/>
  <c r="L202" i="56"/>
  <c r="I202" i="56"/>
  <c r="D202" i="56"/>
  <c r="L201" i="56"/>
  <c r="I201" i="56"/>
  <c r="D201" i="56"/>
  <c r="L200" i="56"/>
  <c r="I200" i="56"/>
  <c r="D200" i="56"/>
  <c r="L199" i="56"/>
  <c r="I199" i="56"/>
  <c r="D199" i="56"/>
  <c r="L198" i="56"/>
  <c r="I198" i="56"/>
  <c r="D198" i="56"/>
  <c r="L197" i="56"/>
  <c r="I197" i="56"/>
  <c r="D197" i="56"/>
  <c r="G196" i="56"/>
  <c r="F196" i="56"/>
  <c r="E196" i="56"/>
  <c r="O195" i="56"/>
  <c r="N195" i="56"/>
  <c r="M195" i="56"/>
  <c r="I195" i="56"/>
  <c r="H195" i="56"/>
  <c r="E195" i="56"/>
  <c r="D195" i="56"/>
  <c r="I194" i="56"/>
  <c r="D194" i="56"/>
  <c r="D192" i="56"/>
  <c r="L192" i="56" s="1"/>
  <c r="L191" i="56"/>
  <c r="I191" i="56"/>
  <c r="D191" i="56"/>
  <c r="L190" i="56"/>
  <c r="I190" i="56"/>
  <c r="D190" i="56"/>
  <c r="L189" i="56"/>
  <c r="I189" i="56"/>
  <c r="D189" i="56"/>
  <c r="L188" i="56"/>
  <c r="I188" i="56"/>
  <c r="D188" i="56"/>
  <c r="L187" i="56"/>
  <c r="I187" i="56"/>
  <c r="D187" i="56"/>
  <c r="L186" i="56"/>
  <c r="I186" i="56"/>
  <c r="D186" i="56"/>
  <c r="G185" i="56"/>
  <c r="F185" i="56"/>
  <c r="E185" i="56"/>
  <c r="O184" i="56"/>
  <c r="N184" i="56"/>
  <c r="M184" i="56"/>
  <c r="I184" i="56"/>
  <c r="H184" i="56"/>
  <c r="E184" i="56"/>
  <c r="D184" i="56"/>
  <c r="I183" i="56"/>
  <c r="D183" i="56"/>
  <c r="D181" i="56"/>
  <c r="L181" i="56" s="1"/>
  <c r="L180" i="56"/>
  <c r="I180" i="56"/>
  <c r="D180" i="56"/>
  <c r="L179" i="56"/>
  <c r="I179" i="56"/>
  <c r="D179" i="56"/>
  <c r="L178" i="56"/>
  <c r="I178" i="56"/>
  <c r="D178" i="56"/>
  <c r="L177" i="56"/>
  <c r="I177" i="56"/>
  <c r="D177" i="56"/>
  <c r="L176" i="56"/>
  <c r="I176" i="56"/>
  <c r="D176" i="56"/>
  <c r="L175" i="56"/>
  <c r="I175" i="56"/>
  <c r="D175" i="56"/>
  <c r="G174" i="56"/>
  <c r="F174" i="56"/>
  <c r="E174" i="56"/>
  <c r="O173" i="56"/>
  <c r="N173" i="56"/>
  <c r="M173" i="56"/>
  <c r="I173" i="56"/>
  <c r="H173" i="56"/>
  <c r="E173" i="56"/>
  <c r="D173" i="56"/>
  <c r="I172" i="56"/>
  <c r="D172" i="56"/>
  <c r="D170" i="56"/>
  <c r="L170" i="56" s="1"/>
  <c r="L169" i="56"/>
  <c r="I169" i="56"/>
  <c r="D169" i="56"/>
  <c r="L168" i="56"/>
  <c r="I168" i="56"/>
  <c r="D168" i="56"/>
  <c r="L167" i="56"/>
  <c r="I167" i="56"/>
  <c r="D167" i="56"/>
  <c r="L166" i="56"/>
  <c r="I166" i="56"/>
  <c r="D166" i="56"/>
  <c r="L165" i="56"/>
  <c r="I165" i="56"/>
  <c r="D165" i="56"/>
  <c r="L164" i="56"/>
  <c r="I164" i="56"/>
  <c r="D164" i="56"/>
  <c r="G163" i="56"/>
  <c r="F163" i="56"/>
  <c r="E163" i="56"/>
  <c r="O162" i="56"/>
  <c r="N162" i="56"/>
  <c r="M162" i="56"/>
  <c r="I162" i="56"/>
  <c r="H162" i="56"/>
  <c r="E162" i="56"/>
  <c r="D162" i="56"/>
  <c r="I161" i="56"/>
  <c r="D161" i="56"/>
  <c r="D159" i="56"/>
  <c r="L159" i="56" s="1"/>
  <c r="L158" i="56"/>
  <c r="I158" i="56"/>
  <c r="G158" i="56"/>
  <c r="O158" i="56" s="1"/>
  <c r="E158" i="56"/>
  <c r="M158" i="56" s="1"/>
  <c r="D158" i="56"/>
  <c r="L157" i="56"/>
  <c r="I157" i="56"/>
  <c r="G157" i="56"/>
  <c r="O157" i="56" s="1"/>
  <c r="E157" i="56"/>
  <c r="M157" i="56" s="1"/>
  <c r="D157" i="56"/>
  <c r="L156" i="56"/>
  <c r="I156" i="56"/>
  <c r="G156" i="56"/>
  <c r="O156" i="56" s="1"/>
  <c r="E156" i="56"/>
  <c r="M156" i="56" s="1"/>
  <c r="D156" i="56"/>
  <c r="L155" i="56"/>
  <c r="I155" i="56"/>
  <c r="G155" i="56"/>
  <c r="O155" i="56" s="1"/>
  <c r="E155" i="56"/>
  <c r="D155" i="56"/>
  <c r="L154" i="56"/>
  <c r="I154" i="56"/>
  <c r="G154" i="56"/>
  <c r="O154" i="56" s="1"/>
  <c r="E154" i="56"/>
  <c r="M154" i="56" s="1"/>
  <c r="D154" i="56"/>
  <c r="L153" i="56"/>
  <c r="I153" i="56"/>
  <c r="G153" i="56"/>
  <c r="E153" i="56"/>
  <c r="D153" i="56"/>
  <c r="G152" i="56"/>
  <c r="F152" i="56"/>
  <c r="E152" i="56"/>
  <c r="O151" i="56"/>
  <c r="N151" i="56"/>
  <c r="M151" i="56"/>
  <c r="I151" i="56"/>
  <c r="H151" i="56"/>
  <c r="E151" i="56"/>
  <c r="D151" i="56"/>
  <c r="I150" i="56"/>
  <c r="D150" i="56"/>
  <c r="D148" i="56"/>
  <c r="L148" i="56" s="1"/>
  <c r="L147" i="56"/>
  <c r="I147" i="56"/>
  <c r="D147" i="56"/>
  <c r="L146" i="56"/>
  <c r="I146" i="56"/>
  <c r="D146" i="56"/>
  <c r="L145" i="56"/>
  <c r="I145" i="56"/>
  <c r="D145" i="56"/>
  <c r="L144" i="56"/>
  <c r="I144" i="56"/>
  <c r="D144" i="56"/>
  <c r="L143" i="56"/>
  <c r="I143" i="56"/>
  <c r="D143" i="56"/>
  <c r="L142" i="56"/>
  <c r="I142" i="56"/>
  <c r="D142" i="56"/>
  <c r="G141" i="56"/>
  <c r="F141" i="56"/>
  <c r="E141" i="56"/>
  <c r="O140" i="56"/>
  <c r="N140" i="56"/>
  <c r="M140" i="56"/>
  <c r="I140" i="56"/>
  <c r="H140" i="56"/>
  <c r="E140" i="56"/>
  <c r="D140" i="56"/>
  <c r="I139" i="56"/>
  <c r="D139" i="56"/>
  <c r="D137" i="56"/>
  <c r="L137" i="56" s="1"/>
  <c r="L136" i="56"/>
  <c r="I136" i="56"/>
  <c r="D136" i="56"/>
  <c r="L135" i="56"/>
  <c r="I135" i="56"/>
  <c r="D135" i="56"/>
  <c r="L134" i="56"/>
  <c r="I134" i="56"/>
  <c r="D134" i="56"/>
  <c r="L133" i="56"/>
  <c r="I133" i="56"/>
  <c r="D133" i="56"/>
  <c r="L132" i="56"/>
  <c r="I132" i="56"/>
  <c r="D132" i="56"/>
  <c r="L131" i="56"/>
  <c r="I131" i="56"/>
  <c r="D131" i="56"/>
  <c r="G130" i="56"/>
  <c r="F130" i="56"/>
  <c r="E130" i="56"/>
  <c r="O129" i="56"/>
  <c r="N129" i="56"/>
  <c r="M129" i="56"/>
  <c r="I129" i="56"/>
  <c r="H129" i="56"/>
  <c r="E129" i="56"/>
  <c r="D129" i="56"/>
  <c r="I128" i="56"/>
  <c r="D128" i="56"/>
  <c r="D126" i="56"/>
  <c r="L126" i="56" s="1"/>
  <c r="L125" i="56"/>
  <c r="I125" i="56"/>
  <c r="D125" i="56"/>
  <c r="L124" i="56"/>
  <c r="I124" i="56"/>
  <c r="D124" i="56"/>
  <c r="L123" i="56"/>
  <c r="I123" i="56"/>
  <c r="D123" i="56"/>
  <c r="L122" i="56"/>
  <c r="I122" i="56"/>
  <c r="D122" i="56"/>
  <c r="L121" i="56"/>
  <c r="I121" i="56"/>
  <c r="D121" i="56"/>
  <c r="L120" i="56"/>
  <c r="I120" i="56"/>
  <c r="D120" i="56"/>
  <c r="G119" i="56"/>
  <c r="F119" i="56"/>
  <c r="E119" i="56"/>
  <c r="O118" i="56"/>
  <c r="N118" i="56"/>
  <c r="M118" i="56"/>
  <c r="I118" i="56"/>
  <c r="H118" i="56"/>
  <c r="E118" i="56"/>
  <c r="D118" i="56"/>
  <c r="I117" i="56"/>
  <c r="D117" i="56"/>
  <c r="D115" i="56"/>
  <c r="L115" i="56" s="1"/>
  <c r="L114" i="56"/>
  <c r="I114" i="56"/>
  <c r="D114" i="56"/>
  <c r="L113" i="56"/>
  <c r="I113" i="56"/>
  <c r="D113" i="56"/>
  <c r="L112" i="56"/>
  <c r="I112" i="56"/>
  <c r="D112" i="56"/>
  <c r="L111" i="56"/>
  <c r="I111" i="56"/>
  <c r="D111" i="56"/>
  <c r="L110" i="56"/>
  <c r="I110" i="56"/>
  <c r="D110" i="56"/>
  <c r="L109" i="56"/>
  <c r="I109" i="56"/>
  <c r="D109" i="56"/>
  <c r="G108" i="56"/>
  <c r="F108" i="56"/>
  <c r="E108" i="56"/>
  <c r="O107" i="56"/>
  <c r="N107" i="56"/>
  <c r="M107" i="56"/>
  <c r="I107" i="56"/>
  <c r="H107" i="56"/>
  <c r="E107" i="56"/>
  <c r="D107" i="56"/>
  <c r="I106" i="56"/>
  <c r="D106" i="56"/>
  <c r="D104" i="56"/>
  <c r="L104" i="56" s="1"/>
  <c r="L103" i="56"/>
  <c r="I103" i="56"/>
  <c r="D103" i="56"/>
  <c r="L102" i="56"/>
  <c r="I102" i="56"/>
  <c r="D102" i="56"/>
  <c r="L101" i="56"/>
  <c r="I101" i="56"/>
  <c r="D101" i="56"/>
  <c r="L100" i="56"/>
  <c r="I100" i="56"/>
  <c r="D100" i="56"/>
  <c r="L99" i="56"/>
  <c r="I99" i="56"/>
  <c r="D99" i="56"/>
  <c r="L98" i="56"/>
  <c r="I98" i="56"/>
  <c r="D98" i="56"/>
  <c r="G97" i="56"/>
  <c r="F97" i="56"/>
  <c r="E97" i="56"/>
  <c r="O96" i="56"/>
  <c r="N96" i="56"/>
  <c r="M96" i="56"/>
  <c r="H96" i="56"/>
  <c r="E96" i="56"/>
  <c r="D96" i="56"/>
  <c r="I95" i="56"/>
  <c r="D95" i="56"/>
  <c r="L93" i="56"/>
  <c r="L92" i="56"/>
  <c r="I92" i="56"/>
  <c r="D92" i="56"/>
  <c r="L91" i="56"/>
  <c r="I91" i="56"/>
  <c r="D91" i="56"/>
  <c r="L90" i="56"/>
  <c r="I90" i="56"/>
  <c r="D90" i="56"/>
  <c r="L89" i="56"/>
  <c r="I89" i="56"/>
  <c r="D89" i="56"/>
  <c r="L88" i="56"/>
  <c r="I88" i="56"/>
  <c r="D88" i="56"/>
  <c r="L87" i="56"/>
  <c r="I87" i="56"/>
  <c r="D87" i="56"/>
  <c r="G86" i="56"/>
  <c r="F86" i="56"/>
  <c r="E86" i="56"/>
  <c r="O85" i="56"/>
  <c r="N85" i="56"/>
  <c r="M85" i="56"/>
  <c r="D84" i="56"/>
  <c r="F82" i="56"/>
  <c r="E82" i="56"/>
  <c r="D82" i="56"/>
  <c r="F81" i="56"/>
  <c r="E81" i="56"/>
  <c r="D81" i="56"/>
  <c r="F80" i="56"/>
  <c r="E80" i="56"/>
  <c r="D80" i="56"/>
  <c r="F79" i="56"/>
  <c r="E79" i="56"/>
  <c r="D79" i="56"/>
  <c r="F78" i="56"/>
  <c r="E78" i="56"/>
  <c r="D78" i="56"/>
  <c r="F77" i="56"/>
  <c r="E77" i="56"/>
  <c r="D77" i="56"/>
  <c r="E73" i="56"/>
  <c r="D73" i="56"/>
  <c r="E72" i="56"/>
  <c r="D72" i="56"/>
  <c r="E71" i="56"/>
  <c r="D71" i="56"/>
  <c r="D64" i="56"/>
  <c r="E63" i="56"/>
  <c r="E272" i="55" s="1"/>
  <c r="D63" i="56"/>
  <c r="E62" i="56"/>
  <c r="E271" i="55" s="1"/>
  <c r="D62" i="56"/>
  <c r="E61" i="56"/>
  <c r="E270" i="55" s="1"/>
  <c r="D61" i="56"/>
  <c r="E60" i="56"/>
  <c r="E269" i="55" s="1"/>
  <c r="D60" i="56"/>
  <c r="E59" i="56"/>
  <c r="E268" i="55" s="1"/>
  <c r="D59" i="56"/>
  <c r="E58" i="56"/>
  <c r="E267" i="55" s="1"/>
  <c r="D58" i="56"/>
  <c r="E57" i="56"/>
  <c r="E266" i="55" s="1"/>
  <c r="D57" i="56"/>
  <c r="E56" i="56"/>
  <c r="E265" i="55" s="1"/>
  <c r="D56" i="56"/>
  <c r="E55" i="56"/>
  <c r="E264" i="55" s="1"/>
  <c r="D55" i="56"/>
  <c r="E54" i="56"/>
  <c r="E263" i="55" s="1"/>
  <c r="D54" i="56"/>
  <c r="E53" i="56"/>
  <c r="E262" i="55" s="1"/>
  <c r="D53" i="56"/>
  <c r="E52" i="56"/>
  <c r="E261" i="55" s="1"/>
  <c r="D52" i="56"/>
  <c r="E51" i="56"/>
  <c r="E260" i="55" s="1"/>
  <c r="D51" i="56"/>
  <c r="E50" i="56"/>
  <c r="E259" i="55" s="1"/>
  <c r="D50" i="56"/>
  <c r="E49" i="56"/>
  <c r="E258" i="55" s="1"/>
  <c r="D49" i="56"/>
  <c r="E48" i="56"/>
  <c r="E257" i="55" s="1"/>
  <c r="D48" i="56"/>
  <c r="E47" i="56"/>
  <c r="E256" i="55" s="1"/>
  <c r="D47" i="56"/>
  <c r="E46" i="56"/>
  <c r="E255" i="55" s="1"/>
  <c r="D46" i="56"/>
  <c r="E45" i="56"/>
  <c r="E254" i="55" s="1"/>
  <c r="D45" i="56"/>
  <c r="E44" i="56"/>
  <c r="E253" i="55" s="1"/>
  <c r="D44" i="56"/>
  <c r="E43" i="56"/>
  <c r="E252" i="55" s="1"/>
  <c r="D43" i="56"/>
  <c r="E42" i="56"/>
  <c r="E251" i="55" s="1"/>
  <c r="D42" i="56"/>
  <c r="E41" i="56"/>
  <c r="E250" i="55" s="1"/>
  <c r="D41" i="56"/>
  <c r="E40" i="56"/>
  <c r="E249" i="55" s="1"/>
  <c r="D40" i="56"/>
  <c r="E39" i="56"/>
  <c r="E248" i="55" s="1"/>
  <c r="D39" i="56"/>
  <c r="E38" i="56"/>
  <c r="E247" i="55" s="1"/>
  <c r="D38" i="56"/>
  <c r="E37" i="56"/>
  <c r="E246" i="55" s="1"/>
  <c r="D37" i="56"/>
  <c r="E36" i="56"/>
  <c r="E245" i="55" s="1"/>
  <c r="D36" i="56"/>
  <c r="E35" i="56"/>
  <c r="E244" i="55" s="1"/>
  <c r="D35" i="56"/>
  <c r="E34" i="56"/>
  <c r="E243" i="55" s="1"/>
  <c r="D34" i="56"/>
  <c r="E33" i="56"/>
  <c r="E242" i="55" s="1"/>
  <c r="D33" i="56"/>
  <c r="E32" i="56"/>
  <c r="E241" i="55" s="1"/>
  <c r="D32" i="56"/>
  <c r="E31" i="56"/>
  <c r="E240" i="55" s="1"/>
  <c r="D31" i="56"/>
  <c r="E30" i="56"/>
  <c r="E239" i="55" s="1"/>
  <c r="D30" i="56"/>
  <c r="E29" i="56"/>
  <c r="E238" i="55" s="1"/>
  <c r="D29" i="56"/>
  <c r="E28" i="56"/>
  <c r="E237" i="55" s="1"/>
  <c r="D28" i="56"/>
  <c r="E27" i="56"/>
  <c r="E236" i="55" s="1"/>
  <c r="D27" i="56"/>
  <c r="E26" i="56"/>
  <c r="E235" i="55" s="1"/>
  <c r="D26" i="56"/>
  <c r="E25" i="56"/>
  <c r="E234" i="55" s="1"/>
  <c r="D25" i="56"/>
  <c r="E24" i="56"/>
  <c r="E233" i="55" s="1"/>
  <c r="D24" i="56"/>
  <c r="E23" i="56"/>
  <c r="E232" i="55" s="1"/>
  <c r="D23" i="56"/>
  <c r="E22" i="56"/>
  <c r="E231" i="55" s="1"/>
  <c r="D22" i="56"/>
  <c r="E21" i="56"/>
  <c r="E230" i="55" s="1"/>
  <c r="D21" i="56"/>
  <c r="E20" i="56"/>
  <c r="E229" i="55" s="1"/>
  <c r="D20" i="56"/>
  <c r="E19" i="56"/>
  <c r="E228" i="55" s="1"/>
  <c r="D19" i="56"/>
  <c r="E18" i="56"/>
  <c r="E227" i="55" s="1"/>
  <c r="D18" i="56"/>
  <c r="E17" i="56"/>
  <c r="E226" i="55" s="1"/>
  <c r="D17" i="56"/>
  <c r="E16" i="56"/>
  <c r="E225" i="55" s="1"/>
  <c r="D16" i="56"/>
  <c r="E15" i="56"/>
  <c r="E224" i="55" s="1"/>
  <c r="D15" i="56"/>
  <c r="D14" i="56"/>
  <c r="D11" i="56"/>
  <c r="H10" i="56"/>
  <c r="D10" i="56"/>
  <c r="H9" i="56"/>
  <c r="D9" i="56"/>
  <c r="A10" i="54"/>
  <c r="A10" i="53"/>
  <c r="A10" i="52"/>
  <c r="A10" i="51"/>
  <c r="A10" i="50"/>
  <c r="A10" i="49"/>
  <c r="A10" i="48"/>
  <c r="A10" i="47"/>
  <c r="A10" i="46"/>
  <c r="A10" i="45"/>
  <c r="A10" i="44"/>
  <c r="A10" i="43"/>
  <c r="A10" i="41"/>
  <c r="A10" i="42"/>
  <c r="A10" i="40"/>
  <c r="A10" i="39"/>
  <c r="A10" i="38"/>
  <c r="A10" i="37"/>
  <c r="A10" i="36"/>
  <c r="A10" i="35"/>
  <c r="A10" i="33"/>
  <c r="A10" i="32"/>
  <c r="A10" i="31"/>
  <c r="A10" i="30"/>
  <c r="A10" i="29"/>
  <c r="A10" i="28"/>
  <c r="A10" i="27"/>
  <c r="A10" i="26"/>
  <c r="A10" i="25"/>
  <c r="A10" i="24"/>
  <c r="A10" i="23"/>
  <c r="A10" i="22"/>
  <c r="A10" i="21"/>
  <c r="A10" i="20"/>
  <c r="A10" i="19"/>
  <c r="A10" i="18"/>
  <c r="A10" i="17"/>
  <c r="A10" i="16"/>
  <c r="A10" i="15"/>
  <c r="A10" i="14"/>
  <c r="A10" i="11"/>
  <c r="A10" i="10"/>
  <c r="A10" i="9"/>
  <c r="A10" i="8"/>
  <c r="A10" i="7"/>
  <c r="A10" i="6"/>
  <c r="A10" i="5"/>
  <c r="A10" i="4"/>
  <c r="A10" i="3"/>
  <c r="A10" i="2"/>
  <c r="I555" i="56" l="1"/>
  <c r="I599" i="56"/>
  <c r="F544" i="56"/>
  <c r="N537" i="56" s="1"/>
  <c r="N545" i="56" s="1"/>
  <c r="F434" i="56"/>
  <c r="N427" i="56" s="1"/>
  <c r="N435" i="56" s="1"/>
  <c r="F511" i="56"/>
  <c r="N504" i="56" s="1"/>
  <c r="N512" i="56" s="1"/>
  <c r="H587" i="56"/>
  <c r="H604" i="56"/>
  <c r="G621" i="56"/>
  <c r="O614" i="56" s="1"/>
  <c r="O622" i="56" s="1"/>
  <c r="H618" i="56"/>
  <c r="G577" i="56"/>
  <c r="O570" i="56" s="1"/>
  <c r="O578" i="56" s="1"/>
  <c r="H582" i="56"/>
  <c r="H594" i="56"/>
  <c r="I445" i="56"/>
  <c r="F533" i="56"/>
  <c r="N526" i="56" s="1"/>
  <c r="N534" i="56" s="1"/>
  <c r="G511" i="56"/>
  <c r="O504" i="56" s="1"/>
  <c r="O512" i="56" s="1"/>
  <c r="H506" i="56"/>
  <c r="H508" i="56"/>
  <c r="I423" i="56"/>
  <c r="E489" i="56"/>
  <c r="M482" i="56" s="1"/>
  <c r="M490" i="56" s="1"/>
  <c r="H485" i="56"/>
  <c r="G500" i="56"/>
  <c r="O493" i="56" s="1"/>
  <c r="O501" i="56" s="1"/>
  <c r="H495" i="56"/>
  <c r="F522" i="56"/>
  <c r="N515" i="56" s="1"/>
  <c r="N523" i="56" s="1"/>
  <c r="H532" i="56"/>
  <c r="I566" i="56"/>
  <c r="H576" i="56"/>
  <c r="H584" i="56"/>
  <c r="H593" i="56"/>
  <c r="G368" i="56"/>
  <c r="O361" i="56" s="1"/>
  <c r="O369" i="56" s="1"/>
  <c r="I401" i="56"/>
  <c r="I478" i="56"/>
  <c r="F489" i="56"/>
  <c r="N482" i="56" s="1"/>
  <c r="N490" i="56" s="1"/>
  <c r="I500" i="56"/>
  <c r="I533" i="56"/>
  <c r="H560" i="56"/>
  <c r="I610" i="56"/>
  <c r="F621" i="56"/>
  <c r="N614" i="56" s="1"/>
  <c r="N622" i="56" s="1"/>
  <c r="H619" i="56"/>
  <c r="H466" i="56"/>
  <c r="H476" i="56"/>
  <c r="H510" i="56"/>
  <c r="N627" i="56"/>
  <c r="O627" i="56"/>
  <c r="H629" i="56"/>
  <c r="N629" i="56"/>
  <c r="M631" i="56"/>
  <c r="I357" i="56"/>
  <c r="H385" i="56"/>
  <c r="H408" i="56"/>
  <c r="H411" i="56"/>
  <c r="H443" i="56"/>
  <c r="H461" i="56"/>
  <c r="I489" i="56"/>
  <c r="H488" i="56"/>
  <c r="F500" i="56"/>
  <c r="N493" i="56" s="1"/>
  <c r="N501" i="56" s="1"/>
  <c r="O494" i="56"/>
  <c r="O500" i="56" s="1"/>
  <c r="E511" i="56"/>
  <c r="M504" i="56" s="1"/>
  <c r="M512" i="56" s="1"/>
  <c r="H516" i="56"/>
  <c r="H518" i="56"/>
  <c r="H529" i="56"/>
  <c r="H530" i="56"/>
  <c r="I544" i="56"/>
  <c r="G555" i="56"/>
  <c r="O548" i="56" s="1"/>
  <c r="O556" i="56" s="1"/>
  <c r="H550" i="56"/>
  <c r="H552" i="56"/>
  <c r="G588" i="56"/>
  <c r="O581" i="56" s="1"/>
  <c r="O589" i="56" s="1"/>
  <c r="M582" i="56"/>
  <c r="H586" i="56"/>
  <c r="H595" i="56"/>
  <c r="H596" i="56"/>
  <c r="H605" i="56"/>
  <c r="H606" i="56"/>
  <c r="H608" i="56"/>
  <c r="H620" i="56"/>
  <c r="H440" i="56"/>
  <c r="H452" i="56"/>
  <c r="H455" i="56"/>
  <c r="G478" i="56"/>
  <c r="O471" i="56" s="1"/>
  <c r="O479" i="56" s="1"/>
  <c r="H473" i="56"/>
  <c r="H475" i="56"/>
  <c r="H487" i="56"/>
  <c r="H496" i="56"/>
  <c r="H499" i="56"/>
  <c r="N516" i="56"/>
  <c r="N522" i="56" s="1"/>
  <c r="H527" i="56"/>
  <c r="H528" i="56"/>
  <c r="H538" i="56"/>
  <c r="H564" i="56"/>
  <c r="H572" i="56"/>
  <c r="H573" i="56"/>
  <c r="N483" i="56"/>
  <c r="N489" i="56" s="1"/>
  <c r="G522" i="56"/>
  <c r="O515" i="56" s="1"/>
  <c r="O523" i="56" s="1"/>
  <c r="H520" i="56"/>
  <c r="H521" i="56"/>
  <c r="N527" i="56"/>
  <c r="N533" i="56" s="1"/>
  <c r="M528" i="56"/>
  <c r="M572" i="56"/>
  <c r="I588" i="56"/>
  <c r="F599" i="56"/>
  <c r="N592" i="56" s="1"/>
  <c r="N600" i="56" s="1"/>
  <c r="M594" i="56"/>
  <c r="F610" i="56"/>
  <c r="N603" i="56" s="1"/>
  <c r="N611" i="56" s="1"/>
  <c r="G610" i="56"/>
  <c r="O603" i="56" s="1"/>
  <c r="O611" i="56" s="1"/>
  <c r="H607" i="56"/>
  <c r="I621" i="56"/>
  <c r="H616" i="56"/>
  <c r="H617" i="56"/>
  <c r="M619" i="56"/>
  <c r="H627" i="56"/>
  <c r="H395" i="56"/>
  <c r="G489" i="56"/>
  <c r="O482" i="56" s="1"/>
  <c r="O490" i="56" s="1"/>
  <c r="H494" i="56"/>
  <c r="M495" i="56"/>
  <c r="I511" i="56"/>
  <c r="I522" i="56"/>
  <c r="H517" i="56"/>
  <c r="G533" i="56"/>
  <c r="O526" i="56" s="1"/>
  <c r="O534" i="56" s="1"/>
  <c r="O527" i="56"/>
  <c r="O533" i="56" s="1"/>
  <c r="H531" i="56"/>
  <c r="G544" i="56"/>
  <c r="O537" i="56" s="1"/>
  <c r="O545" i="56" s="1"/>
  <c r="H540" i="56"/>
  <c r="H543" i="56"/>
  <c r="F555" i="56"/>
  <c r="N548" i="56" s="1"/>
  <c r="N556" i="56" s="1"/>
  <c r="H565" i="56"/>
  <c r="H571" i="56"/>
  <c r="H574" i="56"/>
  <c r="M576" i="56"/>
  <c r="E588" i="56"/>
  <c r="M581" i="56" s="1"/>
  <c r="M589" i="56" s="1"/>
  <c r="M584" i="56"/>
  <c r="G599" i="56"/>
  <c r="O592" i="56" s="1"/>
  <c r="O600" i="56" s="1"/>
  <c r="O593" i="56"/>
  <c r="O599" i="56" s="1"/>
  <c r="H597" i="56"/>
  <c r="H598" i="56"/>
  <c r="H615" i="56"/>
  <c r="M617" i="56"/>
  <c r="F390" i="56"/>
  <c r="N383" i="56" s="1"/>
  <c r="N391" i="56" s="1"/>
  <c r="H406" i="56"/>
  <c r="H428" i="56"/>
  <c r="H430" i="56"/>
  <c r="H444" i="56"/>
  <c r="H450" i="56"/>
  <c r="H453" i="56"/>
  <c r="I467" i="56"/>
  <c r="H463" i="56"/>
  <c r="H474" i="56"/>
  <c r="I379" i="56"/>
  <c r="I390" i="56"/>
  <c r="G412" i="56"/>
  <c r="O405" i="56" s="1"/>
  <c r="O413" i="56" s="1"/>
  <c r="N411" i="56"/>
  <c r="M443" i="56"/>
  <c r="F467" i="56"/>
  <c r="N460" i="56" s="1"/>
  <c r="N468" i="56" s="1"/>
  <c r="H362" i="56"/>
  <c r="H373" i="56"/>
  <c r="H384" i="56"/>
  <c r="F401" i="56"/>
  <c r="N394" i="56" s="1"/>
  <c r="N402" i="56" s="1"/>
  <c r="H400" i="56"/>
  <c r="I412" i="56"/>
  <c r="H409" i="56"/>
  <c r="H417" i="56"/>
  <c r="H420" i="56"/>
  <c r="I456" i="56"/>
  <c r="H451" i="56"/>
  <c r="G467" i="56"/>
  <c r="O460" i="56" s="1"/>
  <c r="O468" i="56" s="1"/>
  <c r="H465" i="56"/>
  <c r="E478" i="56"/>
  <c r="M471" i="56" s="1"/>
  <c r="M479" i="56" s="1"/>
  <c r="I291" i="56"/>
  <c r="I170" i="56"/>
  <c r="M155" i="56"/>
  <c r="E445" i="56"/>
  <c r="M438" i="56" s="1"/>
  <c r="M446" i="56" s="1"/>
  <c r="H439" i="56"/>
  <c r="E555" i="56"/>
  <c r="M548" i="56" s="1"/>
  <c r="M556" i="56" s="1"/>
  <c r="H549" i="56"/>
  <c r="M562" i="56"/>
  <c r="H562" i="56"/>
  <c r="I192" i="56"/>
  <c r="I236" i="56"/>
  <c r="I269" i="56"/>
  <c r="I280" i="56"/>
  <c r="I203" i="56"/>
  <c r="I258" i="56"/>
  <c r="I104" i="56"/>
  <c r="I126" i="56"/>
  <c r="I148" i="56"/>
  <c r="I181" i="56"/>
  <c r="I214" i="56"/>
  <c r="G159" i="56"/>
  <c r="O152" i="56" s="1"/>
  <c r="O160" i="56" s="1"/>
  <c r="I115" i="56"/>
  <c r="I137" i="56"/>
  <c r="I159" i="56"/>
  <c r="I313" i="56"/>
  <c r="F368" i="56"/>
  <c r="N361" i="56" s="1"/>
  <c r="N369" i="56" s="1"/>
  <c r="H366" i="56"/>
  <c r="G379" i="56"/>
  <c r="O372" i="56" s="1"/>
  <c r="O380" i="56" s="1"/>
  <c r="H375" i="56"/>
  <c r="G390" i="56"/>
  <c r="O383" i="56" s="1"/>
  <c r="O391" i="56" s="1"/>
  <c r="G401" i="56"/>
  <c r="O394" i="56" s="1"/>
  <c r="O402" i="56" s="1"/>
  <c r="H399" i="56"/>
  <c r="O406" i="56"/>
  <c r="O412" i="56" s="1"/>
  <c r="H419" i="56"/>
  <c r="H442" i="56"/>
  <c r="O362" i="56"/>
  <c r="O368" i="56" s="1"/>
  <c r="I225" i="56"/>
  <c r="I247" i="56"/>
  <c r="I346" i="56"/>
  <c r="I368" i="56"/>
  <c r="H364" i="56"/>
  <c r="H365" i="56"/>
  <c r="H377" i="56"/>
  <c r="H378" i="56"/>
  <c r="E390" i="56"/>
  <c r="M383" i="56" s="1"/>
  <c r="M391" i="56" s="1"/>
  <c r="M385" i="56"/>
  <c r="H387" i="56"/>
  <c r="E401" i="56"/>
  <c r="M394" i="56" s="1"/>
  <c r="M402" i="56" s="1"/>
  <c r="H407" i="56"/>
  <c r="M409" i="56"/>
  <c r="F423" i="56"/>
  <c r="N416" i="56" s="1"/>
  <c r="N424" i="56" s="1"/>
  <c r="G434" i="56"/>
  <c r="O427" i="56" s="1"/>
  <c r="O435" i="56" s="1"/>
  <c r="H429" i="56"/>
  <c r="H431" i="56"/>
  <c r="F445" i="56"/>
  <c r="N438" i="56" s="1"/>
  <c r="N446" i="56" s="1"/>
  <c r="M439" i="56"/>
  <c r="F456" i="56"/>
  <c r="N449" i="56" s="1"/>
  <c r="N457" i="56" s="1"/>
  <c r="M451" i="56"/>
  <c r="H454" i="56"/>
  <c r="I302" i="56"/>
  <c r="G313" i="56"/>
  <c r="O306" i="56" s="1"/>
  <c r="O314" i="56" s="1"/>
  <c r="I324" i="56"/>
  <c r="I335" i="56"/>
  <c r="H363" i="56"/>
  <c r="H367" i="56"/>
  <c r="F379" i="56"/>
  <c r="N372" i="56" s="1"/>
  <c r="N380" i="56" s="1"/>
  <c r="O373" i="56"/>
  <c r="O379" i="56" s="1"/>
  <c r="O384" i="56"/>
  <c r="O390" i="56" s="1"/>
  <c r="N395" i="56"/>
  <c r="N401" i="56" s="1"/>
  <c r="H398" i="56"/>
  <c r="F412" i="56"/>
  <c r="N405" i="56" s="1"/>
  <c r="N413" i="56" s="1"/>
  <c r="H410" i="56"/>
  <c r="G423" i="56"/>
  <c r="O416" i="56" s="1"/>
  <c r="O424" i="56" s="1"/>
  <c r="H421" i="56"/>
  <c r="H422" i="56"/>
  <c r="I434" i="56"/>
  <c r="H432" i="56"/>
  <c r="G445" i="56"/>
  <c r="O438" i="56" s="1"/>
  <c r="O446" i="56" s="1"/>
  <c r="G456" i="56"/>
  <c r="O449" i="56" s="1"/>
  <c r="O457" i="56" s="1"/>
  <c r="O450" i="56"/>
  <c r="O456" i="56" s="1"/>
  <c r="O566" i="56"/>
  <c r="I93" i="56"/>
  <c r="M153" i="56"/>
  <c r="E159" i="56"/>
  <c r="M152" i="56" s="1"/>
  <c r="M160" i="56" s="1"/>
  <c r="O153" i="56"/>
  <c r="O159" i="56" s="1"/>
  <c r="O307" i="56"/>
  <c r="O313" i="56" s="1"/>
  <c r="N363" i="56"/>
  <c r="N368" i="56" s="1"/>
  <c r="M373" i="56"/>
  <c r="M375" i="56"/>
  <c r="M377" i="56"/>
  <c r="E379" i="56"/>
  <c r="M372" i="56" s="1"/>
  <c r="M380" i="56" s="1"/>
  <c r="N384" i="56"/>
  <c r="N390" i="56" s="1"/>
  <c r="H386" i="56"/>
  <c r="H388" i="56"/>
  <c r="H389" i="56"/>
  <c r="M395" i="56"/>
  <c r="H396" i="56"/>
  <c r="O423" i="56"/>
  <c r="M362" i="56"/>
  <c r="M364" i="56"/>
  <c r="E368" i="56"/>
  <c r="M361" i="56" s="1"/>
  <c r="M369" i="56" s="1"/>
  <c r="N373" i="56"/>
  <c r="N379" i="56" s="1"/>
  <c r="M396" i="56"/>
  <c r="N445" i="56"/>
  <c r="O395" i="56"/>
  <c r="O401" i="56" s="1"/>
  <c r="N478" i="56"/>
  <c r="H374" i="56"/>
  <c r="H376" i="56"/>
  <c r="M384" i="56"/>
  <c r="H397" i="56"/>
  <c r="O467" i="56"/>
  <c r="H418" i="56"/>
  <c r="M428" i="56"/>
  <c r="M430" i="56"/>
  <c r="M432" i="56"/>
  <c r="E434" i="56"/>
  <c r="M427" i="56" s="1"/>
  <c r="M435" i="56" s="1"/>
  <c r="H441" i="56"/>
  <c r="H462" i="56"/>
  <c r="H464" i="56"/>
  <c r="M472" i="56"/>
  <c r="M474" i="56"/>
  <c r="M476" i="56"/>
  <c r="F478" i="56"/>
  <c r="N471" i="56" s="1"/>
  <c r="N479" i="56" s="1"/>
  <c r="M398" i="56"/>
  <c r="N407" i="56"/>
  <c r="M417" i="56"/>
  <c r="M419" i="56"/>
  <c r="M421" i="56"/>
  <c r="M422" i="56"/>
  <c r="E423" i="56"/>
  <c r="M416" i="56" s="1"/>
  <c r="M424" i="56" s="1"/>
  <c r="N428" i="56"/>
  <c r="N434" i="56" s="1"/>
  <c r="H433" i="56"/>
  <c r="O439" i="56"/>
  <c r="O445" i="56" s="1"/>
  <c r="M440" i="56"/>
  <c r="M442" i="56"/>
  <c r="N451" i="56"/>
  <c r="N456" i="56" s="1"/>
  <c r="M461" i="56"/>
  <c r="M463" i="56"/>
  <c r="M465" i="56"/>
  <c r="M466" i="56"/>
  <c r="E467" i="56"/>
  <c r="M460" i="56" s="1"/>
  <c r="M468" i="56" s="1"/>
  <c r="H472" i="56"/>
  <c r="H477" i="56"/>
  <c r="M483" i="56"/>
  <c r="H484" i="56"/>
  <c r="M485" i="56"/>
  <c r="H486" i="56"/>
  <c r="M406" i="56"/>
  <c r="M408" i="56"/>
  <c r="E412" i="56"/>
  <c r="M405" i="56" s="1"/>
  <c r="M413" i="56" s="1"/>
  <c r="N417" i="56"/>
  <c r="N423" i="56" s="1"/>
  <c r="O428" i="56"/>
  <c r="O434" i="56" s="1"/>
  <c r="M429" i="56"/>
  <c r="M450" i="56"/>
  <c r="M452" i="56"/>
  <c r="E456" i="56"/>
  <c r="M449" i="56" s="1"/>
  <c r="M457" i="56" s="1"/>
  <c r="N461" i="56"/>
  <c r="N467" i="56" s="1"/>
  <c r="O472" i="56"/>
  <c r="O478" i="56" s="1"/>
  <c r="M473" i="56"/>
  <c r="H483" i="56"/>
  <c r="M484" i="56"/>
  <c r="O544" i="56"/>
  <c r="O483" i="56"/>
  <c r="O489" i="56" s="1"/>
  <c r="M494" i="56"/>
  <c r="M496" i="56"/>
  <c r="E500" i="56"/>
  <c r="M493" i="56" s="1"/>
  <c r="M501" i="56" s="1"/>
  <c r="H505" i="56"/>
  <c r="N505" i="56"/>
  <c r="N511" i="56" s="1"/>
  <c r="H507" i="56"/>
  <c r="H509" i="56"/>
  <c r="O516" i="56"/>
  <c r="O522" i="56" s="1"/>
  <c r="M517" i="56"/>
  <c r="M538" i="56"/>
  <c r="M540" i="56"/>
  <c r="E544" i="56"/>
  <c r="M537" i="56" s="1"/>
  <c r="M545" i="56" s="1"/>
  <c r="N549" i="56"/>
  <c r="N555" i="56" s="1"/>
  <c r="H551" i="56"/>
  <c r="H553" i="56"/>
  <c r="H554" i="56"/>
  <c r="F566" i="56"/>
  <c r="N559" i="56" s="1"/>
  <c r="N567" i="56" s="1"/>
  <c r="O571" i="56"/>
  <c r="O577" i="56" s="1"/>
  <c r="I640" i="56"/>
  <c r="M487" i="56"/>
  <c r="N494" i="56"/>
  <c r="N500" i="56" s="1"/>
  <c r="H498" i="56"/>
  <c r="O505" i="56"/>
  <c r="O511" i="56" s="1"/>
  <c r="M506" i="56"/>
  <c r="M508" i="56"/>
  <c r="H519" i="56"/>
  <c r="M527" i="56"/>
  <c r="M529" i="56"/>
  <c r="M531" i="56"/>
  <c r="E533" i="56"/>
  <c r="M526" i="56" s="1"/>
  <c r="M534" i="56" s="1"/>
  <c r="N538" i="56"/>
  <c r="N544" i="56" s="1"/>
  <c r="H542" i="56"/>
  <c r="O549" i="56"/>
  <c r="O555" i="56" s="1"/>
  <c r="M550" i="56"/>
  <c r="M552" i="56"/>
  <c r="E566" i="56"/>
  <c r="M559" i="56" s="1"/>
  <c r="M567" i="56" s="1"/>
  <c r="M560" i="56"/>
  <c r="H561" i="56"/>
  <c r="N562" i="56"/>
  <c r="N565" i="56"/>
  <c r="G566" i="56"/>
  <c r="O559" i="56" s="1"/>
  <c r="O567" i="56" s="1"/>
  <c r="I577" i="56"/>
  <c r="M573" i="56"/>
  <c r="I638" i="56"/>
  <c r="I639" i="56"/>
  <c r="M516" i="56"/>
  <c r="E522" i="56"/>
  <c r="M515" i="56" s="1"/>
  <c r="M523" i="56" s="1"/>
  <c r="E577" i="56"/>
  <c r="M570" i="56" s="1"/>
  <c r="M578" i="56" s="1"/>
  <c r="M574" i="56"/>
  <c r="H575" i="56"/>
  <c r="N588" i="56"/>
  <c r="I637" i="56"/>
  <c r="I642" i="56"/>
  <c r="H497" i="56"/>
  <c r="M505" i="56"/>
  <c r="H539" i="56"/>
  <c r="H541" i="56"/>
  <c r="M549" i="56"/>
  <c r="H563" i="56"/>
  <c r="F577" i="56"/>
  <c r="N570" i="56" s="1"/>
  <c r="N578" i="56" s="1"/>
  <c r="N571" i="56"/>
  <c r="N577" i="56" s="1"/>
  <c r="M571" i="56"/>
  <c r="I641" i="56"/>
  <c r="F588" i="56"/>
  <c r="N581" i="56" s="1"/>
  <c r="N589" i="56" s="1"/>
  <c r="M620" i="56"/>
  <c r="E621" i="56"/>
  <c r="M614" i="56" s="1"/>
  <c r="M622" i="56" s="1"/>
  <c r="H626" i="56"/>
  <c r="N626" i="56"/>
  <c r="H628" i="56"/>
  <c r="N628" i="56"/>
  <c r="H630" i="56"/>
  <c r="N630" i="56"/>
  <c r="H631" i="56"/>
  <c r="N631" i="56"/>
  <c r="F632" i="56"/>
  <c r="O582" i="56"/>
  <c r="O588" i="56" s="1"/>
  <c r="M583" i="56"/>
  <c r="N594" i="56"/>
  <c r="N599" i="56" s="1"/>
  <c r="M604" i="56"/>
  <c r="O605" i="56"/>
  <c r="O610" i="56" s="1"/>
  <c r="M606" i="56"/>
  <c r="M608" i="56"/>
  <c r="E610" i="56"/>
  <c r="M603" i="56" s="1"/>
  <c r="M611" i="56" s="1"/>
  <c r="N615" i="56"/>
  <c r="N621" i="56" s="1"/>
  <c r="O626" i="56"/>
  <c r="M627" i="56"/>
  <c r="O628" i="56"/>
  <c r="M629" i="56"/>
  <c r="O630" i="56"/>
  <c r="O631" i="56"/>
  <c r="G632" i="56"/>
  <c r="H583" i="56"/>
  <c r="H585" i="56"/>
  <c r="M593" i="56"/>
  <c r="M595" i="56"/>
  <c r="M597" i="56"/>
  <c r="M598" i="56"/>
  <c r="E599" i="56"/>
  <c r="M592" i="56" s="1"/>
  <c r="M600" i="56" s="1"/>
  <c r="N604" i="56"/>
  <c r="N610" i="56" s="1"/>
  <c r="H609" i="56"/>
  <c r="O615" i="56"/>
  <c r="O621" i="56" s="1"/>
  <c r="M616" i="56"/>
  <c r="M618" i="56"/>
  <c r="M628" i="56"/>
  <c r="O629" i="56"/>
  <c r="M630" i="56"/>
  <c r="E632" i="56"/>
  <c r="I632" i="56"/>
  <c r="H12" i="55"/>
  <c r="F12" i="55"/>
  <c r="H8" i="55"/>
  <c r="F8" i="55"/>
  <c r="M159" i="56" l="1"/>
  <c r="N412" i="56"/>
  <c r="H599" i="56"/>
  <c r="M566" i="56"/>
  <c r="H621" i="56"/>
  <c r="M588" i="56"/>
  <c r="J579" i="56" s="1"/>
  <c r="H456" i="56"/>
  <c r="H533" i="56"/>
  <c r="H522" i="56"/>
  <c r="M625" i="56"/>
  <c r="M633" i="56" s="1"/>
  <c r="O625" i="56"/>
  <c r="O633" i="56" s="1"/>
  <c r="N625" i="56"/>
  <c r="N633" i="56" s="1"/>
  <c r="H368" i="56"/>
  <c r="M390" i="56"/>
  <c r="J381" i="56" s="1"/>
  <c r="H489" i="56"/>
  <c r="M621" i="56"/>
  <c r="J612" i="56" s="1"/>
  <c r="M577" i="56"/>
  <c r="J568" i="56" s="1"/>
  <c r="N566" i="56"/>
  <c r="M555" i="56"/>
  <c r="J546" i="56" s="1"/>
  <c r="M533" i="56"/>
  <c r="J524" i="56" s="1"/>
  <c r="M522" i="56"/>
  <c r="J513" i="56" s="1"/>
  <c r="M511" i="56"/>
  <c r="J502" i="56" s="1"/>
  <c r="M500" i="56"/>
  <c r="J491" i="56" s="1"/>
  <c r="H478" i="56"/>
  <c r="M445" i="56"/>
  <c r="J436" i="56" s="1"/>
  <c r="H445" i="56"/>
  <c r="H434" i="56"/>
  <c r="M412" i="56"/>
  <c r="H379" i="56"/>
  <c r="H588" i="56"/>
  <c r="H544" i="56"/>
  <c r="M632" i="56"/>
  <c r="H577" i="56"/>
  <c r="H412" i="56"/>
  <c r="H610" i="56"/>
  <c r="H500" i="56"/>
  <c r="H566" i="56"/>
  <c r="H467" i="56"/>
  <c r="H423" i="56"/>
  <c r="H555" i="56"/>
  <c r="M423" i="56"/>
  <c r="J414" i="56" s="1"/>
  <c r="O632" i="56"/>
  <c r="I643" i="56"/>
  <c r="H511" i="56"/>
  <c r="M467" i="56"/>
  <c r="J458" i="56" s="1"/>
  <c r="M478" i="56"/>
  <c r="J469" i="56" s="1"/>
  <c r="M434" i="56"/>
  <c r="J425" i="56" s="1"/>
  <c r="M401" i="56"/>
  <c r="J392" i="56" s="1"/>
  <c r="N632" i="56"/>
  <c r="M456" i="56"/>
  <c r="J447" i="56" s="1"/>
  <c r="M489" i="56"/>
  <c r="J480" i="56" s="1"/>
  <c r="H401" i="56"/>
  <c r="M368" i="56"/>
  <c r="J359" i="56" s="1"/>
  <c r="H390" i="56"/>
  <c r="M379" i="56"/>
  <c r="J370" i="56" s="1"/>
  <c r="M599" i="56"/>
  <c r="J590" i="56" s="1"/>
  <c r="M610" i="56"/>
  <c r="J601" i="56" s="1"/>
  <c r="H632" i="56"/>
  <c r="M544" i="56"/>
  <c r="J535" i="56" s="1"/>
  <c r="C10" i="55"/>
  <c r="H11" i="55"/>
  <c r="F11" i="55"/>
  <c r="H9" i="55"/>
  <c r="F9" i="55"/>
  <c r="J557" i="56" l="1"/>
  <c r="H57" i="56" s="1"/>
  <c r="F266" i="55" s="1"/>
  <c r="J403" i="56"/>
  <c r="H43" i="56" s="1"/>
  <c r="F252" i="55" s="1"/>
  <c r="J623" i="56"/>
  <c r="H63" i="56" s="1"/>
  <c r="F272" i="55" s="1"/>
  <c r="H55" i="56"/>
  <c r="F264" i="55" s="1"/>
  <c r="H61" i="56"/>
  <c r="H60" i="56"/>
  <c r="F269" i="55" s="1"/>
  <c r="H40" i="56"/>
  <c r="F249" i="55" s="1"/>
  <c r="H39" i="56"/>
  <c r="F248" i="55" s="1"/>
  <c r="H50" i="56"/>
  <c r="F259" i="55" s="1"/>
  <c r="H47" i="56"/>
  <c r="F256" i="55" s="1"/>
  <c r="H42" i="56"/>
  <c r="F251" i="55" s="1"/>
  <c r="H45" i="56"/>
  <c r="F254" i="55" s="1"/>
  <c r="H49" i="56"/>
  <c r="F258" i="55" s="1"/>
  <c r="H48" i="56"/>
  <c r="H44" i="56"/>
  <c r="H46" i="56"/>
  <c r="F255" i="55" s="1"/>
  <c r="H51" i="56"/>
  <c r="H52" i="56"/>
  <c r="F261" i="55" s="1"/>
  <c r="H53" i="56"/>
  <c r="F262" i="55" s="1"/>
  <c r="H54" i="56"/>
  <c r="F263" i="55" s="1"/>
  <c r="H56" i="56"/>
  <c r="F265" i="55" s="1"/>
  <c r="H58" i="56"/>
  <c r="F267" i="55" s="1"/>
  <c r="H62" i="56"/>
  <c r="F271" i="55" s="1"/>
  <c r="H41" i="56"/>
  <c r="F250" i="55" s="1"/>
  <c r="H59" i="56"/>
  <c r="F268" i="55" s="1"/>
  <c r="H7" i="55"/>
  <c r="F7" i="55"/>
  <c r="L50" i="56" l="1"/>
  <c r="L60" i="56"/>
  <c r="L55" i="56"/>
  <c r="M42" i="56"/>
  <c r="N55" i="56"/>
  <c r="N47" i="56"/>
  <c r="N51" i="56"/>
  <c r="F260" i="55"/>
  <c r="M44" i="56"/>
  <c r="F253" i="55"/>
  <c r="L48" i="56"/>
  <c r="F257" i="55"/>
  <c r="L61" i="56"/>
  <c r="F270" i="55"/>
  <c r="L63" i="56"/>
  <c r="N63" i="56"/>
  <c r="L45" i="56"/>
  <c r="N45" i="56"/>
  <c r="M40" i="56"/>
  <c r="M45" i="56"/>
  <c r="L40" i="56"/>
  <c r="N40" i="56"/>
  <c r="M55" i="56"/>
  <c r="N62" i="56"/>
  <c r="N58" i="56"/>
  <c r="M57" i="56"/>
  <c r="N56" i="56"/>
  <c r="L54" i="56"/>
  <c r="L53" i="56"/>
  <c r="M52" i="56"/>
  <c r="M51" i="56"/>
  <c r="L46" i="56"/>
  <c r="L43" i="56"/>
  <c r="N44" i="56"/>
  <c r="N48" i="56"/>
  <c r="N49" i="56"/>
  <c r="N42" i="56"/>
  <c r="M63" i="56"/>
  <c r="M47" i="56"/>
  <c r="N50" i="56"/>
  <c r="N39" i="56"/>
  <c r="N60" i="56"/>
  <c r="N61" i="56"/>
  <c r="M60" i="56"/>
  <c r="M50" i="56"/>
  <c r="M48" i="56"/>
  <c r="L47" i="56"/>
  <c r="L51" i="56"/>
  <c r="L44" i="56"/>
  <c r="L42" i="56"/>
  <c r="M61" i="56"/>
  <c r="M43" i="56"/>
  <c r="N57" i="56"/>
  <c r="N52" i="56"/>
  <c r="L58" i="56"/>
  <c r="N43" i="56"/>
  <c r="L49" i="56"/>
  <c r="M54" i="56"/>
  <c r="L57" i="56"/>
  <c r="L62" i="56"/>
  <c r="N54" i="56"/>
  <c r="L52" i="56"/>
  <c r="M58" i="56"/>
  <c r="M49" i="56"/>
  <c r="L39" i="56"/>
  <c r="M46" i="56"/>
  <c r="M39" i="56"/>
  <c r="N46" i="56"/>
  <c r="M56" i="56"/>
  <c r="M53" i="56"/>
  <c r="M62" i="56"/>
  <c r="N41" i="56"/>
  <c r="M41" i="56"/>
  <c r="L41" i="56"/>
  <c r="N53" i="56"/>
  <c r="L56" i="56"/>
  <c r="M59" i="56"/>
  <c r="L59" i="56"/>
  <c r="N59" i="56"/>
  <c r="H6" i="55"/>
  <c r="F6" i="55"/>
  <c r="H5" i="55" l="1"/>
  <c r="F5" i="55"/>
  <c r="G203" i="55" l="1"/>
  <c r="G202" i="55"/>
  <c r="G201" i="55"/>
  <c r="G200" i="55"/>
  <c r="G199" i="55"/>
  <c r="G198" i="55"/>
  <c r="G197" i="55"/>
  <c r="G196" i="55"/>
  <c r="G195" i="55"/>
  <c r="G194" i="55"/>
  <c r="G193" i="55"/>
  <c r="G192" i="55"/>
  <c r="G191" i="55"/>
  <c r="G190" i="55"/>
  <c r="G189" i="55"/>
  <c r="G188" i="55"/>
  <c r="G187" i="55"/>
  <c r="G186" i="55"/>
  <c r="G185" i="55"/>
  <c r="G184" i="55"/>
  <c r="G183" i="55"/>
  <c r="G182" i="55"/>
  <c r="G181" i="55"/>
  <c r="G180" i="55"/>
  <c r="G179" i="55"/>
  <c r="G178" i="55"/>
  <c r="G177" i="55"/>
  <c r="G176" i="55"/>
  <c r="G175" i="55"/>
  <c r="G174" i="55"/>
  <c r="G173" i="55"/>
  <c r="G172" i="55"/>
  <c r="G171" i="55"/>
  <c r="G170" i="55"/>
  <c r="G169" i="55"/>
  <c r="G168" i="55"/>
  <c r="G167" i="55"/>
  <c r="G166" i="55"/>
  <c r="G165" i="55"/>
  <c r="G164" i="55"/>
  <c r="G163" i="55"/>
  <c r="G162" i="55"/>
  <c r="G161" i="55"/>
  <c r="G160" i="55"/>
  <c r="G159" i="55"/>
  <c r="G158" i="55"/>
  <c r="G157" i="55"/>
  <c r="G156" i="55"/>
  <c r="G155" i="55"/>
  <c r="G154" i="55"/>
  <c r="I14" i="56" l="1"/>
  <c r="I15" i="56"/>
  <c r="I16" i="56"/>
  <c r="I17" i="56"/>
  <c r="I18" i="56"/>
  <c r="I19" i="56"/>
  <c r="I20" i="56"/>
  <c r="I21" i="56"/>
  <c r="I22" i="56"/>
  <c r="I23" i="56"/>
  <c r="I24" i="56"/>
  <c r="I25" i="56"/>
  <c r="I26" i="56"/>
  <c r="I27" i="56"/>
  <c r="I28" i="56"/>
  <c r="I29" i="56"/>
  <c r="I30" i="56"/>
  <c r="I31" i="56"/>
  <c r="I32" i="56"/>
  <c r="I33" i="56"/>
  <c r="I34" i="56"/>
  <c r="I35" i="56"/>
  <c r="I36" i="56"/>
  <c r="I37" i="56"/>
  <c r="I38" i="56"/>
  <c r="I39" i="56"/>
  <c r="I40" i="56"/>
  <c r="I41" i="56"/>
  <c r="I42" i="56"/>
  <c r="I43" i="56"/>
  <c r="I44" i="56"/>
  <c r="I45" i="56"/>
  <c r="I46" i="56"/>
  <c r="I47" i="56"/>
  <c r="I48" i="56"/>
  <c r="I49" i="56"/>
  <c r="I50" i="56"/>
  <c r="I51" i="56"/>
  <c r="I52" i="56"/>
  <c r="I53" i="56"/>
  <c r="I54" i="56"/>
  <c r="I55" i="56"/>
  <c r="I56" i="56"/>
  <c r="I57" i="56"/>
  <c r="I58" i="56"/>
  <c r="I59" i="56"/>
  <c r="I60" i="56"/>
  <c r="I61" i="56"/>
  <c r="I62" i="56"/>
  <c r="I63" i="56"/>
  <c r="AA37" i="2"/>
  <c r="AB37" i="2" s="1"/>
  <c r="AA38" i="2"/>
  <c r="AB38" i="2" s="1"/>
  <c r="AA39" i="2"/>
  <c r="AB39" i="2" s="1"/>
  <c r="AA40" i="2"/>
  <c r="AB40" i="2"/>
  <c r="AA41" i="2"/>
  <c r="AB41" i="2" s="1"/>
  <c r="AA42" i="2"/>
  <c r="AB42" i="2" s="1"/>
  <c r="AA43" i="2"/>
  <c r="AB43" i="2" s="1"/>
  <c r="AA44" i="2"/>
  <c r="AB44" i="2" s="1"/>
  <c r="AA45" i="2"/>
  <c r="AB45" i="2" s="1"/>
  <c r="AA46" i="2"/>
  <c r="AB46" i="2" s="1"/>
  <c r="AA47" i="2"/>
  <c r="AB47" i="2" s="1"/>
  <c r="AA48" i="2"/>
  <c r="AB48" i="2" s="1"/>
  <c r="AA49" i="2"/>
  <c r="AB49" i="2" s="1"/>
  <c r="AA50" i="2"/>
  <c r="AB50" i="2" s="1"/>
  <c r="AA51" i="2"/>
  <c r="AB51" i="2" s="1"/>
  <c r="AA52" i="2"/>
  <c r="AB52" i="2" s="1"/>
  <c r="AA53" i="2"/>
  <c r="AB53" i="2" s="1"/>
  <c r="AA54" i="2"/>
  <c r="AB54" i="2" s="1"/>
  <c r="AA55" i="2"/>
  <c r="AB55" i="2" s="1"/>
  <c r="AA56" i="2"/>
  <c r="AB56" i="2" s="1"/>
  <c r="AA57" i="2"/>
  <c r="AB57" i="2" s="1"/>
  <c r="AA58" i="2"/>
  <c r="AB58" i="2" s="1"/>
  <c r="AA59" i="2"/>
  <c r="AB59" i="2" s="1"/>
  <c r="AA60" i="2"/>
  <c r="AB60" i="2" s="1"/>
  <c r="AA61" i="2"/>
  <c r="AB61" i="2" s="1"/>
  <c r="AA62" i="2"/>
  <c r="AB62" i="2" s="1"/>
  <c r="AA63" i="2"/>
  <c r="AB63" i="2" s="1"/>
  <c r="AA64" i="2"/>
  <c r="AB64" i="2" s="1"/>
  <c r="AA65" i="2"/>
  <c r="AB65" i="2" s="1"/>
  <c r="AA66" i="2"/>
  <c r="AB66" i="2" s="1"/>
  <c r="AA67" i="2"/>
  <c r="AB67" i="2" s="1"/>
  <c r="AA68" i="2"/>
  <c r="AB68" i="2" s="1"/>
  <c r="AA69" i="2"/>
  <c r="AB69" i="2" s="1"/>
  <c r="AA70" i="2"/>
  <c r="AB70" i="2" s="1"/>
  <c r="AA71" i="2"/>
  <c r="AB71" i="2" s="1"/>
  <c r="AA72" i="2"/>
  <c r="AB72" i="2" s="1"/>
  <c r="AA73" i="2"/>
  <c r="AB73" i="2" s="1"/>
  <c r="AA74" i="2"/>
  <c r="AB74" i="2" s="1"/>
  <c r="AA75" i="2"/>
  <c r="AB75" i="2" s="1"/>
  <c r="AA76" i="2"/>
  <c r="AB76" i="2" s="1"/>
  <c r="AA77" i="2"/>
  <c r="AB77" i="2" s="1"/>
  <c r="AA78" i="2"/>
  <c r="AB78" i="2" s="1"/>
  <c r="AA79" i="2"/>
  <c r="AB79" i="2" s="1"/>
  <c r="AA80" i="2"/>
  <c r="AB80" i="2" s="1"/>
  <c r="AA81" i="2"/>
  <c r="AB81" i="2" s="1"/>
  <c r="AA82" i="2"/>
  <c r="AB82" i="2" s="1"/>
  <c r="AA83" i="2"/>
  <c r="AB83" i="2" s="1"/>
  <c r="AA84" i="2"/>
  <c r="AB84" i="2" s="1"/>
  <c r="AA85" i="2"/>
  <c r="AB85" i="2" s="1"/>
  <c r="AA86" i="2"/>
  <c r="AB86" i="2" s="1"/>
  <c r="AA87" i="2"/>
  <c r="AB87" i="2" s="1"/>
  <c r="AA88" i="2"/>
  <c r="AB88" i="2" s="1"/>
  <c r="AA89" i="2"/>
  <c r="AB89" i="2" s="1"/>
  <c r="AA90" i="2"/>
  <c r="AB90" i="2" s="1"/>
  <c r="AA91" i="2"/>
  <c r="AB91" i="2" s="1"/>
  <c r="AA92" i="2"/>
  <c r="AB92" i="2" s="1"/>
  <c r="AA93" i="2"/>
  <c r="AB93" i="2" s="1"/>
  <c r="AA94" i="2"/>
  <c r="AB94" i="2" s="1"/>
  <c r="AA95" i="2"/>
  <c r="AB95" i="2" s="1"/>
  <c r="AA96" i="2"/>
  <c r="AB96" i="2" s="1"/>
  <c r="AA97" i="2"/>
  <c r="AB97" i="2" s="1"/>
  <c r="AA98" i="2"/>
  <c r="AB98" i="2" s="1"/>
  <c r="AA99" i="2"/>
  <c r="AB99" i="2" s="1"/>
  <c r="AA100" i="2"/>
  <c r="AB100" i="2" s="1"/>
  <c r="AA101" i="2"/>
  <c r="AB101" i="2" s="1"/>
  <c r="AA102" i="2"/>
  <c r="AB102" i="2" s="1"/>
  <c r="AA103" i="2"/>
  <c r="AB103" i="2" s="1"/>
  <c r="AA104" i="2"/>
  <c r="AB104" i="2" s="1"/>
  <c r="AA105" i="2"/>
  <c r="AB105" i="2" s="1"/>
  <c r="AA106" i="2"/>
  <c r="AB106" i="2" s="1"/>
  <c r="AA107" i="2"/>
  <c r="AB107" i="2" s="1"/>
  <c r="AA108" i="2"/>
  <c r="AB108" i="2" s="1"/>
  <c r="AA109" i="2"/>
  <c r="AB109" i="2" s="1"/>
  <c r="AA110" i="2"/>
  <c r="AB110" i="2" s="1"/>
  <c r="AA111" i="2"/>
  <c r="AB111" i="2" s="1"/>
  <c r="AA112" i="2"/>
  <c r="AB112" i="2" s="1"/>
  <c r="AA113" i="2"/>
  <c r="AB113" i="2" s="1"/>
  <c r="AA114" i="2"/>
  <c r="AB114" i="2" s="1"/>
  <c r="AA115" i="2"/>
  <c r="AB115" i="2" s="1"/>
  <c r="AA116" i="2"/>
  <c r="AB116" i="2" s="1"/>
  <c r="AA117" i="2"/>
  <c r="AB117" i="2" s="1"/>
  <c r="AA118" i="2"/>
  <c r="AB118" i="2" s="1"/>
  <c r="AA119" i="2"/>
  <c r="AB119" i="2" s="1"/>
  <c r="AA120" i="2"/>
  <c r="AB120" i="2" s="1"/>
  <c r="AA121" i="2"/>
  <c r="AB121" i="2" s="1"/>
  <c r="AA122" i="2"/>
  <c r="AB122" i="2" s="1"/>
  <c r="AA123" i="2"/>
  <c r="AB123" i="2" s="1"/>
  <c r="AA124" i="2"/>
  <c r="AB124" i="2" s="1"/>
  <c r="AA125" i="2"/>
  <c r="AB125" i="2" s="1"/>
  <c r="AA126" i="2"/>
  <c r="AB126" i="2" s="1"/>
  <c r="AA127" i="2"/>
  <c r="AB127" i="2" s="1"/>
  <c r="AA128" i="2"/>
  <c r="AB128" i="2" s="1"/>
  <c r="AA129" i="2"/>
  <c r="AB129" i="2" s="1"/>
  <c r="AA130" i="2"/>
  <c r="AB130" i="2" s="1"/>
  <c r="AA131" i="2"/>
  <c r="AB131" i="2" s="1"/>
  <c r="AA132" i="2"/>
  <c r="AB132" i="2" s="1"/>
  <c r="AA133" i="2"/>
  <c r="AB133" i="2" s="1"/>
  <c r="AA134" i="2"/>
  <c r="AB134" i="2" s="1"/>
  <c r="AA135" i="2"/>
  <c r="AB135" i="2" s="1"/>
  <c r="AA136" i="2"/>
  <c r="AB136" i="2" s="1"/>
  <c r="AA137" i="2"/>
  <c r="AB137" i="2" s="1"/>
  <c r="AA138" i="2"/>
  <c r="AB138" i="2" s="1"/>
  <c r="AA139" i="2"/>
  <c r="AB139" i="2" s="1"/>
  <c r="AA140" i="2"/>
  <c r="AB140" i="2" s="1"/>
  <c r="AA141" i="2"/>
  <c r="AB141" i="2" s="1"/>
  <c r="AA142" i="2"/>
  <c r="AB142" i="2" s="1"/>
  <c r="AA143" i="2"/>
  <c r="AB143" i="2" s="1"/>
  <c r="AA144" i="2"/>
  <c r="AB144" i="2" s="1"/>
  <c r="AA145" i="2"/>
  <c r="AB145" i="2" s="1"/>
  <c r="AA146" i="2"/>
  <c r="AB146" i="2" s="1"/>
  <c r="AA147" i="2"/>
  <c r="AB147" i="2" s="1"/>
  <c r="AA148" i="2"/>
  <c r="AB148" i="2" s="1"/>
  <c r="AA149" i="2"/>
  <c r="AB149" i="2" s="1"/>
  <c r="AA150" i="2"/>
  <c r="AB150" i="2" s="1"/>
  <c r="AA151" i="2"/>
  <c r="AB151" i="2" s="1"/>
  <c r="AA152" i="2"/>
  <c r="AB152" i="2" s="1"/>
  <c r="AA153" i="2"/>
  <c r="AB153" i="2" s="1"/>
  <c r="AA154" i="2"/>
  <c r="AB154" i="2" s="1"/>
  <c r="AA155" i="2"/>
  <c r="AB155" i="2" s="1"/>
  <c r="AA156" i="2"/>
  <c r="AB156" i="2" s="1"/>
  <c r="AA157" i="2"/>
  <c r="AB157" i="2" s="1"/>
  <c r="AA158" i="2"/>
  <c r="AB158" i="2" s="1"/>
  <c r="AA159" i="2"/>
  <c r="AB159" i="2" s="1"/>
  <c r="AA160" i="2"/>
  <c r="AB160" i="2" s="1"/>
  <c r="AA161" i="2"/>
  <c r="AB161" i="2" s="1"/>
  <c r="AA162" i="2"/>
  <c r="AB162" i="2" s="1"/>
  <c r="AA163" i="2"/>
  <c r="AB163" i="2" s="1"/>
  <c r="AA164" i="2"/>
  <c r="AB164" i="2" s="1"/>
  <c r="AA165" i="2"/>
  <c r="AB165" i="2" s="1"/>
  <c r="AA166" i="2"/>
  <c r="AB166" i="2" s="1"/>
  <c r="AA167" i="2"/>
  <c r="AB167" i="2" s="1"/>
  <c r="AA168" i="2"/>
  <c r="AB168" i="2" s="1"/>
  <c r="AA169" i="2"/>
  <c r="AB169" i="2" s="1"/>
  <c r="AA170" i="2"/>
  <c r="AB170" i="2" s="1"/>
  <c r="AA171" i="2"/>
  <c r="AB171" i="2" s="1"/>
  <c r="AA172" i="2"/>
  <c r="AB172" i="2" s="1"/>
  <c r="AA173" i="2"/>
  <c r="AB173" i="2" s="1"/>
  <c r="AA174" i="2"/>
  <c r="AB174" i="2" s="1"/>
  <c r="AA175" i="2"/>
  <c r="AB175" i="2" s="1"/>
  <c r="AA176" i="2"/>
  <c r="AB176" i="2" s="1"/>
  <c r="AA177" i="2"/>
  <c r="AB177" i="2" s="1"/>
  <c r="AA178" i="2"/>
  <c r="AB178" i="2" s="1"/>
  <c r="AA179" i="2"/>
  <c r="AB179" i="2" s="1"/>
  <c r="AA180" i="2"/>
  <c r="AB180" i="2" s="1"/>
  <c r="AA181" i="2"/>
  <c r="AB181" i="2" s="1"/>
  <c r="AA182" i="2"/>
  <c r="AB182" i="2" s="1"/>
  <c r="AA183" i="2"/>
  <c r="AB183" i="2" s="1"/>
  <c r="AA184" i="2"/>
  <c r="AB184" i="2" s="1"/>
  <c r="AA185" i="2"/>
  <c r="AB185" i="2" s="1"/>
  <c r="AA186" i="2"/>
  <c r="AB186" i="2" s="1"/>
  <c r="AA187" i="2"/>
  <c r="AB187" i="2" s="1"/>
  <c r="AA188" i="2"/>
  <c r="AB188" i="2" s="1"/>
  <c r="AA189" i="2"/>
  <c r="AB189" i="2" s="1"/>
  <c r="AA190" i="2"/>
  <c r="AB190" i="2" s="1"/>
  <c r="AA191" i="2"/>
  <c r="AB191" i="2" s="1"/>
  <c r="AA192" i="2"/>
  <c r="AB192" i="2" s="1"/>
  <c r="AA193" i="2"/>
  <c r="AB193" i="2" s="1"/>
  <c r="AA194" i="2"/>
  <c r="AB194" i="2" s="1"/>
  <c r="AA195" i="2"/>
  <c r="AB195" i="2" s="1"/>
  <c r="AA196" i="2"/>
  <c r="AB196" i="2" s="1"/>
  <c r="AA197" i="2"/>
  <c r="AB197" i="2" s="1"/>
  <c r="AA198" i="2"/>
  <c r="AB198" i="2" s="1"/>
  <c r="AA199" i="2"/>
  <c r="AB199" i="2" s="1"/>
  <c r="AA200" i="2"/>
  <c r="AB200" i="2" s="1"/>
  <c r="AA201" i="2"/>
  <c r="AB201" i="2" s="1"/>
  <c r="AA202" i="2"/>
  <c r="AB202" i="2" s="1"/>
  <c r="AA203" i="2"/>
  <c r="AB203" i="2" s="1"/>
  <c r="AA204" i="2"/>
  <c r="AB204" i="2" s="1"/>
  <c r="AA205" i="2"/>
  <c r="AB205" i="2" s="1"/>
  <c r="AA206" i="2"/>
  <c r="AB206" i="2" s="1"/>
  <c r="AA207" i="2"/>
  <c r="AB207" i="2" s="1"/>
  <c r="AA208" i="2"/>
  <c r="AB208" i="2" s="1"/>
  <c r="AA209" i="2"/>
  <c r="AB209" i="2" s="1"/>
  <c r="AA210" i="2"/>
  <c r="AB210" i="2" s="1"/>
  <c r="AA211" i="2"/>
  <c r="AB211" i="2" s="1"/>
  <c r="AA212" i="2"/>
  <c r="AB212" i="2" s="1"/>
  <c r="AA213" i="2"/>
  <c r="AB213" i="2" s="1"/>
  <c r="AA214" i="2"/>
  <c r="AB214" i="2" s="1"/>
  <c r="AA215" i="2"/>
  <c r="AB215" i="2" s="1"/>
  <c r="AA216" i="2"/>
  <c r="AB216" i="2" s="1"/>
  <c r="AA217" i="2"/>
  <c r="AB217" i="2" s="1"/>
  <c r="AA218" i="2"/>
  <c r="AB218" i="2" s="1"/>
  <c r="AA219" i="2"/>
  <c r="AB219" i="2" s="1"/>
  <c r="AA220" i="2"/>
  <c r="AB220" i="2" s="1"/>
  <c r="AA221" i="2"/>
  <c r="AB221" i="2" s="1"/>
  <c r="AA222" i="2"/>
  <c r="AB222" i="2" s="1"/>
  <c r="AA223" i="2"/>
  <c r="AB223" i="2" s="1"/>
  <c r="AA224" i="2"/>
  <c r="AB224" i="2" s="1"/>
  <c r="AA225" i="2"/>
  <c r="AB225" i="2" s="1"/>
  <c r="AA226" i="2"/>
  <c r="AB226" i="2" s="1"/>
  <c r="AA227" i="2"/>
  <c r="AB227" i="2" s="1"/>
  <c r="AA228" i="2"/>
  <c r="AB228" i="2" s="1"/>
  <c r="AA229" i="2"/>
  <c r="AB229" i="2" s="1"/>
  <c r="AA230" i="2"/>
  <c r="AB230" i="2" s="1"/>
  <c r="AA231" i="2"/>
  <c r="AB231" i="2" s="1"/>
  <c r="AA232" i="2"/>
  <c r="AB232" i="2" s="1"/>
  <c r="AA233" i="2"/>
  <c r="AB233" i="2" s="1"/>
  <c r="AA234" i="2"/>
  <c r="AB234" i="2" s="1"/>
  <c r="AA235" i="2"/>
  <c r="AB235" i="2" s="1"/>
  <c r="AA236" i="2"/>
  <c r="AB236" i="2" s="1"/>
  <c r="AA237" i="2"/>
  <c r="AB237" i="2" s="1"/>
  <c r="AA238" i="2"/>
  <c r="AB238" i="2" s="1"/>
  <c r="AA239" i="2"/>
  <c r="AB239" i="2" s="1"/>
  <c r="AA240" i="2"/>
  <c r="AB240" i="2" s="1"/>
  <c r="AA241" i="2"/>
  <c r="AB241" i="2" s="1"/>
  <c r="AA242" i="2"/>
  <c r="AB242" i="2" s="1"/>
  <c r="AA243" i="2"/>
  <c r="AB243" i="2" s="1"/>
  <c r="AA244" i="2"/>
  <c r="AB244" i="2" s="1"/>
  <c r="AA245" i="2"/>
  <c r="AB245" i="2" s="1"/>
  <c r="AA246" i="2"/>
  <c r="AB246" i="2" s="1"/>
  <c r="AA247" i="2"/>
  <c r="AB247" i="2" s="1"/>
  <c r="AA248" i="2"/>
  <c r="AB248" i="2" s="1"/>
  <c r="AA249" i="2"/>
  <c r="AB249" i="2" s="1"/>
  <c r="AA250" i="2"/>
  <c r="AB250" i="2" s="1"/>
  <c r="AA251" i="2"/>
  <c r="AB251" i="2" s="1"/>
  <c r="AA252" i="2"/>
  <c r="AB252" i="2" s="1"/>
  <c r="AA253" i="2"/>
  <c r="AB253" i="2" s="1"/>
  <c r="AA254" i="2"/>
  <c r="AB254" i="2" s="1"/>
  <c r="AA255" i="2"/>
  <c r="AB255" i="2" s="1"/>
  <c r="I64" i="56" l="1"/>
  <c r="AA1012" i="30"/>
  <c r="AB1012" i="30" s="1"/>
  <c r="AA1011" i="30"/>
  <c r="AB1011" i="30" s="1"/>
  <c r="AA1010" i="30"/>
  <c r="AB1010" i="30" s="1"/>
  <c r="AA1009" i="30"/>
  <c r="AB1009" i="30" s="1"/>
  <c r="AA1008" i="30"/>
  <c r="AB1008" i="30" s="1"/>
  <c r="AA1007" i="30"/>
  <c r="AB1007" i="30" s="1"/>
  <c r="AA1006" i="30"/>
  <c r="AB1006" i="30" s="1"/>
  <c r="AA1005" i="30"/>
  <c r="AB1005" i="30" s="1"/>
  <c r="AA1004" i="30"/>
  <c r="AB1004" i="30" s="1"/>
  <c r="AA1003" i="30"/>
  <c r="AB1003" i="30" s="1"/>
  <c r="AA1002" i="30"/>
  <c r="AB1002" i="30" s="1"/>
  <c r="AA1001" i="30"/>
  <c r="AB1001" i="30" s="1"/>
  <c r="AA1000" i="30"/>
  <c r="AB1000" i="30" s="1"/>
  <c r="AA999" i="30"/>
  <c r="AB999" i="30" s="1"/>
  <c r="AA998" i="30"/>
  <c r="AB998" i="30" s="1"/>
  <c r="AA997" i="30"/>
  <c r="AB997" i="30" s="1"/>
  <c r="AA996" i="30"/>
  <c r="AB996" i="30" s="1"/>
  <c r="AA995" i="30"/>
  <c r="AB995" i="30" s="1"/>
  <c r="AA994" i="30"/>
  <c r="AB994" i="30" s="1"/>
  <c r="AA993" i="30"/>
  <c r="AB993" i="30" s="1"/>
  <c r="AA992" i="30"/>
  <c r="AB992" i="30" s="1"/>
  <c r="AA991" i="30"/>
  <c r="AB991" i="30" s="1"/>
  <c r="AA990" i="30"/>
  <c r="AB990" i="30" s="1"/>
  <c r="AA989" i="30"/>
  <c r="AB989" i="30" s="1"/>
  <c r="AA988" i="30"/>
  <c r="AB988" i="30" s="1"/>
  <c r="AA987" i="30"/>
  <c r="AB987" i="30" s="1"/>
  <c r="AA986" i="30"/>
  <c r="AB986" i="30" s="1"/>
  <c r="AA985" i="30"/>
  <c r="AB985" i="30" s="1"/>
  <c r="AA984" i="30"/>
  <c r="AB984" i="30" s="1"/>
  <c r="AA983" i="30"/>
  <c r="AB983" i="30" s="1"/>
  <c r="AA982" i="30"/>
  <c r="AB982" i="30" s="1"/>
  <c r="AA981" i="30"/>
  <c r="AB981" i="30" s="1"/>
  <c r="AA980" i="30"/>
  <c r="AB980" i="30" s="1"/>
  <c r="AA979" i="30"/>
  <c r="AB979" i="30" s="1"/>
  <c r="AA978" i="30"/>
  <c r="AB978" i="30" s="1"/>
  <c r="AA977" i="30"/>
  <c r="AB977" i="30" s="1"/>
  <c r="AA976" i="30"/>
  <c r="AB976" i="30" s="1"/>
  <c r="AA975" i="30"/>
  <c r="AB975" i="30" s="1"/>
  <c r="AA974" i="30"/>
  <c r="AB974" i="30" s="1"/>
  <c r="AA973" i="30"/>
  <c r="AB973" i="30" s="1"/>
  <c r="AA972" i="30"/>
  <c r="AB972" i="30" s="1"/>
  <c r="AA971" i="30"/>
  <c r="AB971" i="30" s="1"/>
  <c r="AA970" i="30"/>
  <c r="AB970" i="30" s="1"/>
  <c r="AA969" i="30"/>
  <c r="AB969" i="30" s="1"/>
  <c r="AA968" i="30"/>
  <c r="AB968" i="30" s="1"/>
  <c r="AA967" i="30"/>
  <c r="AB967" i="30" s="1"/>
  <c r="AA966" i="30"/>
  <c r="AB966" i="30" s="1"/>
  <c r="AA965" i="30"/>
  <c r="AB965" i="30" s="1"/>
  <c r="AA964" i="30"/>
  <c r="AB964" i="30" s="1"/>
  <c r="AA963" i="30"/>
  <c r="AB963" i="30" s="1"/>
  <c r="AA962" i="30"/>
  <c r="AB962" i="30" s="1"/>
  <c r="AA961" i="30"/>
  <c r="AB961" i="30" s="1"/>
  <c r="AA960" i="30"/>
  <c r="AB960" i="30" s="1"/>
  <c r="AA959" i="30"/>
  <c r="AB959" i="30" s="1"/>
  <c r="AA958" i="30"/>
  <c r="AB958" i="30" s="1"/>
  <c r="AA957" i="30"/>
  <c r="AB957" i="30" s="1"/>
  <c r="AA956" i="30"/>
  <c r="AB956" i="30" s="1"/>
  <c r="AA955" i="30"/>
  <c r="AB955" i="30" s="1"/>
  <c r="AA954" i="30"/>
  <c r="AB954" i="30" s="1"/>
  <c r="AA953" i="30"/>
  <c r="AB953" i="30" s="1"/>
  <c r="AA952" i="30"/>
  <c r="AB952" i="30" s="1"/>
  <c r="AA951" i="30"/>
  <c r="AB951" i="30" s="1"/>
  <c r="AA950" i="30"/>
  <c r="AB950" i="30" s="1"/>
  <c r="AA949" i="30"/>
  <c r="AB949" i="30" s="1"/>
  <c r="AA948" i="30"/>
  <c r="AB948" i="30" s="1"/>
  <c r="AA947" i="30"/>
  <c r="AB947" i="30" s="1"/>
  <c r="AA946" i="30"/>
  <c r="AB946" i="30" s="1"/>
  <c r="AA945" i="30"/>
  <c r="AB945" i="30" s="1"/>
  <c r="AA944" i="30"/>
  <c r="AB944" i="30" s="1"/>
  <c r="AA943" i="30"/>
  <c r="AB943" i="30" s="1"/>
  <c r="AA942" i="30"/>
  <c r="AB942" i="30" s="1"/>
  <c r="AA941" i="30"/>
  <c r="AB941" i="30" s="1"/>
  <c r="AA940" i="30"/>
  <c r="AB940" i="30" s="1"/>
  <c r="AA939" i="30"/>
  <c r="AB939" i="30" s="1"/>
  <c r="AA938" i="30"/>
  <c r="AB938" i="30" s="1"/>
  <c r="AA937" i="30"/>
  <c r="AB937" i="30" s="1"/>
  <c r="AA936" i="30"/>
  <c r="AB936" i="30" s="1"/>
  <c r="AA935" i="30"/>
  <c r="AB935" i="30" s="1"/>
  <c r="AA934" i="30"/>
  <c r="AB934" i="30" s="1"/>
  <c r="AA933" i="30"/>
  <c r="AB933" i="30" s="1"/>
  <c r="AA932" i="30"/>
  <c r="AB932" i="30" s="1"/>
  <c r="AA931" i="30"/>
  <c r="AB931" i="30" s="1"/>
  <c r="AA930" i="30"/>
  <c r="AB930" i="30" s="1"/>
  <c r="AA929" i="30"/>
  <c r="AB929" i="30" s="1"/>
  <c r="AA928" i="30"/>
  <c r="AB928" i="30" s="1"/>
  <c r="AA927" i="30"/>
  <c r="AB927" i="30" s="1"/>
  <c r="AA926" i="30"/>
  <c r="AB926" i="30" s="1"/>
  <c r="AA925" i="30"/>
  <c r="AB925" i="30" s="1"/>
  <c r="AA924" i="30"/>
  <c r="AB924" i="30" s="1"/>
  <c r="AA923" i="30"/>
  <c r="AB923" i="30" s="1"/>
  <c r="AA922" i="30"/>
  <c r="AB922" i="30" s="1"/>
  <c r="AA921" i="30"/>
  <c r="AB921" i="30" s="1"/>
  <c r="AA920" i="30"/>
  <c r="AB920" i="30" s="1"/>
  <c r="AA919" i="30"/>
  <c r="AB919" i="30" s="1"/>
  <c r="AA918" i="30"/>
  <c r="AB918" i="30" s="1"/>
  <c r="AA917" i="30"/>
  <c r="AB917" i="30" s="1"/>
  <c r="AA916" i="30"/>
  <c r="AB916" i="30" s="1"/>
  <c r="AA915" i="30"/>
  <c r="AB915" i="30" s="1"/>
  <c r="AA914" i="30"/>
  <c r="AB914" i="30" s="1"/>
  <c r="AA913" i="30"/>
  <c r="AB913" i="30" s="1"/>
  <c r="AA912" i="30"/>
  <c r="AB912" i="30" s="1"/>
  <c r="AA911" i="30"/>
  <c r="AB911" i="30" s="1"/>
  <c r="AA910" i="30"/>
  <c r="AB910" i="30" s="1"/>
  <c r="AA909" i="30"/>
  <c r="AB909" i="30" s="1"/>
  <c r="AA908" i="30"/>
  <c r="AB908" i="30" s="1"/>
  <c r="AA907" i="30"/>
  <c r="AB907" i="30" s="1"/>
  <c r="AA906" i="30"/>
  <c r="AB906" i="30" s="1"/>
  <c r="AA905" i="30"/>
  <c r="AB905" i="30" s="1"/>
  <c r="AA904" i="30"/>
  <c r="AB904" i="30" s="1"/>
  <c r="AA903" i="30"/>
  <c r="AB903" i="30" s="1"/>
  <c r="AA902" i="30"/>
  <c r="AB902" i="30" s="1"/>
  <c r="AA901" i="30"/>
  <c r="AB901" i="30" s="1"/>
  <c r="AA900" i="30"/>
  <c r="AB900" i="30" s="1"/>
  <c r="AA899" i="30"/>
  <c r="AB899" i="30" s="1"/>
  <c r="AA898" i="30"/>
  <c r="AB898" i="30" s="1"/>
  <c r="AA897" i="30"/>
  <c r="AB897" i="30" s="1"/>
  <c r="AA896" i="30"/>
  <c r="AB896" i="30" s="1"/>
  <c r="AA895" i="30"/>
  <c r="AB895" i="30" s="1"/>
  <c r="AA894" i="30"/>
  <c r="AB894" i="30" s="1"/>
  <c r="AA893" i="30"/>
  <c r="AB893" i="30" s="1"/>
  <c r="AA892" i="30"/>
  <c r="AB892" i="30" s="1"/>
  <c r="AA891" i="30"/>
  <c r="AB891" i="30" s="1"/>
  <c r="AA890" i="30"/>
  <c r="AB890" i="30" s="1"/>
  <c r="AA889" i="30"/>
  <c r="AB889" i="30" s="1"/>
  <c r="AA888" i="30"/>
  <c r="AB888" i="30" s="1"/>
  <c r="AA887" i="30"/>
  <c r="AB887" i="30" s="1"/>
  <c r="AA886" i="30"/>
  <c r="AB886" i="30" s="1"/>
  <c r="AA885" i="30"/>
  <c r="AB885" i="30" s="1"/>
  <c r="AA884" i="30"/>
  <c r="AB884" i="30" s="1"/>
  <c r="AA883" i="30"/>
  <c r="AB883" i="30" s="1"/>
  <c r="AA882" i="30"/>
  <c r="AB882" i="30" s="1"/>
  <c r="AA881" i="30"/>
  <c r="AB881" i="30" s="1"/>
  <c r="AA880" i="30"/>
  <c r="AB880" i="30" s="1"/>
  <c r="AA879" i="30"/>
  <c r="AB879" i="30" s="1"/>
  <c r="AA878" i="30"/>
  <c r="AB878" i="30" s="1"/>
  <c r="AA877" i="30"/>
  <c r="AB877" i="30" s="1"/>
  <c r="AA876" i="30"/>
  <c r="AB876" i="30" s="1"/>
  <c r="AA875" i="30"/>
  <c r="AB875" i="30" s="1"/>
  <c r="AA874" i="30"/>
  <c r="AB874" i="30" s="1"/>
  <c r="AA873" i="30"/>
  <c r="AB873" i="30" s="1"/>
  <c r="AA872" i="30"/>
  <c r="AB872" i="30" s="1"/>
  <c r="AA871" i="30"/>
  <c r="AB871" i="30" s="1"/>
  <c r="AA870" i="30"/>
  <c r="AB870" i="30" s="1"/>
  <c r="AA869" i="30"/>
  <c r="AB869" i="30" s="1"/>
  <c r="AA868" i="30"/>
  <c r="AB868" i="30" s="1"/>
  <c r="AA867" i="30"/>
  <c r="AB867" i="30" s="1"/>
  <c r="AA866" i="30"/>
  <c r="AB866" i="30" s="1"/>
  <c r="AA865" i="30"/>
  <c r="AB865" i="30" s="1"/>
  <c r="AA864" i="30"/>
  <c r="AB864" i="30" s="1"/>
  <c r="AA863" i="30"/>
  <c r="AB863" i="30" s="1"/>
  <c r="AA862" i="30"/>
  <c r="AB862" i="30" s="1"/>
  <c r="AA861" i="30"/>
  <c r="AB861" i="30" s="1"/>
  <c r="AA860" i="30"/>
  <c r="AB860" i="30" s="1"/>
  <c r="AA859" i="30"/>
  <c r="AB859" i="30" s="1"/>
  <c r="AA858" i="30"/>
  <c r="AB858" i="30" s="1"/>
  <c r="AA857" i="30"/>
  <c r="AB857" i="30" s="1"/>
  <c r="AA856" i="30"/>
  <c r="AB856" i="30" s="1"/>
  <c r="AA855" i="30"/>
  <c r="AB855" i="30" s="1"/>
  <c r="AA854" i="30"/>
  <c r="AB854" i="30" s="1"/>
  <c r="AA853" i="30"/>
  <c r="AB853" i="30" s="1"/>
  <c r="AA852" i="30"/>
  <c r="AB852" i="30" s="1"/>
  <c r="AA851" i="30"/>
  <c r="AB851" i="30" s="1"/>
  <c r="AA850" i="30"/>
  <c r="AB850" i="30" s="1"/>
  <c r="AA849" i="30"/>
  <c r="AB849" i="30" s="1"/>
  <c r="AA848" i="30"/>
  <c r="AB848" i="30" s="1"/>
  <c r="AA847" i="30"/>
  <c r="AB847" i="30" s="1"/>
  <c r="AA846" i="30"/>
  <c r="AB846" i="30" s="1"/>
  <c r="AA845" i="30"/>
  <c r="AB845" i="30" s="1"/>
  <c r="AA844" i="30"/>
  <c r="AB844" i="30" s="1"/>
  <c r="AA843" i="30"/>
  <c r="AB843" i="30" s="1"/>
  <c r="AA842" i="30"/>
  <c r="AB842" i="30" s="1"/>
  <c r="AA841" i="30"/>
  <c r="AB841" i="30" s="1"/>
  <c r="AA840" i="30"/>
  <c r="AB840" i="30" s="1"/>
  <c r="AA839" i="30"/>
  <c r="AB839" i="30" s="1"/>
  <c r="AA838" i="30"/>
  <c r="AB838" i="30" s="1"/>
  <c r="AA837" i="30"/>
  <c r="AB837" i="30" s="1"/>
  <c r="AA836" i="30"/>
  <c r="AB836" i="30" s="1"/>
  <c r="AA835" i="30"/>
  <c r="AB835" i="30" s="1"/>
  <c r="AA834" i="30"/>
  <c r="AB834" i="30" s="1"/>
  <c r="AA833" i="30"/>
  <c r="AB833" i="30" s="1"/>
  <c r="AA832" i="30"/>
  <c r="AB832" i="30" s="1"/>
  <c r="AA831" i="30"/>
  <c r="AB831" i="30" s="1"/>
  <c r="AA830" i="30"/>
  <c r="AB830" i="30" s="1"/>
  <c r="AA829" i="30"/>
  <c r="AB829" i="30" s="1"/>
  <c r="AA828" i="30"/>
  <c r="AB828" i="30" s="1"/>
  <c r="AA827" i="30"/>
  <c r="AB827" i="30" s="1"/>
  <c r="AA826" i="30"/>
  <c r="AB826" i="30" s="1"/>
  <c r="AA825" i="30"/>
  <c r="AB825" i="30" s="1"/>
  <c r="AA824" i="30"/>
  <c r="AB824" i="30" s="1"/>
  <c r="AA823" i="30"/>
  <c r="AB823" i="30" s="1"/>
  <c r="AA822" i="30"/>
  <c r="AB822" i="30" s="1"/>
  <c r="AA821" i="30"/>
  <c r="AB821" i="30" s="1"/>
  <c r="AA820" i="30"/>
  <c r="AB820" i="30" s="1"/>
  <c r="AA819" i="30"/>
  <c r="AB819" i="30" s="1"/>
  <c r="AA818" i="30"/>
  <c r="AB818" i="30" s="1"/>
  <c r="AA817" i="30"/>
  <c r="AB817" i="30" s="1"/>
  <c r="AA816" i="30"/>
  <c r="AB816" i="30" s="1"/>
  <c r="AA815" i="30"/>
  <c r="AB815" i="30" s="1"/>
  <c r="AA814" i="30"/>
  <c r="AB814" i="30" s="1"/>
  <c r="AA813" i="30"/>
  <c r="AB813" i="30" s="1"/>
  <c r="AA812" i="30"/>
  <c r="AB812" i="30" s="1"/>
  <c r="AA811" i="30"/>
  <c r="AB811" i="30" s="1"/>
  <c r="AA810" i="30"/>
  <c r="AB810" i="30" s="1"/>
  <c r="AA809" i="30"/>
  <c r="AB809" i="30" s="1"/>
  <c r="AA808" i="30"/>
  <c r="AB808" i="30" s="1"/>
  <c r="AA807" i="30"/>
  <c r="AB807" i="30" s="1"/>
  <c r="AA806" i="30"/>
  <c r="AB806" i="30" s="1"/>
  <c r="AA805" i="30"/>
  <c r="AB805" i="30" s="1"/>
  <c r="AA804" i="30"/>
  <c r="AB804" i="30" s="1"/>
  <c r="AA803" i="30"/>
  <c r="AB803" i="30" s="1"/>
  <c r="AA802" i="30"/>
  <c r="AB802" i="30" s="1"/>
  <c r="AA801" i="30"/>
  <c r="AB801" i="30" s="1"/>
  <c r="AA800" i="30"/>
  <c r="AB800" i="30" s="1"/>
  <c r="AA799" i="30"/>
  <c r="AB799" i="30" s="1"/>
  <c r="AA798" i="30"/>
  <c r="AB798" i="30" s="1"/>
  <c r="AA797" i="30"/>
  <c r="AB797" i="30" s="1"/>
  <c r="AA796" i="30"/>
  <c r="AB796" i="30" s="1"/>
  <c r="AA795" i="30"/>
  <c r="AB795" i="30" s="1"/>
  <c r="AA794" i="30"/>
  <c r="AB794" i="30" s="1"/>
  <c r="AA793" i="30"/>
  <c r="AB793" i="30" s="1"/>
  <c r="AA792" i="30"/>
  <c r="AB792" i="30" s="1"/>
  <c r="AA791" i="30"/>
  <c r="AB791" i="30" s="1"/>
  <c r="AA790" i="30"/>
  <c r="AB790" i="30" s="1"/>
  <c r="AA789" i="30"/>
  <c r="AB789" i="30" s="1"/>
  <c r="AA788" i="30"/>
  <c r="AB788" i="30" s="1"/>
  <c r="AA787" i="30"/>
  <c r="AB787" i="30" s="1"/>
  <c r="AA786" i="30"/>
  <c r="AB786" i="30" s="1"/>
  <c r="AA785" i="30"/>
  <c r="AB785" i="30" s="1"/>
  <c r="AA784" i="30"/>
  <c r="AB784" i="30" s="1"/>
  <c r="AA783" i="30"/>
  <c r="AB783" i="30" s="1"/>
  <c r="AA782" i="30"/>
  <c r="AB782" i="30" s="1"/>
  <c r="AA781" i="30"/>
  <c r="AB781" i="30" s="1"/>
  <c r="AA780" i="30"/>
  <c r="AB780" i="30" s="1"/>
  <c r="AA779" i="30"/>
  <c r="AB779" i="30" s="1"/>
  <c r="AA778" i="30"/>
  <c r="AB778" i="30" s="1"/>
  <c r="AA777" i="30"/>
  <c r="AB777" i="30" s="1"/>
  <c r="AA776" i="30"/>
  <c r="AB776" i="30" s="1"/>
  <c r="AA775" i="30"/>
  <c r="AB775" i="30" s="1"/>
  <c r="AA774" i="30"/>
  <c r="AB774" i="30" s="1"/>
  <c r="AA773" i="30"/>
  <c r="AB773" i="30" s="1"/>
  <c r="AA772" i="30"/>
  <c r="AB772" i="30" s="1"/>
  <c r="AA771" i="30"/>
  <c r="AB771" i="30" s="1"/>
  <c r="AA770" i="30"/>
  <c r="AB770" i="30" s="1"/>
  <c r="AA769" i="30"/>
  <c r="AB769" i="30" s="1"/>
  <c r="AA768" i="30"/>
  <c r="AB768" i="30" s="1"/>
  <c r="AA767" i="30"/>
  <c r="AB767" i="30" s="1"/>
  <c r="AA766" i="30"/>
  <c r="AB766" i="30" s="1"/>
  <c r="AA765" i="30"/>
  <c r="AB765" i="30" s="1"/>
  <c r="AA764" i="30"/>
  <c r="AB764" i="30" s="1"/>
  <c r="AA763" i="30"/>
  <c r="AB763" i="30" s="1"/>
  <c r="AA762" i="30"/>
  <c r="AB762" i="30" s="1"/>
  <c r="AA761" i="30"/>
  <c r="AB761" i="30" s="1"/>
  <c r="AA760" i="30"/>
  <c r="AB760" i="30" s="1"/>
  <c r="AA759" i="30"/>
  <c r="AB759" i="30" s="1"/>
  <c r="AA758" i="30"/>
  <c r="AB758" i="30" s="1"/>
  <c r="AA757" i="30"/>
  <c r="AB757" i="30" s="1"/>
  <c r="AA756" i="30"/>
  <c r="AB756" i="30" s="1"/>
  <c r="AB755" i="30"/>
  <c r="AA755" i="30"/>
  <c r="AA754" i="30"/>
  <c r="AB754" i="30" s="1"/>
  <c r="AA753" i="30"/>
  <c r="AB753" i="30" s="1"/>
  <c r="AA752" i="30"/>
  <c r="AB752" i="30" s="1"/>
  <c r="AA751" i="30"/>
  <c r="AB751" i="30" s="1"/>
  <c r="AA750" i="30"/>
  <c r="AB750" i="30" s="1"/>
  <c r="AA749" i="30"/>
  <c r="AB749" i="30" s="1"/>
  <c r="AA748" i="30"/>
  <c r="AB748" i="30" s="1"/>
  <c r="AA747" i="30"/>
  <c r="AB747" i="30" s="1"/>
  <c r="AA746" i="30"/>
  <c r="AB746" i="30" s="1"/>
  <c r="AA745" i="30"/>
  <c r="AB745" i="30" s="1"/>
  <c r="AA744" i="30"/>
  <c r="AB744" i="30" s="1"/>
  <c r="AA743" i="30"/>
  <c r="AB743" i="30" s="1"/>
  <c r="AA742" i="30"/>
  <c r="AB742" i="30" s="1"/>
  <c r="AA741" i="30"/>
  <c r="AB741" i="30" s="1"/>
  <c r="AA740" i="30"/>
  <c r="AB740" i="30" s="1"/>
  <c r="AA739" i="30"/>
  <c r="AB739" i="30" s="1"/>
  <c r="AA738" i="30"/>
  <c r="AB738" i="30" s="1"/>
  <c r="AA737" i="30"/>
  <c r="AB737" i="30" s="1"/>
  <c r="AA736" i="30"/>
  <c r="AB736" i="30" s="1"/>
  <c r="AA735" i="30"/>
  <c r="AB735" i="30" s="1"/>
  <c r="AA734" i="30"/>
  <c r="AB734" i="30" s="1"/>
  <c r="AA733" i="30"/>
  <c r="AB733" i="30" s="1"/>
  <c r="AA732" i="30"/>
  <c r="AB732" i="30" s="1"/>
  <c r="AA731" i="30"/>
  <c r="AB731" i="30" s="1"/>
  <c r="AA730" i="30"/>
  <c r="AB730" i="30" s="1"/>
  <c r="AA729" i="30"/>
  <c r="AB729" i="30" s="1"/>
  <c r="AA728" i="30"/>
  <c r="AB728" i="30" s="1"/>
  <c r="AA727" i="30"/>
  <c r="AB727" i="30" s="1"/>
  <c r="AA726" i="30"/>
  <c r="AB726" i="30" s="1"/>
  <c r="AA725" i="30"/>
  <c r="AB725" i="30" s="1"/>
  <c r="AA724" i="30"/>
  <c r="AB724" i="30" s="1"/>
  <c r="AA723" i="30"/>
  <c r="AB723" i="30" s="1"/>
  <c r="AA722" i="30"/>
  <c r="AB722" i="30" s="1"/>
  <c r="AA721" i="30"/>
  <c r="AB721" i="30" s="1"/>
  <c r="AA720" i="30"/>
  <c r="AB720" i="30" s="1"/>
  <c r="AA719" i="30"/>
  <c r="AB719" i="30" s="1"/>
  <c r="AA718" i="30"/>
  <c r="AB718" i="30" s="1"/>
  <c r="AA717" i="30"/>
  <c r="AB717" i="30" s="1"/>
  <c r="AA716" i="30"/>
  <c r="AB716" i="30" s="1"/>
  <c r="AA715" i="30"/>
  <c r="AB715" i="30" s="1"/>
  <c r="AA714" i="30"/>
  <c r="AB714" i="30" s="1"/>
  <c r="AA713" i="30"/>
  <c r="AB713" i="30" s="1"/>
  <c r="AA712" i="30"/>
  <c r="AB712" i="30" s="1"/>
  <c r="AA711" i="30"/>
  <c r="AB711" i="30" s="1"/>
  <c r="AA710" i="30"/>
  <c r="AB710" i="30" s="1"/>
  <c r="AA709" i="30"/>
  <c r="AB709" i="30" s="1"/>
  <c r="AA708" i="30"/>
  <c r="AB708" i="30" s="1"/>
  <c r="AA707" i="30"/>
  <c r="AB707" i="30" s="1"/>
  <c r="AA706" i="30"/>
  <c r="AB706" i="30" s="1"/>
  <c r="AA705" i="30"/>
  <c r="AB705" i="30" s="1"/>
  <c r="AA704" i="30"/>
  <c r="AB704" i="30" s="1"/>
  <c r="AA703" i="30"/>
  <c r="AB703" i="30" s="1"/>
  <c r="AA702" i="30"/>
  <c r="AB702" i="30" s="1"/>
  <c r="AA701" i="30"/>
  <c r="AB701" i="30" s="1"/>
  <c r="AA700" i="30"/>
  <c r="AB700" i="30" s="1"/>
  <c r="AA699" i="30"/>
  <c r="AB699" i="30" s="1"/>
  <c r="AA698" i="30"/>
  <c r="AB698" i="30" s="1"/>
  <c r="AA697" i="30"/>
  <c r="AB697" i="30" s="1"/>
  <c r="AA696" i="30"/>
  <c r="AB696" i="30" s="1"/>
  <c r="AA695" i="30"/>
  <c r="AB695" i="30" s="1"/>
  <c r="AA694" i="30"/>
  <c r="AB694" i="30" s="1"/>
  <c r="AA693" i="30"/>
  <c r="AB693" i="30" s="1"/>
  <c r="AA692" i="30"/>
  <c r="AB692" i="30" s="1"/>
  <c r="AA691" i="30"/>
  <c r="AB691" i="30" s="1"/>
  <c r="AA690" i="30"/>
  <c r="AB690" i="30" s="1"/>
  <c r="AA689" i="30"/>
  <c r="AB689" i="30" s="1"/>
  <c r="AA688" i="30"/>
  <c r="AB688" i="30" s="1"/>
  <c r="AA687" i="30"/>
  <c r="AB687" i="30" s="1"/>
  <c r="AA686" i="30"/>
  <c r="AB686" i="30" s="1"/>
  <c r="AA685" i="30"/>
  <c r="AB685" i="30" s="1"/>
  <c r="AA684" i="30"/>
  <c r="AB684" i="30" s="1"/>
  <c r="AA683" i="30"/>
  <c r="AB683" i="30" s="1"/>
  <c r="AA682" i="30"/>
  <c r="AB682" i="30" s="1"/>
  <c r="AA681" i="30"/>
  <c r="AB681" i="30" s="1"/>
  <c r="AA680" i="30"/>
  <c r="AB680" i="30" s="1"/>
  <c r="AA679" i="30"/>
  <c r="AB679" i="30" s="1"/>
  <c r="AA678" i="30"/>
  <c r="AB678" i="30" s="1"/>
  <c r="AA677" i="30"/>
  <c r="AB677" i="30" s="1"/>
  <c r="AA676" i="30"/>
  <c r="AB676" i="30" s="1"/>
  <c r="AA675" i="30"/>
  <c r="AB675" i="30" s="1"/>
  <c r="AA674" i="30"/>
  <c r="AB674" i="30" s="1"/>
  <c r="AA673" i="30"/>
  <c r="AB673" i="30" s="1"/>
  <c r="AA672" i="30"/>
  <c r="AB672" i="30" s="1"/>
  <c r="AA671" i="30"/>
  <c r="AB671" i="30" s="1"/>
  <c r="AA670" i="30"/>
  <c r="AB670" i="30" s="1"/>
  <c r="AA669" i="30"/>
  <c r="AB669" i="30" s="1"/>
  <c r="AA668" i="30"/>
  <c r="AB668" i="30" s="1"/>
  <c r="AA667" i="30"/>
  <c r="AB667" i="30" s="1"/>
  <c r="AA666" i="30"/>
  <c r="AB666" i="30" s="1"/>
  <c r="AA665" i="30"/>
  <c r="AB665" i="30" s="1"/>
  <c r="AA664" i="30"/>
  <c r="AB664" i="30" s="1"/>
  <c r="AA663" i="30"/>
  <c r="AB663" i="30" s="1"/>
  <c r="AA662" i="30"/>
  <c r="AB662" i="30" s="1"/>
  <c r="AA661" i="30"/>
  <c r="AB661" i="30" s="1"/>
  <c r="AA660" i="30"/>
  <c r="AB660" i="30" s="1"/>
  <c r="AA659" i="30"/>
  <c r="AB659" i="30" s="1"/>
  <c r="AA658" i="30"/>
  <c r="AB658" i="30" s="1"/>
  <c r="AA657" i="30"/>
  <c r="AB657" i="30" s="1"/>
  <c r="AA656" i="30"/>
  <c r="AB656" i="30" s="1"/>
  <c r="AA655" i="30"/>
  <c r="AB655" i="30" s="1"/>
  <c r="AA654" i="30"/>
  <c r="AB654" i="30" s="1"/>
  <c r="AA653" i="30"/>
  <c r="AB653" i="30" s="1"/>
  <c r="AA652" i="30"/>
  <c r="AB652" i="30" s="1"/>
  <c r="AA651" i="30"/>
  <c r="AB651" i="30" s="1"/>
  <c r="AA650" i="30"/>
  <c r="AB650" i="30" s="1"/>
  <c r="AA649" i="30"/>
  <c r="AB649" i="30" s="1"/>
  <c r="AA648" i="30"/>
  <c r="AB648" i="30" s="1"/>
  <c r="AA647" i="30"/>
  <c r="AB647" i="30" s="1"/>
  <c r="AA646" i="30"/>
  <c r="AB646" i="30" s="1"/>
  <c r="AA645" i="30"/>
  <c r="AB645" i="30" s="1"/>
  <c r="AA644" i="30"/>
  <c r="AB644" i="30" s="1"/>
  <c r="AA643" i="30"/>
  <c r="AB643" i="30" s="1"/>
  <c r="AA642" i="30"/>
  <c r="AB642" i="30" s="1"/>
  <c r="AA641" i="30"/>
  <c r="AB641" i="30" s="1"/>
  <c r="AA640" i="30"/>
  <c r="AB640" i="30" s="1"/>
  <c r="AA639" i="30"/>
  <c r="AB639" i="30" s="1"/>
  <c r="AA638" i="30"/>
  <c r="AB638" i="30" s="1"/>
  <c r="AA637" i="30"/>
  <c r="AB637" i="30" s="1"/>
  <c r="AA636" i="30"/>
  <c r="AB636" i="30" s="1"/>
  <c r="AA635" i="30"/>
  <c r="AB635" i="30" s="1"/>
  <c r="AA634" i="30"/>
  <c r="AB634" i="30" s="1"/>
  <c r="AA633" i="30"/>
  <c r="AB633" i="30" s="1"/>
  <c r="AA632" i="30"/>
  <c r="AB632" i="30" s="1"/>
  <c r="AA631" i="30"/>
  <c r="AB631" i="30" s="1"/>
  <c r="AA630" i="30"/>
  <c r="AB630" i="30" s="1"/>
  <c r="AA629" i="30"/>
  <c r="AB629" i="30" s="1"/>
  <c r="AA628" i="30"/>
  <c r="AB628" i="30" s="1"/>
  <c r="AA627" i="30"/>
  <c r="AB627" i="30" s="1"/>
  <c r="AA626" i="30"/>
  <c r="AB626" i="30" s="1"/>
  <c r="AA625" i="30"/>
  <c r="AB625" i="30" s="1"/>
  <c r="AA624" i="30"/>
  <c r="AB624" i="30" s="1"/>
  <c r="AA623" i="30"/>
  <c r="AB623" i="30" s="1"/>
  <c r="AA622" i="30"/>
  <c r="AB622" i="30" s="1"/>
  <c r="AA621" i="30"/>
  <c r="AB621" i="30" s="1"/>
  <c r="AA620" i="30"/>
  <c r="AB620" i="30" s="1"/>
  <c r="AA619" i="30"/>
  <c r="AB619" i="30" s="1"/>
  <c r="AA618" i="30"/>
  <c r="AB618" i="30" s="1"/>
  <c r="AA617" i="30"/>
  <c r="AB617" i="30" s="1"/>
  <c r="AA616" i="30"/>
  <c r="AB616" i="30" s="1"/>
  <c r="AA615" i="30"/>
  <c r="AB615" i="30" s="1"/>
  <c r="AA614" i="30"/>
  <c r="AB614" i="30" s="1"/>
  <c r="AA613" i="30"/>
  <c r="AB613" i="30" s="1"/>
  <c r="AA612" i="30"/>
  <c r="AB612" i="30" s="1"/>
  <c r="AA611" i="30"/>
  <c r="AB611" i="30" s="1"/>
  <c r="AA610" i="30"/>
  <c r="AB610" i="30" s="1"/>
  <c r="AA609" i="30"/>
  <c r="AB609" i="30" s="1"/>
  <c r="AA608" i="30"/>
  <c r="AB608" i="30" s="1"/>
  <c r="AA607" i="30"/>
  <c r="AB607" i="30" s="1"/>
  <c r="AA606" i="30"/>
  <c r="AB606" i="30" s="1"/>
  <c r="AA605" i="30"/>
  <c r="AB605" i="30" s="1"/>
  <c r="AA604" i="30"/>
  <c r="AB604" i="30" s="1"/>
  <c r="AA603" i="30"/>
  <c r="AB603" i="30" s="1"/>
  <c r="AA602" i="30"/>
  <c r="AB602" i="30" s="1"/>
  <c r="AA601" i="30"/>
  <c r="AB601" i="30" s="1"/>
  <c r="AA600" i="30"/>
  <c r="AB600" i="30" s="1"/>
  <c r="AA599" i="30"/>
  <c r="AB599" i="30" s="1"/>
  <c r="AA598" i="30"/>
  <c r="AB598" i="30" s="1"/>
  <c r="AA597" i="30"/>
  <c r="AB597" i="30" s="1"/>
  <c r="AA596" i="30"/>
  <c r="AB596" i="30" s="1"/>
  <c r="AA595" i="30"/>
  <c r="AB595" i="30" s="1"/>
  <c r="AA594" i="30"/>
  <c r="AB594" i="30" s="1"/>
  <c r="AA593" i="30"/>
  <c r="AB593" i="30" s="1"/>
  <c r="AA592" i="30"/>
  <c r="AB592" i="30" s="1"/>
  <c r="AA591" i="30"/>
  <c r="AB591" i="30" s="1"/>
  <c r="AA590" i="30"/>
  <c r="AB590" i="30" s="1"/>
  <c r="AA589" i="30"/>
  <c r="AB589" i="30" s="1"/>
  <c r="AA588" i="30"/>
  <c r="AB588" i="30" s="1"/>
  <c r="AA587" i="30"/>
  <c r="AB587" i="30" s="1"/>
  <c r="AA586" i="30"/>
  <c r="AB586" i="30" s="1"/>
  <c r="AA585" i="30"/>
  <c r="AB585" i="30" s="1"/>
  <c r="AA584" i="30"/>
  <c r="AB584" i="30" s="1"/>
  <c r="AA583" i="30"/>
  <c r="AB583" i="30" s="1"/>
  <c r="AA582" i="30"/>
  <c r="AB582" i="30" s="1"/>
  <c r="AA581" i="30"/>
  <c r="AB581" i="30" s="1"/>
  <c r="AA580" i="30"/>
  <c r="AB580" i="30" s="1"/>
  <c r="AA579" i="30"/>
  <c r="AB579" i="30" s="1"/>
  <c r="AA578" i="30"/>
  <c r="AB578" i="30" s="1"/>
  <c r="AA577" i="30"/>
  <c r="AB577" i="30" s="1"/>
  <c r="AA576" i="30"/>
  <c r="AB576" i="30" s="1"/>
  <c r="AA575" i="30"/>
  <c r="AB575" i="30" s="1"/>
  <c r="AA574" i="30"/>
  <c r="AB574" i="30" s="1"/>
  <c r="AA573" i="30"/>
  <c r="AB573" i="30" s="1"/>
  <c r="AA572" i="30"/>
  <c r="AB572" i="30" s="1"/>
  <c r="AA571" i="30"/>
  <c r="AB571" i="30" s="1"/>
  <c r="AA570" i="30"/>
  <c r="AB570" i="30" s="1"/>
  <c r="AA569" i="30"/>
  <c r="AB569" i="30" s="1"/>
  <c r="AA568" i="30"/>
  <c r="AB568" i="30" s="1"/>
  <c r="AA567" i="30"/>
  <c r="AB567" i="30" s="1"/>
  <c r="AA566" i="30"/>
  <c r="AB566" i="30" s="1"/>
  <c r="AA565" i="30"/>
  <c r="AB565" i="30" s="1"/>
  <c r="AA564" i="30"/>
  <c r="AB564" i="30" s="1"/>
  <c r="AA563" i="30"/>
  <c r="AB563" i="30" s="1"/>
  <c r="AA562" i="30"/>
  <c r="AB562" i="30" s="1"/>
  <c r="AA561" i="30"/>
  <c r="AB561" i="30" s="1"/>
  <c r="AA560" i="30"/>
  <c r="AB560" i="30" s="1"/>
  <c r="AA559" i="30"/>
  <c r="AB559" i="30" s="1"/>
  <c r="AA558" i="30"/>
  <c r="AB558" i="30" s="1"/>
  <c r="AA557" i="30"/>
  <c r="AB557" i="30" s="1"/>
  <c r="AA556" i="30"/>
  <c r="AB556" i="30" s="1"/>
  <c r="AA555" i="30"/>
  <c r="AB555" i="30" s="1"/>
  <c r="AA554" i="30"/>
  <c r="AB554" i="30" s="1"/>
  <c r="AA553" i="30"/>
  <c r="AB553" i="30" s="1"/>
  <c r="AA552" i="30"/>
  <c r="AB552" i="30" s="1"/>
  <c r="AA551" i="30"/>
  <c r="AB551" i="30" s="1"/>
  <c r="AA550" i="30"/>
  <c r="AB550" i="30" s="1"/>
  <c r="AA549" i="30"/>
  <c r="AB549" i="30" s="1"/>
  <c r="AA548" i="30"/>
  <c r="AB548" i="30" s="1"/>
  <c r="AA547" i="30"/>
  <c r="AB547" i="30" s="1"/>
  <c r="AA546" i="30"/>
  <c r="AB546" i="30" s="1"/>
  <c r="AA545" i="30"/>
  <c r="AB545" i="30" s="1"/>
  <c r="AA544" i="30"/>
  <c r="AB544" i="30" s="1"/>
  <c r="AA543" i="30"/>
  <c r="AB543" i="30" s="1"/>
  <c r="AA542" i="30"/>
  <c r="AB542" i="30" s="1"/>
  <c r="AA541" i="30"/>
  <c r="AB541" i="30" s="1"/>
  <c r="AA540" i="30"/>
  <c r="AB540" i="30" s="1"/>
  <c r="AA539" i="30"/>
  <c r="AB539" i="30" s="1"/>
  <c r="AA538" i="30"/>
  <c r="AB538" i="30" s="1"/>
  <c r="AA537" i="30"/>
  <c r="AB537" i="30" s="1"/>
  <c r="AA536" i="30"/>
  <c r="AB536" i="30" s="1"/>
  <c r="AA535" i="30"/>
  <c r="AB535" i="30" s="1"/>
  <c r="AA534" i="30"/>
  <c r="AB534" i="30" s="1"/>
  <c r="AA533" i="30"/>
  <c r="AB533" i="30" s="1"/>
  <c r="AA532" i="30"/>
  <c r="AB532" i="30" s="1"/>
  <c r="AA531" i="30"/>
  <c r="AB531" i="30" s="1"/>
  <c r="AA530" i="30"/>
  <c r="AB530" i="30" s="1"/>
  <c r="AA529" i="30"/>
  <c r="AB529" i="30" s="1"/>
  <c r="AA528" i="30"/>
  <c r="AB528" i="30" s="1"/>
  <c r="AA527" i="30"/>
  <c r="AB527" i="30" s="1"/>
  <c r="AA526" i="30"/>
  <c r="AB526" i="30" s="1"/>
  <c r="AA525" i="30"/>
  <c r="AB525" i="30" s="1"/>
  <c r="AA524" i="30"/>
  <c r="AB524" i="30" s="1"/>
  <c r="AA523" i="30"/>
  <c r="AB523" i="30" s="1"/>
  <c r="AA522" i="30"/>
  <c r="AB522" i="30" s="1"/>
  <c r="AA521" i="30"/>
  <c r="AB521" i="30" s="1"/>
  <c r="AA520" i="30"/>
  <c r="AB520" i="30" s="1"/>
  <c r="AA519" i="30"/>
  <c r="AB519" i="30" s="1"/>
  <c r="AA518" i="30"/>
  <c r="AB518" i="30" s="1"/>
  <c r="AA517" i="30"/>
  <c r="AB517" i="30" s="1"/>
  <c r="AA516" i="30"/>
  <c r="AB516" i="30" s="1"/>
  <c r="AA515" i="30"/>
  <c r="AB515" i="30" s="1"/>
  <c r="AA514" i="30"/>
  <c r="AB514" i="30" s="1"/>
  <c r="AA513" i="30"/>
  <c r="AB513" i="30" s="1"/>
  <c r="AA512" i="30"/>
  <c r="AB512" i="30" s="1"/>
  <c r="AA511" i="30"/>
  <c r="AB511" i="30" s="1"/>
  <c r="AA510" i="30"/>
  <c r="AB510" i="30" s="1"/>
  <c r="AA509" i="30"/>
  <c r="AB509" i="30" s="1"/>
  <c r="AA508" i="30"/>
  <c r="AB508" i="30" s="1"/>
  <c r="AA507" i="30"/>
  <c r="AB507" i="30" s="1"/>
  <c r="AA506" i="30"/>
  <c r="AB506" i="30" s="1"/>
  <c r="AA505" i="30"/>
  <c r="AB505" i="30" s="1"/>
  <c r="AA504" i="30"/>
  <c r="AB504" i="30" s="1"/>
  <c r="AA503" i="30"/>
  <c r="AB503" i="30" s="1"/>
  <c r="AA502" i="30"/>
  <c r="AB502" i="30" s="1"/>
  <c r="AA501" i="30"/>
  <c r="AB501" i="30" s="1"/>
  <c r="AA500" i="30"/>
  <c r="AB500" i="30" s="1"/>
  <c r="AA499" i="30"/>
  <c r="AB499" i="30" s="1"/>
  <c r="AA498" i="30"/>
  <c r="AB498" i="30" s="1"/>
  <c r="AA497" i="30"/>
  <c r="AB497" i="30" s="1"/>
  <c r="AA496" i="30"/>
  <c r="AB496" i="30" s="1"/>
  <c r="AA495" i="30"/>
  <c r="AB495" i="30" s="1"/>
  <c r="AA494" i="30"/>
  <c r="AB494" i="30" s="1"/>
  <c r="AA493" i="30"/>
  <c r="AB493" i="30" s="1"/>
  <c r="AA492" i="30"/>
  <c r="AB492" i="30" s="1"/>
  <c r="AA491" i="30"/>
  <c r="AB491" i="30" s="1"/>
  <c r="AA490" i="30"/>
  <c r="AB490" i="30" s="1"/>
  <c r="AA489" i="30"/>
  <c r="AB489" i="30" s="1"/>
  <c r="AA488" i="30"/>
  <c r="AB488" i="30" s="1"/>
  <c r="AA487" i="30"/>
  <c r="AB487" i="30" s="1"/>
  <c r="AA486" i="30"/>
  <c r="AB486" i="30" s="1"/>
  <c r="AA485" i="30"/>
  <c r="AB485" i="30" s="1"/>
  <c r="AA484" i="30"/>
  <c r="AB484" i="30" s="1"/>
  <c r="AA483" i="30"/>
  <c r="AB483" i="30" s="1"/>
  <c r="AA482" i="30"/>
  <c r="AB482" i="30" s="1"/>
  <c r="AA481" i="30"/>
  <c r="AB481" i="30" s="1"/>
  <c r="AA480" i="30"/>
  <c r="AB480" i="30" s="1"/>
  <c r="AA479" i="30"/>
  <c r="AB479" i="30" s="1"/>
  <c r="AA478" i="30"/>
  <c r="AB478" i="30" s="1"/>
  <c r="AA477" i="30"/>
  <c r="AB477" i="30" s="1"/>
  <c r="AA476" i="30"/>
  <c r="AB476" i="30" s="1"/>
  <c r="AA475" i="30"/>
  <c r="AB475" i="30" s="1"/>
  <c r="AA474" i="30"/>
  <c r="AB474" i="30" s="1"/>
  <c r="AA473" i="30"/>
  <c r="AB473" i="30" s="1"/>
  <c r="AA472" i="30"/>
  <c r="AB472" i="30" s="1"/>
  <c r="AA471" i="30"/>
  <c r="AB471" i="30" s="1"/>
  <c r="AA470" i="30"/>
  <c r="AB470" i="30" s="1"/>
  <c r="AA469" i="30"/>
  <c r="AB469" i="30" s="1"/>
  <c r="AA468" i="30"/>
  <c r="AB468" i="30" s="1"/>
  <c r="AA467" i="30"/>
  <c r="AB467" i="30" s="1"/>
  <c r="AA466" i="30"/>
  <c r="AB466" i="30" s="1"/>
  <c r="AA465" i="30"/>
  <c r="AB465" i="30" s="1"/>
  <c r="AA464" i="30"/>
  <c r="AB464" i="30" s="1"/>
  <c r="AA463" i="30"/>
  <c r="AB463" i="30" s="1"/>
  <c r="AA462" i="30"/>
  <c r="AB462" i="30" s="1"/>
  <c r="AA461" i="30"/>
  <c r="AB461" i="30" s="1"/>
  <c r="AA460" i="30"/>
  <c r="AB460" i="30" s="1"/>
  <c r="AA459" i="30"/>
  <c r="AB459" i="30" s="1"/>
  <c r="AA458" i="30"/>
  <c r="AB458" i="30" s="1"/>
  <c r="AA457" i="30"/>
  <c r="AB457" i="30" s="1"/>
  <c r="AA456" i="30"/>
  <c r="AB456" i="30" s="1"/>
  <c r="AA455" i="30"/>
  <c r="AB455" i="30" s="1"/>
  <c r="AA454" i="30"/>
  <c r="AB454" i="30" s="1"/>
  <c r="AA453" i="30"/>
  <c r="AB453" i="30" s="1"/>
  <c r="AA452" i="30"/>
  <c r="AB452" i="30" s="1"/>
  <c r="AA451" i="30"/>
  <c r="AB451" i="30" s="1"/>
  <c r="AA450" i="30"/>
  <c r="AB450" i="30" s="1"/>
  <c r="AA449" i="30"/>
  <c r="AB449" i="30" s="1"/>
  <c r="AA448" i="30"/>
  <c r="AB448" i="30" s="1"/>
  <c r="AA447" i="30"/>
  <c r="AB447" i="30" s="1"/>
  <c r="AA446" i="30"/>
  <c r="AB446" i="30" s="1"/>
  <c r="AA445" i="30"/>
  <c r="AB445" i="30" s="1"/>
  <c r="AA444" i="30"/>
  <c r="AB444" i="30" s="1"/>
  <c r="AA443" i="30"/>
  <c r="AB443" i="30" s="1"/>
  <c r="AA442" i="30"/>
  <c r="AB442" i="30" s="1"/>
  <c r="AA441" i="30"/>
  <c r="AB441" i="30" s="1"/>
  <c r="AA440" i="30"/>
  <c r="AB440" i="30" s="1"/>
  <c r="AA439" i="30"/>
  <c r="AB439" i="30" s="1"/>
  <c r="AA438" i="30"/>
  <c r="AB438" i="30" s="1"/>
  <c r="AA437" i="30"/>
  <c r="AB437" i="30" s="1"/>
  <c r="AA436" i="30"/>
  <c r="AB436" i="30" s="1"/>
  <c r="AA435" i="30"/>
  <c r="AB435" i="30" s="1"/>
  <c r="AA434" i="30"/>
  <c r="AB434" i="30" s="1"/>
  <c r="AA433" i="30"/>
  <c r="AB433" i="30" s="1"/>
  <c r="AA432" i="30"/>
  <c r="AB432" i="30" s="1"/>
  <c r="AA431" i="30"/>
  <c r="AB431" i="30" s="1"/>
  <c r="AA430" i="30"/>
  <c r="AB430" i="30" s="1"/>
  <c r="AA429" i="30"/>
  <c r="AB429" i="30" s="1"/>
  <c r="AA428" i="30"/>
  <c r="AB428" i="30" s="1"/>
  <c r="AA427" i="30"/>
  <c r="AB427" i="30" s="1"/>
  <c r="AA426" i="30"/>
  <c r="AB426" i="30" s="1"/>
  <c r="AA425" i="30"/>
  <c r="AB425" i="30" s="1"/>
  <c r="AA424" i="30"/>
  <c r="AB424" i="30" s="1"/>
  <c r="AA423" i="30"/>
  <c r="AB423" i="30" s="1"/>
  <c r="AA422" i="30"/>
  <c r="AB422" i="30" s="1"/>
  <c r="AA421" i="30"/>
  <c r="AB421" i="30" s="1"/>
  <c r="AA420" i="30"/>
  <c r="AB420" i="30" s="1"/>
  <c r="AA419" i="30"/>
  <c r="AB419" i="30" s="1"/>
  <c r="AA418" i="30"/>
  <c r="AB418" i="30" s="1"/>
  <c r="AA417" i="30"/>
  <c r="AB417" i="30" s="1"/>
  <c r="AA416" i="30"/>
  <c r="AB416" i="30" s="1"/>
  <c r="AA415" i="30"/>
  <c r="AB415" i="30" s="1"/>
  <c r="AA414" i="30"/>
  <c r="AB414" i="30" s="1"/>
  <c r="AA413" i="30"/>
  <c r="AB413" i="30" s="1"/>
  <c r="AA412" i="30"/>
  <c r="AB412" i="30" s="1"/>
  <c r="AA411" i="30"/>
  <c r="AB411" i="30" s="1"/>
  <c r="AA410" i="30"/>
  <c r="AB410" i="30" s="1"/>
  <c r="AA409" i="30"/>
  <c r="AB409" i="30" s="1"/>
  <c r="AA408" i="30"/>
  <c r="AB408" i="30" s="1"/>
  <c r="AA407" i="30"/>
  <c r="AB407" i="30" s="1"/>
  <c r="AA406" i="30"/>
  <c r="AB406" i="30" s="1"/>
  <c r="AA405" i="30"/>
  <c r="AB405" i="30" s="1"/>
  <c r="AA404" i="30"/>
  <c r="AB404" i="30" s="1"/>
  <c r="AA403" i="30"/>
  <c r="AB403" i="30" s="1"/>
  <c r="AA402" i="30"/>
  <c r="AB402" i="30" s="1"/>
  <c r="AA401" i="30"/>
  <c r="AB401" i="30" s="1"/>
  <c r="AA400" i="30"/>
  <c r="AB400" i="30" s="1"/>
  <c r="AA399" i="30"/>
  <c r="AB399" i="30" s="1"/>
  <c r="AA398" i="30"/>
  <c r="AB398" i="30" s="1"/>
  <c r="AA397" i="30"/>
  <c r="AB397" i="30" s="1"/>
  <c r="AA396" i="30"/>
  <c r="AB396" i="30" s="1"/>
  <c r="AA395" i="30"/>
  <c r="AB395" i="30" s="1"/>
  <c r="AA394" i="30"/>
  <c r="AB394" i="30" s="1"/>
  <c r="AA393" i="30"/>
  <c r="AB393" i="30" s="1"/>
  <c r="AA392" i="30"/>
  <c r="AB392" i="30" s="1"/>
  <c r="AA391" i="30"/>
  <c r="AB391" i="30" s="1"/>
  <c r="AA390" i="30"/>
  <c r="AB390" i="30" s="1"/>
  <c r="AA389" i="30"/>
  <c r="AB389" i="30" s="1"/>
  <c r="AA388" i="30"/>
  <c r="AB388" i="30" s="1"/>
  <c r="AA387" i="30"/>
  <c r="AB387" i="30" s="1"/>
  <c r="AA386" i="30"/>
  <c r="AB386" i="30" s="1"/>
  <c r="AA385" i="30"/>
  <c r="AB385" i="30" s="1"/>
  <c r="AA384" i="30"/>
  <c r="AB384" i="30" s="1"/>
  <c r="AA383" i="30"/>
  <c r="AB383" i="30" s="1"/>
  <c r="AA382" i="30"/>
  <c r="AB382" i="30" s="1"/>
  <c r="AA381" i="30"/>
  <c r="AB381" i="30" s="1"/>
  <c r="AA380" i="30"/>
  <c r="AB380" i="30" s="1"/>
  <c r="AA379" i="30"/>
  <c r="AB379" i="30" s="1"/>
  <c r="AA378" i="30"/>
  <c r="AB378" i="30" s="1"/>
  <c r="AA377" i="30"/>
  <c r="AB377" i="30" s="1"/>
  <c r="AA376" i="30"/>
  <c r="AB376" i="30" s="1"/>
  <c r="AA375" i="30"/>
  <c r="AB375" i="30" s="1"/>
  <c r="AA374" i="30"/>
  <c r="AB374" i="30" s="1"/>
  <c r="AA373" i="30"/>
  <c r="AB373" i="30" s="1"/>
  <c r="AA372" i="30"/>
  <c r="AB372" i="30" s="1"/>
  <c r="AA371" i="30"/>
  <c r="AB371" i="30" s="1"/>
  <c r="AA370" i="30"/>
  <c r="AB370" i="30" s="1"/>
  <c r="AA369" i="30"/>
  <c r="AB369" i="30" s="1"/>
  <c r="AA368" i="30"/>
  <c r="AB368" i="30" s="1"/>
  <c r="AA367" i="30"/>
  <c r="AB367" i="30" s="1"/>
  <c r="AA366" i="30"/>
  <c r="AB366" i="30" s="1"/>
  <c r="AA365" i="30"/>
  <c r="AB365" i="30" s="1"/>
  <c r="AA364" i="30"/>
  <c r="AB364" i="30" s="1"/>
  <c r="AA363" i="30"/>
  <c r="AB363" i="30" s="1"/>
  <c r="AA362" i="30"/>
  <c r="AB362" i="30" s="1"/>
  <c r="AA361" i="30"/>
  <c r="AB361" i="30" s="1"/>
  <c r="AA360" i="30"/>
  <c r="AB360" i="30" s="1"/>
  <c r="AA359" i="30"/>
  <c r="AB359" i="30" s="1"/>
  <c r="AA358" i="30"/>
  <c r="AB358" i="30" s="1"/>
  <c r="AA357" i="30"/>
  <c r="AB357" i="30" s="1"/>
  <c r="AA356" i="30"/>
  <c r="AB356" i="30" s="1"/>
  <c r="AA355" i="30"/>
  <c r="AB355" i="30" s="1"/>
  <c r="AA354" i="30"/>
  <c r="AB354" i="30" s="1"/>
  <c r="AA353" i="30"/>
  <c r="AB353" i="30" s="1"/>
  <c r="AA352" i="30"/>
  <c r="AB352" i="30" s="1"/>
  <c r="AA351" i="30"/>
  <c r="AB351" i="30" s="1"/>
  <c r="AA350" i="30"/>
  <c r="AB350" i="30" s="1"/>
  <c r="AA349" i="30"/>
  <c r="AB349" i="30" s="1"/>
  <c r="AA348" i="30"/>
  <c r="AB348" i="30" s="1"/>
  <c r="AA347" i="30"/>
  <c r="AB347" i="30" s="1"/>
  <c r="AA346" i="30"/>
  <c r="AB346" i="30" s="1"/>
  <c r="AA345" i="30"/>
  <c r="AB345" i="30" s="1"/>
  <c r="AA344" i="30"/>
  <c r="AB344" i="30" s="1"/>
  <c r="AA343" i="30"/>
  <c r="AB343" i="30" s="1"/>
  <c r="AA342" i="30"/>
  <c r="AB342" i="30" s="1"/>
  <c r="AA341" i="30"/>
  <c r="AB341" i="30" s="1"/>
  <c r="AA340" i="30"/>
  <c r="AB340" i="30" s="1"/>
  <c r="AA339" i="30"/>
  <c r="AB339" i="30" s="1"/>
  <c r="AA338" i="30"/>
  <c r="AB338" i="30" s="1"/>
  <c r="AA337" i="30"/>
  <c r="AB337" i="30" s="1"/>
  <c r="AA336" i="30"/>
  <c r="AB336" i="30" s="1"/>
  <c r="AA335" i="30"/>
  <c r="AB335" i="30" s="1"/>
  <c r="AA334" i="30"/>
  <c r="AB334" i="30" s="1"/>
  <c r="AA333" i="30"/>
  <c r="AB333" i="30" s="1"/>
  <c r="AA332" i="30"/>
  <c r="AB332" i="30" s="1"/>
  <c r="AA331" i="30"/>
  <c r="AB331" i="30" s="1"/>
  <c r="AA330" i="30"/>
  <c r="AB330" i="30" s="1"/>
  <c r="AA329" i="30"/>
  <c r="AB329" i="30" s="1"/>
  <c r="AA328" i="30"/>
  <c r="AB328" i="30" s="1"/>
  <c r="AA327" i="30"/>
  <c r="AB327" i="30" s="1"/>
  <c r="AA326" i="30"/>
  <c r="AB326" i="30" s="1"/>
  <c r="AA325" i="30"/>
  <c r="AB325" i="30" s="1"/>
  <c r="AA324" i="30"/>
  <c r="AB324" i="30" s="1"/>
  <c r="AA323" i="30"/>
  <c r="AB323" i="30" s="1"/>
  <c r="AA322" i="30"/>
  <c r="AB322" i="30" s="1"/>
  <c r="AA321" i="30"/>
  <c r="AB321" i="30" s="1"/>
  <c r="AA320" i="30"/>
  <c r="AB320" i="30" s="1"/>
  <c r="AA319" i="30"/>
  <c r="AB319" i="30" s="1"/>
  <c r="AA318" i="30"/>
  <c r="AB318" i="30" s="1"/>
  <c r="AA317" i="30"/>
  <c r="AB317" i="30" s="1"/>
  <c r="AA316" i="30"/>
  <c r="AB316" i="30" s="1"/>
  <c r="AA315" i="30"/>
  <c r="AB315" i="30" s="1"/>
  <c r="AA314" i="30"/>
  <c r="AB314" i="30" s="1"/>
  <c r="AA313" i="30"/>
  <c r="AB313" i="30" s="1"/>
  <c r="AA312" i="30"/>
  <c r="AB312" i="30" s="1"/>
  <c r="AA311" i="30"/>
  <c r="AB311" i="30" s="1"/>
  <c r="AA310" i="30"/>
  <c r="AB310" i="30" s="1"/>
  <c r="AA309" i="30"/>
  <c r="AB309" i="30" s="1"/>
  <c r="AA308" i="30"/>
  <c r="AB308" i="30" s="1"/>
  <c r="AA307" i="30"/>
  <c r="AB307" i="30" s="1"/>
  <c r="AA306" i="30"/>
  <c r="AB306" i="30" s="1"/>
  <c r="AA305" i="30"/>
  <c r="AB305" i="30" s="1"/>
  <c r="AA304" i="30"/>
  <c r="AB304" i="30" s="1"/>
  <c r="AA303" i="30"/>
  <c r="AB303" i="30" s="1"/>
  <c r="AA302" i="30"/>
  <c r="AB302" i="30" s="1"/>
  <c r="AA301" i="30"/>
  <c r="AB301" i="30" s="1"/>
  <c r="AA300" i="30"/>
  <c r="AB300" i="30" s="1"/>
  <c r="AA299" i="30"/>
  <c r="AB299" i="30" s="1"/>
  <c r="AA298" i="30"/>
  <c r="AB298" i="30" s="1"/>
  <c r="AA297" i="30"/>
  <c r="AB297" i="30" s="1"/>
  <c r="AA296" i="30"/>
  <c r="AB296" i="30" s="1"/>
  <c r="AA295" i="30"/>
  <c r="AB295" i="30" s="1"/>
  <c r="AA294" i="30"/>
  <c r="AB294" i="30" s="1"/>
  <c r="AA293" i="30"/>
  <c r="AB293" i="30" s="1"/>
  <c r="AA292" i="30"/>
  <c r="AB292" i="30" s="1"/>
  <c r="AA291" i="30"/>
  <c r="AB291" i="30" s="1"/>
  <c r="AA290" i="30"/>
  <c r="AB290" i="30" s="1"/>
  <c r="AA289" i="30"/>
  <c r="AB289" i="30" s="1"/>
  <c r="AA288" i="30"/>
  <c r="AB288" i="30" s="1"/>
  <c r="AA287" i="30"/>
  <c r="AB287" i="30" s="1"/>
  <c r="AA286" i="30"/>
  <c r="AB286" i="30" s="1"/>
  <c r="AA285" i="30"/>
  <c r="AB285" i="30" s="1"/>
  <c r="AA284" i="30"/>
  <c r="AB284" i="30" s="1"/>
  <c r="AA283" i="30"/>
  <c r="AB283" i="30" s="1"/>
  <c r="AA282" i="30"/>
  <c r="AB282" i="30" s="1"/>
  <c r="AA281" i="30"/>
  <c r="AB281" i="30" s="1"/>
  <c r="AA280" i="30"/>
  <c r="AB280" i="30" s="1"/>
  <c r="AA279" i="30"/>
  <c r="AB279" i="30" s="1"/>
  <c r="AA278" i="30"/>
  <c r="AB278" i="30" s="1"/>
  <c r="AA277" i="30"/>
  <c r="AB277" i="30" s="1"/>
  <c r="AA276" i="30"/>
  <c r="AB276" i="30" s="1"/>
  <c r="AA275" i="30"/>
  <c r="AB275" i="30" s="1"/>
  <c r="AA274" i="30"/>
  <c r="AB274" i="30" s="1"/>
  <c r="AA273" i="30"/>
  <c r="AB273" i="30" s="1"/>
  <c r="AA272" i="30"/>
  <c r="AB272" i="30" s="1"/>
  <c r="AA271" i="30"/>
  <c r="AB271" i="30" s="1"/>
  <c r="AA270" i="30"/>
  <c r="AB270" i="30" s="1"/>
  <c r="AA269" i="30"/>
  <c r="AB269" i="30" s="1"/>
  <c r="AA268" i="30"/>
  <c r="AB268" i="30" s="1"/>
  <c r="AA267" i="30"/>
  <c r="AB267" i="30" s="1"/>
  <c r="AA266" i="30"/>
  <c r="AB266" i="30" s="1"/>
  <c r="AA265" i="30"/>
  <c r="AB265" i="30" s="1"/>
  <c r="AA264" i="30"/>
  <c r="AB264" i="30" s="1"/>
  <c r="AA263" i="30"/>
  <c r="AB263" i="30" s="1"/>
  <c r="AA262" i="30"/>
  <c r="AB262" i="30" s="1"/>
  <c r="AA261" i="30"/>
  <c r="AB261" i="30" s="1"/>
  <c r="AA260" i="30"/>
  <c r="AB260" i="30" s="1"/>
  <c r="AA259" i="30"/>
  <c r="AB259" i="30" s="1"/>
  <c r="AA258" i="30"/>
  <c r="AB258" i="30" s="1"/>
  <c r="AA257" i="30"/>
  <c r="AB257" i="30" s="1"/>
  <c r="AA256" i="30"/>
  <c r="AB256" i="30" s="1"/>
  <c r="AA255" i="30"/>
  <c r="AB255" i="30" s="1"/>
  <c r="AA254" i="30"/>
  <c r="AB254" i="30" s="1"/>
  <c r="AA253" i="30"/>
  <c r="AB253" i="30" s="1"/>
  <c r="AA252" i="30"/>
  <c r="AB252" i="30" s="1"/>
  <c r="AA251" i="30"/>
  <c r="AB251" i="30" s="1"/>
  <c r="AA250" i="30"/>
  <c r="AB250" i="30" s="1"/>
  <c r="AA249" i="30"/>
  <c r="AB249" i="30" s="1"/>
  <c r="AA248" i="30"/>
  <c r="AB248" i="30" s="1"/>
  <c r="AA247" i="30"/>
  <c r="AB247" i="30" s="1"/>
  <c r="AA246" i="30"/>
  <c r="AB246" i="30" s="1"/>
  <c r="AA245" i="30"/>
  <c r="AB245" i="30" s="1"/>
  <c r="AA244" i="30"/>
  <c r="AB244" i="30" s="1"/>
  <c r="AA243" i="30"/>
  <c r="AB243" i="30" s="1"/>
  <c r="AA242" i="30"/>
  <c r="AB242" i="30" s="1"/>
  <c r="AA241" i="30"/>
  <c r="AB241" i="30" s="1"/>
  <c r="AA240" i="30"/>
  <c r="AB240" i="30" s="1"/>
  <c r="AA239" i="30"/>
  <c r="AB239" i="30" s="1"/>
  <c r="AA238" i="30"/>
  <c r="AB238" i="30" s="1"/>
  <c r="AA237" i="30"/>
  <c r="AB237" i="30" s="1"/>
  <c r="AA236" i="30"/>
  <c r="AB236" i="30" s="1"/>
  <c r="AA235" i="30"/>
  <c r="AB235" i="30" s="1"/>
  <c r="AA234" i="30"/>
  <c r="AB234" i="30" s="1"/>
  <c r="AA233" i="30"/>
  <c r="AB233" i="30" s="1"/>
  <c r="AA232" i="30"/>
  <c r="AB232" i="30" s="1"/>
  <c r="AA231" i="30"/>
  <c r="AB231" i="30" s="1"/>
  <c r="AA230" i="30"/>
  <c r="AB230" i="30" s="1"/>
  <c r="AA229" i="30"/>
  <c r="AB229" i="30" s="1"/>
  <c r="AA228" i="30"/>
  <c r="AB228" i="30" s="1"/>
  <c r="AA227" i="30"/>
  <c r="AB227" i="30" s="1"/>
  <c r="AA226" i="30"/>
  <c r="AB226" i="30" s="1"/>
  <c r="AA225" i="30"/>
  <c r="AB225" i="30" s="1"/>
  <c r="AA224" i="30"/>
  <c r="AB224" i="30" s="1"/>
  <c r="AA223" i="30"/>
  <c r="AB223" i="30" s="1"/>
  <c r="AA222" i="30"/>
  <c r="AB222" i="30" s="1"/>
  <c r="AA221" i="30"/>
  <c r="AB221" i="30" s="1"/>
  <c r="AA220" i="30"/>
  <c r="AB220" i="30" s="1"/>
  <c r="AA219" i="30"/>
  <c r="AB219" i="30" s="1"/>
  <c r="AA218" i="30"/>
  <c r="AB218" i="30" s="1"/>
  <c r="AA217" i="30"/>
  <c r="AB217" i="30" s="1"/>
  <c r="AA216" i="30"/>
  <c r="AB216" i="30" s="1"/>
  <c r="AA215" i="30"/>
  <c r="AB215" i="30" s="1"/>
  <c r="AA214" i="30"/>
  <c r="AB214" i="30" s="1"/>
  <c r="AA213" i="30"/>
  <c r="AB213" i="30" s="1"/>
  <c r="AA212" i="30"/>
  <c r="AB212" i="30" s="1"/>
  <c r="AA211" i="30"/>
  <c r="AB211" i="30" s="1"/>
  <c r="AA210" i="30"/>
  <c r="AB210" i="30" s="1"/>
  <c r="AA209" i="30"/>
  <c r="AB209" i="30" s="1"/>
  <c r="AA208" i="30"/>
  <c r="AB208" i="30" s="1"/>
  <c r="AA207" i="30"/>
  <c r="AB207" i="30" s="1"/>
  <c r="AA206" i="30"/>
  <c r="AB206" i="30" s="1"/>
  <c r="AA205" i="30"/>
  <c r="AB205" i="30" s="1"/>
  <c r="AA204" i="30"/>
  <c r="AB204" i="30" s="1"/>
  <c r="AA203" i="30"/>
  <c r="AB203" i="30" s="1"/>
  <c r="AA202" i="30"/>
  <c r="AB202" i="30" s="1"/>
  <c r="AA201" i="30"/>
  <c r="AB201" i="30" s="1"/>
  <c r="AA200" i="30"/>
  <c r="AB200" i="30" s="1"/>
  <c r="AA199" i="30"/>
  <c r="AB199" i="30" s="1"/>
  <c r="AA198" i="30"/>
  <c r="AB198" i="30" s="1"/>
  <c r="AA197" i="30"/>
  <c r="AB197" i="30" s="1"/>
  <c r="AA196" i="30"/>
  <c r="AB196" i="30" s="1"/>
  <c r="AA195" i="30"/>
  <c r="AB195" i="30" s="1"/>
  <c r="AA194" i="30"/>
  <c r="AB194" i="30" s="1"/>
  <c r="AA193" i="30"/>
  <c r="AB193" i="30" s="1"/>
  <c r="AA192" i="30"/>
  <c r="AB192" i="30" s="1"/>
  <c r="AA191" i="30"/>
  <c r="AB191" i="30" s="1"/>
  <c r="AA190" i="30"/>
  <c r="AB190" i="30" s="1"/>
  <c r="AA189" i="30"/>
  <c r="AB189" i="30" s="1"/>
  <c r="AA188" i="30"/>
  <c r="AB188" i="30" s="1"/>
  <c r="AA187" i="30"/>
  <c r="AB187" i="30" s="1"/>
  <c r="AA186" i="30"/>
  <c r="AB186" i="30" s="1"/>
  <c r="AA185" i="30"/>
  <c r="AB185" i="30" s="1"/>
  <c r="AA184" i="30"/>
  <c r="AB184" i="30" s="1"/>
  <c r="AA183" i="30"/>
  <c r="AB183" i="30" s="1"/>
  <c r="AA182" i="30"/>
  <c r="AB182" i="30" s="1"/>
  <c r="AA181" i="30"/>
  <c r="AB181" i="30" s="1"/>
  <c r="AA180" i="30"/>
  <c r="AB180" i="30" s="1"/>
  <c r="AA179" i="30"/>
  <c r="AB179" i="30" s="1"/>
  <c r="AA178" i="30"/>
  <c r="AB178" i="30" s="1"/>
  <c r="AA177" i="30"/>
  <c r="AB177" i="30" s="1"/>
  <c r="AA176" i="30"/>
  <c r="AB176" i="30" s="1"/>
  <c r="AA175" i="30"/>
  <c r="AB175" i="30" s="1"/>
  <c r="AA174" i="30"/>
  <c r="AB174" i="30" s="1"/>
  <c r="AA173" i="30"/>
  <c r="AB173" i="30" s="1"/>
  <c r="AA172" i="30"/>
  <c r="AB172" i="30" s="1"/>
  <c r="AA171" i="30"/>
  <c r="AB171" i="30" s="1"/>
  <c r="AA170" i="30"/>
  <c r="AB170" i="30" s="1"/>
  <c r="AA169" i="30"/>
  <c r="AB169" i="30" s="1"/>
  <c r="AA168" i="30"/>
  <c r="AB168" i="30" s="1"/>
  <c r="AA167" i="30"/>
  <c r="AB167" i="30" s="1"/>
  <c r="AA166" i="30"/>
  <c r="AB166" i="30" s="1"/>
  <c r="AA165" i="30"/>
  <c r="AB165" i="30" s="1"/>
  <c r="AA164" i="30"/>
  <c r="AB164" i="30" s="1"/>
  <c r="AA163" i="30"/>
  <c r="AB163" i="30" s="1"/>
  <c r="AA162" i="30"/>
  <c r="AB162" i="30" s="1"/>
  <c r="AA161" i="30"/>
  <c r="AB161" i="30" s="1"/>
  <c r="AA160" i="30"/>
  <c r="AB160" i="30" s="1"/>
  <c r="AA159" i="30"/>
  <c r="AB159" i="30" s="1"/>
  <c r="AA158" i="30"/>
  <c r="AB158" i="30" s="1"/>
  <c r="AA157" i="30"/>
  <c r="AB157" i="30" s="1"/>
  <c r="AA156" i="30"/>
  <c r="AB156" i="30" s="1"/>
  <c r="AA155" i="30"/>
  <c r="AB155" i="30" s="1"/>
  <c r="AA154" i="30"/>
  <c r="AB154" i="30" s="1"/>
  <c r="AA153" i="30"/>
  <c r="AB153" i="30" s="1"/>
  <c r="AA152" i="30"/>
  <c r="AB152" i="30" s="1"/>
  <c r="AA151" i="30"/>
  <c r="AB151" i="30" s="1"/>
  <c r="AA150" i="30"/>
  <c r="AB150" i="30" s="1"/>
  <c r="AA149" i="30"/>
  <c r="AB149" i="30" s="1"/>
  <c r="AA148" i="30"/>
  <c r="AB148" i="30" s="1"/>
  <c r="AA147" i="30"/>
  <c r="AB147" i="30" s="1"/>
  <c r="AA146" i="30"/>
  <c r="AB146" i="30" s="1"/>
  <c r="AA145" i="30"/>
  <c r="AB145" i="30" s="1"/>
  <c r="AA144" i="30"/>
  <c r="AB144" i="30" s="1"/>
  <c r="AA143" i="30"/>
  <c r="AB143" i="30" s="1"/>
  <c r="AA142" i="30"/>
  <c r="AB142" i="30" s="1"/>
  <c r="AA141" i="30"/>
  <c r="AB141" i="30" s="1"/>
  <c r="AA140" i="30"/>
  <c r="AB140" i="30" s="1"/>
  <c r="AA139" i="30"/>
  <c r="AB139" i="30" s="1"/>
  <c r="AA138" i="30"/>
  <c r="AB138" i="30" s="1"/>
  <c r="AA137" i="30"/>
  <c r="AB137" i="30" s="1"/>
  <c r="AA136" i="30"/>
  <c r="AB136" i="30" s="1"/>
  <c r="AA135" i="30"/>
  <c r="AB135" i="30" s="1"/>
  <c r="AA134" i="30"/>
  <c r="AB134" i="30" s="1"/>
  <c r="AA133" i="30"/>
  <c r="AB133" i="30" s="1"/>
  <c r="AA132" i="30"/>
  <c r="AB132" i="30" s="1"/>
  <c r="AA131" i="30"/>
  <c r="AB131" i="30" s="1"/>
  <c r="AA130" i="30"/>
  <c r="AB130" i="30" s="1"/>
  <c r="AA129" i="30"/>
  <c r="AB129" i="30" s="1"/>
  <c r="AA128" i="30"/>
  <c r="AB128" i="30" s="1"/>
  <c r="AA127" i="30"/>
  <c r="AB127" i="30" s="1"/>
  <c r="AA126" i="30"/>
  <c r="AB126" i="30" s="1"/>
  <c r="AA125" i="30"/>
  <c r="AB125" i="30" s="1"/>
  <c r="AA124" i="30"/>
  <c r="AB124" i="30" s="1"/>
  <c r="AA123" i="30"/>
  <c r="AB123" i="30" s="1"/>
  <c r="AA122" i="30"/>
  <c r="AB122" i="30" s="1"/>
  <c r="AA121" i="30"/>
  <c r="AB121" i="30" s="1"/>
  <c r="AA120" i="30"/>
  <c r="AB120" i="30" s="1"/>
  <c r="AA119" i="30"/>
  <c r="AB119" i="30" s="1"/>
  <c r="AA118" i="30"/>
  <c r="AB118" i="30" s="1"/>
  <c r="AA117" i="30"/>
  <c r="AB117" i="30" s="1"/>
  <c r="AA116" i="30"/>
  <c r="AB116" i="30" s="1"/>
  <c r="AA115" i="30"/>
  <c r="AB115" i="30" s="1"/>
  <c r="AA114" i="30"/>
  <c r="AB114" i="30" s="1"/>
  <c r="AA113" i="30"/>
  <c r="AB113" i="30" s="1"/>
  <c r="AA112" i="30"/>
  <c r="AB112" i="30" s="1"/>
  <c r="AA111" i="30"/>
  <c r="AB111" i="30" s="1"/>
  <c r="AA110" i="30"/>
  <c r="AB110" i="30" s="1"/>
  <c r="AA109" i="30"/>
  <c r="AB109" i="30" s="1"/>
  <c r="AA108" i="30"/>
  <c r="AB108" i="30" s="1"/>
  <c r="AA107" i="30"/>
  <c r="AB107" i="30" s="1"/>
  <c r="AA106" i="30"/>
  <c r="AB106" i="30" s="1"/>
  <c r="AA105" i="30"/>
  <c r="AB105" i="30" s="1"/>
  <c r="AA104" i="30"/>
  <c r="AB104" i="30" s="1"/>
  <c r="AA103" i="30"/>
  <c r="AB103" i="30" s="1"/>
  <c r="AA102" i="30"/>
  <c r="AB102" i="30" s="1"/>
  <c r="AA101" i="30"/>
  <c r="AB101" i="30" s="1"/>
  <c r="AA100" i="30"/>
  <c r="AB100" i="30" s="1"/>
  <c r="AA99" i="30"/>
  <c r="AB99" i="30" s="1"/>
  <c r="AA98" i="30"/>
  <c r="AB98" i="30" s="1"/>
  <c r="AA97" i="30"/>
  <c r="AB97" i="30" s="1"/>
  <c r="AA96" i="30"/>
  <c r="AB96" i="30" s="1"/>
  <c r="AA95" i="30"/>
  <c r="AB95" i="30" s="1"/>
  <c r="AA94" i="30"/>
  <c r="AB94" i="30" s="1"/>
  <c r="AA93" i="30"/>
  <c r="AB93" i="30" s="1"/>
  <c r="AA92" i="30"/>
  <c r="AB92" i="30" s="1"/>
  <c r="AA91" i="30"/>
  <c r="AB91" i="30" s="1"/>
  <c r="AA90" i="30"/>
  <c r="AB90" i="30" s="1"/>
  <c r="AA89" i="30"/>
  <c r="AB89" i="30" s="1"/>
  <c r="AA88" i="30"/>
  <c r="AB88" i="30" s="1"/>
  <c r="AA87" i="30"/>
  <c r="AB87" i="30" s="1"/>
  <c r="AA86" i="30"/>
  <c r="AB86" i="30" s="1"/>
  <c r="AA85" i="30"/>
  <c r="AB85" i="30" s="1"/>
  <c r="AA84" i="30"/>
  <c r="AB84" i="30" s="1"/>
  <c r="AA83" i="30"/>
  <c r="AB83" i="30" s="1"/>
  <c r="AA82" i="30"/>
  <c r="AB82" i="30" s="1"/>
  <c r="AA81" i="30"/>
  <c r="AB81" i="30" s="1"/>
  <c r="AA80" i="30"/>
  <c r="AB80" i="30" s="1"/>
  <c r="AA79" i="30"/>
  <c r="AB79" i="30" s="1"/>
  <c r="AA78" i="30"/>
  <c r="AB78" i="30" s="1"/>
  <c r="AA77" i="30"/>
  <c r="AB77" i="30" s="1"/>
  <c r="AA76" i="30"/>
  <c r="AB76" i="30" s="1"/>
  <c r="AA75" i="30"/>
  <c r="AB75" i="30" s="1"/>
  <c r="AA74" i="30"/>
  <c r="AB74" i="30" s="1"/>
  <c r="AA73" i="30"/>
  <c r="AB73" i="30" s="1"/>
  <c r="AA72" i="30"/>
  <c r="AB72" i="30" s="1"/>
  <c r="AA71" i="30"/>
  <c r="AB71" i="30" s="1"/>
  <c r="AA70" i="30"/>
  <c r="AB70" i="30" s="1"/>
  <c r="AA69" i="30"/>
  <c r="AB69" i="30" s="1"/>
  <c r="AA68" i="30"/>
  <c r="AB68" i="30" s="1"/>
  <c r="AA67" i="30"/>
  <c r="AB67" i="30" s="1"/>
  <c r="AA66" i="30"/>
  <c r="AB66" i="30" s="1"/>
  <c r="AA65" i="30"/>
  <c r="AB65" i="30" s="1"/>
  <c r="AA64" i="30"/>
  <c r="AB64" i="30" s="1"/>
  <c r="AA63" i="30"/>
  <c r="AB63" i="30" s="1"/>
  <c r="AA62" i="30"/>
  <c r="AB62" i="30" s="1"/>
  <c r="AA61" i="30"/>
  <c r="AB61" i="30" s="1"/>
  <c r="AA60" i="30"/>
  <c r="AB60" i="30" s="1"/>
  <c r="AA59" i="30"/>
  <c r="AB59" i="30" s="1"/>
  <c r="AA58" i="30"/>
  <c r="AB58" i="30" s="1"/>
  <c r="AA57" i="30"/>
  <c r="AB57" i="30" s="1"/>
  <c r="AA56" i="30"/>
  <c r="AB56" i="30" s="1"/>
  <c r="AA55" i="30"/>
  <c r="AB55" i="30" s="1"/>
  <c r="AA54" i="30"/>
  <c r="AB54" i="30" s="1"/>
  <c r="AA53" i="30"/>
  <c r="AB53" i="30" s="1"/>
  <c r="AA52" i="30"/>
  <c r="AB52" i="30" s="1"/>
  <c r="AA51" i="30"/>
  <c r="AB51" i="30" s="1"/>
  <c r="AA50" i="30"/>
  <c r="AB50" i="30" s="1"/>
  <c r="AA49" i="30"/>
  <c r="AB49" i="30" s="1"/>
  <c r="AA48" i="30"/>
  <c r="AB48" i="30" s="1"/>
  <c r="AA47" i="30"/>
  <c r="AB47" i="30" s="1"/>
  <c r="AA46" i="30"/>
  <c r="AB46" i="30" s="1"/>
  <c r="AA45" i="30"/>
  <c r="AB45" i="30" s="1"/>
  <c r="AA44" i="30"/>
  <c r="AB44" i="30" s="1"/>
  <c r="AA43" i="30"/>
  <c r="AB43" i="30" s="1"/>
  <c r="AA42" i="30"/>
  <c r="AB42" i="30" s="1"/>
  <c r="AA41" i="30"/>
  <c r="AB41" i="30" s="1"/>
  <c r="AA40" i="30"/>
  <c r="AB40" i="30" s="1"/>
  <c r="AA39" i="30"/>
  <c r="AB39" i="30" s="1"/>
  <c r="AA38" i="30"/>
  <c r="AB38" i="30" s="1"/>
  <c r="AA37" i="30"/>
  <c r="AB37" i="30" s="1"/>
  <c r="AA36" i="30"/>
  <c r="AB36" i="30" s="1"/>
  <c r="AA35" i="30"/>
  <c r="AB35" i="30" s="1"/>
  <c r="AA34" i="30"/>
  <c r="AB34" i="30" s="1"/>
  <c r="AA33" i="30"/>
  <c r="AB33" i="30" s="1"/>
  <c r="AA32" i="30"/>
  <c r="AB32" i="30" s="1"/>
  <c r="AA31" i="30"/>
  <c r="AB31" i="30" s="1"/>
  <c r="AA30" i="30"/>
  <c r="AB30" i="30" s="1"/>
  <c r="AA29" i="30"/>
  <c r="AB29" i="30" s="1"/>
  <c r="AA28" i="30"/>
  <c r="AB28" i="30" s="1"/>
  <c r="AA27" i="30"/>
  <c r="AB27" i="30" s="1"/>
  <c r="AA26" i="30"/>
  <c r="AB26" i="30" s="1"/>
  <c r="AA25" i="30"/>
  <c r="AB25" i="30" s="1"/>
  <c r="AA24" i="30"/>
  <c r="AB24" i="30" s="1"/>
  <c r="AA23" i="30"/>
  <c r="AB23" i="30" s="1"/>
  <c r="AA22" i="30"/>
  <c r="AB22" i="30" s="1"/>
  <c r="AA21" i="30"/>
  <c r="AB21" i="30" s="1"/>
  <c r="AA20" i="30"/>
  <c r="AB20" i="30" s="1"/>
  <c r="AA19" i="30"/>
  <c r="AB19" i="30" s="1"/>
  <c r="AA18" i="30"/>
  <c r="AB18" i="30" s="1"/>
  <c r="AA17" i="30"/>
  <c r="AB17" i="30" s="1"/>
  <c r="AA16" i="30"/>
  <c r="AB16" i="30" s="1"/>
  <c r="AA15" i="30"/>
  <c r="AB15" i="30" s="1"/>
  <c r="AA14" i="30"/>
  <c r="AB14" i="30" s="1"/>
  <c r="AA13" i="30"/>
  <c r="AB13" i="30" s="1"/>
  <c r="AA1012" i="29"/>
  <c r="AB1012" i="29" s="1"/>
  <c r="AA1011" i="29"/>
  <c r="AB1011" i="29" s="1"/>
  <c r="AA1010" i="29"/>
  <c r="AB1010" i="29" s="1"/>
  <c r="AA1009" i="29"/>
  <c r="AB1009" i="29" s="1"/>
  <c r="AA1008" i="29"/>
  <c r="AB1008" i="29" s="1"/>
  <c r="AA1007" i="29"/>
  <c r="AB1007" i="29" s="1"/>
  <c r="AA1006" i="29"/>
  <c r="AB1006" i="29" s="1"/>
  <c r="AA1005" i="29"/>
  <c r="AB1005" i="29" s="1"/>
  <c r="AA1004" i="29"/>
  <c r="AB1004" i="29" s="1"/>
  <c r="AA1003" i="29"/>
  <c r="AB1003" i="29" s="1"/>
  <c r="AA1002" i="29"/>
  <c r="AB1002" i="29" s="1"/>
  <c r="AA1001" i="29"/>
  <c r="AB1001" i="29" s="1"/>
  <c r="AA1000" i="29"/>
  <c r="AB1000" i="29" s="1"/>
  <c r="AA999" i="29"/>
  <c r="AB999" i="29" s="1"/>
  <c r="AA998" i="29"/>
  <c r="AB998" i="29" s="1"/>
  <c r="AA997" i="29"/>
  <c r="AB997" i="29" s="1"/>
  <c r="AA996" i="29"/>
  <c r="AB996" i="29" s="1"/>
  <c r="AA995" i="29"/>
  <c r="AB995" i="29" s="1"/>
  <c r="AA994" i="29"/>
  <c r="AB994" i="29" s="1"/>
  <c r="AA993" i="29"/>
  <c r="AB993" i="29" s="1"/>
  <c r="AA992" i="29"/>
  <c r="AB992" i="29" s="1"/>
  <c r="AA991" i="29"/>
  <c r="AB991" i="29" s="1"/>
  <c r="AA990" i="29"/>
  <c r="AB990" i="29" s="1"/>
  <c r="AA989" i="29"/>
  <c r="AB989" i="29" s="1"/>
  <c r="AA988" i="29"/>
  <c r="AB988" i="29" s="1"/>
  <c r="AA987" i="29"/>
  <c r="AB987" i="29" s="1"/>
  <c r="AA986" i="29"/>
  <c r="AB986" i="29" s="1"/>
  <c r="AA985" i="29"/>
  <c r="AB985" i="29" s="1"/>
  <c r="AA984" i="29"/>
  <c r="AB984" i="29" s="1"/>
  <c r="AA983" i="29"/>
  <c r="AB983" i="29" s="1"/>
  <c r="AA982" i="29"/>
  <c r="AB982" i="29" s="1"/>
  <c r="AA981" i="29"/>
  <c r="AB981" i="29" s="1"/>
  <c r="AA980" i="29"/>
  <c r="AB980" i="29" s="1"/>
  <c r="AA979" i="29"/>
  <c r="AB979" i="29" s="1"/>
  <c r="AA978" i="29"/>
  <c r="AB978" i="29" s="1"/>
  <c r="AA977" i="29"/>
  <c r="AB977" i="29" s="1"/>
  <c r="AA976" i="29"/>
  <c r="AB976" i="29" s="1"/>
  <c r="AA975" i="29"/>
  <c r="AB975" i="29" s="1"/>
  <c r="AA974" i="29"/>
  <c r="AB974" i="29" s="1"/>
  <c r="AA973" i="29"/>
  <c r="AB973" i="29" s="1"/>
  <c r="AA972" i="29"/>
  <c r="AB972" i="29" s="1"/>
  <c r="AA971" i="29"/>
  <c r="AB971" i="29" s="1"/>
  <c r="AA970" i="29"/>
  <c r="AB970" i="29" s="1"/>
  <c r="AA969" i="29"/>
  <c r="AB969" i="29" s="1"/>
  <c r="AA968" i="29"/>
  <c r="AB968" i="29" s="1"/>
  <c r="AA967" i="29"/>
  <c r="AB967" i="29" s="1"/>
  <c r="AA966" i="29"/>
  <c r="AB966" i="29" s="1"/>
  <c r="AA965" i="29"/>
  <c r="AB965" i="29" s="1"/>
  <c r="AA964" i="29"/>
  <c r="AB964" i="29" s="1"/>
  <c r="AA963" i="29"/>
  <c r="AB963" i="29" s="1"/>
  <c r="AA962" i="29"/>
  <c r="AB962" i="29" s="1"/>
  <c r="AA961" i="29"/>
  <c r="AB961" i="29" s="1"/>
  <c r="AA960" i="29"/>
  <c r="AB960" i="29" s="1"/>
  <c r="AA959" i="29"/>
  <c r="AB959" i="29" s="1"/>
  <c r="AA958" i="29"/>
  <c r="AB958" i="29" s="1"/>
  <c r="AA957" i="29"/>
  <c r="AB957" i="29" s="1"/>
  <c r="AA956" i="29"/>
  <c r="AB956" i="29" s="1"/>
  <c r="AA955" i="29"/>
  <c r="AB955" i="29" s="1"/>
  <c r="AA954" i="29"/>
  <c r="AB954" i="29" s="1"/>
  <c r="AA953" i="29"/>
  <c r="AB953" i="29" s="1"/>
  <c r="AA952" i="29"/>
  <c r="AB952" i="29" s="1"/>
  <c r="AA951" i="29"/>
  <c r="AB951" i="29" s="1"/>
  <c r="AA950" i="29"/>
  <c r="AB950" i="29" s="1"/>
  <c r="AA949" i="29"/>
  <c r="AB949" i="29" s="1"/>
  <c r="AA948" i="29"/>
  <c r="AB948" i="29" s="1"/>
  <c r="AA947" i="29"/>
  <c r="AB947" i="29" s="1"/>
  <c r="AA946" i="29"/>
  <c r="AB946" i="29" s="1"/>
  <c r="AA945" i="29"/>
  <c r="AB945" i="29" s="1"/>
  <c r="AA944" i="29"/>
  <c r="AB944" i="29" s="1"/>
  <c r="AA943" i="29"/>
  <c r="AB943" i="29" s="1"/>
  <c r="AA942" i="29"/>
  <c r="AB942" i="29" s="1"/>
  <c r="AA941" i="29"/>
  <c r="AB941" i="29" s="1"/>
  <c r="AA940" i="29"/>
  <c r="AB940" i="29" s="1"/>
  <c r="AA939" i="29"/>
  <c r="AB939" i="29" s="1"/>
  <c r="AA938" i="29"/>
  <c r="AB938" i="29" s="1"/>
  <c r="AA937" i="29"/>
  <c r="AB937" i="29" s="1"/>
  <c r="AA936" i="29"/>
  <c r="AB936" i="29" s="1"/>
  <c r="AA935" i="29"/>
  <c r="AB935" i="29" s="1"/>
  <c r="AA934" i="29"/>
  <c r="AB934" i="29" s="1"/>
  <c r="AA933" i="29"/>
  <c r="AB933" i="29" s="1"/>
  <c r="AA932" i="29"/>
  <c r="AB932" i="29" s="1"/>
  <c r="AA931" i="29"/>
  <c r="AB931" i="29" s="1"/>
  <c r="AA930" i="29"/>
  <c r="AB930" i="29" s="1"/>
  <c r="AA929" i="29"/>
  <c r="AB929" i="29" s="1"/>
  <c r="AA928" i="29"/>
  <c r="AB928" i="29" s="1"/>
  <c r="AA927" i="29"/>
  <c r="AB927" i="29" s="1"/>
  <c r="AA926" i="29"/>
  <c r="AB926" i="29" s="1"/>
  <c r="AA925" i="29"/>
  <c r="AB925" i="29" s="1"/>
  <c r="AA924" i="29"/>
  <c r="AB924" i="29" s="1"/>
  <c r="AA923" i="29"/>
  <c r="AB923" i="29" s="1"/>
  <c r="AA922" i="29"/>
  <c r="AB922" i="29" s="1"/>
  <c r="AA921" i="29"/>
  <c r="AB921" i="29" s="1"/>
  <c r="AA920" i="29"/>
  <c r="AB920" i="29" s="1"/>
  <c r="AA919" i="29"/>
  <c r="AB919" i="29" s="1"/>
  <c r="AA918" i="29"/>
  <c r="AB918" i="29" s="1"/>
  <c r="AA917" i="29"/>
  <c r="AB917" i="29" s="1"/>
  <c r="AA916" i="29"/>
  <c r="AB916" i="29" s="1"/>
  <c r="AA915" i="29"/>
  <c r="AB915" i="29" s="1"/>
  <c r="AA914" i="29"/>
  <c r="AB914" i="29" s="1"/>
  <c r="AA913" i="29"/>
  <c r="AB913" i="29" s="1"/>
  <c r="AA912" i="29"/>
  <c r="AB912" i="29" s="1"/>
  <c r="AA911" i="29"/>
  <c r="AB911" i="29" s="1"/>
  <c r="AA910" i="29"/>
  <c r="AB910" i="29" s="1"/>
  <c r="AA909" i="29"/>
  <c r="AB909" i="29" s="1"/>
  <c r="AA908" i="29"/>
  <c r="AB908" i="29" s="1"/>
  <c r="AA907" i="29"/>
  <c r="AB907" i="29" s="1"/>
  <c r="AA906" i="29"/>
  <c r="AB906" i="29" s="1"/>
  <c r="AA905" i="29"/>
  <c r="AB905" i="29" s="1"/>
  <c r="AA904" i="29"/>
  <c r="AB904" i="29" s="1"/>
  <c r="AA903" i="29"/>
  <c r="AB903" i="29" s="1"/>
  <c r="AA902" i="29"/>
  <c r="AB902" i="29" s="1"/>
  <c r="AA901" i="29"/>
  <c r="AB901" i="29" s="1"/>
  <c r="AA900" i="29"/>
  <c r="AB900" i="29" s="1"/>
  <c r="AA899" i="29"/>
  <c r="AB899" i="29" s="1"/>
  <c r="AA898" i="29"/>
  <c r="AB898" i="29" s="1"/>
  <c r="AA897" i="29"/>
  <c r="AB897" i="29" s="1"/>
  <c r="AA896" i="29"/>
  <c r="AB896" i="29" s="1"/>
  <c r="AA895" i="29"/>
  <c r="AB895" i="29" s="1"/>
  <c r="AA894" i="29"/>
  <c r="AB894" i="29" s="1"/>
  <c r="AA893" i="29"/>
  <c r="AB893" i="29" s="1"/>
  <c r="AA892" i="29"/>
  <c r="AB892" i="29" s="1"/>
  <c r="AA891" i="29"/>
  <c r="AB891" i="29" s="1"/>
  <c r="AA890" i="29"/>
  <c r="AB890" i="29" s="1"/>
  <c r="AA889" i="29"/>
  <c r="AB889" i="29" s="1"/>
  <c r="AA888" i="29"/>
  <c r="AB888" i="29" s="1"/>
  <c r="AA887" i="29"/>
  <c r="AB887" i="29" s="1"/>
  <c r="AA886" i="29"/>
  <c r="AB886" i="29" s="1"/>
  <c r="AA885" i="29"/>
  <c r="AB885" i="29" s="1"/>
  <c r="AA884" i="29"/>
  <c r="AB884" i="29" s="1"/>
  <c r="AA883" i="29"/>
  <c r="AB883" i="29" s="1"/>
  <c r="AA882" i="29"/>
  <c r="AB882" i="29" s="1"/>
  <c r="AA881" i="29"/>
  <c r="AB881" i="29" s="1"/>
  <c r="AA880" i="29"/>
  <c r="AB880" i="29" s="1"/>
  <c r="AA879" i="29"/>
  <c r="AB879" i="29" s="1"/>
  <c r="AA878" i="29"/>
  <c r="AB878" i="29" s="1"/>
  <c r="AA877" i="29"/>
  <c r="AB877" i="29" s="1"/>
  <c r="AA876" i="29"/>
  <c r="AB876" i="29" s="1"/>
  <c r="AA875" i="29"/>
  <c r="AB875" i="29" s="1"/>
  <c r="AA874" i="29"/>
  <c r="AB874" i="29" s="1"/>
  <c r="AA873" i="29"/>
  <c r="AB873" i="29" s="1"/>
  <c r="AA872" i="29"/>
  <c r="AB872" i="29" s="1"/>
  <c r="AA871" i="29"/>
  <c r="AB871" i="29" s="1"/>
  <c r="AA870" i="29"/>
  <c r="AB870" i="29" s="1"/>
  <c r="AA869" i="29"/>
  <c r="AB869" i="29" s="1"/>
  <c r="AA868" i="29"/>
  <c r="AB868" i="29" s="1"/>
  <c r="AA867" i="29"/>
  <c r="AB867" i="29" s="1"/>
  <c r="AA866" i="29"/>
  <c r="AB866" i="29" s="1"/>
  <c r="AA865" i="29"/>
  <c r="AB865" i="29" s="1"/>
  <c r="AA864" i="29"/>
  <c r="AB864" i="29" s="1"/>
  <c r="AA863" i="29"/>
  <c r="AB863" i="29" s="1"/>
  <c r="AA862" i="29"/>
  <c r="AB862" i="29" s="1"/>
  <c r="AA861" i="29"/>
  <c r="AB861" i="29" s="1"/>
  <c r="AA860" i="29"/>
  <c r="AB860" i="29" s="1"/>
  <c r="AA859" i="29"/>
  <c r="AB859" i="29" s="1"/>
  <c r="AA858" i="29"/>
  <c r="AB858" i="29" s="1"/>
  <c r="AA857" i="29"/>
  <c r="AB857" i="29" s="1"/>
  <c r="AA856" i="29"/>
  <c r="AB856" i="29" s="1"/>
  <c r="AA855" i="29"/>
  <c r="AB855" i="29" s="1"/>
  <c r="AA854" i="29"/>
  <c r="AB854" i="29" s="1"/>
  <c r="AA853" i="29"/>
  <c r="AB853" i="29" s="1"/>
  <c r="AA852" i="29"/>
  <c r="AB852" i="29" s="1"/>
  <c r="AA851" i="29"/>
  <c r="AB851" i="29" s="1"/>
  <c r="AA850" i="29"/>
  <c r="AB850" i="29" s="1"/>
  <c r="AA849" i="29"/>
  <c r="AB849" i="29" s="1"/>
  <c r="AA848" i="29"/>
  <c r="AB848" i="29" s="1"/>
  <c r="AA847" i="29"/>
  <c r="AB847" i="29" s="1"/>
  <c r="AA846" i="29"/>
  <c r="AB846" i="29" s="1"/>
  <c r="AA845" i="29"/>
  <c r="AB845" i="29" s="1"/>
  <c r="AA844" i="29"/>
  <c r="AB844" i="29" s="1"/>
  <c r="AA843" i="29"/>
  <c r="AB843" i="29" s="1"/>
  <c r="AA842" i="29"/>
  <c r="AB842" i="29" s="1"/>
  <c r="AA841" i="29"/>
  <c r="AB841" i="29" s="1"/>
  <c r="AA840" i="29"/>
  <c r="AB840" i="29" s="1"/>
  <c r="AA839" i="29"/>
  <c r="AB839" i="29" s="1"/>
  <c r="AA838" i="29"/>
  <c r="AB838" i="29" s="1"/>
  <c r="AA837" i="29"/>
  <c r="AB837" i="29" s="1"/>
  <c r="AA836" i="29"/>
  <c r="AB836" i="29" s="1"/>
  <c r="AA835" i="29"/>
  <c r="AB835" i="29" s="1"/>
  <c r="AA834" i="29"/>
  <c r="AB834" i="29" s="1"/>
  <c r="AA833" i="29"/>
  <c r="AB833" i="29" s="1"/>
  <c r="AA832" i="29"/>
  <c r="AB832" i="29" s="1"/>
  <c r="AA831" i="29"/>
  <c r="AB831" i="29" s="1"/>
  <c r="AA830" i="29"/>
  <c r="AB830" i="29" s="1"/>
  <c r="AA829" i="29"/>
  <c r="AB829" i="29" s="1"/>
  <c r="AA828" i="29"/>
  <c r="AB828" i="29" s="1"/>
  <c r="AA827" i="29"/>
  <c r="AB827" i="29" s="1"/>
  <c r="AA826" i="29"/>
  <c r="AB826" i="29" s="1"/>
  <c r="AA825" i="29"/>
  <c r="AB825" i="29" s="1"/>
  <c r="AA824" i="29"/>
  <c r="AB824" i="29" s="1"/>
  <c r="AA823" i="29"/>
  <c r="AB823" i="29" s="1"/>
  <c r="AA822" i="29"/>
  <c r="AB822" i="29" s="1"/>
  <c r="AA821" i="29"/>
  <c r="AB821" i="29" s="1"/>
  <c r="AA820" i="29"/>
  <c r="AB820" i="29" s="1"/>
  <c r="AA819" i="29"/>
  <c r="AB819" i="29" s="1"/>
  <c r="AA818" i="29"/>
  <c r="AB818" i="29" s="1"/>
  <c r="AA817" i="29"/>
  <c r="AB817" i="29" s="1"/>
  <c r="AA816" i="29"/>
  <c r="AB816" i="29" s="1"/>
  <c r="AA815" i="29"/>
  <c r="AB815" i="29" s="1"/>
  <c r="AA814" i="29"/>
  <c r="AB814" i="29" s="1"/>
  <c r="AA813" i="29"/>
  <c r="AB813" i="29" s="1"/>
  <c r="AA812" i="29"/>
  <c r="AB812" i="29" s="1"/>
  <c r="AA811" i="29"/>
  <c r="AB811" i="29" s="1"/>
  <c r="AA810" i="29"/>
  <c r="AB810" i="29" s="1"/>
  <c r="AA809" i="29"/>
  <c r="AB809" i="29" s="1"/>
  <c r="AA808" i="29"/>
  <c r="AB808" i="29" s="1"/>
  <c r="AA807" i="29"/>
  <c r="AB807" i="29" s="1"/>
  <c r="AA806" i="29"/>
  <c r="AB806" i="29" s="1"/>
  <c r="AA805" i="29"/>
  <c r="AB805" i="29" s="1"/>
  <c r="AA804" i="29"/>
  <c r="AB804" i="29" s="1"/>
  <c r="AA803" i="29"/>
  <c r="AB803" i="29" s="1"/>
  <c r="AA802" i="29"/>
  <c r="AB802" i="29" s="1"/>
  <c r="AA801" i="29"/>
  <c r="AB801" i="29" s="1"/>
  <c r="AA800" i="29"/>
  <c r="AB800" i="29" s="1"/>
  <c r="AA799" i="29"/>
  <c r="AB799" i="29" s="1"/>
  <c r="AA798" i="29"/>
  <c r="AB798" i="29" s="1"/>
  <c r="AA797" i="29"/>
  <c r="AB797" i="29" s="1"/>
  <c r="AA796" i="29"/>
  <c r="AB796" i="29" s="1"/>
  <c r="AA795" i="29"/>
  <c r="AB795" i="29" s="1"/>
  <c r="AA794" i="29"/>
  <c r="AB794" i="29" s="1"/>
  <c r="AA793" i="29"/>
  <c r="AB793" i="29" s="1"/>
  <c r="AA792" i="29"/>
  <c r="AB792" i="29" s="1"/>
  <c r="AA791" i="29"/>
  <c r="AB791" i="29" s="1"/>
  <c r="AA790" i="29"/>
  <c r="AB790" i="29" s="1"/>
  <c r="AA789" i="29"/>
  <c r="AB789" i="29" s="1"/>
  <c r="AA788" i="29"/>
  <c r="AB788" i="29" s="1"/>
  <c r="AA787" i="29"/>
  <c r="AB787" i="29" s="1"/>
  <c r="AA786" i="29"/>
  <c r="AB786" i="29" s="1"/>
  <c r="AA785" i="29"/>
  <c r="AB785" i="29" s="1"/>
  <c r="AA784" i="29"/>
  <c r="AB784" i="29" s="1"/>
  <c r="AA783" i="29"/>
  <c r="AB783" i="29" s="1"/>
  <c r="AA782" i="29"/>
  <c r="AB782" i="29" s="1"/>
  <c r="AA781" i="29"/>
  <c r="AB781" i="29" s="1"/>
  <c r="AA780" i="29"/>
  <c r="AB780" i="29" s="1"/>
  <c r="AA779" i="29"/>
  <c r="AB779" i="29" s="1"/>
  <c r="AA778" i="29"/>
  <c r="AB778" i="29" s="1"/>
  <c r="AA777" i="29"/>
  <c r="AB777" i="29" s="1"/>
  <c r="AA776" i="29"/>
  <c r="AB776" i="29" s="1"/>
  <c r="AA775" i="29"/>
  <c r="AB775" i="29" s="1"/>
  <c r="AA774" i="29"/>
  <c r="AB774" i="29" s="1"/>
  <c r="AA773" i="29"/>
  <c r="AB773" i="29" s="1"/>
  <c r="AA772" i="29"/>
  <c r="AB772" i="29" s="1"/>
  <c r="AA771" i="29"/>
  <c r="AB771" i="29" s="1"/>
  <c r="AA770" i="29"/>
  <c r="AB770" i="29" s="1"/>
  <c r="AA769" i="29"/>
  <c r="AB769" i="29" s="1"/>
  <c r="AA768" i="29"/>
  <c r="AB768" i="29" s="1"/>
  <c r="AA767" i="29"/>
  <c r="AB767" i="29" s="1"/>
  <c r="AA766" i="29"/>
  <c r="AB766" i="29" s="1"/>
  <c r="AA765" i="29"/>
  <c r="AB765" i="29" s="1"/>
  <c r="AA764" i="29"/>
  <c r="AB764" i="29" s="1"/>
  <c r="AA763" i="29"/>
  <c r="AB763" i="29" s="1"/>
  <c r="AA762" i="29"/>
  <c r="AB762" i="29" s="1"/>
  <c r="AA761" i="29"/>
  <c r="AB761" i="29" s="1"/>
  <c r="AA760" i="29"/>
  <c r="AB760" i="29" s="1"/>
  <c r="AA759" i="29"/>
  <c r="AB759" i="29" s="1"/>
  <c r="AA758" i="29"/>
  <c r="AB758" i="29" s="1"/>
  <c r="AA757" i="29"/>
  <c r="AB757" i="29" s="1"/>
  <c r="AA756" i="29"/>
  <c r="AB756" i="29" s="1"/>
  <c r="AA755" i="29"/>
  <c r="AB755" i="29" s="1"/>
  <c r="AA754" i="29"/>
  <c r="AB754" i="29" s="1"/>
  <c r="AA753" i="29"/>
  <c r="AB753" i="29" s="1"/>
  <c r="AA752" i="29"/>
  <c r="AB752" i="29" s="1"/>
  <c r="AA751" i="29"/>
  <c r="AB751" i="29" s="1"/>
  <c r="AA750" i="29"/>
  <c r="AB750" i="29" s="1"/>
  <c r="AA749" i="29"/>
  <c r="AB749" i="29" s="1"/>
  <c r="AA748" i="29"/>
  <c r="AB748" i="29" s="1"/>
  <c r="AA747" i="29"/>
  <c r="AB747" i="29" s="1"/>
  <c r="AA746" i="29"/>
  <c r="AB746" i="29" s="1"/>
  <c r="AA745" i="29"/>
  <c r="AB745" i="29" s="1"/>
  <c r="AA744" i="29"/>
  <c r="AB744" i="29" s="1"/>
  <c r="AA743" i="29"/>
  <c r="AB743" i="29" s="1"/>
  <c r="AA742" i="29"/>
  <c r="AB742" i="29" s="1"/>
  <c r="AA741" i="29"/>
  <c r="AB741" i="29" s="1"/>
  <c r="AA740" i="29"/>
  <c r="AB740" i="29" s="1"/>
  <c r="AA739" i="29"/>
  <c r="AB739" i="29" s="1"/>
  <c r="AA738" i="29"/>
  <c r="AB738" i="29" s="1"/>
  <c r="AA737" i="29"/>
  <c r="AB737" i="29" s="1"/>
  <c r="AA736" i="29"/>
  <c r="AB736" i="29" s="1"/>
  <c r="AA735" i="29"/>
  <c r="AB735" i="29" s="1"/>
  <c r="AA734" i="29"/>
  <c r="AB734" i="29" s="1"/>
  <c r="AA733" i="29"/>
  <c r="AB733" i="29" s="1"/>
  <c r="AA732" i="29"/>
  <c r="AB732" i="29" s="1"/>
  <c r="AA731" i="29"/>
  <c r="AB731" i="29" s="1"/>
  <c r="AA730" i="29"/>
  <c r="AB730" i="29" s="1"/>
  <c r="AA729" i="29"/>
  <c r="AB729" i="29" s="1"/>
  <c r="AA728" i="29"/>
  <c r="AB728" i="29" s="1"/>
  <c r="AA727" i="29"/>
  <c r="AB727" i="29" s="1"/>
  <c r="AA726" i="29"/>
  <c r="AB726" i="29" s="1"/>
  <c r="AA725" i="29"/>
  <c r="AB725" i="29" s="1"/>
  <c r="AA724" i="29"/>
  <c r="AB724" i="29" s="1"/>
  <c r="AA723" i="29"/>
  <c r="AB723" i="29" s="1"/>
  <c r="AA722" i="29"/>
  <c r="AB722" i="29" s="1"/>
  <c r="AA721" i="29"/>
  <c r="AB721" i="29" s="1"/>
  <c r="AA720" i="29"/>
  <c r="AB720" i="29" s="1"/>
  <c r="AA719" i="29"/>
  <c r="AB719" i="29" s="1"/>
  <c r="AA718" i="29"/>
  <c r="AB718" i="29" s="1"/>
  <c r="AA717" i="29"/>
  <c r="AB717" i="29" s="1"/>
  <c r="AA716" i="29"/>
  <c r="AB716" i="29" s="1"/>
  <c r="AA715" i="29"/>
  <c r="AB715" i="29" s="1"/>
  <c r="AA714" i="29"/>
  <c r="AB714" i="29" s="1"/>
  <c r="AA713" i="29"/>
  <c r="AB713" i="29" s="1"/>
  <c r="AA712" i="29"/>
  <c r="AB712" i="29" s="1"/>
  <c r="AA711" i="29"/>
  <c r="AB711" i="29" s="1"/>
  <c r="AA710" i="29"/>
  <c r="AB710" i="29" s="1"/>
  <c r="AA709" i="29"/>
  <c r="AB709" i="29" s="1"/>
  <c r="AA708" i="29"/>
  <c r="AB708" i="29" s="1"/>
  <c r="AA707" i="29"/>
  <c r="AB707" i="29" s="1"/>
  <c r="AA706" i="29"/>
  <c r="AB706" i="29" s="1"/>
  <c r="AA705" i="29"/>
  <c r="AB705" i="29" s="1"/>
  <c r="AA704" i="29"/>
  <c r="AB704" i="29" s="1"/>
  <c r="AA703" i="29"/>
  <c r="AB703" i="29" s="1"/>
  <c r="AA702" i="29"/>
  <c r="AB702" i="29" s="1"/>
  <c r="AA701" i="29"/>
  <c r="AB701" i="29" s="1"/>
  <c r="AA700" i="29"/>
  <c r="AB700" i="29" s="1"/>
  <c r="AA699" i="29"/>
  <c r="AB699" i="29" s="1"/>
  <c r="AA698" i="29"/>
  <c r="AB698" i="29" s="1"/>
  <c r="AA697" i="29"/>
  <c r="AB697" i="29" s="1"/>
  <c r="AA696" i="29"/>
  <c r="AB696" i="29" s="1"/>
  <c r="AA695" i="29"/>
  <c r="AB695" i="29" s="1"/>
  <c r="AA694" i="29"/>
  <c r="AB694" i="29" s="1"/>
  <c r="AA693" i="29"/>
  <c r="AB693" i="29" s="1"/>
  <c r="AA692" i="29"/>
  <c r="AB692" i="29" s="1"/>
  <c r="AA691" i="29"/>
  <c r="AB691" i="29" s="1"/>
  <c r="AA690" i="29"/>
  <c r="AB690" i="29" s="1"/>
  <c r="AA689" i="29"/>
  <c r="AB689" i="29" s="1"/>
  <c r="AA688" i="29"/>
  <c r="AB688" i="29" s="1"/>
  <c r="AA687" i="29"/>
  <c r="AB687" i="29" s="1"/>
  <c r="AA686" i="29"/>
  <c r="AB686" i="29" s="1"/>
  <c r="AA685" i="29"/>
  <c r="AB685" i="29" s="1"/>
  <c r="AA684" i="29"/>
  <c r="AB684" i="29" s="1"/>
  <c r="AA683" i="29"/>
  <c r="AB683" i="29" s="1"/>
  <c r="AA682" i="29"/>
  <c r="AB682" i="29" s="1"/>
  <c r="AA681" i="29"/>
  <c r="AB681" i="29" s="1"/>
  <c r="AA680" i="29"/>
  <c r="AB680" i="29" s="1"/>
  <c r="AA679" i="29"/>
  <c r="AB679" i="29" s="1"/>
  <c r="AA678" i="29"/>
  <c r="AB678" i="29" s="1"/>
  <c r="AA677" i="29"/>
  <c r="AB677" i="29" s="1"/>
  <c r="AA676" i="29"/>
  <c r="AB676" i="29" s="1"/>
  <c r="AA675" i="29"/>
  <c r="AB675" i="29" s="1"/>
  <c r="AA674" i="29"/>
  <c r="AB674" i="29" s="1"/>
  <c r="AA673" i="29"/>
  <c r="AB673" i="29" s="1"/>
  <c r="AA672" i="29"/>
  <c r="AB672" i="29" s="1"/>
  <c r="AA671" i="29"/>
  <c r="AB671" i="29" s="1"/>
  <c r="AA670" i="29"/>
  <c r="AB670" i="29" s="1"/>
  <c r="AA669" i="29"/>
  <c r="AB669" i="29" s="1"/>
  <c r="AA668" i="29"/>
  <c r="AB668" i="29" s="1"/>
  <c r="AA667" i="29"/>
  <c r="AB667" i="29" s="1"/>
  <c r="AA666" i="29"/>
  <c r="AB666" i="29" s="1"/>
  <c r="AA665" i="29"/>
  <c r="AB665" i="29" s="1"/>
  <c r="AA664" i="29"/>
  <c r="AB664" i="29" s="1"/>
  <c r="AA663" i="29"/>
  <c r="AB663" i="29" s="1"/>
  <c r="AA662" i="29"/>
  <c r="AB662" i="29" s="1"/>
  <c r="AA661" i="29"/>
  <c r="AB661" i="29" s="1"/>
  <c r="AA660" i="29"/>
  <c r="AB660" i="29" s="1"/>
  <c r="AA659" i="29"/>
  <c r="AB659" i="29" s="1"/>
  <c r="AA658" i="29"/>
  <c r="AB658" i="29" s="1"/>
  <c r="AA657" i="29"/>
  <c r="AB657" i="29" s="1"/>
  <c r="AA656" i="29"/>
  <c r="AB656" i="29" s="1"/>
  <c r="AA655" i="29"/>
  <c r="AB655" i="29" s="1"/>
  <c r="AA654" i="29"/>
  <c r="AB654" i="29" s="1"/>
  <c r="AA653" i="29"/>
  <c r="AB653" i="29" s="1"/>
  <c r="AA652" i="29"/>
  <c r="AB652" i="29" s="1"/>
  <c r="AA651" i="29"/>
  <c r="AB651" i="29" s="1"/>
  <c r="AA650" i="29"/>
  <c r="AB650" i="29" s="1"/>
  <c r="AA649" i="29"/>
  <c r="AB649" i="29" s="1"/>
  <c r="AA648" i="29"/>
  <c r="AB648" i="29" s="1"/>
  <c r="AA647" i="29"/>
  <c r="AB647" i="29" s="1"/>
  <c r="AA646" i="29"/>
  <c r="AB646" i="29" s="1"/>
  <c r="AA645" i="29"/>
  <c r="AB645" i="29" s="1"/>
  <c r="AA644" i="29"/>
  <c r="AB644" i="29" s="1"/>
  <c r="AA643" i="29"/>
  <c r="AB643" i="29" s="1"/>
  <c r="AA642" i="29"/>
  <c r="AB642" i="29" s="1"/>
  <c r="AA641" i="29"/>
  <c r="AB641" i="29" s="1"/>
  <c r="AA640" i="29"/>
  <c r="AB640" i="29" s="1"/>
  <c r="AA639" i="29"/>
  <c r="AB639" i="29" s="1"/>
  <c r="AA638" i="29"/>
  <c r="AB638" i="29" s="1"/>
  <c r="AA637" i="29"/>
  <c r="AB637" i="29" s="1"/>
  <c r="AA636" i="29"/>
  <c r="AB636" i="29" s="1"/>
  <c r="AA635" i="29"/>
  <c r="AB635" i="29" s="1"/>
  <c r="AA634" i="29"/>
  <c r="AB634" i="29" s="1"/>
  <c r="AA633" i="29"/>
  <c r="AB633" i="29" s="1"/>
  <c r="AA632" i="29"/>
  <c r="AB632" i="29" s="1"/>
  <c r="AA631" i="29"/>
  <c r="AB631" i="29" s="1"/>
  <c r="AA630" i="29"/>
  <c r="AB630" i="29" s="1"/>
  <c r="AA629" i="29"/>
  <c r="AB629" i="29" s="1"/>
  <c r="AA628" i="29"/>
  <c r="AB628" i="29" s="1"/>
  <c r="AA627" i="29"/>
  <c r="AB627" i="29" s="1"/>
  <c r="AA626" i="29"/>
  <c r="AB626" i="29" s="1"/>
  <c r="AA625" i="29"/>
  <c r="AB625" i="29" s="1"/>
  <c r="AA624" i="29"/>
  <c r="AB624" i="29" s="1"/>
  <c r="AA623" i="29"/>
  <c r="AB623" i="29" s="1"/>
  <c r="AA622" i="29"/>
  <c r="AB622" i="29" s="1"/>
  <c r="AA621" i="29"/>
  <c r="AB621" i="29" s="1"/>
  <c r="AA620" i="29"/>
  <c r="AB620" i="29" s="1"/>
  <c r="AA619" i="29"/>
  <c r="AB619" i="29" s="1"/>
  <c r="AA618" i="29"/>
  <c r="AB618" i="29" s="1"/>
  <c r="AA617" i="29"/>
  <c r="AB617" i="29" s="1"/>
  <c r="AA616" i="29"/>
  <c r="AB616" i="29" s="1"/>
  <c r="AA615" i="29"/>
  <c r="AB615" i="29" s="1"/>
  <c r="AA614" i="29"/>
  <c r="AB614" i="29" s="1"/>
  <c r="AA613" i="29"/>
  <c r="AB613" i="29" s="1"/>
  <c r="AA612" i="29"/>
  <c r="AB612" i="29" s="1"/>
  <c r="AA611" i="29"/>
  <c r="AB611" i="29" s="1"/>
  <c r="AA610" i="29"/>
  <c r="AB610" i="29" s="1"/>
  <c r="AA609" i="29"/>
  <c r="AB609" i="29" s="1"/>
  <c r="AA608" i="29"/>
  <c r="AB608" i="29" s="1"/>
  <c r="AA607" i="29"/>
  <c r="AB607" i="29" s="1"/>
  <c r="AA606" i="29"/>
  <c r="AB606" i="29" s="1"/>
  <c r="AA605" i="29"/>
  <c r="AB605" i="29" s="1"/>
  <c r="AA604" i="29"/>
  <c r="AB604" i="29" s="1"/>
  <c r="AA603" i="29"/>
  <c r="AB603" i="29" s="1"/>
  <c r="AA602" i="29"/>
  <c r="AB602" i="29" s="1"/>
  <c r="AA601" i="29"/>
  <c r="AB601" i="29" s="1"/>
  <c r="AA600" i="29"/>
  <c r="AB600" i="29" s="1"/>
  <c r="AA599" i="29"/>
  <c r="AB599" i="29" s="1"/>
  <c r="AA598" i="29"/>
  <c r="AB598" i="29" s="1"/>
  <c r="AA597" i="29"/>
  <c r="AB597" i="29" s="1"/>
  <c r="AA596" i="29"/>
  <c r="AB596" i="29" s="1"/>
  <c r="AA595" i="29"/>
  <c r="AB595" i="29" s="1"/>
  <c r="AA594" i="29"/>
  <c r="AB594" i="29" s="1"/>
  <c r="AA593" i="29"/>
  <c r="AB593" i="29" s="1"/>
  <c r="AA592" i="29"/>
  <c r="AB592" i="29" s="1"/>
  <c r="AA591" i="29"/>
  <c r="AB591" i="29" s="1"/>
  <c r="AA590" i="29"/>
  <c r="AB590" i="29" s="1"/>
  <c r="AA589" i="29"/>
  <c r="AB589" i="29" s="1"/>
  <c r="AA588" i="29"/>
  <c r="AB588" i="29" s="1"/>
  <c r="AA587" i="29"/>
  <c r="AB587" i="29" s="1"/>
  <c r="AA586" i="29"/>
  <c r="AB586" i="29" s="1"/>
  <c r="AA585" i="29"/>
  <c r="AB585" i="29" s="1"/>
  <c r="AA584" i="29"/>
  <c r="AB584" i="29" s="1"/>
  <c r="AA583" i="29"/>
  <c r="AB583" i="29" s="1"/>
  <c r="AA582" i="29"/>
  <c r="AB582" i="29" s="1"/>
  <c r="AA581" i="29"/>
  <c r="AB581" i="29" s="1"/>
  <c r="AA580" i="29"/>
  <c r="AB580" i="29" s="1"/>
  <c r="AA579" i="29"/>
  <c r="AB579" i="29" s="1"/>
  <c r="AA578" i="29"/>
  <c r="AB578" i="29" s="1"/>
  <c r="AA577" i="29"/>
  <c r="AB577" i="29" s="1"/>
  <c r="AA576" i="29"/>
  <c r="AB576" i="29" s="1"/>
  <c r="AA575" i="29"/>
  <c r="AB575" i="29" s="1"/>
  <c r="AA574" i="29"/>
  <c r="AB574" i="29" s="1"/>
  <c r="AA573" i="29"/>
  <c r="AB573" i="29" s="1"/>
  <c r="AA572" i="29"/>
  <c r="AB572" i="29" s="1"/>
  <c r="AA571" i="29"/>
  <c r="AB571" i="29" s="1"/>
  <c r="AA570" i="29"/>
  <c r="AB570" i="29" s="1"/>
  <c r="AA569" i="29"/>
  <c r="AB569" i="29" s="1"/>
  <c r="AA568" i="29"/>
  <c r="AB568" i="29" s="1"/>
  <c r="AA567" i="29"/>
  <c r="AB567" i="29" s="1"/>
  <c r="AA566" i="29"/>
  <c r="AB566" i="29" s="1"/>
  <c r="AA565" i="29"/>
  <c r="AB565" i="29" s="1"/>
  <c r="AA564" i="29"/>
  <c r="AB564" i="29" s="1"/>
  <c r="AA563" i="29"/>
  <c r="AB563" i="29" s="1"/>
  <c r="AA562" i="29"/>
  <c r="AB562" i="29" s="1"/>
  <c r="AA561" i="29"/>
  <c r="AB561" i="29" s="1"/>
  <c r="AA560" i="29"/>
  <c r="AB560" i="29" s="1"/>
  <c r="AA559" i="29"/>
  <c r="AB559" i="29" s="1"/>
  <c r="AA558" i="29"/>
  <c r="AB558" i="29" s="1"/>
  <c r="AA557" i="29"/>
  <c r="AB557" i="29" s="1"/>
  <c r="AA556" i="29"/>
  <c r="AB556" i="29" s="1"/>
  <c r="AA555" i="29"/>
  <c r="AB555" i="29" s="1"/>
  <c r="AA554" i="29"/>
  <c r="AB554" i="29" s="1"/>
  <c r="AA553" i="29"/>
  <c r="AB553" i="29" s="1"/>
  <c r="AA552" i="29"/>
  <c r="AB552" i="29" s="1"/>
  <c r="AA551" i="29"/>
  <c r="AB551" i="29" s="1"/>
  <c r="AA550" i="29"/>
  <c r="AB550" i="29" s="1"/>
  <c r="AA549" i="29"/>
  <c r="AB549" i="29" s="1"/>
  <c r="AA548" i="29"/>
  <c r="AB548" i="29" s="1"/>
  <c r="AA547" i="29"/>
  <c r="AB547" i="29" s="1"/>
  <c r="AA546" i="29"/>
  <c r="AB546" i="29" s="1"/>
  <c r="AA545" i="29"/>
  <c r="AB545" i="29" s="1"/>
  <c r="AA544" i="29"/>
  <c r="AB544" i="29" s="1"/>
  <c r="AA543" i="29"/>
  <c r="AB543" i="29" s="1"/>
  <c r="AA542" i="29"/>
  <c r="AB542" i="29" s="1"/>
  <c r="AA541" i="29"/>
  <c r="AB541" i="29" s="1"/>
  <c r="AA540" i="29"/>
  <c r="AB540" i="29" s="1"/>
  <c r="AA539" i="29"/>
  <c r="AB539" i="29" s="1"/>
  <c r="AA538" i="29"/>
  <c r="AB538" i="29" s="1"/>
  <c r="AA537" i="29"/>
  <c r="AB537" i="29" s="1"/>
  <c r="AA536" i="29"/>
  <c r="AB536" i="29" s="1"/>
  <c r="AA535" i="29"/>
  <c r="AB535" i="29" s="1"/>
  <c r="AA534" i="29"/>
  <c r="AB534" i="29" s="1"/>
  <c r="AA533" i="29"/>
  <c r="AB533" i="29" s="1"/>
  <c r="AA532" i="29"/>
  <c r="AB532" i="29" s="1"/>
  <c r="AA531" i="29"/>
  <c r="AB531" i="29" s="1"/>
  <c r="AA530" i="29"/>
  <c r="AB530" i="29" s="1"/>
  <c r="AA529" i="29"/>
  <c r="AB529" i="29" s="1"/>
  <c r="AA528" i="29"/>
  <c r="AB528" i="29" s="1"/>
  <c r="AA527" i="29"/>
  <c r="AB527" i="29" s="1"/>
  <c r="AA526" i="29"/>
  <c r="AB526" i="29" s="1"/>
  <c r="AA525" i="29"/>
  <c r="AB525" i="29" s="1"/>
  <c r="AA524" i="29"/>
  <c r="AB524" i="29" s="1"/>
  <c r="AA523" i="29"/>
  <c r="AB523" i="29" s="1"/>
  <c r="AA522" i="29"/>
  <c r="AB522" i="29" s="1"/>
  <c r="AA521" i="29"/>
  <c r="AB521" i="29" s="1"/>
  <c r="AA520" i="29"/>
  <c r="AB520" i="29" s="1"/>
  <c r="AA519" i="29"/>
  <c r="AB519" i="29" s="1"/>
  <c r="AA518" i="29"/>
  <c r="AB518" i="29" s="1"/>
  <c r="AA517" i="29"/>
  <c r="AB517" i="29" s="1"/>
  <c r="AA516" i="29"/>
  <c r="AB516" i="29" s="1"/>
  <c r="AA515" i="29"/>
  <c r="AB515" i="29" s="1"/>
  <c r="AA514" i="29"/>
  <c r="AB514" i="29" s="1"/>
  <c r="AA513" i="29"/>
  <c r="AB513" i="29" s="1"/>
  <c r="AA512" i="29"/>
  <c r="AB512" i="29" s="1"/>
  <c r="AA511" i="29"/>
  <c r="AB511" i="29" s="1"/>
  <c r="AA510" i="29"/>
  <c r="AB510" i="29" s="1"/>
  <c r="AA509" i="29"/>
  <c r="AB509" i="29" s="1"/>
  <c r="AA508" i="29"/>
  <c r="AB508" i="29" s="1"/>
  <c r="AA507" i="29"/>
  <c r="AB507" i="29" s="1"/>
  <c r="AA506" i="29"/>
  <c r="AB506" i="29" s="1"/>
  <c r="AA505" i="29"/>
  <c r="AB505" i="29" s="1"/>
  <c r="AA504" i="29"/>
  <c r="AB504" i="29" s="1"/>
  <c r="AA503" i="29"/>
  <c r="AB503" i="29" s="1"/>
  <c r="AA502" i="29"/>
  <c r="AB502" i="29" s="1"/>
  <c r="AA501" i="29"/>
  <c r="AB501" i="29" s="1"/>
  <c r="AA500" i="29"/>
  <c r="AB500" i="29" s="1"/>
  <c r="AA499" i="29"/>
  <c r="AB499" i="29" s="1"/>
  <c r="AA498" i="29"/>
  <c r="AB498" i="29" s="1"/>
  <c r="AA497" i="29"/>
  <c r="AB497" i="29" s="1"/>
  <c r="AA496" i="29"/>
  <c r="AB496" i="29" s="1"/>
  <c r="AA495" i="29"/>
  <c r="AB495" i="29" s="1"/>
  <c r="AA494" i="29"/>
  <c r="AB494" i="29" s="1"/>
  <c r="AA493" i="29"/>
  <c r="AB493" i="29" s="1"/>
  <c r="AA492" i="29"/>
  <c r="AB492" i="29" s="1"/>
  <c r="AA491" i="29"/>
  <c r="AB491" i="29" s="1"/>
  <c r="AA490" i="29"/>
  <c r="AB490" i="29" s="1"/>
  <c r="AA489" i="29"/>
  <c r="AB489" i="29" s="1"/>
  <c r="AA488" i="29"/>
  <c r="AB488" i="29" s="1"/>
  <c r="AA487" i="29"/>
  <c r="AB487" i="29" s="1"/>
  <c r="AA486" i="29"/>
  <c r="AB486" i="29" s="1"/>
  <c r="AA485" i="29"/>
  <c r="AB485" i="29" s="1"/>
  <c r="AA484" i="29"/>
  <c r="AB484" i="29" s="1"/>
  <c r="AA483" i="29"/>
  <c r="AB483" i="29" s="1"/>
  <c r="AA482" i="29"/>
  <c r="AB482" i="29" s="1"/>
  <c r="AA481" i="29"/>
  <c r="AB481" i="29" s="1"/>
  <c r="AA480" i="29"/>
  <c r="AB480" i="29" s="1"/>
  <c r="AA479" i="29"/>
  <c r="AB479" i="29" s="1"/>
  <c r="AA478" i="29"/>
  <c r="AB478" i="29" s="1"/>
  <c r="AA477" i="29"/>
  <c r="AB477" i="29" s="1"/>
  <c r="AA476" i="29"/>
  <c r="AB476" i="29" s="1"/>
  <c r="AA475" i="29"/>
  <c r="AB475" i="29" s="1"/>
  <c r="AA474" i="29"/>
  <c r="AB474" i="29" s="1"/>
  <c r="AA473" i="29"/>
  <c r="AB473" i="29" s="1"/>
  <c r="AA472" i="29"/>
  <c r="AB472" i="29" s="1"/>
  <c r="AA471" i="29"/>
  <c r="AB471" i="29" s="1"/>
  <c r="AA470" i="29"/>
  <c r="AB470" i="29" s="1"/>
  <c r="AA469" i="29"/>
  <c r="AB469" i="29" s="1"/>
  <c r="AA468" i="29"/>
  <c r="AB468" i="29" s="1"/>
  <c r="AA467" i="29"/>
  <c r="AB467" i="29" s="1"/>
  <c r="AA466" i="29"/>
  <c r="AB466" i="29" s="1"/>
  <c r="AA465" i="29"/>
  <c r="AB465" i="29" s="1"/>
  <c r="AA464" i="29"/>
  <c r="AB464" i="29" s="1"/>
  <c r="AA463" i="29"/>
  <c r="AB463" i="29" s="1"/>
  <c r="AA462" i="29"/>
  <c r="AB462" i="29" s="1"/>
  <c r="AA461" i="29"/>
  <c r="AB461" i="29" s="1"/>
  <c r="AA460" i="29"/>
  <c r="AB460" i="29" s="1"/>
  <c r="AA459" i="29"/>
  <c r="AB459" i="29" s="1"/>
  <c r="AA458" i="29"/>
  <c r="AB458" i="29" s="1"/>
  <c r="AA457" i="29"/>
  <c r="AB457" i="29" s="1"/>
  <c r="AA456" i="29"/>
  <c r="AB456" i="29" s="1"/>
  <c r="AA455" i="29"/>
  <c r="AB455" i="29" s="1"/>
  <c r="AA454" i="29"/>
  <c r="AB454" i="29" s="1"/>
  <c r="AA453" i="29"/>
  <c r="AB453" i="29" s="1"/>
  <c r="AA452" i="29"/>
  <c r="AB452" i="29" s="1"/>
  <c r="AA451" i="29"/>
  <c r="AB451" i="29" s="1"/>
  <c r="AA450" i="29"/>
  <c r="AB450" i="29" s="1"/>
  <c r="AA449" i="29"/>
  <c r="AB449" i="29" s="1"/>
  <c r="AA448" i="29"/>
  <c r="AB448" i="29" s="1"/>
  <c r="AA447" i="29"/>
  <c r="AB447" i="29" s="1"/>
  <c r="AA446" i="29"/>
  <c r="AB446" i="29" s="1"/>
  <c r="AA445" i="29"/>
  <c r="AB445" i="29" s="1"/>
  <c r="AA444" i="29"/>
  <c r="AB444" i="29" s="1"/>
  <c r="AA443" i="29"/>
  <c r="AB443" i="29" s="1"/>
  <c r="AA442" i="29"/>
  <c r="AB442" i="29" s="1"/>
  <c r="AA441" i="29"/>
  <c r="AB441" i="29" s="1"/>
  <c r="AA440" i="29"/>
  <c r="AB440" i="29" s="1"/>
  <c r="AA439" i="29"/>
  <c r="AB439" i="29" s="1"/>
  <c r="AA438" i="29"/>
  <c r="AB438" i="29" s="1"/>
  <c r="AA437" i="29"/>
  <c r="AB437" i="29" s="1"/>
  <c r="AA436" i="29"/>
  <c r="AB436" i="29" s="1"/>
  <c r="AA435" i="29"/>
  <c r="AB435" i="29" s="1"/>
  <c r="AA434" i="29"/>
  <c r="AB434" i="29" s="1"/>
  <c r="AA433" i="29"/>
  <c r="AB433" i="29" s="1"/>
  <c r="AA432" i="29"/>
  <c r="AB432" i="29" s="1"/>
  <c r="AA431" i="29"/>
  <c r="AB431" i="29" s="1"/>
  <c r="AA430" i="29"/>
  <c r="AB430" i="29" s="1"/>
  <c r="AA429" i="29"/>
  <c r="AB429" i="29" s="1"/>
  <c r="AA428" i="29"/>
  <c r="AB428" i="29" s="1"/>
  <c r="AA427" i="29"/>
  <c r="AB427" i="29" s="1"/>
  <c r="AA426" i="29"/>
  <c r="AB426" i="29" s="1"/>
  <c r="AA425" i="29"/>
  <c r="AB425" i="29" s="1"/>
  <c r="AA424" i="29"/>
  <c r="AB424" i="29" s="1"/>
  <c r="AA423" i="29"/>
  <c r="AB423" i="29" s="1"/>
  <c r="AA422" i="29"/>
  <c r="AB422" i="29" s="1"/>
  <c r="AA421" i="29"/>
  <c r="AB421" i="29" s="1"/>
  <c r="AA420" i="29"/>
  <c r="AB420" i="29" s="1"/>
  <c r="AA419" i="29"/>
  <c r="AB419" i="29" s="1"/>
  <c r="AA418" i="29"/>
  <c r="AB418" i="29" s="1"/>
  <c r="AA417" i="29"/>
  <c r="AB417" i="29" s="1"/>
  <c r="AA416" i="29"/>
  <c r="AB416" i="29" s="1"/>
  <c r="AA415" i="29"/>
  <c r="AB415" i="29" s="1"/>
  <c r="AA414" i="29"/>
  <c r="AB414" i="29" s="1"/>
  <c r="AA413" i="29"/>
  <c r="AB413" i="29" s="1"/>
  <c r="AA412" i="29"/>
  <c r="AB412" i="29" s="1"/>
  <c r="AA411" i="29"/>
  <c r="AB411" i="29" s="1"/>
  <c r="AA410" i="29"/>
  <c r="AB410" i="29" s="1"/>
  <c r="AA409" i="29"/>
  <c r="AB409" i="29" s="1"/>
  <c r="AA408" i="29"/>
  <c r="AB408" i="29" s="1"/>
  <c r="AA407" i="29"/>
  <c r="AB407" i="29" s="1"/>
  <c r="AA406" i="29"/>
  <c r="AB406" i="29" s="1"/>
  <c r="AA405" i="29"/>
  <c r="AB405" i="29" s="1"/>
  <c r="AA404" i="29"/>
  <c r="AB404" i="29" s="1"/>
  <c r="AA403" i="29"/>
  <c r="AB403" i="29" s="1"/>
  <c r="AA402" i="29"/>
  <c r="AB402" i="29" s="1"/>
  <c r="AA401" i="29"/>
  <c r="AB401" i="29" s="1"/>
  <c r="AA400" i="29"/>
  <c r="AB400" i="29" s="1"/>
  <c r="AA399" i="29"/>
  <c r="AB399" i="29" s="1"/>
  <c r="AA398" i="29"/>
  <c r="AB398" i="29" s="1"/>
  <c r="AA397" i="29"/>
  <c r="AB397" i="29" s="1"/>
  <c r="AA396" i="29"/>
  <c r="AB396" i="29" s="1"/>
  <c r="AA395" i="29"/>
  <c r="AB395" i="29" s="1"/>
  <c r="AA394" i="29"/>
  <c r="AB394" i="29" s="1"/>
  <c r="AA393" i="29"/>
  <c r="AB393" i="29" s="1"/>
  <c r="AA392" i="29"/>
  <c r="AB392" i="29" s="1"/>
  <c r="AA391" i="29"/>
  <c r="AB391" i="29" s="1"/>
  <c r="AA390" i="29"/>
  <c r="AB390" i="29" s="1"/>
  <c r="AA389" i="29"/>
  <c r="AB389" i="29" s="1"/>
  <c r="AA388" i="29"/>
  <c r="AB388" i="29" s="1"/>
  <c r="AA387" i="29"/>
  <c r="AB387" i="29" s="1"/>
  <c r="AA386" i="29"/>
  <c r="AB386" i="29" s="1"/>
  <c r="AA385" i="29"/>
  <c r="AB385" i="29" s="1"/>
  <c r="AA384" i="29"/>
  <c r="AB384" i="29" s="1"/>
  <c r="AA383" i="29"/>
  <c r="AB383" i="29" s="1"/>
  <c r="AA382" i="29"/>
  <c r="AB382" i="29" s="1"/>
  <c r="AA381" i="29"/>
  <c r="AB381" i="29" s="1"/>
  <c r="AA380" i="29"/>
  <c r="AB380" i="29" s="1"/>
  <c r="AA379" i="29"/>
  <c r="AB379" i="29" s="1"/>
  <c r="AA378" i="29"/>
  <c r="AB378" i="29" s="1"/>
  <c r="AA377" i="29"/>
  <c r="AB377" i="29" s="1"/>
  <c r="AA376" i="29"/>
  <c r="AB376" i="29" s="1"/>
  <c r="AA375" i="29"/>
  <c r="AB375" i="29" s="1"/>
  <c r="AA374" i="29"/>
  <c r="AB374" i="29" s="1"/>
  <c r="AA373" i="29"/>
  <c r="AB373" i="29" s="1"/>
  <c r="AA372" i="29"/>
  <c r="AB372" i="29" s="1"/>
  <c r="AA371" i="29"/>
  <c r="AB371" i="29" s="1"/>
  <c r="AA370" i="29"/>
  <c r="AB370" i="29" s="1"/>
  <c r="AA369" i="29"/>
  <c r="AB369" i="29" s="1"/>
  <c r="AA368" i="29"/>
  <c r="AB368" i="29" s="1"/>
  <c r="AA367" i="29"/>
  <c r="AB367" i="29" s="1"/>
  <c r="AA366" i="29"/>
  <c r="AB366" i="29" s="1"/>
  <c r="AA365" i="29"/>
  <c r="AB365" i="29" s="1"/>
  <c r="AA364" i="29"/>
  <c r="AB364" i="29" s="1"/>
  <c r="AA363" i="29"/>
  <c r="AB363" i="29" s="1"/>
  <c r="AA362" i="29"/>
  <c r="AB362" i="29" s="1"/>
  <c r="AA361" i="29"/>
  <c r="AB361" i="29" s="1"/>
  <c r="AA360" i="29"/>
  <c r="AB360" i="29" s="1"/>
  <c r="AA359" i="29"/>
  <c r="AB359" i="29" s="1"/>
  <c r="AA358" i="29"/>
  <c r="AB358" i="29" s="1"/>
  <c r="AA357" i="29"/>
  <c r="AB357" i="29" s="1"/>
  <c r="AA356" i="29"/>
  <c r="AB356" i="29" s="1"/>
  <c r="AA355" i="29"/>
  <c r="AB355" i="29" s="1"/>
  <c r="AA354" i="29"/>
  <c r="AB354" i="29" s="1"/>
  <c r="AA353" i="29"/>
  <c r="AB353" i="29" s="1"/>
  <c r="AA352" i="29"/>
  <c r="AB352" i="29" s="1"/>
  <c r="AA351" i="29"/>
  <c r="AB351" i="29" s="1"/>
  <c r="AA350" i="29"/>
  <c r="AB350" i="29" s="1"/>
  <c r="AA349" i="29"/>
  <c r="AB349" i="29" s="1"/>
  <c r="AA348" i="29"/>
  <c r="AB348" i="29" s="1"/>
  <c r="AA347" i="29"/>
  <c r="AB347" i="29" s="1"/>
  <c r="AA346" i="29"/>
  <c r="AB346" i="29" s="1"/>
  <c r="AA345" i="29"/>
  <c r="AB345" i="29" s="1"/>
  <c r="AA344" i="29"/>
  <c r="AB344" i="29" s="1"/>
  <c r="AA343" i="29"/>
  <c r="AB343" i="29" s="1"/>
  <c r="AA342" i="29"/>
  <c r="AB342" i="29" s="1"/>
  <c r="AA341" i="29"/>
  <c r="AB341" i="29" s="1"/>
  <c r="AA340" i="29"/>
  <c r="AB340" i="29" s="1"/>
  <c r="AA339" i="29"/>
  <c r="AB339" i="29" s="1"/>
  <c r="AA338" i="29"/>
  <c r="AB338" i="29" s="1"/>
  <c r="AA337" i="29"/>
  <c r="AB337" i="29" s="1"/>
  <c r="AA336" i="29"/>
  <c r="AB336" i="29" s="1"/>
  <c r="AA335" i="29"/>
  <c r="AB335" i="29" s="1"/>
  <c r="AA334" i="29"/>
  <c r="AB334" i="29" s="1"/>
  <c r="AA333" i="29"/>
  <c r="AB333" i="29" s="1"/>
  <c r="AA332" i="29"/>
  <c r="AB332" i="29" s="1"/>
  <c r="AA331" i="29"/>
  <c r="AB331" i="29" s="1"/>
  <c r="AA330" i="29"/>
  <c r="AB330" i="29" s="1"/>
  <c r="AA329" i="29"/>
  <c r="AB329" i="29" s="1"/>
  <c r="AA328" i="29"/>
  <c r="AB328" i="29" s="1"/>
  <c r="AA327" i="29"/>
  <c r="AB327" i="29" s="1"/>
  <c r="AA326" i="29"/>
  <c r="AB326" i="29" s="1"/>
  <c r="AA325" i="29"/>
  <c r="AB325" i="29" s="1"/>
  <c r="AA324" i="29"/>
  <c r="AB324" i="29" s="1"/>
  <c r="AA323" i="29"/>
  <c r="AB323" i="29" s="1"/>
  <c r="AA322" i="29"/>
  <c r="AB322" i="29" s="1"/>
  <c r="AA321" i="29"/>
  <c r="AB321" i="29" s="1"/>
  <c r="AA320" i="29"/>
  <c r="AB320" i="29" s="1"/>
  <c r="AA319" i="29"/>
  <c r="AB319" i="29" s="1"/>
  <c r="AA318" i="29"/>
  <c r="AB318" i="29" s="1"/>
  <c r="AA317" i="29"/>
  <c r="AB317" i="29" s="1"/>
  <c r="AA316" i="29"/>
  <c r="AB316" i="29" s="1"/>
  <c r="AA315" i="29"/>
  <c r="AB315" i="29" s="1"/>
  <c r="AA314" i="29"/>
  <c r="AB314" i="29" s="1"/>
  <c r="AA313" i="29"/>
  <c r="AB313" i="29" s="1"/>
  <c r="AA312" i="29"/>
  <c r="AB312" i="29" s="1"/>
  <c r="AA311" i="29"/>
  <c r="AB311" i="29" s="1"/>
  <c r="AA310" i="29"/>
  <c r="AB310" i="29" s="1"/>
  <c r="AA309" i="29"/>
  <c r="AB309" i="29" s="1"/>
  <c r="AA308" i="29"/>
  <c r="AB308" i="29" s="1"/>
  <c r="AA307" i="29"/>
  <c r="AB307" i="29" s="1"/>
  <c r="AA306" i="29"/>
  <c r="AB306" i="29" s="1"/>
  <c r="AA305" i="29"/>
  <c r="AB305" i="29" s="1"/>
  <c r="AA304" i="29"/>
  <c r="AB304" i="29" s="1"/>
  <c r="AA303" i="29"/>
  <c r="AB303" i="29" s="1"/>
  <c r="AA302" i="29"/>
  <c r="AB302" i="29" s="1"/>
  <c r="AA301" i="29"/>
  <c r="AB301" i="29" s="1"/>
  <c r="AA300" i="29"/>
  <c r="AB300" i="29" s="1"/>
  <c r="AA299" i="29"/>
  <c r="AB299" i="29" s="1"/>
  <c r="AA298" i="29"/>
  <c r="AB298" i="29" s="1"/>
  <c r="AA297" i="29"/>
  <c r="AB297" i="29" s="1"/>
  <c r="AA296" i="29"/>
  <c r="AB296" i="29" s="1"/>
  <c r="AA295" i="29"/>
  <c r="AB295" i="29" s="1"/>
  <c r="AA294" i="29"/>
  <c r="AB294" i="29" s="1"/>
  <c r="AA293" i="29"/>
  <c r="AB293" i="29" s="1"/>
  <c r="AA292" i="29"/>
  <c r="AB292" i="29" s="1"/>
  <c r="AA291" i="29"/>
  <c r="AB291" i="29" s="1"/>
  <c r="AA290" i="29"/>
  <c r="AB290" i="29" s="1"/>
  <c r="AA289" i="29"/>
  <c r="AB289" i="29" s="1"/>
  <c r="AA288" i="29"/>
  <c r="AB288" i="29" s="1"/>
  <c r="AA287" i="29"/>
  <c r="AB287" i="29" s="1"/>
  <c r="AA286" i="29"/>
  <c r="AB286" i="29" s="1"/>
  <c r="AA285" i="29"/>
  <c r="AB285" i="29" s="1"/>
  <c r="AA284" i="29"/>
  <c r="AB284" i="29" s="1"/>
  <c r="AA283" i="29"/>
  <c r="AB283" i="29" s="1"/>
  <c r="AA282" i="29"/>
  <c r="AB282" i="29" s="1"/>
  <c r="AA281" i="29"/>
  <c r="AB281" i="29" s="1"/>
  <c r="AA280" i="29"/>
  <c r="AB280" i="29" s="1"/>
  <c r="AA279" i="29"/>
  <c r="AB279" i="29" s="1"/>
  <c r="AA278" i="29"/>
  <c r="AB278" i="29" s="1"/>
  <c r="AA277" i="29"/>
  <c r="AB277" i="29" s="1"/>
  <c r="AA276" i="29"/>
  <c r="AB276" i="29" s="1"/>
  <c r="AA275" i="29"/>
  <c r="AB275" i="29" s="1"/>
  <c r="AA274" i="29"/>
  <c r="AB274" i="29" s="1"/>
  <c r="AA273" i="29"/>
  <c r="AB273" i="29" s="1"/>
  <c r="AA272" i="29"/>
  <c r="AB272" i="29" s="1"/>
  <c r="AA271" i="29"/>
  <c r="AB271" i="29" s="1"/>
  <c r="AA270" i="29"/>
  <c r="AB270" i="29" s="1"/>
  <c r="AA269" i="29"/>
  <c r="AB269" i="29" s="1"/>
  <c r="AA268" i="29"/>
  <c r="AB268" i="29" s="1"/>
  <c r="AA267" i="29"/>
  <c r="AB267" i="29" s="1"/>
  <c r="AA266" i="29"/>
  <c r="AB266" i="29" s="1"/>
  <c r="AA265" i="29"/>
  <c r="AB265" i="29" s="1"/>
  <c r="AA264" i="29"/>
  <c r="AB264" i="29" s="1"/>
  <c r="AA263" i="29"/>
  <c r="AB263" i="29" s="1"/>
  <c r="AA262" i="29"/>
  <c r="AB262" i="29" s="1"/>
  <c r="AA261" i="29"/>
  <c r="AB261" i="29" s="1"/>
  <c r="AA260" i="29"/>
  <c r="AB260" i="29" s="1"/>
  <c r="AA259" i="29"/>
  <c r="AB259" i="29" s="1"/>
  <c r="AA258" i="29"/>
  <c r="AB258" i="29" s="1"/>
  <c r="AA257" i="29"/>
  <c r="AB257" i="29" s="1"/>
  <c r="AA256" i="29"/>
  <c r="AB256" i="29" s="1"/>
  <c r="AA255" i="29"/>
  <c r="AB255" i="29" s="1"/>
  <c r="AA254" i="29"/>
  <c r="AB254" i="29" s="1"/>
  <c r="AA253" i="29"/>
  <c r="AB253" i="29" s="1"/>
  <c r="AA252" i="29"/>
  <c r="AB252" i="29" s="1"/>
  <c r="AA251" i="29"/>
  <c r="AB251" i="29" s="1"/>
  <c r="AA250" i="29"/>
  <c r="AB250" i="29" s="1"/>
  <c r="AA249" i="29"/>
  <c r="AB249" i="29" s="1"/>
  <c r="AA248" i="29"/>
  <c r="AB248" i="29" s="1"/>
  <c r="AA247" i="29"/>
  <c r="AB247" i="29" s="1"/>
  <c r="AA246" i="29"/>
  <c r="AB246" i="29" s="1"/>
  <c r="AA245" i="29"/>
  <c r="AB245" i="29" s="1"/>
  <c r="AA244" i="29"/>
  <c r="AB244" i="29" s="1"/>
  <c r="AA243" i="29"/>
  <c r="AB243" i="29" s="1"/>
  <c r="AA242" i="29"/>
  <c r="AB242" i="29" s="1"/>
  <c r="AA241" i="29"/>
  <c r="AB241" i="29" s="1"/>
  <c r="AA240" i="29"/>
  <c r="AB240" i="29" s="1"/>
  <c r="AA239" i="29"/>
  <c r="AB239" i="29" s="1"/>
  <c r="AA238" i="29"/>
  <c r="AB238" i="29" s="1"/>
  <c r="AA237" i="29"/>
  <c r="AB237" i="29" s="1"/>
  <c r="AA236" i="29"/>
  <c r="AB236" i="29" s="1"/>
  <c r="AA235" i="29"/>
  <c r="AB235" i="29" s="1"/>
  <c r="AA234" i="29"/>
  <c r="AB234" i="29" s="1"/>
  <c r="AA233" i="29"/>
  <c r="AB233" i="29" s="1"/>
  <c r="AA232" i="29"/>
  <c r="AB232" i="29" s="1"/>
  <c r="AA231" i="29"/>
  <c r="AB231" i="29" s="1"/>
  <c r="AA230" i="29"/>
  <c r="AB230" i="29" s="1"/>
  <c r="AA229" i="29"/>
  <c r="AB229" i="29" s="1"/>
  <c r="AA228" i="29"/>
  <c r="AB228" i="29" s="1"/>
  <c r="AA227" i="29"/>
  <c r="AB227" i="29" s="1"/>
  <c r="AA226" i="29"/>
  <c r="AB226" i="29" s="1"/>
  <c r="AA225" i="29"/>
  <c r="AB225" i="29" s="1"/>
  <c r="AA224" i="29"/>
  <c r="AB224" i="29" s="1"/>
  <c r="AA223" i="29"/>
  <c r="AB223" i="29" s="1"/>
  <c r="AA222" i="29"/>
  <c r="AB222" i="29" s="1"/>
  <c r="AA221" i="29"/>
  <c r="AB221" i="29" s="1"/>
  <c r="AA220" i="29"/>
  <c r="AB220" i="29" s="1"/>
  <c r="AA219" i="29"/>
  <c r="AB219" i="29" s="1"/>
  <c r="AA218" i="29"/>
  <c r="AB218" i="29" s="1"/>
  <c r="AA217" i="29"/>
  <c r="AB217" i="29" s="1"/>
  <c r="AA216" i="29"/>
  <c r="AB216" i="29" s="1"/>
  <c r="AA215" i="29"/>
  <c r="AB215" i="29" s="1"/>
  <c r="AA214" i="29"/>
  <c r="AB214" i="29" s="1"/>
  <c r="AA213" i="29"/>
  <c r="AB213" i="29" s="1"/>
  <c r="AA212" i="29"/>
  <c r="AB212" i="29" s="1"/>
  <c r="AA211" i="29"/>
  <c r="AB211" i="29" s="1"/>
  <c r="AA210" i="29"/>
  <c r="AB210" i="29" s="1"/>
  <c r="AA209" i="29"/>
  <c r="AB209" i="29" s="1"/>
  <c r="AA208" i="29"/>
  <c r="AB208" i="29" s="1"/>
  <c r="AA207" i="29"/>
  <c r="AB207" i="29" s="1"/>
  <c r="AA206" i="29"/>
  <c r="AB206" i="29" s="1"/>
  <c r="AA205" i="29"/>
  <c r="AB205" i="29" s="1"/>
  <c r="AA204" i="29"/>
  <c r="AB204" i="29" s="1"/>
  <c r="AA203" i="29"/>
  <c r="AB203" i="29" s="1"/>
  <c r="AA202" i="29"/>
  <c r="AB202" i="29" s="1"/>
  <c r="AA201" i="29"/>
  <c r="AB201" i="29" s="1"/>
  <c r="AA200" i="29"/>
  <c r="AB200" i="29" s="1"/>
  <c r="AA199" i="29"/>
  <c r="AB199" i="29" s="1"/>
  <c r="AA198" i="29"/>
  <c r="AB198" i="29" s="1"/>
  <c r="AA197" i="29"/>
  <c r="AB197" i="29" s="1"/>
  <c r="AA196" i="29"/>
  <c r="AB196" i="29" s="1"/>
  <c r="AA195" i="29"/>
  <c r="AB195" i="29" s="1"/>
  <c r="AA194" i="29"/>
  <c r="AB194" i="29" s="1"/>
  <c r="AA193" i="29"/>
  <c r="AB193" i="29" s="1"/>
  <c r="AA192" i="29"/>
  <c r="AB192" i="29" s="1"/>
  <c r="AA191" i="29"/>
  <c r="AB191" i="29" s="1"/>
  <c r="AA190" i="29"/>
  <c r="AB190" i="29" s="1"/>
  <c r="AA189" i="29"/>
  <c r="AB189" i="29" s="1"/>
  <c r="AA188" i="29"/>
  <c r="AB188" i="29" s="1"/>
  <c r="AA187" i="29"/>
  <c r="AB187" i="29" s="1"/>
  <c r="AA186" i="29"/>
  <c r="AB186" i="29" s="1"/>
  <c r="AA185" i="29"/>
  <c r="AB185" i="29" s="1"/>
  <c r="AA184" i="29"/>
  <c r="AB184" i="29" s="1"/>
  <c r="AA183" i="29"/>
  <c r="AB183" i="29" s="1"/>
  <c r="AA182" i="29"/>
  <c r="AB182" i="29" s="1"/>
  <c r="AA181" i="29"/>
  <c r="AB181" i="29" s="1"/>
  <c r="AA180" i="29"/>
  <c r="AB180" i="29" s="1"/>
  <c r="AA179" i="29"/>
  <c r="AB179" i="29" s="1"/>
  <c r="AA178" i="29"/>
  <c r="AB178" i="29" s="1"/>
  <c r="AA177" i="29"/>
  <c r="AB177" i="29" s="1"/>
  <c r="AA176" i="29"/>
  <c r="AB176" i="29" s="1"/>
  <c r="AA175" i="29"/>
  <c r="AB175" i="29" s="1"/>
  <c r="AA174" i="29"/>
  <c r="AB174" i="29" s="1"/>
  <c r="AA173" i="29"/>
  <c r="AB173" i="29" s="1"/>
  <c r="AA172" i="29"/>
  <c r="AB172" i="29" s="1"/>
  <c r="AA171" i="29"/>
  <c r="AB171" i="29" s="1"/>
  <c r="AA170" i="29"/>
  <c r="AB170" i="29" s="1"/>
  <c r="AA169" i="29"/>
  <c r="AB169" i="29" s="1"/>
  <c r="AA168" i="29"/>
  <c r="AB168" i="29" s="1"/>
  <c r="AA167" i="29"/>
  <c r="AB167" i="29" s="1"/>
  <c r="AA166" i="29"/>
  <c r="AB166" i="29" s="1"/>
  <c r="AA165" i="29"/>
  <c r="AB165" i="29" s="1"/>
  <c r="AA164" i="29"/>
  <c r="AB164" i="29" s="1"/>
  <c r="AA163" i="29"/>
  <c r="AB163" i="29" s="1"/>
  <c r="AA162" i="29"/>
  <c r="AB162" i="29" s="1"/>
  <c r="AA161" i="29"/>
  <c r="AB161" i="29" s="1"/>
  <c r="AA160" i="29"/>
  <c r="AB160" i="29" s="1"/>
  <c r="AA159" i="29"/>
  <c r="AB159" i="29" s="1"/>
  <c r="AA158" i="29"/>
  <c r="AB158" i="29" s="1"/>
  <c r="AA157" i="29"/>
  <c r="AB157" i="29" s="1"/>
  <c r="AA156" i="29"/>
  <c r="AB156" i="29" s="1"/>
  <c r="AA155" i="29"/>
  <c r="AB155" i="29" s="1"/>
  <c r="AA154" i="29"/>
  <c r="AB154" i="29" s="1"/>
  <c r="AA153" i="29"/>
  <c r="AB153" i="29" s="1"/>
  <c r="AA152" i="29"/>
  <c r="AB152" i="29" s="1"/>
  <c r="AA151" i="29"/>
  <c r="AB151" i="29" s="1"/>
  <c r="AA150" i="29"/>
  <c r="AB150" i="29" s="1"/>
  <c r="AA149" i="29"/>
  <c r="AB149" i="29" s="1"/>
  <c r="AA148" i="29"/>
  <c r="AB148" i="29" s="1"/>
  <c r="AA147" i="29"/>
  <c r="AB147" i="29" s="1"/>
  <c r="AA146" i="29"/>
  <c r="AB146" i="29" s="1"/>
  <c r="AA145" i="29"/>
  <c r="AB145" i="29" s="1"/>
  <c r="AA144" i="29"/>
  <c r="AB144" i="29" s="1"/>
  <c r="AA143" i="29"/>
  <c r="AB143" i="29" s="1"/>
  <c r="AA142" i="29"/>
  <c r="AB142" i="29" s="1"/>
  <c r="AA141" i="29"/>
  <c r="AB141" i="29" s="1"/>
  <c r="AA140" i="29"/>
  <c r="AB140" i="29" s="1"/>
  <c r="AA139" i="29"/>
  <c r="AB139" i="29" s="1"/>
  <c r="AA138" i="29"/>
  <c r="AB138" i="29" s="1"/>
  <c r="AA137" i="29"/>
  <c r="AB137" i="29" s="1"/>
  <c r="AA136" i="29"/>
  <c r="AB136" i="29" s="1"/>
  <c r="AA135" i="29"/>
  <c r="AB135" i="29" s="1"/>
  <c r="AA134" i="29"/>
  <c r="AB134" i="29" s="1"/>
  <c r="AA133" i="29"/>
  <c r="AB133" i="29" s="1"/>
  <c r="AA132" i="29"/>
  <c r="AB132" i="29" s="1"/>
  <c r="AA131" i="29"/>
  <c r="AB131" i="29" s="1"/>
  <c r="AA130" i="29"/>
  <c r="AB130" i="29" s="1"/>
  <c r="AA129" i="29"/>
  <c r="AB129" i="29" s="1"/>
  <c r="AA128" i="29"/>
  <c r="AB128" i="29" s="1"/>
  <c r="AA127" i="29"/>
  <c r="AB127" i="29" s="1"/>
  <c r="AA126" i="29"/>
  <c r="AB126" i="29" s="1"/>
  <c r="AA125" i="29"/>
  <c r="AB125" i="29" s="1"/>
  <c r="AA124" i="29"/>
  <c r="AB124" i="29" s="1"/>
  <c r="AA123" i="29"/>
  <c r="AB123" i="29" s="1"/>
  <c r="AA122" i="29"/>
  <c r="AB122" i="29" s="1"/>
  <c r="AA121" i="29"/>
  <c r="AB121" i="29" s="1"/>
  <c r="AA120" i="29"/>
  <c r="AB120" i="29" s="1"/>
  <c r="AA119" i="29"/>
  <c r="AB119" i="29" s="1"/>
  <c r="AA118" i="29"/>
  <c r="AB118" i="29" s="1"/>
  <c r="AA117" i="29"/>
  <c r="AB117" i="29" s="1"/>
  <c r="AA116" i="29"/>
  <c r="AB116" i="29" s="1"/>
  <c r="AA115" i="29"/>
  <c r="AB115" i="29" s="1"/>
  <c r="AA114" i="29"/>
  <c r="AB114" i="29" s="1"/>
  <c r="AA113" i="29"/>
  <c r="AB113" i="29" s="1"/>
  <c r="AA112" i="29"/>
  <c r="AB112" i="29" s="1"/>
  <c r="AA111" i="29"/>
  <c r="AB111" i="29" s="1"/>
  <c r="AA110" i="29"/>
  <c r="AB110" i="29" s="1"/>
  <c r="AA109" i="29"/>
  <c r="AB109" i="29" s="1"/>
  <c r="AA108" i="29"/>
  <c r="AB108" i="29" s="1"/>
  <c r="AA107" i="29"/>
  <c r="AB107" i="29" s="1"/>
  <c r="AA106" i="29"/>
  <c r="AB106" i="29" s="1"/>
  <c r="AA105" i="29"/>
  <c r="AB105" i="29" s="1"/>
  <c r="AA104" i="29"/>
  <c r="AB104" i="29" s="1"/>
  <c r="AA103" i="29"/>
  <c r="AB103" i="29" s="1"/>
  <c r="AA102" i="29"/>
  <c r="AB102" i="29" s="1"/>
  <c r="AA101" i="29"/>
  <c r="AB101" i="29" s="1"/>
  <c r="AA100" i="29"/>
  <c r="AB100" i="29" s="1"/>
  <c r="AA99" i="29"/>
  <c r="AB99" i="29" s="1"/>
  <c r="AA98" i="29"/>
  <c r="AB98" i="29" s="1"/>
  <c r="AA97" i="29"/>
  <c r="AB97" i="29" s="1"/>
  <c r="AA96" i="29"/>
  <c r="AB96" i="29" s="1"/>
  <c r="AA95" i="29"/>
  <c r="AB95" i="29" s="1"/>
  <c r="AA94" i="29"/>
  <c r="AB94" i="29" s="1"/>
  <c r="AA93" i="29"/>
  <c r="AB93" i="29" s="1"/>
  <c r="AA92" i="29"/>
  <c r="AB92" i="29" s="1"/>
  <c r="AA91" i="29"/>
  <c r="AB91" i="29" s="1"/>
  <c r="AA90" i="29"/>
  <c r="AB90" i="29" s="1"/>
  <c r="AA89" i="29"/>
  <c r="AB89" i="29" s="1"/>
  <c r="AA88" i="29"/>
  <c r="AB88" i="29" s="1"/>
  <c r="AA87" i="29"/>
  <c r="AB87" i="29" s="1"/>
  <c r="AA86" i="29"/>
  <c r="AB86" i="29" s="1"/>
  <c r="AA85" i="29"/>
  <c r="AB85" i="29" s="1"/>
  <c r="AA84" i="29"/>
  <c r="AB84" i="29" s="1"/>
  <c r="AA83" i="29"/>
  <c r="AB83" i="29" s="1"/>
  <c r="AA82" i="29"/>
  <c r="AB82" i="29" s="1"/>
  <c r="AA81" i="29"/>
  <c r="AB81" i="29" s="1"/>
  <c r="AA80" i="29"/>
  <c r="AB80" i="29" s="1"/>
  <c r="AA79" i="29"/>
  <c r="AB79" i="29" s="1"/>
  <c r="AA78" i="29"/>
  <c r="AB78" i="29" s="1"/>
  <c r="AA77" i="29"/>
  <c r="AB77" i="29" s="1"/>
  <c r="AA76" i="29"/>
  <c r="AB76" i="29" s="1"/>
  <c r="AA75" i="29"/>
  <c r="AB75" i="29" s="1"/>
  <c r="AA74" i="29"/>
  <c r="AB74" i="29" s="1"/>
  <c r="AA73" i="29"/>
  <c r="AB73" i="29" s="1"/>
  <c r="AA72" i="29"/>
  <c r="AB72" i="29" s="1"/>
  <c r="AA71" i="29"/>
  <c r="AB71" i="29" s="1"/>
  <c r="AA70" i="29"/>
  <c r="AB70" i="29" s="1"/>
  <c r="AA69" i="29"/>
  <c r="AB69" i="29" s="1"/>
  <c r="AA68" i="29"/>
  <c r="AB68" i="29" s="1"/>
  <c r="AA67" i="29"/>
  <c r="AB67" i="29" s="1"/>
  <c r="AA66" i="29"/>
  <c r="AB66" i="29" s="1"/>
  <c r="AA65" i="29"/>
  <c r="AB65" i="29" s="1"/>
  <c r="AA64" i="29"/>
  <c r="AB64" i="29" s="1"/>
  <c r="AA63" i="29"/>
  <c r="AB63" i="29" s="1"/>
  <c r="AA62" i="29"/>
  <c r="AB62" i="29" s="1"/>
  <c r="AA61" i="29"/>
  <c r="AB61" i="29" s="1"/>
  <c r="AA60" i="29"/>
  <c r="AB60" i="29" s="1"/>
  <c r="AA59" i="29"/>
  <c r="AB59" i="29" s="1"/>
  <c r="AA58" i="29"/>
  <c r="AB58" i="29" s="1"/>
  <c r="AA57" i="29"/>
  <c r="AB57" i="29" s="1"/>
  <c r="AA56" i="29"/>
  <c r="AB56" i="29" s="1"/>
  <c r="AA55" i="29"/>
  <c r="AB55" i="29" s="1"/>
  <c r="AA54" i="29"/>
  <c r="AB54" i="29" s="1"/>
  <c r="AA53" i="29"/>
  <c r="AB53" i="29" s="1"/>
  <c r="AA52" i="29"/>
  <c r="AB52" i="29" s="1"/>
  <c r="AA51" i="29"/>
  <c r="AB51" i="29" s="1"/>
  <c r="AA50" i="29"/>
  <c r="AB50" i="29" s="1"/>
  <c r="AA49" i="29"/>
  <c r="AB49" i="29" s="1"/>
  <c r="AA48" i="29"/>
  <c r="AB48" i="29" s="1"/>
  <c r="AA47" i="29"/>
  <c r="AB47" i="29" s="1"/>
  <c r="AA46" i="29"/>
  <c r="AB46" i="29" s="1"/>
  <c r="AA45" i="29"/>
  <c r="AB45" i="29" s="1"/>
  <c r="AA44" i="29"/>
  <c r="AB44" i="29" s="1"/>
  <c r="AA43" i="29"/>
  <c r="AB43" i="29" s="1"/>
  <c r="AA42" i="29"/>
  <c r="AB42" i="29" s="1"/>
  <c r="AA41" i="29"/>
  <c r="AB41" i="29" s="1"/>
  <c r="AA40" i="29"/>
  <c r="AB40" i="29" s="1"/>
  <c r="AA39" i="29"/>
  <c r="AB39" i="29" s="1"/>
  <c r="AA38" i="29"/>
  <c r="AB38" i="29" s="1"/>
  <c r="AA37" i="29"/>
  <c r="AB37" i="29" s="1"/>
  <c r="AA36" i="29"/>
  <c r="AB36" i="29" s="1"/>
  <c r="AA35" i="29"/>
  <c r="AB35" i="29" s="1"/>
  <c r="AA34" i="29"/>
  <c r="AB34" i="29" s="1"/>
  <c r="AA33" i="29"/>
  <c r="AB33" i="29" s="1"/>
  <c r="AA32" i="29"/>
  <c r="AB32" i="29" s="1"/>
  <c r="AA31" i="29"/>
  <c r="AB31" i="29" s="1"/>
  <c r="AA30" i="29"/>
  <c r="AB30" i="29" s="1"/>
  <c r="AA29" i="29"/>
  <c r="AB29" i="29" s="1"/>
  <c r="AA28" i="29"/>
  <c r="AB28" i="29" s="1"/>
  <c r="AA27" i="29"/>
  <c r="AB27" i="29" s="1"/>
  <c r="AA26" i="29"/>
  <c r="AB26" i="29" s="1"/>
  <c r="AA25" i="29"/>
  <c r="AB25" i="29" s="1"/>
  <c r="AA24" i="29"/>
  <c r="AB24" i="29" s="1"/>
  <c r="AA23" i="29"/>
  <c r="AB23" i="29" s="1"/>
  <c r="AA22" i="29"/>
  <c r="AB22" i="29" s="1"/>
  <c r="AA21" i="29"/>
  <c r="AB21" i="29" s="1"/>
  <c r="AA20" i="29"/>
  <c r="AB20" i="29" s="1"/>
  <c r="AA19" i="29"/>
  <c r="AB19" i="29" s="1"/>
  <c r="AA18" i="29"/>
  <c r="AB18" i="29" s="1"/>
  <c r="AA17" i="29"/>
  <c r="AB17" i="29" s="1"/>
  <c r="AA16" i="29"/>
  <c r="AB16" i="29" s="1"/>
  <c r="AA15" i="29"/>
  <c r="AB15" i="29" s="1"/>
  <c r="AA14" i="29"/>
  <c r="AB14" i="29" s="1"/>
  <c r="AA13" i="29"/>
  <c r="AB13" i="29" s="1"/>
  <c r="AA444" i="28"/>
  <c r="AB444" i="28" s="1"/>
  <c r="AA443" i="28"/>
  <c r="AB443" i="28" s="1"/>
  <c r="AA442" i="28"/>
  <c r="AB442" i="28" s="1"/>
  <c r="AA441" i="28"/>
  <c r="AB441" i="28" s="1"/>
  <c r="AA440" i="28"/>
  <c r="AB440" i="28" s="1"/>
  <c r="AA439" i="28"/>
  <c r="AB439" i="28" s="1"/>
  <c r="AA438" i="28"/>
  <c r="AB438" i="28" s="1"/>
  <c r="AA437" i="28"/>
  <c r="AB437" i="28" s="1"/>
  <c r="AA436" i="28"/>
  <c r="AB436" i="28" s="1"/>
  <c r="AA435" i="28"/>
  <c r="AB435" i="28" s="1"/>
  <c r="AA434" i="28"/>
  <c r="AB434" i="28" s="1"/>
  <c r="AA433" i="28"/>
  <c r="AB433" i="28" s="1"/>
  <c r="AA432" i="28"/>
  <c r="AB432" i="28" s="1"/>
  <c r="AA431" i="28"/>
  <c r="AB431" i="28" s="1"/>
  <c r="AA430" i="28"/>
  <c r="AB430" i="28" s="1"/>
  <c r="AA429" i="28"/>
  <c r="AB429" i="28" s="1"/>
  <c r="AA428" i="28"/>
  <c r="AB428" i="28" s="1"/>
  <c r="AA427" i="28"/>
  <c r="AB427" i="28" s="1"/>
  <c r="AA426" i="28"/>
  <c r="AB426" i="28" s="1"/>
  <c r="AA425" i="28"/>
  <c r="AB425" i="28" s="1"/>
  <c r="AA424" i="28"/>
  <c r="AB424" i="28" s="1"/>
  <c r="AA423" i="28"/>
  <c r="AB423" i="28" s="1"/>
  <c r="AA422" i="28"/>
  <c r="AB422" i="28" s="1"/>
  <c r="AA421" i="28"/>
  <c r="AB421" i="28" s="1"/>
  <c r="AA420" i="28"/>
  <c r="AB420" i="28" s="1"/>
  <c r="AA419" i="28"/>
  <c r="AB419" i="28" s="1"/>
  <c r="AA418" i="28"/>
  <c r="AB418" i="28" s="1"/>
  <c r="AA417" i="28"/>
  <c r="AB417" i="28" s="1"/>
  <c r="AA416" i="28"/>
  <c r="AB416" i="28" s="1"/>
  <c r="AA415" i="28"/>
  <c r="AB415" i="28" s="1"/>
  <c r="AA414" i="28"/>
  <c r="AB414" i="28" s="1"/>
  <c r="AA413" i="28"/>
  <c r="AB413" i="28" s="1"/>
  <c r="AA412" i="28"/>
  <c r="AB412" i="28" s="1"/>
  <c r="AA411" i="28"/>
  <c r="AB411" i="28" s="1"/>
  <c r="AA410" i="28"/>
  <c r="AB410" i="28" s="1"/>
  <c r="AA409" i="28"/>
  <c r="AB409" i="28" s="1"/>
  <c r="AA408" i="28"/>
  <c r="AB408" i="28" s="1"/>
  <c r="AA407" i="28"/>
  <c r="AB407" i="28" s="1"/>
  <c r="AA406" i="28"/>
  <c r="AB406" i="28" s="1"/>
  <c r="AA405" i="28"/>
  <c r="AB405" i="28" s="1"/>
  <c r="AA404" i="28"/>
  <c r="AB404" i="28" s="1"/>
  <c r="AA403" i="28"/>
  <c r="AB403" i="28" s="1"/>
  <c r="AA402" i="28"/>
  <c r="AB402" i="28" s="1"/>
  <c r="AA401" i="28"/>
  <c r="AB401" i="28" s="1"/>
  <c r="AA400" i="28"/>
  <c r="AB400" i="28" s="1"/>
  <c r="AA399" i="28"/>
  <c r="AB399" i="28" s="1"/>
  <c r="AA398" i="28"/>
  <c r="AB398" i="28" s="1"/>
  <c r="AA397" i="28"/>
  <c r="AB397" i="28" s="1"/>
  <c r="AA396" i="28"/>
  <c r="AB396" i="28" s="1"/>
  <c r="AA395" i="28"/>
  <c r="AB395" i="28" s="1"/>
  <c r="AA394" i="28"/>
  <c r="AB394" i="28" s="1"/>
  <c r="AA393" i="28"/>
  <c r="AB393" i="28" s="1"/>
  <c r="AA392" i="28"/>
  <c r="AB392" i="28" s="1"/>
  <c r="AA391" i="28"/>
  <c r="AB391" i="28" s="1"/>
  <c r="AA390" i="28"/>
  <c r="AB390" i="28" s="1"/>
  <c r="AA389" i="28"/>
  <c r="AB389" i="28" s="1"/>
  <c r="AA388" i="28"/>
  <c r="AB388" i="28" s="1"/>
  <c r="AA387" i="28"/>
  <c r="AB387" i="28" s="1"/>
  <c r="AA386" i="28"/>
  <c r="AB386" i="28" s="1"/>
  <c r="AA385" i="28"/>
  <c r="AB385" i="28" s="1"/>
  <c r="AA384" i="28"/>
  <c r="AB384" i="28" s="1"/>
  <c r="AA383" i="28"/>
  <c r="AB383" i="28" s="1"/>
  <c r="AA382" i="28"/>
  <c r="AB382" i="28" s="1"/>
  <c r="AA381" i="28"/>
  <c r="AB381" i="28" s="1"/>
  <c r="AA380" i="28"/>
  <c r="AB380" i="28" s="1"/>
  <c r="AA379" i="28"/>
  <c r="AB379" i="28" s="1"/>
  <c r="AA378" i="28"/>
  <c r="AB378" i="28" s="1"/>
  <c r="AA377" i="28"/>
  <c r="AB377" i="28" s="1"/>
  <c r="AA376" i="28"/>
  <c r="AB376" i="28" s="1"/>
  <c r="AA375" i="28"/>
  <c r="AB375" i="28" s="1"/>
  <c r="AA374" i="28"/>
  <c r="AB374" i="28" s="1"/>
  <c r="AA373" i="28"/>
  <c r="AB373" i="28" s="1"/>
  <c r="AA372" i="28"/>
  <c r="AB372" i="28" s="1"/>
  <c r="AA371" i="28"/>
  <c r="AB371" i="28" s="1"/>
  <c r="AA370" i="28"/>
  <c r="AB370" i="28" s="1"/>
  <c r="AA369" i="28"/>
  <c r="AB369" i="28" s="1"/>
  <c r="AA368" i="28"/>
  <c r="AB368" i="28" s="1"/>
  <c r="AA367" i="28"/>
  <c r="AB367" i="28" s="1"/>
  <c r="AA366" i="28"/>
  <c r="AB366" i="28" s="1"/>
  <c r="AA365" i="28"/>
  <c r="AB365" i="28" s="1"/>
  <c r="AA364" i="28"/>
  <c r="AB364" i="28" s="1"/>
  <c r="AA363" i="28"/>
  <c r="AB363" i="28" s="1"/>
  <c r="AA362" i="28"/>
  <c r="AB362" i="28" s="1"/>
  <c r="AA361" i="28"/>
  <c r="AB361" i="28" s="1"/>
  <c r="AA360" i="28"/>
  <c r="AB360" i="28" s="1"/>
  <c r="AA359" i="28"/>
  <c r="AB359" i="28" s="1"/>
  <c r="AA358" i="28"/>
  <c r="AB358" i="28" s="1"/>
  <c r="AA357" i="28"/>
  <c r="AB357" i="28" s="1"/>
  <c r="AA356" i="28"/>
  <c r="AB356" i="28" s="1"/>
  <c r="AA355" i="28"/>
  <c r="AB355" i="28" s="1"/>
  <c r="AA354" i="28"/>
  <c r="AB354" i="28" s="1"/>
  <c r="AA353" i="28"/>
  <c r="AB353" i="28" s="1"/>
  <c r="AA352" i="28"/>
  <c r="AB352" i="28" s="1"/>
  <c r="AA351" i="28"/>
  <c r="AB351" i="28" s="1"/>
  <c r="AA350" i="28"/>
  <c r="AB350" i="28" s="1"/>
  <c r="AA349" i="28"/>
  <c r="AB349" i="28" s="1"/>
  <c r="AA348" i="28"/>
  <c r="AB348" i="28" s="1"/>
  <c r="AA347" i="28"/>
  <c r="AB347" i="28" s="1"/>
  <c r="AA346" i="28"/>
  <c r="AB346" i="28" s="1"/>
  <c r="AA345" i="28"/>
  <c r="AB345" i="28" s="1"/>
  <c r="AA344" i="28"/>
  <c r="AB344" i="28" s="1"/>
  <c r="AA343" i="28"/>
  <c r="AB343" i="28" s="1"/>
  <c r="AA342" i="28"/>
  <c r="AB342" i="28" s="1"/>
  <c r="AA341" i="28"/>
  <c r="AB341" i="28" s="1"/>
  <c r="AA340" i="28"/>
  <c r="AB340" i="28" s="1"/>
  <c r="AA339" i="28"/>
  <c r="AB339" i="28" s="1"/>
  <c r="AA338" i="28"/>
  <c r="AB338" i="28" s="1"/>
  <c r="AA337" i="28"/>
  <c r="AB337" i="28" s="1"/>
  <c r="AA336" i="28"/>
  <c r="AB336" i="28" s="1"/>
  <c r="AA335" i="28"/>
  <c r="AB335" i="28" s="1"/>
  <c r="AA334" i="28"/>
  <c r="AB334" i="28" s="1"/>
  <c r="AA333" i="28"/>
  <c r="AB333" i="28" s="1"/>
  <c r="AA332" i="28"/>
  <c r="AB332" i="28" s="1"/>
  <c r="AA331" i="28"/>
  <c r="AB331" i="28" s="1"/>
  <c r="AA330" i="28"/>
  <c r="AB330" i="28" s="1"/>
  <c r="AA329" i="28"/>
  <c r="AB329" i="28" s="1"/>
  <c r="AA328" i="28"/>
  <c r="AB328" i="28" s="1"/>
  <c r="AA327" i="28"/>
  <c r="AB327" i="28" s="1"/>
  <c r="AA326" i="28"/>
  <c r="AB326" i="28" s="1"/>
  <c r="AA325" i="28"/>
  <c r="AB325" i="28" s="1"/>
  <c r="AA324" i="28"/>
  <c r="AB324" i="28" s="1"/>
  <c r="AA323" i="28"/>
  <c r="AB323" i="28" s="1"/>
  <c r="AA322" i="28"/>
  <c r="AB322" i="28" s="1"/>
  <c r="AA321" i="28"/>
  <c r="AB321" i="28" s="1"/>
  <c r="AA320" i="28"/>
  <c r="AB320" i="28" s="1"/>
  <c r="AA319" i="28"/>
  <c r="AB319" i="28" s="1"/>
  <c r="AA318" i="28"/>
  <c r="AB318" i="28" s="1"/>
  <c r="AA317" i="28"/>
  <c r="AB317" i="28" s="1"/>
  <c r="AA316" i="28"/>
  <c r="AB316" i="28" s="1"/>
  <c r="AA315" i="28"/>
  <c r="AB315" i="28" s="1"/>
  <c r="AA314" i="28"/>
  <c r="AB314" i="28" s="1"/>
  <c r="AA313" i="28"/>
  <c r="AB313" i="28" s="1"/>
  <c r="AA312" i="28"/>
  <c r="AB312" i="28" s="1"/>
  <c r="AA311" i="28"/>
  <c r="AB311" i="28" s="1"/>
  <c r="AA310" i="28"/>
  <c r="AB310" i="28" s="1"/>
  <c r="AA309" i="28"/>
  <c r="AB309" i="28" s="1"/>
  <c r="AA308" i="28"/>
  <c r="AB308" i="28" s="1"/>
  <c r="AA307" i="28"/>
  <c r="AB307" i="28" s="1"/>
  <c r="AA306" i="28"/>
  <c r="AB306" i="28" s="1"/>
  <c r="AA305" i="28"/>
  <c r="AB305" i="28" s="1"/>
  <c r="AA304" i="28"/>
  <c r="AB304" i="28" s="1"/>
  <c r="AA303" i="28"/>
  <c r="AB303" i="28" s="1"/>
  <c r="AA302" i="28"/>
  <c r="AB302" i="28" s="1"/>
  <c r="AA301" i="28"/>
  <c r="AB301" i="28" s="1"/>
  <c r="AA300" i="28"/>
  <c r="AB300" i="28" s="1"/>
  <c r="AA299" i="28"/>
  <c r="AB299" i="28" s="1"/>
  <c r="AA298" i="28"/>
  <c r="AB298" i="28" s="1"/>
  <c r="AA297" i="28"/>
  <c r="AB297" i="28" s="1"/>
  <c r="AA296" i="28"/>
  <c r="AB296" i="28" s="1"/>
  <c r="AA295" i="28"/>
  <c r="AB295" i="28" s="1"/>
  <c r="AA294" i="28"/>
  <c r="AB294" i="28" s="1"/>
  <c r="AA293" i="28"/>
  <c r="AB293" i="28" s="1"/>
  <c r="AA292" i="28"/>
  <c r="AB292" i="28" s="1"/>
  <c r="AA291" i="28"/>
  <c r="AB291" i="28" s="1"/>
  <c r="AA290" i="28"/>
  <c r="AB290" i="28" s="1"/>
  <c r="AA289" i="28"/>
  <c r="AB289" i="28" s="1"/>
  <c r="AA288" i="28"/>
  <c r="AB288" i="28" s="1"/>
  <c r="AA287" i="28"/>
  <c r="AB287" i="28" s="1"/>
  <c r="AA286" i="28"/>
  <c r="AB286" i="28" s="1"/>
  <c r="AA285" i="28"/>
  <c r="AB285" i="28" s="1"/>
  <c r="AA284" i="28"/>
  <c r="AB284" i="28" s="1"/>
  <c r="AA283" i="28"/>
  <c r="AB283" i="28" s="1"/>
  <c r="AA282" i="28"/>
  <c r="AB282" i="28" s="1"/>
  <c r="AA281" i="28"/>
  <c r="AB281" i="28" s="1"/>
  <c r="AA280" i="28"/>
  <c r="AB280" i="28" s="1"/>
  <c r="AA279" i="28"/>
  <c r="AB279" i="28" s="1"/>
  <c r="AA278" i="28"/>
  <c r="AB278" i="28" s="1"/>
  <c r="AA277" i="28"/>
  <c r="AB277" i="28" s="1"/>
  <c r="AA276" i="28"/>
  <c r="AB276" i="28" s="1"/>
  <c r="AA275" i="28"/>
  <c r="AB275" i="28" s="1"/>
  <c r="AA274" i="28"/>
  <c r="AB274" i="28" s="1"/>
  <c r="AA273" i="28"/>
  <c r="AB273" i="28" s="1"/>
  <c r="AA272" i="28"/>
  <c r="AB272" i="28" s="1"/>
  <c r="AA271" i="28"/>
  <c r="AB271" i="28" s="1"/>
  <c r="AA270" i="28"/>
  <c r="AB270" i="28" s="1"/>
  <c r="AA269" i="28"/>
  <c r="AB269" i="28" s="1"/>
  <c r="AA268" i="28"/>
  <c r="AB268" i="28" s="1"/>
  <c r="AA267" i="28"/>
  <c r="AB267" i="28" s="1"/>
  <c r="AA266" i="28"/>
  <c r="AB266" i="28" s="1"/>
  <c r="AA265" i="28"/>
  <c r="AB265" i="28" s="1"/>
  <c r="AA264" i="28"/>
  <c r="AB264" i="28" s="1"/>
  <c r="AA263" i="28"/>
  <c r="AB263" i="28" s="1"/>
  <c r="AA262" i="28"/>
  <c r="AB262" i="28" s="1"/>
  <c r="AA261" i="28"/>
  <c r="AB261" i="28" s="1"/>
  <c r="AA260" i="28"/>
  <c r="AB260" i="28" s="1"/>
  <c r="AA259" i="28"/>
  <c r="AB259" i="28" s="1"/>
  <c r="AA258" i="28"/>
  <c r="AB258" i="28" s="1"/>
  <c r="AA257" i="28"/>
  <c r="AB257" i="28" s="1"/>
  <c r="AA256" i="28"/>
  <c r="AB256" i="28" s="1"/>
  <c r="AA255" i="28"/>
  <c r="AB255" i="28" s="1"/>
  <c r="AA254" i="28"/>
  <c r="AB254" i="28" s="1"/>
  <c r="AA253" i="28"/>
  <c r="AB253" i="28" s="1"/>
  <c r="AA252" i="28"/>
  <c r="AB252" i="28" s="1"/>
  <c r="AA251" i="28"/>
  <c r="AB251" i="28" s="1"/>
  <c r="AA250" i="28"/>
  <c r="AB250" i="28" s="1"/>
  <c r="AA249" i="28"/>
  <c r="AB249" i="28" s="1"/>
  <c r="AA248" i="28"/>
  <c r="AB248" i="28" s="1"/>
  <c r="AA247" i="28"/>
  <c r="AB247" i="28" s="1"/>
  <c r="AA246" i="28"/>
  <c r="AB246" i="28" s="1"/>
  <c r="AA245" i="28"/>
  <c r="AB245" i="28" s="1"/>
  <c r="AA244" i="28"/>
  <c r="AB244" i="28" s="1"/>
  <c r="AA243" i="28"/>
  <c r="AB243" i="28" s="1"/>
  <c r="AA242" i="28"/>
  <c r="AB242" i="28" s="1"/>
  <c r="AA241" i="28"/>
  <c r="AB241" i="28" s="1"/>
  <c r="AA240" i="28"/>
  <c r="AB240" i="28" s="1"/>
  <c r="AA239" i="28"/>
  <c r="AB239" i="28" s="1"/>
  <c r="AA238" i="28"/>
  <c r="AB238" i="28" s="1"/>
  <c r="AA237" i="28"/>
  <c r="AB237" i="28" s="1"/>
  <c r="AA236" i="28"/>
  <c r="AB236" i="28" s="1"/>
  <c r="AA235" i="28"/>
  <c r="AB235" i="28" s="1"/>
  <c r="AA234" i="28"/>
  <c r="AB234" i="28" s="1"/>
  <c r="AA233" i="28"/>
  <c r="AB233" i="28" s="1"/>
  <c r="AA232" i="28"/>
  <c r="AB232" i="28" s="1"/>
  <c r="AA231" i="28"/>
  <c r="AB231" i="28" s="1"/>
  <c r="AA230" i="28"/>
  <c r="AB230" i="28" s="1"/>
  <c r="AA229" i="28"/>
  <c r="AB229" i="28" s="1"/>
  <c r="AA228" i="28"/>
  <c r="AB228" i="28" s="1"/>
  <c r="AA227" i="28"/>
  <c r="AB227" i="28" s="1"/>
  <c r="AA226" i="28"/>
  <c r="AB226" i="28" s="1"/>
  <c r="AA225" i="28"/>
  <c r="AB225" i="28" s="1"/>
  <c r="AA224" i="28"/>
  <c r="AB224" i="28" s="1"/>
  <c r="AA223" i="28"/>
  <c r="AB223" i="28" s="1"/>
  <c r="AA222" i="28"/>
  <c r="AB222" i="28" s="1"/>
  <c r="AA221" i="28"/>
  <c r="AB221" i="28" s="1"/>
  <c r="AA220" i="28"/>
  <c r="AB220" i="28" s="1"/>
  <c r="AA219" i="28"/>
  <c r="AB219" i="28" s="1"/>
  <c r="AA218" i="28"/>
  <c r="AB218" i="28" s="1"/>
  <c r="AA217" i="28"/>
  <c r="AB217" i="28" s="1"/>
  <c r="AA216" i="28"/>
  <c r="AB216" i="28" s="1"/>
  <c r="AA215" i="28"/>
  <c r="AB215" i="28" s="1"/>
  <c r="AA214" i="28"/>
  <c r="AB214" i="28" s="1"/>
  <c r="AA213" i="28"/>
  <c r="AB213" i="28" s="1"/>
  <c r="AA212" i="28"/>
  <c r="AB212" i="28" s="1"/>
  <c r="AA211" i="28"/>
  <c r="AB211" i="28" s="1"/>
  <c r="AA210" i="28"/>
  <c r="AB210" i="28" s="1"/>
  <c r="AA209" i="28"/>
  <c r="AB209" i="28" s="1"/>
  <c r="AA208" i="28"/>
  <c r="AB208" i="28" s="1"/>
  <c r="AA207" i="28"/>
  <c r="AB207" i="28" s="1"/>
  <c r="AA206" i="28"/>
  <c r="AB206" i="28" s="1"/>
  <c r="AA205" i="28"/>
  <c r="AB205" i="28" s="1"/>
  <c r="AA204" i="28"/>
  <c r="AB204" i="28" s="1"/>
  <c r="AA203" i="28"/>
  <c r="AB203" i="28" s="1"/>
  <c r="AA202" i="28"/>
  <c r="AB202" i="28" s="1"/>
  <c r="AA201" i="28"/>
  <c r="AB201" i="28" s="1"/>
  <c r="AA200" i="28"/>
  <c r="AB200" i="28" s="1"/>
  <c r="AA199" i="28"/>
  <c r="AB199" i="28" s="1"/>
  <c r="AA198" i="28"/>
  <c r="AB198" i="28" s="1"/>
  <c r="AA197" i="28"/>
  <c r="AB197" i="28" s="1"/>
  <c r="AA196" i="28"/>
  <c r="AB196" i="28" s="1"/>
  <c r="AA195" i="28"/>
  <c r="AB195" i="28" s="1"/>
  <c r="AA194" i="28"/>
  <c r="AB194" i="28" s="1"/>
  <c r="AA193" i="28"/>
  <c r="AB193" i="28" s="1"/>
  <c r="AA192" i="28"/>
  <c r="AB192" i="28" s="1"/>
  <c r="AA191" i="28"/>
  <c r="AB191" i="28" s="1"/>
  <c r="AA190" i="28"/>
  <c r="AB190" i="28" s="1"/>
  <c r="AA189" i="28"/>
  <c r="AB189" i="28" s="1"/>
  <c r="AA188" i="28"/>
  <c r="AB188" i="28" s="1"/>
  <c r="AA187" i="28"/>
  <c r="AB187" i="28" s="1"/>
  <c r="AA186" i="28"/>
  <c r="AB186" i="28" s="1"/>
  <c r="AA185" i="28"/>
  <c r="AB185" i="28" s="1"/>
  <c r="AA184" i="28"/>
  <c r="AB184" i="28" s="1"/>
  <c r="AA183" i="28"/>
  <c r="AB183" i="28" s="1"/>
  <c r="AA182" i="28"/>
  <c r="AB182" i="28" s="1"/>
  <c r="AA181" i="28"/>
  <c r="AB181" i="28" s="1"/>
  <c r="AA180" i="28"/>
  <c r="AB180" i="28" s="1"/>
  <c r="AA179" i="28"/>
  <c r="AB179" i="28" s="1"/>
  <c r="AA178" i="28"/>
  <c r="AB178" i="28" s="1"/>
  <c r="AA177" i="28"/>
  <c r="AB177" i="28" s="1"/>
  <c r="AA176" i="28"/>
  <c r="AB176" i="28" s="1"/>
  <c r="AA175" i="28"/>
  <c r="AB175" i="28" s="1"/>
  <c r="AA174" i="28"/>
  <c r="AB174" i="28" s="1"/>
  <c r="AA173" i="28"/>
  <c r="AB173" i="28" s="1"/>
  <c r="AA172" i="28"/>
  <c r="AB172" i="28" s="1"/>
  <c r="AA171" i="28"/>
  <c r="AB171" i="28" s="1"/>
  <c r="AA170" i="28"/>
  <c r="AB170" i="28" s="1"/>
  <c r="AA169" i="28"/>
  <c r="AB169" i="28" s="1"/>
  <c r="AA168" i="28"/>
  <c r="AB168" i="28" s="1"/>
  <c r="AA167" i="28"/>
  <c r="AB167" i="28" s="1"/>
  <c r="AA166" i="28"/>
  <c r="AB166" i="28" s="1"/>
  <c r="AA165" i="28"/>
  <c r="AB165" i="28" s="1"/>
  <c r="AA164" i="28"/>
  <c r="AB164" i="28" s="1"/>
  <c r="AA163" i="28"/>
  <c r="AB163" i="28" s="1"/>
  <c r="AA162" i="28"/>
  <c r="AB162" i="28" s="1"/>
  <c r="AA161" i="28"/>
  <c r="AB161" i="28" s="1"/>
  <c r="AA160" i="28"/>
  <c r="AB160" i="28" s="1"/>
  <c r="AA159" i="28"/>
  <c r="AB159" i="28" s="1"/>
  <c r="AA158" i="28"/>
  <c r="AB158" i="28" s="1"/>
  <c r="AA157" i="28"/>
  <c r="AB157" i="28" s="1"/>
  <c r="AA156" i="28"/>
  <c r="AB156" i="28" s="1"/>
  <c r="AA155" i="28"/>
  <c r="AB155" i="28" s="1"/>
  <c r="AA154" i="28"/>
  <c r="AB154" i="28" s="1"/>
  <c r="AA153" i="28"/>
  <c r="AB153" i="28" s="1"/>
  <c r="AA152" i="28"/>
  <c r="AB152" i="28" s="1"/>
  <c r="AA151" i="28"/>
  <c r="AB151" i="28" s="1"/>
  <c r="AA150" i="28"/>
  <c r="AB150" i="28" s="1"/>
  <c r="AA149" i="28"/>
  <c r="AB149" i="28" s="1"/>
  <c r="AA148" i="28"/>
  <c r="AB148" i="28" s="1"/>
  <c r="AA147" i="28"/>
  <c r="AB147" i="28" s="1"/>
  <c r="AA146" i="28"/>
  <c r="AB146" i="28" s="1"/>
  <c r="AA145" i="28"/>
  <c r="AB145" i="28" s="1"/>
  <c r="AA144" i="28"/>
  <c r="AB144" i="28" s="1"/>
  <c r="AA143" i="28"/>
  <c r="AB143" i="28" s="1"/>
  <c r="AA142" i="28"/>
  <c r="AB142" i="28" s="1"/>
  <c r="AA141" i="28"/>
  <c r="AB141" i="28" s="1"/>
  <c r="AA140" i="28"/>
  <c r="AB140" i="28" s="1"/>
  <c r="AA139" i="28"/>
  <c r="AB139" i="28" s="1"/>
  <c r="AA138" i="28"/>
  <c r="AB138" i="28" s="1"/>
  <c r="AA137" i="28"/>
  <c r="AB137" i="28" s="1"/>
  <c r="AA136" i="28"/>
  <c r="AB136" i="28" s="1"/>
  <c r="AA135" i="28"/>
  <c r="AB135" i="28" s="1"/>
  <c r="AA134" i="28"/>
  <c r="AB134" i="28" s="1"/>
  <c r="AA133" i="28"/>
  <c r="AB133" i="28" s="1"/>
  <c r="AA132" i="28"/>
  <c r="AB132" i="28" s="1"/>
  <c r="AA131" i="28"/>
  <c r="AB131" i="28" s="1"/>
  <c r="AA130" i="28"/>
  <c r="AB130" i="28" s="1"/>
  <c r="AA129" i="28"/>
  <c r="AB129" i="28" s="1"/>
  <c r="AA128" i="28"/>
  <c r="AB128" i="28" s="1"/>
  <c r="AA127" i="28"/>
  <c r="AB127" i="28" s="1"/>
  <c r="AA126" i="28"/>
  <c r="AB126" i="28" s="1"/>
  <c r="AA125" i="28"/>
  <c r="AB125" i="28" s="1"/>
  <c r="AA124" i="28"/>
  <c r="AB124" i="28" s="1"/>
  <c r="AA123" i="28"/>
  <c r="AB123" i="28" s="1"/>
  <c r="AA122" i="28"/>
  <c r="AB122" i="28" s="1"/>
  <c r="AA121" i="28"/>
  <c r="AB121" i="28" s="1"/>
  <c r="AA120" i="28"/>
  <c r="AB120" i="28" s="1"/>
  <c r="AA119" i="28"/>
  <c r="AB119" i="28" s="1"/>
  <c r="AA118" i="28"/>
  <c r="AB118" i="28" s="1"/>
  <c r="AA117" i="28"/>
  <c r="AB117" i="28" s="1"/>
  <c r="AA116" i="28"/>
  <c r="AB116" i="28" s="1"/>
  <c r="AA115" i="28"/>
  <c r="AB115" i="28" s="1"/>
  <c r="AA114" i="28"/>
  <c r="AB114" i="28" s="1"/>
  <c r="AA113" i="28"/>
  <c r="AB113" i="28" s="1"/>
  <c r="AA112" i="28"/>
  <c r="AB112" i="28" s="1"/>
  <c r="AA111" i="28"/>
  <c r="AB111" i="28" s="1"/>
  <c r="AA110" i="28"/>
  <c r="AB110" i="28" s="1"/>
  <c r="AA109" i="28"/>
  <c r="AB109" i="28" s="1"/>
  <c r="AA108" i="28"/>
  <c r="AB108" i="28" s="1"/>
  <c r="AA107" i="28"/>
  <c r="AB107" i="28" s="1"/>
  <c r="AA106" i="28"/>
  <c r="AB106" i="28" s="1"/>
  <c r="AA105" i="28"/>
  <c r="AB105" i="28" s="1"/>
  <c r="AA104" i="28"/>
  <c r="AB104" i="28" s="1"/>
  <c r="AA103" i="28"/>
  <c r="AB103" i="28" s="1"/>
  <c r="AA102" i="28"/>
  <c r="AB102" i="28" s="1"/>
  <c r="AA101" i="28"/>
  <c r="AB101" i="28" s="1"/>
  <c r="AA100" i="28"/>
  <c r="AB100" i="28" s="1"/>
  <c r="AA99" i="28"/>
  <c r="AB99" i="28" s="1"/>
  <c r="AA98" i="28"/>
  <c r="AB98" i="28" s="1"/>
  <c r="AA97" i="28"/>
  <c r="AB97" i="28" s="1"/>
  <c r="AA96" i="28"/>
  <c r="AB96" i="28" s="1"/>
  <c r="AA95" i="28"/>
  <c r="AB95" i="28" s="1"/>
  <c r="AA94" i="28"/>
  <c r="AB94" i="28" s="1"/>
  <c r="AA93" i="28"/>
  <c r="AB93" i="28" s="1"/>
  <c r="AA92" i="28"/>
  <c r="AB92" i="28" s="1"/>
  <c r="AA91" i="28"/>
  <c r="AB91" i="28" s="1"/>
  <c r="AA90" i="28"/>
  <c r="AB90" i="28" s="1"/>
  <c r="AA89" i="28"/>
  <c r="AB89" i="28" s="1"/>
  <c r="AA88" i="28"/>
  <c r="AB88" i="28" s="1"/>
  <c r="AA87" i="28"/>
  <c r="AB87" i="28" s="1"/>
  <c r="AA86" i="28"/>
  <c r="AB86" i="28" s="1"/>
  <c r="AA85" i="28"/>
  <c r="AB85" i="28" s="1"/>
  <c r="AA84" i="28"/>
  <c r="AB84" i="28" s="1"/>
  <c r="AA83" i="28"/>
  <c r="AB83" i="28" s="1"/>
  <c r="AA82" i="28"/>
  <c r="AB82" i="28" s="1"/>
  <c r="AA81" i="28"/>
  <c r="AB81" i="28" s="1"/>
  <c r="AA80" i="28"/>
  <c r="AB80" i="28" s="1"/>
  <c r="AA79" i="28"/>
  <c r="AB79" i="28" s="1"/>
  <c r="AA78" i="28"/>
  <c r="AB78" i="28" s="1"/>
  <c r="AA77" i="28"/>
  <c r="AB77" i="28" s="1"/>
  <c r="AA76" i="28"/>
  <c r="AB76" i="28" s="1"/>
  <c r="AA75" i="28"/>
  <c r="AB75" i="28" s="1"/>
  <c r="AA74" i="28"/>
  <c r="AB74" i="28" s="1"/>
  <c r="AA73" i="28"/>
  <c r="AB73" i="28" s="1"/>
  <c r="AA72" i="28"/>
  <c r="AB72" i="28" s="1"/>
  <c r="AA71" i="28"/>
  <c r="AB71" i="28" s="1"/>
  <c r="AA70" i="28"/>
  <c r="AB70" i="28" s="1"/>
  <c r="AA69" i="28"/>
  <c r="AB69" i="28" s="1"/>
  <c r="AA68" i="28"/>
  <c r="AB68" i="28" s="1"/>
  <c r="AA67" i="28"/>
  <c r="AB67" i="28" s="1"/>
  <c r="AA66" i="28"/>
  <c r="AB66" i="28" s="1"/>
  <c r="AA65" i="28"/>
  <c r="AB65" i="28" s="1"/>
  <c r="AA64" i="28"/>
  <c r="AB64" i="28" s="1"/>
  <c r="AA63" i="28"/>
  <c r="AB63" i="28" s="1"/>
  <c r="AA62" i="28"/>
  <c r="AB62" i="28" s="1"/>
  <c r="AA61" i="28"/>
  <c r="AB61" i="28" s="1"/>
  <c r="AA60" i="28"/>
  <c r="AB60" i="28" s="1"/>
  <c r="AA59" i="28"/>
  <c r="AB59" i="28" s="1"/>
  <c r="AA58" i="28"/>
  <c r="AB58" i="28" s="1"/>
  <c r="AA57" i="28"/>
  <c r="AB57" i="28" s="1"/>
  <c r="AA56" i="28"/>
  <c r="AB56" i="28" s="1"/>
  <c r="AA55" i="28"/>
  <c r="AB55" i="28" s="1"/>
  <c r="AA54" i="28"/>
  <c r="AB54" i="28" s="1"/>
  <c r="AA53" i="28"/>
  <c r="AB53" i="28" s="1"/>
  <c r="AA52" i="28"/>
  <c r="AB52" i="28" s="1"/>
  <c r="AA51" i="28"/>
  <c r="AB51" i="28" s="1"/>
  <c r="AA50" i="28"/>
  <c r="AB50" i="28" s="1"/>
  <c r="AA49" i="28"/>
  <c r="AB49" i="28" s="1"/>
  <c r="AA48" i="28"/>
  <c r="AB48" i="28" s="1"/>
  <c r="AA47" i="28"/>
  <c r="AB47" i="28" s="1"/>
  <c r="AA46" i="28"/>
  <c r="AB46" i="28" s="1"/>
  <c r="AA45" i="28"/>
  <c r="AB45" i="28" s="1"/>
  <c r="AA44" i="28"/>
  <c r="AB44" i="28" s="1"/>
  <c r="AA43" i="28"/>
  <c r="AB43" i="28" s="1"/>
  <c r="AA42" i="28"/>
  <c r="AB42" i="28" s="1"/>
  <c r="AA41" i="28"/>
  <c r="AB41" i="28" s="1"/>
  <c r="AA40" i="28"/>
  <c r="AB40" i="28" s="1"/>
  <c r="AA39" i="28"/>
  <c r="AB39" i="28" s="1"/>
  <c r="AA38" i="28"/>
  <c r="AB38" i="28" s="1"/>
  <c r="AA37" i="28"/>
  <c r="AB37" i="28" s="1"/>
  <c r="AA36" i="28"/>
  <c r="AB36" i="28" s="1"/>
  <c r="AA35" i="28"/>
  <c r="AB35" i="28" s="1"/>
  <c r="AA34" i="28"/>
  <c r="AB34" i="28" s="1"/>
  <c r="AA33" i="28"/>
  <c r="AB33" i="28" s="1"/>
  <c r="AA32" i="28"/>
  <c r="AB32" i="28" s="1"/>
  <c r="AA31" i="28"/>
  <c r="AB31" i="28" s="1"/>
  <c r="AA30" i="28"/>
  <c r="AB30" i="28" s="1"/>
  <c r="AA29" i="28"/>
  <c r="AB29" i="28" s="1"/>
  <c r="AA28" i="28"/>
  <c r="AB28" i="28" s="1"/>
  <c r="AA27" i="28"/>
  <c r="AB27" i="28" s="1"/>
  <c r="AA26" i="28"/>
  <c r="AB26" i="28" s="1"/>
  <c r="AA25" i="28"/>
  <c r="AB25" i="28" s="1"/>
  <c r="AA24" i="28"/>
  <c r="AB24" i="28" s="1"/>
  <c r="AA23" i="28"/>
  <c r="AB23" i="28" s="1"/>
  <c r="AA22" i="28"/>
  <c r="AB22" i="28" s="1"/>
  <c r="AA21" i="28"/>
  <c r="AB21" i="28" s="1"/>
  <c r="AA20" i="28"/>
  <c r="AB20" i="28" s="1"/>
  <c r="AA19" i="28"/>
  <c r="AB19" i="28" s="1"/>
  <c r="AA18" i="28"/>
  <c r="AB18" i="28" s="1"/>
  <c r="AA17" i="28"/>
  <c r="AB17" i="28" s="1"/>
  <c r="AA16" i="28"/>
  <c r="AB16" i="28" s="1"/>
  <c r="AA15" i="28"/>
  <c r="AB15" i="28" s="1"/>
  <c r="AA14" i="28"/>
  <c r="AB14" i="28" s="1"/>
  <c r="AA13" i="28"/>
  <c r="AB13" i="28" s="1"/>
  <c r="AA263" i="27"/>
  <c r="AB263" i="27" s="1"/>
  <c r="AA262" i="27"/>
  <c r="AB262" i="27" s="1"/>
  <c r="AA261" i="27"/>
  <c r="AB261" i="27" s="1"/>
  <c r="AA260" i="27"/>
  <c r="AB260" i="27" s="1"/>
  <c r="AA259" i="27"/>
  <c r="AB259" i="27" s="1"/>
  <c r="AA258" i="27"/>
  <c r="AB258" i="27" s="1"/>
  <c r="AA257" i="27"/>
  <c r="AB257" i="27" s="1"/>
  <c r="AA256" i="27"/>
  <c r="AB256" i="27" s="1"/>
  <c r="AA255" i="27"/>
  <c r="AB255" i="27" s="1"/>
  <c r="AA254" i="27"/>
  <c r="AB254" i="27" s="1"/>
  <c r="AA253" i="27"/>
  <c r="AB253" i="27" s="1"/>
  <c r="AA252" i="27"/>
  <c r="AB252" i="27" s="1"/>
  <c r="AA251" i="27"/>
  <c r="AB251" i="27" s="1"/>
  <c r="AA250" i="27"/>
  <c r="AB250" i="27" s="1"/>
  <c r="AA249" i="27"/>
  <c r="AB249" i="27" s="1"/>
  <c r="AA248" i="27"/>
  <c r="AB248" i="27" s="1"/>
  <c r="AA247" i="27"/>
  <c r="AB247" i="27" s="1"/>
  <c r="AA246" i="27"/>
  <c r="AB246" i="27" s="1"/>
  <c r="AA245" i="27"/>
  <c r="AB245" i="27" s="1"/>
  <c r="AA244" i="27"/>
  <c r="AB244" i="27" s="1"/>
  <c r="AA243" i="27"/>
  <c r="AB243" i="27" s="1"/>
  <c r="AA242" i="27"/>
  <c r="AB242" i="27" s="1"/>
  <c r="AA241" i="27"/>
  <c r="AB241" i="27" s="1"/>
  <c r="AA240" i="27"/>
  <c r="AB240" i="27" s="1"/>
  <c r="AA239" i="27"/>
  <c r="AB239" i="27" s="1"/>
  <c r="AA238" i="27"/>
  <c r="AB238" i="27" s="1"/>
  <c r="AA237" i="27"/>
  <c r="AB237" i="27" s="1"/>
  <c r="AA236" i="27"/>
  <c r="AB236" i="27" s="1"/>
  <c r="AA235" i="27"/>
  <c r="AB235" i="27" s="1"/>
  <c r="AA234" i="27"/>
  <c r="AB234" i="27" s="1"/>
  <c r="AA233" i="27"/>
  <c r="AB233" i="27" s="1"/>
  <c r="AA232" i="27"/>
  <c r="AB232" i="27" s="1"/>
  <c r="AA231" i="27"/>
  <c r="AB231" i="27" s="1"/>
  <c r="AA230" i="27"/>
  <c r="AB230" i="27" s="1"/>
  <c r="AA229" i="27"/>
  <c r="AB229" i="27" s="1"/>
  <c r="AA228" i="27"/>
  <c r="AB228" i="27" s="1"/>
  <c r="AA227" i="27"/>
  <c r="AB227" i="27" s="1"/>
  <c r="AA226" i="27"/>
  <c r="AB226" i="27" s="1"/>
  <c r="AA225" i="27"/>
  <c r="AB225" i="27" s="1"/>
  <c r="AA224" i="27"/>
  <c r="AB224" i="27" s="1"/>
  <c r="AA223" i="27"/>
  <c r="AB223" i="27" s="1"/>
  <c r="AA222" i="27"/>
  <c r="AB222" i="27" s="1"/>
  <c r="AA221" i="27"/>
  <c r="AB221" i="27" s="1"/>
  <c r="AA220" i="27"/>
  <c r="AB220" i="27" s="1"/>
  <c r="AA219" i="27"/>
  <c r="AB219" i="27" s="1"/>
  <c r="AA218" i="27"/>
  <c r="AB218" i="27" s="1"/>
  <c r="AA217" i="27"/>
  <c r="AB217" i="27" s="1"/>
  <c r="AA216" i="27"/>
  <c r="AB216" i="27" s="1"/>
  <c r="AA215" i="27"/>
  <c r="AB215" i="27" s="1"/>
  <c r="AA214" i="27"/>
  <c r="AB214" i="27" s="1"/>
  <c r="AA213" i="27"/>
  <c r="AB213" i="27" s="1"/>
  <c r="AA212" i="27"/>
  <c r="AB212" i="27" s="1"/>
  <c r="AA211" i="27"/>
  <c r="AB211" i="27" s="1"/>
  <c r="AA210" i="27"/>
  <c r="AB210" i="27" s="1"/>
  <c r="AA209" i="27"/>
  <c r="AB209" i="27" s="1"/>
  <c r="AA208" i="27"/>
  <c r="AB208" i="27" s="1"/>
  <c r="AA207" i="27"/>
  <c r="AB207" i="27" s="1"/>
  <c r="AA206" i="27"/>
  <c r="AB206" i="27" s="1"/>
  <c r="AA205" i="27"/>
  <c r="AB205" i="27" s="1"/>
  <c r="AA204" i="27"/>
  <c r="AB204" i="27" s="1"/>
  <c r="AA203" i="27"/>
  <c r="AB203" i="27" s="1"/>
  <c r="AA202" i="27"/>
  <c r="AB202" i="27" s="1"/>
  <c r="AA201" i="27"/>
  <c r="AB201" i="27" s="1"/>
  <c r="AA200" i="27"/>
  <c r="AB200" i="27" s="1"/>
  <c r="AA199" i="27"/>
  <c r="AB199" i="27" s="1"/>
  <c r="AA198" i="27"/>
  <c r="AB198" i="27" s="1"/>
  <c r="AA197" i="27"/>
  <c r="AB197" i="27" s="1"/>
  <c r="AA196" i="27"/>
  <c r="AB196" i="27" s="1"/>
  <c r="AA195" i="27"/>
  <c r="AB195" i="27" s="1"/>
  <c r="AA194" i="27"/>
  <c r="AB194" i="27" s="1"/>
  <c r="AA193" i="27"/>
  <c r="AB193" i="27" s="1"/>
  <c r="AA192" i="27"/>
  <c r="AB192" i="27" s="1"/>
  <c r="AA191" i="27"/>
  <c r="AB191" i="27" s="1"/>
  <c r="AA190" i="27"/>
  <c r="AB190" i="27" s="1"/>
  <c r="AA189" i="27"/>
  <c r="AB189" i="27" s="1"/>
  <c r="AA188" i="27"/>
  <c r="AB188" i="27" s="1"/>
  <c r="AA187" i="27"/>
  <c r="AB187" i="27" s="1"/>
  <c r="AA186" i="27"/>
  <c r="AB186" i="27" s="1"/>
  <c r="AA185" i="27"/>
  <c r="AB185" i="27" s="1"/>
  <c r="AA184" i="27"/>
  <c r="AB184" i="27" s="1"/>
  <c r="AA183" i="27"/>
  <c r="AB183" i="27" s="1"/>
  <c r="AA182" i="27"/>
  <c r="AB182" i="27" s="1"/>
  <c r="AA181" i="27"/>
  <c r="AB181" i="27" s="1"/>
  <c r="AA180" i="27"/>
  <c r="AB180" i="27" s="1"/>
  <c r="AA179" i="27"/>
  <c r="AB179" i="27" s="1"/>
  <c r="AA178" i="27"/>
  <c r="AB178" i="27" s="1"/>
  <c r="AA177" i="27"/>
  <c r="AB177" i="27" s="1"/>
  <c r="AA176" i="27"/>
  <c r="AB176" i="27" s="1"/>
  <c r="AA175" i="27"/>
  <c r="AB175" i="27" s="1"/>
  <c r="AA174" i="27"/>
  <c r="AB174" i="27" s="1"/>
  <c r="AA173" i="27"/>
  <c r="AB173" i="27" s="1"/>
  <c r="AA172" i="27"/>
  <c r="AB172" i="27" s="1"/>
  <c r="AA171" i="27"/>
  <c r="AB171" i="27" s="1"/>
  <c r="AA170" i="27"/>
  <c r="AB170" i="27" s="1"/>
  <c r="AA169" i="27"/>
  <c r="AB169" i="27" s="1"/>
  <c r="AA168" i="27"/>
  <c r="AB168" i="27" s="1"/>
  <c r="AA167" i="27"/>
  <c r="AB167" i="27" s="1"/>
  <c r="AA166" i="27"/>
  <c r="AB166" i="27" s="1"/>
  <c r="AA165" i="27"/>
  <c r="AB165" i="27" s="1"/>
  <c r="AA164" i="27"/>
  <c r="AB164" i="27" s="1"/>
  <c r="AA163" i="27"/>
  <c r="AB163" i="27" s="1"/>
  <c r="AA162" i="27"/>
  <c r="AB162" i="27" s="1"/>
  <c r="AA161" i="27"/>
  <c r="AB161" i="27" s="1"/>
  <c r="AA160" i="27"/>
  <c r="AB160" i="27" s="1"/>
  <c r="AA159" i="27"/>
  <c r="AB159" i="27" s="1"/>
  <c r="AA158" i="27"/>
  <c r="AB158" i="27" s="1"/>
  <c r="AA157" i="27"/>
  <c r="AB157" i="27" s="1"/>
  <c r="AA156" i="27"/>
  <c r="AB156" i="27" s="1"/>
  <c r="AA155" i="27"/>
  <c r="AB155" i="27" s="1"/>
  <c r="AA154" i="27"/>
  <c r="AB154" i="27" s="1"/>
  <c r="AA153" i="27"/>
  <c r="AB153" i="27" s="1"/>
  <c r="AA152" i="27"/>
  <c r="AB152" i="27" s="1"/>
  <c r="AA151" i="27"/>
  <c r="AB151" i="27" s="1"/>
  <c r="AA150" i="27"/>
  <c r="AB150" i="27" s="1"/>
  <c r="AA149" i="27"/>
  <c r="AB149" i="27" s="1"/>
  <c r="AA148" i="27"/>
  <c r="AB148" i="27" s="1"/>
  <c r="AA147" i="27"/>
  <c r="AB147" i="27" s="1"/>
  <c r="AA146" i="27"/>
  <c r="AB146" i="27" s="1"/>
  <c r="AA145" i="27"/>
  <c r="AB145" i="27" s="1"/>
  <c r="AA144" i="27"/>
  <c r="AB144" i="27" s="1"/>
  <c r="AA143" i="27"/>
  <c r="AB143" i="27" s="1"/>
  <c r="AA142" i="27"/>
  <c r="AB142" i="27" s="1"/>
  <c r="AA141" i="27"/>
  <c r="AB141" i="27" s="1"/>
  <c r="AA140" i="27"/>
  <c r="AB140" i="27" s="1"/>
  <c r="AA139" i="27"/>
  <c r="AB139" i="27" s="1"/>
  <c r="AA138" i="27"/>
  <c r="AB138" i="27" s="1"/>
  <c r="AA137" i="27"/>
  <c r="AB137" i="27" s="1"/>
  <c r="AA136" i="27"/>
  <c r="AB136" i="27" s="1"/>
  <c r="AA135" i="27"/>
  <c r="AB135" i="27" s="1"/>
  <c r="AA134" i="27"/>
  <c r="AB134" i="27" s="1"/>
  <c r="AA133" i="27"/>
  <c r="AB133" i="27" s="1"/>
  <c r="AA132" i="27"/>
  <c r="AB132" i="27" s="1"/>
  <c r="AA131" i="27"/>
  <c r="AB131" i="27" s="1"/>
  <c r="AA130" i="27"/>
  <c r="AB130" i="27" s="1"/>
  <c r="AA129" i="27"/>
  <c r="AB129" i="27" s="1"/>
  <c r="AA128" i="27"/>
  <c r="AB128" i="27" s="1"/>
  <c r="AA127" i="27"/>
  <c r="AB127" i="27" s="1"/>
  <c r="AA126" i="27"/>
  <c r="AB126" i="27" s="1"/>
  <c r="AA125" i="27"/>
  <c r="AB125" i="27" s="1"/>
  <c r="AA124" i="27"/>
  <c r="AB124" i="27" s="1"/>
  <c r="AA123" i="27"/>
  <c r="AB123" i="27" s="1"/>
  <c r="AA122" i="27"/>
  <c r="AB122" i="27" s="1"/>
  <c r="AA121" i="27"/>
  <c r="AB121" i="27" s="1"/>
  <c r="AA120" i="27"/>
  <c r="AB120" i="27" s="1"/>
  <c r="AA119" i="27"/>
  <c r="AB119" i="27" s="1"/>
  <c r="AA118" i="27"/>
  <c r="AB118" i="27" s="1"/>
  <c r="AA117" i="27"/>
  <c r="AB117" i="27" s="1"/>
  <c r="AA116" i="27"/>
  <c r="AB116" i="27" s="1"/>
  <c r="AA115" i="27"/>
  <c r="AB115" i="27" s="1"/>
  <c r="AA114" i="27"/>
  <c r="AB114" i="27" s="1"/>
  <c r="AA113" i="27"/>
  <c r="AB113" i="27" s="1"/>
  <c r="AA112" i="27"/>
  <c r="AB112" i="27" s="1"/>
  <c r="AA111" i="27"/>
  <c r="AB111" i="27" s="1"/>
  <c r="AA110" i="27"/>
  <c r="AB110" i="27" s="1"/>
  <c r="AA109" i="27"/>
  <c r="AB109" i="27" s="1"/>
  <c r="AA108" i="27"/>
  <c r="AB108" i="27" s="1"/>
  <c r="AA107" i="27"/>
  <c r="AB107" i="27" s="1"/>
  <c r="AA106" i="27"/>
  <c r="AB106" i="27" s="1"/>
  <c r="AA105" i="27"/>
  <c r="AB105" i="27" s="1"/>
  <c r="AA104" i="27"/>
  <c r="AB104" i="27" s="1"/>
  <c r="AA103" i="27"/>
  <c r="AB103" i="27" s="1"/>
  <c r="AA102" i="27"/>
  <c r="AB102" i="27" s="1"/>
  <c r="AA101" i="27"/>
  <c r="AB101" i="27" s="1"/>
  <c r="AA100" i="27"/>
  <c r="AB100" i="27" s="1"/>
  <c r="AA99" i="27"/>
  <c r="AB99" i="27" s="1"/>
  <c r="AA98" i="27"/>
  <c r="AB98" i="27" s="1"/>
  <c r="AA97" i="27"/>
  <c r="AB97" i="27" s="1"/>
  <c r="AA96" i="27"/>
  <c r="AB96" i="27" s="1"/>
  <c r="AA95" i="27"/>
  <c r="AB95" i="27" s="1"/>
  <c r="AA94" i="27"/>
  <c r="AB94" i="27" s="1"/>
  <c r="AA93" i="27"/>
  <c r="AB93" i="27" s="1"/>
  <c r="AA92" i="27"/>
  <c r="AB92" i="27" s="1"/>
  <c r="AA91" i="27"/>
  <c r="AB91" i="27" s="1"/>
  <c r="AA90" i="27"/>
  <c r="AB90" i="27" s="1"/>
  <c r="AA89" i="27"/>
  <c r="AB89" i="27" s="1"/>
  <c r="AA88" i="27"/>
  <c r="AB88" i="27" s="1"/>
  <c r="AA87" i="27"/>
  <c r="AB87" i="27" s="1"/>
  <c r="AA86" i="27"/>
  <c r="AB86" i="27" s="1"/>
  <c r="AA85" i="27"/>
  <c r="AB85" i="27" s="1"/>
  <c r="AA84" i="27"/>
  <c r="AB84" i="27" s="1"/>
  <c r="AA83" i="27"/>
  <c r="AB83" i="27" s="1"/>
  <c r="AA82" i="27"/>
  <c r="AB82" i="27" s="1"/>
  <c r="AA81" i="27"/>
  <c r="AB81" i="27" s="1"/>
  <c r="AA80" i="27"/>
  <c r="AB80" i="27" s="1"/>
  <c r="AA79" i="27"/>
  <c r="AB79" i="27" s="1"/>
  <c r="AA78" i="27"/>
  <c r="AB78" i="27" s="1"/>
  <c r="AA77" i="27"/>
  <c r="AB77" i="27" s="1"/>
  <c r="AA76" i="27"/>
  <c r="AB76" i="27" s="1"/>
  <c r="AA75" i="27"/>
  <c r="AB75" i="27" s="1"/>
  <c r="AA74" i="27"/>
  <c r="AB74" i="27" s="1"/>
  <c r="AA73" i="27"/>
  <c r="AB73" i="27" s="1"/>
  <c r="AA72" i="27"/>
  <c r="AB72" i="27" s="1"/>
  <c r="AA71" i="27"/>
  <c r="AB71" i="27" s="1"/>
  <c r="AA70" i="27"/>
  <c r="AB70" i="27" s="1"/>
  <c r="AA69" i="27"/>
  <c r="AB69" i="27" s="1"/>
  <c r="AA68" i="27"/>
  <c r="AB68" i="27" s="1"/>
  <c r="AA67" i="27"/>
  <c r="AB67" i="27" s="1"/>
  <c r="AA66" i="27"/>
  <c r="AB66" i="27" s="1"/>
  <c r="AA65" i="27"/>
  <c r="AB65" i="27" s="1"/>
  <c r="AA64" i="27"/>
  <c r="AB64" i="27" s="1"/>
  <c r="AA63" i="27"/>
  <c r="AB63" i="27" s="1"/>
  <c r="AA62" i="27"/>
  <c r="AB62" i="27" s="1"/>
  <c r="AA61" i="27"/>
  <c r="AB61" i="27" s="1"/>
  <c r="AA60" i="27"/>
  <c r="AB60" i="27" s="1"/>
  <c r="AA59" i="27"/>
  <c r="AB59" i="27" s="1"/>
  <c r="AA58" i="27"/>
  <c r="AB58" i="27" s="1"/>
  <c r="AA57" i="27"/>
  <c r="AB57" i="27" s="1"/>
  <c r="AA56" i="27"/>
  <c r="AB56" i="27" s="1"/>
  <c r="AA55" i="27"/>
  <c r="AB55" i="27" s="1"/>
  <c r="AA54" i="27"/>
  <c r="AB54" i="27" s="1"/>
  <c r="AA53" i="27"/>
  <c r="AB53" i="27" s="1"/>
  <c r="AA52" i="27"/>
  <c r="AB52" i="27" s="1"/>
  <c r="AA51" i="27"/>
  <c r="AB51" i="27" s="1"/>
  <c r="AA50" i="27"/>
  <c r="AB50" i="27" s="1"/>
  <c r="AA49" i="27"/>
  <c r="AB49" i="27" s="1"/>
  <c r="AA48" i="27"/>
  <c r="AB48" i="27" s="1"/>
  <c r="AA47" i="27"/>
  <c r="AB47" i="27" s="1"/>
  <c r="AA46" i="27"/>
  <c r="AB46" i="27" s="1"/>
  <c r="AA45" i="27"/>
  <c r="AB45" i="27" s="1"/>
  <c r="AA44" i="27"/>
  <c r="AB44" i="27" s="1"/>
  <c r="AA43" i="27"/>
  <c r="AB43" i="27" s="1"/>
  <c r="AA42" i="27"/>
  <c r="AB42" i="27" s="1"/>
  <c r="AA41" i="27"/>
  <c r="AB41" i="27" s="1"/>
  <c r="AA40" i="27"/>
  <c r="AB40" i="27" s="1"/>
  <c r="AA39" i="27"/>
  <c r="AB39" i="27" s="1"/>
  <c r="AA38" i="27"/>
  <c r="AB38" i="27" s="1"/>
  <c r="AA37" i="27"/>
  <c r="AB37" i="27" s="1"/>
  <c r="AA36" i="27"/>
  <c r="AB36" i="27" s="1"/>
  <c r="AA35" i="27"/>
  <c r="AB35" i="27" s="1"/>
  <c r="AA34" i="27"/>
  <c r="AB34" i="27" s="1"/>
  <c r="AA33" i="27"/>
  <c r="AB33" i="27" s="1"/>
  <c r="AA32" i="27"/>
  <c r="AB32" i="27" s="1"/>
  <c r="AA31" i="27"/>
  <c r="AB31" i="27" s="1"/>
  <c r="AA30" i="27"/>
  <c r="AB30" i="27" s="1"/>
  <c r="AA29" i="27"/>
  <c r="AB29" i="27" s="1"/>
  <c r="AA28" i="27"/>
  <c r="AB28" i="27" s="1"/>
  <c r="AA27" i="27"/>
  <c r="AB27" i="27" s="1"/>
  <c r="AA26" i="27"/>
  <c r="AB26" i="27" s="1"/>
  <c r="AA25" i="27"/>
  <c r="AB25" i="27" s="1"/>
  <c r="AA24" i="27"/>
  <c r="AB24" i="27" s="1"/>
  <c r="AA23" i="27"/>
  <c r="AB23" i="27" s="1"/>
  <c r="AA22" i="27"/>
  <c r="AB22" i="27" s="1"/>
  <c r="AA21" i="27"/>
  <c r="AB21" i="27" s="1"/>
  <c r="AA20" i="27"/>
  <c r="AB20" i="27" s="1"/>
  <c r="AA19" i="27"/>
  <c r="AB19" i="27" s="1"/>
  <c r="AA18" i="27"/>
  <c r="AB18" i="27" s="1"/>
  <c r="AA17" i="27"/>
  <c r="AB17" i="27" s="1"/>
  <c r="AA16" i="27"/>
  <c r="AB16" i="27" s="1"/>
  <c r="AA15" i="27"/>
  <c r="AB15" i="27" s="1"/>
  <c r="AA14" i="27"/>
  <c r="AB14" i="27" s="1"/>
  <c r="AA13" i="27"/>
  <c r="AB13" i="27" s="1"/>
  <c r="AA375" i="26"/>
  <c r="AB375" i="26" s="1"/>
  <c r="AA374" i="26"/>
  <c r="AB374" i="26" s="1"/>
  <c r="AA373" i="26"/>
  <c r="AB373" i="26" s="1"/>
  <c r="AA372" i="26"/>
  <c r="AB372" i="26" s="1"/>
  <c r="AA371" i="26"/>
  <c r="AB371" i="26" s="1"/>
  <c r="AA370" i="26"/>
  <c r="AB370" i="26" s="1"/>
  <c r="AA369" i="26"/>
  <c r="AB369" i="26" s="1"/>
  <c r="AA368" i="26"/>
  <c r="AB368" i="26" s="1"/>
  <c r="AA367" i="26"/>
  <c r="AB367" i="26" s="1"/>
  <c r="AA366" i="26"/>
  <c r="AB366" i="26" s="1"/>
  <c r="AA365" i="26"/>
  <c r="AB365" i="26" s="1"/>
  <c r="AA364" i="26"/>
  <c r="AB364" i="26" s="1"/>
  <c r="AA363" i="26"/>
  <c r="AB363" i="26" s="1"/>
  <c r="AA362" i="26"/>
  <c r="AB362" i="26" s="1"/>
  <c r="AA361" i="26"/>
  <c r="AB361" i="26" s="1"/>
  <c r="AA360" i="26"/>
  <c r="AB360" i="26" s="1"/>
  <c r="AA359" i="26"/>
  <c r="AB359" i="26" s="1"/>
  <c r="AA358" i="26"/>
  <c r="AB358" i="26" s="1"/>
  <c r="AA357" i="26"/>
  <c r="AB357" i="26" s="1"/>
  <c r="AA356" i="26"/>
  <c r="AB356" i="26" s="1"/>
  <c r="AA355" i="26"/>
  <c r="AB355" i="26" s="1"/>
  <c r="AA354" i="26"/>
  <c r="AB354" i="26" s="1"/>
  <c r="AA353" i="26"/>
  <c r="AB353" i="26" s="1"/>
  <c r="AA352" i="26"/>
  <c r="AB352" i="26" s="1"/>
  <c r="AA351" i="26"/>
  <c r="AB351" i="26" s="1"/>
  <c r="AA350" i="26"/>
  <c r="AB350" i="26" s="1"/>
  <c r="AA349" i="26"/>
  <c r="AB349" i="26" s="1"/>
  <c r="AA348" i="26"/>
  <c r="AB348" i="26" s="1"/>
  <c r="AA347" i="26"/>
  <c r="AB347" i="26" s="1"/>
  <c r="AA346" i="26"/>
  <c r="AB346" i="26" s="1"/>
  <c r="AA345" i="26"/>
  <c r="AB345" i="26" s="1"/>
  <c r="AA344" i="26"/>
  <c r="AB344" i="26" s="1"/>
  <c r="AA343" i="26"/>
  <c r="AB343" i="26" s="1"/>
  <c r="AA342" i="26"/>
  <c r="AB342" i="26" s="1"/>
  <c r="AA341" i="26"/>
  <c r="AB341" i="26" s="1"/>
  <c r="AA340" i="26"/>
  <c r="AB340" i="26" s="1"/>
  <c r="AA339" i="26"/>
  <c r="AB339" i="26" s="1"/>
  <c r="AA338" i="26"/>
  <c r="AB338" i="26" s="1"/>
  <c r="AA337" i="26"/>
  <c r="AB337" i="26" s="1"/>
  <c r="AA336" i="26"/>
  <c r="AB336" i="26" s="1"/>
  <c r="AA335" i="26"/>
  <c r="AB335" i="26" s="1"/>
  <c r="AA334" i="26"/>
  <c r="AB334" i="26" s="1"/>
  <c r="AA333" i="26"/>
  <c r="AB333" i="26" s="1"/>
  <c r="AA332" i="26"/>
  <c r="AB332" i="26" s="1"/>
  <c r="AA331" i="26"/>
  <c r="AB331" i="26" s="1"/>
  <c r="AA330" i="26"/>
  <c r="AB330" i="26" s="1"/>
  <c r="AA329" i="26"/>
  <c r="AB329" i="26" s="1"/>
  <c r="AA328" i="26"/>
  <c r="AB328" i="26" s="1"/>
  <c r="AA327" i="26"/>
  <c r="AB327" i="26" s="1"/>
  <c r="AA326" i="26"/>
  <c r="AB326" i="26" s="1"/>
  <c r="AA325" i="26"/>
  <c r="AB325" i="26" s="1"/>
  <c r="AA324" i="26"/>
  <c r="AB324" i="26" s="1"/>
  <c r="AA323" i="26"/>
  <c r="AB323" i="26" s="1"/>
  <c r="AA322" i="26"/>
  <c r="AB322" i="26" s="1"/>
  <c r="AA321" i="26"/>
  <c r="AB321" i="26" s="1"/>
  <c r="AA320" i="26"/>
  <c r="AB320" i="26" s="1"/>
  <c r="AA319" i="26"/>
  <c r="AB319" i="26" s="1"/>
  <c r="AA318" i="26"/>
  <c r="AB318" i="26" s="1"/>
  <c r="AA317" i="26"/>
  <c r="AB317" i="26" s="1"/>
  <c r="AA316" i="26"/>
  <c r="AB316" i="26" s="1"/>
  <c r="AA315" i="26"/>
  <c r="AB315" i="26" s="1"/>
  <c r="AA314" i="26"/>
  <c r="AB314" i="26" s="1"/>
  <c r="AA313" i="26"/>
  <c r="AB313" i="26" s="1"/>
  <c r="AA312" i="26"/>
  <c r="AB312" i="26" s="1"/>
  <c r="AA311" i="26"/>
  <c r="AB311" i="26" s="1"/>
  <c r="AA310" i="26"/>
  <c r="AB310" i="26" s="1"/>
  <c r="AA309" i="26"/>
  <c r="AB309" i="26" s="1"/>
  <c r="AA308" i="26"/>
  <c r="AB308" i="26" s="1"/>
  <c r="AA307" i="26"/>
  <c r="AB307" i="26" s="1"/>
  <c r="AA306" i="26"/>
  <c r="AB306" i="26" s="1"/>
  <c r="AA305" i="26"/>
  <c r="AB305" i="26" s="1"/>
  <c r="AA304" i="26"/>
  <c r="AB304" i="26" s="1"/>
  <c r="AA303" i="26"/>
  <c r="AB303" i="26" s="1"/>
  <c r="AA302" i="26"/>
  <c r="AB302" i="26" s="1"/>
  <c r="AA301" i="26"/>
  <c r="AB301" i="26" s="1"/>
  <c r="AA300" i="26"/>
  <c r="AB300" i="26" s="1"/>
  <c r="AA299" i="26"/>
  <c r="AB299" i="26" s="1"/>
  <c r="AA298" i="26"/>
  <c r="AB298" i="26" s="1"/>
  <c r="AA297" i="26"/>
  <c r="AB297" i="26" s="1"/>
  <c r="AA296" i="26"/>
  <c r="AB296" i="26" s="1"/>
  <c r="AA295" i="26"/>
  <c r="AB295" i="26" s="1"/>
  <c r="AA294" i="26"/>
  <c r="AB294" i="26" s="1"/>
  <c r="AA293" i="26"/>
  <c r="AB293" i="26" s="1"/>
  <c r="AA292" i="26"/>
  <c r="AB292" i="26" s="1"/>
  <c r="AA291" i="26"/>
  <c r="AB291" i="26" s="1"/>
  <c r="AA290" i="26"/>
  <c r="AB290" i="26" s="1"/>
  <c r="AA289" i="26"/>
  <c r="AB289" i="26" s="1"/>
  <c r="AA288" i="26"/>
  <c r="AB288" i="26" s="1"/>
  <c r="AA287" i="26"/>
  <c r="AB287" i="26" s="1"/>
  <c r="AA286" i="26"/>
  <c r="AB286" i="26" s="1"/>
  <c r="AA285" i="26"/>
  <c r="AB285" i="26" s="1"/>
  <c r="AA284" i="26"/>
  <c r="AB284" i="26" s="1"/>
  <c r="AA283" i="26"/>
  <c r="AB283" i="26" s="1"/>
  <c r="AA282" i="26"/>
  <c r="AB282" i="26" s="1"/>
  <c r="AA281" i="26"/>
  <c r="AB281" i="26" s="1"/>
  <c r="AA280" i="26"/>
  <c r="AB280" i="26" s="1"/>
  <c r="AA279" i="26"/>
  <c r="AB279" i="26" s="1"/>
  <c r="AA278" i="26"/>
  <c r="AB278" i="26" s="1"/>
  <c r="AA277" i="26"/>
  <c r="AB277" i="26" s="1"/>
  <c r="AA276" i="26"/>
  <c r="AB276" i="26" s="1"/>
  <c r="AA275" i="26"/>
  <c r="AB275" i="26" s="1"/>
  <c r="AA274" i="26"/>
  <c r="AB274" i="26" s="1"/>
  <c r="AA273" i="26"/>
  <c r="AB273" i="26" s="1"/>
  <c r="AA272" i="26"/>
  <c r="AB272" i="26" s="1"/>
  <c r="AA271" i="26"/>
  <c r="AB271" i="26" s="1"/>
  <c r="AA270" i="26"/>
  <c r="AB270" i="26" s="1"/>
  <c r="AA269" i="26"/>
  <c r="AB269" i="26" s="1"/>
  <c r="AA268" i="26"/>
  <c r="AB268" i="26" s="1"/>
  <c r="AA267" i="26"/>
  <c r="AB267" i="26" s="1"/>
  <c r="AA266" i="26"/>
  <c r="AB266" i="26" s="1"/>
  <c r="AA265" i="26"/>
  <c r="AB265" i="26" s="1"/>
  <c r="AA264" i="26"/>
  <c r="AB264" i="26" s="1"/>
  <c r="AA263" i="26"/>
  <c r="AB263" i="26" s="1"/>
  <c r="AA262" i="26"/>
  <c r="AB262" i="26" s="1"/>
  <c r="AA261" i="26"/>
  <c r="AB261" i="26" s="1"/>
  <c r="AA260" i="26"/>
  <c r="AB260" i="26" s="1"/>
  <c r="AA259" i="26"/>
  <c r="AB259" i="26" s="1"/>
  <c r="AA258" i="26"/>
  <c r="AB258" i="26" s="1"/>
  <c r="AA257" i="26"/>
  <c r="AB257" i="26" s="1"/>
  <c r="AA256" i="26"/>
  <c r="AB256" i="26" s="1"/>
  <c r="AA255" i="26"/>
  <c r="AB255" i="26" s="1"/>
  <c r="AA254" i="26"/>
  <c r="AB254" i="26" s="1"/>
  <c r="AA253" i="26"/>
  <c r="AB253" i="26" s="1"/>
  <c r="AA252" i="26"/>
  <c r="AB252" i="26" s="1"/>
  <c r="AA251" i="26"/>
  <c r="AB251" i="26" s="1"/>
  <c r="AA250" i="26"/>
  <c r="AB250" i="26" s="1"/>
  <c r="AA249" i="26"/>
  <c r="AB249" i="26" s="1"/>
  <c r="AA248" i="26"/>
  <c r="AB248" i="26" s="1"/>
  <c r="AA247" i="26"/>
  <c r="AB247" i="26" s="1"/>
  <c r="AA246" i="26"/>
  <c r="AB246" i="26" s="1"/>
  <c r="AA245" i="26"/>
  <c r="AB245" i="26" s="1"/>
  <c r="AA244" i="26"/>
  <c r="AB244" i="26" s="1"/>
  <c r="AA243" i="26"/>
  <c r="AB243" i="26" s="1"/>
  <c r="AA242" i="26"/>
  <c r="AB242" i="26" s="1"/>
  <c r="AA241" i="26"/>
  <c r="AB241" i="26" s="1"/>
  <c r="AA240" i="26"/>
  <c r="AB240" i="26" s="1"/>
  <c r="AA239" i="26"/>
  <c r="AB239" i="26" s="1"/>
  <c r="AA238" i="26"/>
  <c r="AB238" i="26" s="1"/>
  <c r="AA237" i="26"/>
  <c r="AB237" i="26" s="1"/>
  <c r="AA236" i="26"/>
  <c r="AB236" i="26" s="1"/>
  <c r="AA235" i="26"/>
  <c r="AB235" i="26" s="1"/>
  <c r="AA234" i="26"/>
  <c r="AB234" i="26" s="1"/>
  <c r="AA233" i="26"/>
  <c r="AB233" i="26" s="1"/>
  <c r="AA232" i="26"/>
  <c r="AB232" i="26" s="1"/>
  <c r="AA231" i="26"/>
  <c r="AB231" i="26" s="1"/>
  <c r="AA230" i="26"/>
  <c r="AB230" i="26" s="1"/>
  <c r="AA229" i="26"/>
  <c r="AB229" i="26" s="1"/>
  <c r="AA228" i="26"/>
  <c r="AB228" i="26" s="1"/>
  <c r="AA227" i="26"/>
  <c r="AB227" i="26" s="1"/>
  <c r="AA226" i="26"/>
  <c r="AB226" i="26" s="1"/>
  <c r="AA225" i="26"/>
  <c r="AB225" i="26" s="1"/>
  <c r="AA224" i="26"/>
  <c r="AB224" i="26" s="1"/>
  <c r="AA223" i="26"/>
  <c r="AB223" i="26" s="1"/>
  <c r="AA222" i="26"/>
  <c r="AB222" i="26" s="1"/>
  <c r="AA221" i="26"/>
  <c r="AB221" i="26" s="1"/>
  <c r="AA220" i="26"/>
  <c r="AB220" i="26" s="1"/>
  <c r="AA219" i="26"/>
  <c r="AB219" i="26" s="1"/>
  <c r="AA218" i="26"/>
  <c r="AB218" i="26" s="1"/>
  <c r="AA217" i="26"/>
  <c r="AB217" i="26" s="1"/>
  <c r="AA216" i="26"/>
  <c r="AB216" i="26" s="1"/>
  <c r="AA215" i="26"/>
  <c r="AB215" i="26" s="1"/>
  <c r="AA214" i="26"/>
  <c r="AB214" i="26" s="1"/>
  <c r="AA213" i="26"/>
  <c r="AB213" i="26" s="1"/>
  <c r="AA212" i="26"/>
  <c r="AB212" i="26" s="1"/>
  <c r="AA211" i="26"/>
  <c r="AB211" i="26" s="1"/>
  <c r="AA210" i="26"/>
  <c r="AB210" i="26" s="1"/>
  <c r="AA209" i="26"/>
  <c r="AB209" i="26" s="1"/>
  <c r="AA208" i="26"/>
  <c r="AB208" i="26" s="1"/>
  <c r="AA207" i="26"/>
  <c r="AB207" i="26" s="1"/>
  <c r="AA206" i="26"/>
  <c r="AB206" i="26" s="1"/>
  <c r="AA205" i="26"/>
  <c r="AB205" i="26" s="1"/>
  <c r="AA204" i="26"/>
  <c r="AB204" i="26" s="1"/>
  <c r="AA203" i="26"/>
  <c r="AB203" i="26" s="1"/>
  <c r="AA202" i="26"/>
  <c r="AB202" i="26" s="1"/>
  <c r="AA201" i="26"/>
  <c r="AB201" i="26" s="1"/>
  <c r="AA200" i="26"/>
  <c r="AB200" i="26" s="1"/>
  <c r="AA199" i="26"/>
  <c r="AB199" i="26" s="1"/>
  <c r="AA198" i="26"/>
  <c r="AB198" i="26" s="1"/>
  <c r="AA197" i="26"/>
  <c r="AB197" i="26" s="1"/>
  <c r="AA196" i="26"/>
  <c r="AB196" i="26" s="1"/>
  <c r="AA195" i="26"/>
  <c r="AB195" i="26" s="1"/>
  <c r="AA194" i="26"/>
  <c r="AB194" i="26" s="1"/>
  <c r="AA193" i="26"/>
  <c r="AB193" i="26" s="1"/>
  <c r="AA192" i="26"/>
  <c r="AB192" i="26" s="1"/>
  <c r="AA191" i="26"/>
  <c r="AB191" i="26" s="1"/>
  <c r="AA190" i="26"/>
  <c r="AB190" i="26" s="1"/>
  <c r="AA189" i="26"/>
  <c r="AB189" i="26" s="1"/>
  <c r="AA188" i="26"/>
  <c r="AB188" i="26" s="1"/>
  <c r="AA187" i="26"/>
  <c r="AB187" i="26" s="1"/>
  <c r="AA186" i="26"/>
  <c r="AB186" i="26" s="1"/>
  <c r="AA185" i="26"/>
  <c r="AB185" i="26" s="1"/>
  <c r="AA184" i="26"/>
  <c r="AB184" i="26" s="1"/>
  <c r="AA183" i="26"/>
  <c r="AB183" i="26" s="1"/>
  <c r="AA182" i="26"/>
  <c r="AB182" i="26" s="1"/>
  <c r="AA181" i="26"/>
  <c r="AB181" i="26" s="1"/>
  <c r="AA180" i="26"/>
  <c r="AB180" i="26" s="1"/>
  <c r="AA179" i="26"/>
  <c r="AB179" i="26" s="1"/>
  <c r="AA178" i="26"/>
  <c r="AB178" i="26" s="1"/>
  <c r="AA177" i="26"/>
  <c r="AB177" i="26" s="1"/>
  <c r="AA176" i="26"/>
  <c r="AB176" i="26" s="1"/>
  <c r="AA175" i="26"/>
  <c r="AB175" i="26" s="1"/>
  <c r="AA174" i="26"/>
  <c r="AB174" i="26" s="1"/>
  <c r="AA173" i="26"/>
  <c r="AB173" i="26" s="1"/>
  <c r="AA172" i="26"/>
  <c r="AB172" i="26" s="1"/>
  <c r="AA171" i="26"/>
  <c r="AB171" i="26" s="1"/>
  <c r="AA170" i="26"/>
  <c r="AB170" i="26" s="1"/>
  <c r="AA169" i="26"/>
  <c r="AB169" i="26" s="1"/>
  <c r="AA168" i="26"/>
  <c r="AB168" i="26" s="1"/>
  <c r="AA167" i="26"/>
  <c r="AB167" i="26" s="1"/>
  <c r="AA166" i="26"/>
  <c r="AB166" i="26" s="1"/>
  <c r="AA165" i="26"/>
  <c r="AB165" i="26" s="1"/>
  <c r="AA164" i="26"/>
  <c r="AB164" i="26" s="1"/>
  <c r="AA163" i="26"/>
  <c r="AB163" i="26" s="1"/>
  <c r="AA162" i="26"/>
  <c r="AB162" i="26" s="1"/>
  <c r="AA161" i="26"/>
  <c r="AB161" i="26" s="1"/>
  <c r="AA160" i="26"/>
  <c r="AB160" i="26" s="1"/>
  <c r="AA159" i="26"/>
  <c r="AB159" i="26" s="1"/>
  <c r="AA158" i="26"/>
  <c r="AB158" i="26" s="1"/>
  <c r="AA157" i="26"/>
  <c r="AB157" i="26" s="1"/>
  <c r="AA156" i="26"/>
  <c r="AB156" i="26" s="1"/>
  <c r="AA155" i="26"/>
  <c r="AB155" i="26" s="1"/>
  <c r="AA154" i="26"/>
  <c r="AB154" i="26" s="1"/>
  <c r="AA153" i="26"/>
  <c r="AB153" i="26" s="1"/>
  <c r="AA152" i="26"/>
  <c r="AB152" i="26" s="1"/>
  <c r="AA151" i="26"/>
  <c r="AB151" i="26" s="1"/>
  <c r="AA150" i="26"/>
  <c r="AB150" i="26" s="1"/>
  <c r="AA149" i="26"/>
  <c r="AB149" i="26" s="1"/>
  <c r="AA148" i="26"/>
  <c r="AB148" i="26" s="1"/>
  <c r="AA147" i="26"/>
  <c r="AB147" i="26" s="1"/>
  <c r="AA146" i="26"/>
  <c r="AB146" i="26" s="1"/>
  <c r="AA145" i="26"/>
  <c r="AB145" i="26" s="1"/>
  <c r="AA144" i="26"/>
  <c r="AB144" i="26" s="1"/>
  <c r="AA143" i="26"/>
  <c r="AB143" i="26" s="1"/>
  <c r="AA142" i="26"/>
  <c r="AB142" i="26" s="1"/>
  <c r="AA141" i="26"/>
  <c r="AB141" i="26" s="1"/>
  <c r="AA140" i="26"/>
  <c r="AB140" i="26" s="1"/>
  <c r="AA139" i="26"/>
  <c r="AB139" i="26" s="1"/>
  <c r="AA138" i="26"/>
  <c r="AB138" i="26" s="1"/>
  <c r="AA137" i="26"/>
  <c r="AB137" i="26" s="1"/>
  <c r="AA136" i="26"/>
  <c r="AB136" i="26" s="1"/>
  <c r="AA135" i="26"/>
  <c r="AB135" i="26" s="1"/>
  <c r="AA134" i="26"/>
  <c r="AB134" i="26" s="1"/>
  <c r="AA133" i="26"/>
  <c r="AB133" i="26" s="1"/>
  <c r="AA132" i="26"/>
  <c r="AB132" i="26" s="1"/>
  <c r="AA131" i="26"/>
  <c r="AB131" i="26" s="1"/>
  <c r="AA130" i="26"/>
  <c r="AB130" i="26" s="1"/>
  <c r="AA129" i="26"/>
  <c r="AB129" i="26" s="1"/>
  <c r="AA128" i="26"/>
  <c r="AB128" i="26" s="1"/>
  <c r="AA127" i="26"/>
  <c r="AB127" i="26" s="1"/>
  <c r="AA126" i="26"/>
  <c r="AB126" i="26" s="1"/>
  <c r="AA125" i="26"/>
  <c r="AB125" i="26" s="1"/>
  <c r="AA124" i="26"/>
  <c r="AB124" i="26" s="1"/>
  <c r="AA123" i="26"/>
  <c r="AB123" i="26" s="1"/>
  <c r="AA122" i="26"/>
  <c r="AB122" i="26" s="1"/>
  <c r="AA121" i="26"/>
  <c r="AB121" i="26" s="1"/>
  <c r="AA120" i="26"/>
  <c r="AB120" i="26" s="1"/>
  <c r="AA119" i="26"/>
  <c r="AB119" i="26" s="1"/>
  <c r="AA118" i="26"/>
  <c r="AB118" i="26" s="1"/>
  <c r="AA117" i="26"/>
  <c r="AB117" i="26" s="1"/>
  <c r="AA116" i="26"/>
  <c r="AB116" i="26" s="1"/>
  <c r="AA115" i="26"/>
  <c r="AB115" i="26" s="1"/>
  <c r="AA114" i="26"/>
  <c r="AB114" i="26" s="1"/>
  <c r="AA113" i="26"/>
  <c r="AB113" i="26" s="1"/>
  <c r="AA112" i="26"/>
  <c r="AB112" i="26" s="1"/>
  <c r="AA111" i="26"/>
  <c r="AB111" i="26" s="1"/>
  <c r="AA110" i="26"/>
  <c r="AB110" i="26" s="1"/>
  <c r="AA109" i="26"/>
  <c r="AB109" i="26" s="1"/>
  <c r="AA108" i="26"/>
  <c r="AB108" i="26" s="1"/>
  <c r="AA107" i="26"/>
  <c r="AB107" i="26" s="1"/>
  <c r="AA106" i="26"/>
  <c r="AB106" i="26" s="1"/>
  <c r="AA105" i="26"/>
  <c r="AB105" i="26" s="1"/>
  <c r="AA104" i="26"/>
  <c r="AB104" i="26" s="1"/>
  <c r="AA103" i="26"/>
  <c r="AB103" i="26" s="1"/>
  <c r="AA102" i="26"/>
  <c r="AB102" i="26" s="1"/>
  <c r="AA101" i="26"/>
  <c r="AB101" i="26" s="1"/>
  <c r="AA100" i="26"/>
  <c r="AB100" i="26" s="1"/>
  <c r="AA99" i="26"/>
  <c r="AB99" i="26" s="1"/>
  <c r="AA98" i="26"/>
  <c r="AB98" i="26" s="1"/>
  <c r="AA97" i="26"/>
  <c r="AB97" i="26" s="1"/>
  <c r="AA96" i="26"/>
  <c r="AB96" i="26" s="1"/>
  <c r="AA95" i="26"/>
  <c r="AB95" i="26" s="1"/>
  <c r="AA94" i="26"/>
  <c r="AB94" i="26" s="1"/>
  <c r="AA93" i="26"/>
  <c r="AB93" i="26" s="1"/>
  <c r="AA92" i="26"/>
  <c r="AB92" i="26" s="1"/>
  <c r="AA91" i="26"/>
  <c r="AB91" i="26" s="1"/>
  <c r="AA90" i="26"/>
  <c r="AB90" i="26" s="1"/>
  <c r="AA89" i="26"/>
  <c r="AB89" i="26" s="1"/>
  <c r="AA88" i="26"/>
  <c r="AB88" i="26" s="1"/>
  <c r="AA87" i="26"/>
  <c r="AB87" i="26" s="1"/>
  <c r="AA86" i="26"/>
  <c r="AB86" i="26" s="1"/>
  <c r="AA85" i="26"/>
  <c r="AB85" i="26" s="1"/>
  <c r="AA84" i="26"/>
  <c r="AB84" i="26" s="1"/>
  <c r="AA83" i="26"/>
  <c r="AB83" i="26" s="1"/>
  <c r="AA82" i="26"/>
  <c r="AB82" i="26" s="1"/>
  <c r="AA81" i="26"/>
  <c r="AB81" i="26" s="1"/>
  <c r="AA80" i="26"/>
  <c r="AB80" i="26" s="1"/>
  <c r="AA79" i="26"/>
  <c r="AB79" i="26" s="1"/>
  <c r="AA78" i="26"/>
  <c r="AB78" i="26" s="1"/>
  <c r="AA77" i="26"/>
  <c r="AB77" i="26" s="1"/>
  <c r="AA76" i="26"/>
  <c r="AB76" i="26" s="1"/>
  <c r="AA75" i="26"/>
  <c r="AB75" i="26" s="1"/>
  <c r="AA74" i="26"/>
  <c r="AB74" i="26" s="1"/>
  <c r="AA73" i="26"/>
  <c r="AB73" i="26" s="1"/>
  <c r="AA72" i="26"/>
  <c r="AB72" i="26" s="1"/>
  <c r="AA71" i="26"/>
  <c r="AB71" i="26" s="1"/>
  <c r="AA70" i="26"/>
  <c r="AB70" i="26" s="1"/>
  <c r="AA69" i="26"/>
  <c r="AB69" i="26" s="1"/>
  <c r="AA68" i="26"/>
  <c r="AB68" i="26" s="1"/>
  <c r="AA67" i="26"/>
  <c r="AB67" i="26" s="1"/>
  <c r="AA66" i="26"/>
  <c r="AB66" i="26" s="1"/>
  <c r="AA65" i="26"/>
  <c r="AB65" i="26" s="1"/>
  <c r="AA64" i="26"/>
  <c r="AB64" i="26" s="1"/>
  <c r="AA63" i="26"/>
  <c r="AB63" i="26" s="1"/>
  <c r="AA62" i="26"/>
  <c r="AB62" i="26" s="1"/>
  <c r="AA61" i="26"/>
  <c r="AB61" i="26" s="1"/>
  <c r="AA60" i="26"/>
  <c r="AB60" i="26" s="1"/>
  <c r="AA59" i="26"/>
  <c r="AB59" i="26" s="1"/>
  <c r="AA58" i="26"/>
  <c r="AB58" i="26" s="1"/>
  <c r="AA57" i="26"/>
  <c r="AB57" i="26" s="1"/>
  <c r="AA56" i="26"/>
  <c r="AB56" i="26" s="1"/>
  <c r="AA55" i="26"/>
  <c r="AB55" i="26" s="1"/>
  <c r="AA54" i="26"/>
  <c r="AB54" i="26" s="1"/>
  <c r="AA53" i="26"/>
  <c r="AB53" i="26" s="1"/>
  <c r="AA52" i="26"/>
  <c r="AB52" i="26" s="1"/>
  <c r="AA51" i="26"/>
  <c r="AB51" i="26" s="1"/>
  <c r="AA50" i="26"/>
  <c r="AB50" i="26" s="1"/>
  <c r="AA49" i="26"/>
  <c r="AB49" i="26" s="1"/>
  <c r="AA48" i="26"/>
  <c r="AB48" i="26" s="1"/>
  <c r="AA47" i="26"/>
  <c r="AB47" i="26" s="1"/>
  <c r="AA46" i="26"/>
  <c r="AB46" i="26" s="1"/>
  <c r="AA45" i="26"/>
  <c r="AB45" i="26" s="1"/>
  <c r="AA44" i="26"/>
  <c r="AB44" i="26" s="1"/>
  <c r="AA43" i="26"/>
  <c r="AB43" i="26" s="1"/>
  <c r="AA42" i="26"/>
  <c r="AB42" i="26" s="1"/>
  <c r="AA41" i="26"/>
  <c r="AB41" i="26" s="1"/>
  <c r="AA40" i="26"/>
  <c r="AB40" i="26" s="1"/>
  <c r="AA39" i="26"/>
  <c r="AB39" i="26" s="1"/>
  <c r="AA38" i="26"/>
  <c r="AB38" i="26" s="1"/>
  <c r="AA37" i="26"/>
  <c r="AB37" i="26" s="1"/>
  <c r="AA36" i="26"/>
  <c r="AB36" i="26" s="1"/>
  <c r="AA35" i="26"/>
  <c r="AB35" i="26" s="1"/>
  <c r="AA34" i="26"/>
  <c r="AB34" i="26" s="1"/>
  <c r="AA33" i="26"/>
  <c r="AB33" i="26" s="1"/>
  <c r="AA32" i="26"/>
  <c r="AB32" i="26" s="1"/>
  <c r="AA31" i="26"/>
  <c r="AB31" i="26" s="1"/>
  <c r="AA30" i="26"/>
  <c r="AB30" i="26" s="1"/>
  <c r="AA29" i="26"/>
  <c r="AB29" i="26" s="1"/>
  <c r="AA28" i="26"/>
  <c r="AB28" i="26" s="1"/>
  <c r="AA27" i="26"/>
  <c r="AB27" i="26" s="1"/>
  <c r="AA26" i="26"/>
  <c r="AB26" i="26" s="1"/>
  <c r="AA25" i="26"/>
  <c r="AB25" i="26" s="1"/>
  <c r="AA24" i="26"/>
  <c r="AB24" i="26" s="1"/>
  <c r="AA23" i="26"/>
  <c r="AB23" i="26" s="1"/>
  <c r="AA22" i="26"/>
  <c r="AB22" i="26" s="1"/>
  <c r="AA21" i="26"/>
  <c r="AB21" i="26" s="1"/>
  <c r="AA20" i="26"/>
  <c r="AB20" i="26" s="1"/>
  <c r="AA19" i="26"/>
  <c r="AB19" i="26" s="1"/>
  <c r="AA18" i="26"/>
  <c r="AB18" i="26" s="1"/>
  <c r="AA17" i="26"/>
  <c r="AB17" i="26" s="1"/>
  <c r="AA16" i="26"/>
  <c r="AB16" i="26" s="1"/>
  <c r="AA15" i="26"/>
  <c r="AB15" i="26" s="1"/>
  <c r="AA14" i="26"/>
  <c r="AB14" i="26" s="1"/>
  <c r="AA13" i="26"/>
  <c r="AB13" i="26" s="1"/>
  <c r="AA205" i="25"/>
  <c r="AB205" i="25" s="1"/>
  <c r="AA204" i="25"/>
  <c r="AB204" i="25" s="1"/>
  <c r="AA203" i="25"/>
  <c r="AB203" i="25" s="1"/>
  <c r="AA202" i="25"/>
  <c r="AB202" i="25" s="1"/>
  <c r="AA201" i="25"/>
  <c r="AB201" i="25" s="1"/>
  <c r="AA200" i="25"/>
  <c r="AB200" i="25" s="1"/>
  <c r="AA199" i="25"/>
  <c r="AB199" i="25" s="1"/>
  <c r="AA198" i="25"/>
  <c r="AB198" i="25" s="1"/>
  <c r="AA197" i="25"/>
  <c r="AB197" i="25" s="1"/>
  <c r="AA196" i="25"/>
  <c r="AB196" i="25" s="1"/>
  <c r="AA195" i="25"/>
  <c r="AB195" i="25" s="1"/>
  <c r="AA194" i="25"/>
  <c r="AB194" i="25" s="1"/>
  <c r="AA193" i="25"/>
  <c r="AB193" i="25" s="1"/>
  <c r="AA192" i="25"/>
  <c r="AB192" i="25" s="1"/>
  <c r="AA191" i="25"/>
  <c r="AB191" i="25" s="1"/>
  <c r="AA190" i="25"/>
  <c r="AB190" i="25" s="1"/>
  <c r="AA189" i="25"/>
  <c r="AB189" i="25" s="1"/>
  <c r="AA188" i="25"/>
  <c r="AB188" i="25" s="1"/>
  <c r="AA187" i="25"/>
  <c r="AB187" i="25" s="1"/>
  <c r="AA186" i="25"/>
  <c r="AB186" i="25" s="1"/>
  <c r="AA185" i="25"/>
  <c r="AB185" i="25" s="1"/>
  <c r="AA184" i="25"/>
  <c r="AB184" i="25" s="1"/>
  <c r="AA183" i="25"/>
  <c r="AB183" i="25" s="1"/>
  <c r="AA182" i="25"/>
  <c r="AB182" i="25" s="1"/>
  <c r="AA181" i="25"/>
  <c r="AB181" i="25" s="1"/>
  <c r="AA180" i="25"/>
  <c r="AB180" i="25" s="1"/>
  <c r="AA179" i="25"/>
  <c r="AB179" i="25" s="1"/>
  <c r="AA178" i="25"/>
  <c r="AB178" i="25" s="1"/>
  <c r="AA177" i="25"/>
  <c r="AB177" i="25" s="1"/>
  <c r="AA176" i="25"/>
  <c r="AB176" i="25" s="1"/>
  <c r="AA175" i="25"/>
  <c r="AB175" i="25" s="1"/>
  <c r="AA174" i="25"/>
  <c r="AB174" i="25" s="1"/>
  <c r="AA173" i="25"/>
  <c r="AB173" i="25" s="1"/>
  <c r="AA172" i="25"/>
  <c r="AB172" i="25" s="1"/>
  <c r="AA171" i="25"/>
  <c r="AB171" i="25" s="1"/>
  <c r="AA170" i="25"/>
  <c r="AB170" i="25" s="1"/>
  <c r="AA169" i="25"/>
  <c r="AB169" i="25" s="1"/>
  <c r="AA168" i="25"/>
  <c r="AB168" i="25" s="1"/>
  <c r="AA167" i="25"/>
  <c r="AB167" i="25" s="1"/>
  <c r="AA166" i="25"/>
  <c r="AB166" i="25" s="1"/>
  <c r="AA165" i="25"/>
  <c r="AB165" i="25" s="1"/>
  <c r="AA164" i="25"/>
  <c r="AB164" i="25" s="1"/>
  <c r="AA163" i="25"/>
  <c r="AB163" i="25" s="1"/>
  <c r="AA162" i="25"/>
  <c r="AB162" i="25" s="1"/>
  <c r="AA161" i="25"/>
  <c r="AB161" i="25" s="1"/>
  <c r="AA160" i="25"/>
  <c r="AB160" i="25" s="1"/>
  <c r="AA159" i="25"/>
  <c r="AB159" i="25" s="1"/>
  <c r="AA158" i="25"/>
  <c r="AB158" i="25" s="1"/>
  <c r="AA157" i="25"/>
  <c r="AB157" i="25" s="1"/>
  <c r="AA156" i="25"/>
  <c r="AB156" i="25" s="1"/>
  <c r="AA155" i="25"/>
  <c r="AB155" i="25" s="1"/>
  <c r="AA154" i="25"/>
  <c r="AB154" i="25" s="1"/>
  <c r="AA153" i="25"/>
  <c r="AB153" i="25" s="1"/>
  <c r="AA152" i="25"/>
  <c r="AB152" i="25" s="1"/>
  <c r="AA151" i="25"/>
  <c r="AB151" i="25" s="1"/>
  <c r="AA150" i="25"/>
  <c r="AB150" i="25" s="1"/>
  <c r="AA149" i="25"/>
  <c r="AB149" i="25" s="1"/>
  <c r="AA148" i="25"/>
  <c r="AB148" i="25" s="1"/>
  <c r="AA147" i="25"/>
  <c r="AB147" i="25" s="1"/>
  <c r="AA146" i="25"/>
  <c r="AB146" i="25" s="1"/>
  <c r="AA145" i="25"/>
  <c r="AB145" i="25" s="1"/>
  <c r="AA144" i="25"/>
  <c r="AB144" i="25" s="1"/>
  <c r="AA143" i="25"/>
  <c r="AB143" i="25" s="1"/>
  <c r="AA142" i="25"/>
  <c r="AB142" i="25" s="1"/>
  <c r="AA141" i="25"/>
  <c r="AB141" i="25" s="1"/>
  <c r="AA140" i="25"/>
  <c r="AB140" i="25" s="1"/>
  <c r="AA139" i="25"/>
  <c r="AB139" i="25" s="1"/>
  <c r="AA138" i="25"/>
  <c r="AB138" i="25" s="1"/>
  <c r="AA137" i="25"/>
  <c r="AB137" i="25" s="1"/>
  <c r="AA136" i="25"/>
  <c r="AB136" i="25" s="1"/>
  <c r="AA135" i="25"/>
  <c r="AB135" i="25" s="1"/>
  <c r="AA134" i="25"/>
  <c r="AB134" i="25" s="1"/>
  <c r="AA133" i="25"/>
  <c r="AB133" i="25" s="1"/>
  <c r="AA132" i="25"/>
  <c r="AB132" i="25" s="1"/>
  <c r="AA131" i="25"/>
  <c r="AB131" i="25" s="1"/>
  <c r="AA130" i="25"/>
  <c r="AB130" i="25" s="1"/>
  <c r="AA129" i="25"/>
  <c r="AB129" i="25" s="1"/>
  <c r="AA128" i="25"/>
  <c r="AB128" i="25" s="1"/>
  <c r="AA127" i="25"/>
  <c r="AB127" i="25" s="1"/>
  <c r="AA126" i="25"/>
  <c r="AB126" i="25" s="1"/>
  <c r="AA125" i="25"/>
  <c r="AB125" i="25" s="1"/>
  <c r="AA124" i="25"/>
  <c r="AB124" i="25" s="1"/>
  <c r="AA123" i="25"/>
  <c r="AB123" i="25" s="1"/>
  <c r="AA122" i="25"/>
  <c r="AB122" i="25" s="1"/>
  <c r="AA121" i="25"/>
  <c r="AB121" i="25" s="1"/>
  <c r="AA120" i="25"/>
  <c r="AB120" i="25" s="1"/>
  <c r="AA119" i="25"/>
  <c r="AB119" i="25" s="1"/>
  <c r="AA118" i="25"/>
  <c r="AB118" i="25" s="1"/>
  <c r="AA117" i="25"/>
  <c r="AB117" i="25" s="1"/>
  <c r="AA116" i="25"/>
  <c r="AB116" i="25" s="1"/>
  <c r="AA115" i="25"/>
  <c r="AB115" i="25" s="1"/>
  <c r="AA114" i="25"/>
  <c r="AB114" i="25" s="1"/>
  <c r="AA113" i="25"/>
  <c r="AB113" i="25" s="1"/>
  <c r="AA112" i="25"/>
  <c r="AB112" i="25" s="1"/>
  <c r="AA111" i="25"/>
  <c r="AB111" i="25" s="1"/>
  <c r="AA110" i="25"/>
  <c r="AB110" i="25" s="1"/>
  <c r="AA109" i="25"/>
  <c r="AB109" i="25" s="1"/>
  <c r="AA108" i="25"/>
  <c r="AB108" i="25" s="1"/>
  <c r="AA107" i="25"/>
  <c r="AB107" i="25" s="1"/>
  <c r="AA106" i="25"/>
  <c r="AB106" i="25" s="1"/>
  <c r="AA105" i="25"/>
  <c r="AB105" i="25" s="1"/>
  <c r="AA104" i="25"/>
  <c r="AB104" i="25" s="1"/>
  <c r="AA103" i="25"/>
  <c r="AB103" i="25" s="1"/>
  <c r="AA102" i="25"/>
  <c r="AB102" i="25" s="1"/>
  <c r="AA101" i="25"/>
  <c r="AB101" i="25" s="1"/>
  <c r="AA100" i="25"/>
  <c r="AB100" i="25" s="1"/>
  <c r="AA99" i="25"/>
  <c r="AB99" i="25" s="1"/>
  <c r="AA98" i="25"/>
  <c r="AB98" i="25" s="1"/>
  <c r="AA97" i="25"/>
  <c r="AB97" i="25" s="1"/>
  <c r="AA96" i="25"/>
  <c r="AB96" i="25" s="1"/>
  <c r="AA95" i="25"/>
  <c r="AB95" i="25" s="1"/>
  <c r="AA94" i="25"/>
  <c r="AB94" i="25" s="1"/>
  <c r="AA93" i="25"/>
  <c r="AB93" i="25" s="1"/>
  <c r="AA92" i="25"/>
  <c r="AB92" i="25" s="1"/>
  <c r="AA91" i="25"/>
  <c r="AB91" i="25" s="1"/>
  <c r="AA90" i="25"/>
  <c r="AB90" i="25" s="1"/>
  <c r="AA89" i="25"/>
  <c r="AB89" i="25" s="1"/>
  <c r="AA88" i="25"/>
  <c r="AB88" i="25" s="1"/>
  <c r="AA87" i="25"/>
  <c r="AB87" i="25" s="1"/>
  <c r="AA86" i="25"/>
  <c r="AB86" i="25" s="1"/>
  <c r="AA85" i="25"/>
  <c r="AB85" i="25" s="1"/>
  <c r="AA84" i="25"/>
  <c r="AB84" i="25" s="1"/>
  <c r="AA83" i="25"/>
  <c r="AB83" i="25" s="1"/>
  <c r="AA82" i="25"/>
  <c r="AB82" i="25" s="1"/>
  <c r="AA81" i="25"/>
  <c r="AB81" i="25" s="1"/>
  <c r="AA80" i="25"/>
  <c r="AB80" i="25" s="1"/>
  <c r="AA79" i="25"/>
  <c r="AB79" i="25" s="1"/>
  <c r="AA78" i="25"/>
  <c r="AB78" i="25" s="1"/>
  <c r="AA77" i="25"/>
  <c r="AB77" i="25" s="1"/>
  <c r="AA76" i="25"/>
  <c r="AB76" i="25" s="1"/>
  <c r="AA75" i="25"/>
  <c r="AB75" i="25" s="1"/>
  <c r="AA74" i="25"/>
  <c r="AB74" i="25" s="1"/>
  <c r="AA73" i="25"/>
  <c r="AB73" i="25" s="1"/>
  <c r="AA72" i="25"/>
  <c r="AB72" i="25" s="1"/>
  <c r="AA71" i="25"/>
  <c r="AB71" i="25" s="1"/>
  <c r="AA70" i="25"/>
  <c r="AB70" i="25" s="1"/>
  <c r="AA69" i="25"/>
  <c r="AB69" i="25" s="1"/>
  <c r="AA68" i="25"/>
  <c r="AB68" i="25" s="1"/>
  <c r="AA67" i="25"/>
  <c r="AB67" i="25" s="1"/>
  <c r="AA66" i="25"/>
  <c r="AB66" i="25" s="1"/>
  <c r="AA65" i="25"/>
  <c r="AB65" i="25" s="1"/>
  <c r="AA64" i="25"/>
  <c r="AB64" i="25" s="1"/>
  <c r="AA63" i="25"/>
  <c r="AB63" i="25" s="1"/>
  <c r="AA62" i="25"/>
  <c r="AB62" i="25" s="1"/>
  <c r="AA61" i="25"/>
  <c r="AB61" i="25" s="1"/>
  <c r="AA60" i="25"/>
  <c r="AB60" i="25" s="1"/>
  <c r="AA59" i="25"/>
  <c r="AB59" i="25" s="1"/>
  <c r="AA58" i="25"/>
  <c r="AB58" i="25" s="1"/>
  <c r="AA57" i="25"/>
  <c r="AB57" i="25" s="1"/>
  <c r="AA56" i="25"/>
  <c r="AB56" i="25" s="1"/>
  <c r="AA55" i="25"/>
  <c r="AB55" i="25" s="1"/>
  <c r="AA54" i="25"/>
  <c r="AB54" i="25" s="1"/>
  <c r="AA53" i="25"/>
  <c r="AB53" i="25" s="1"/>
  <c r="AA52" i="25"/>
  <c r="AB52" i="25" s="1"/>
  <c r="AA51" i="25"/>
  <c r="AB51" i="25" s="1"/>
  <c r="AA50" i="25"/>
  <c r="AB50" i="25" s="1"/>
  <c r="AA49" i="25"/>
  <c r="AB49" i="25" s="1"/>
  <c r="AA48" i="25"/>
  <c r="AB48" i="25" s="1"/>
  <c r="AA47" i="25"/>
  <c r="AB47" i="25" s="1"/>
  <c r="AA46" i="25"/>
  <c r="AB46" i="25" s="1"/>
  <c r="AA45" i="25"/>
  <c r="AB45" i="25" s="1"/>
  <c r="AA44" i="25"/>
  <c r="AB44" i="25" s="1"/>
  <c r="AA43" i="25"/>
  <c r="AB43" i="25" s="1"/>
  <c r="AA42" i="25"/>
  <c r="AB42" i="25" s="1"/>
  <c r="AA41" i="25"/>
  <c r="AB41" i="25" s="1"/>
  <c r="AA40" i="25"/>
  <c r="AB40" i="25" s="1"/>
  <c r="AA39" i="25"/>
  <c r="AB39" i="25" s="1"/>
  <c r="AA38" i="25"/>
  <c r="AB38" i="25" s="1"/>
  <c r="AA37" i="25"/>
  <c r="AB37" i="25" s="1"/>
  <c r="AA36" i="25"/>
  <c r="AB36" i="25" s="1"/>
  <c r="AA35" i="25"/>
  <c r="AB35" i="25" s="1"/>
  <c r="AA34" i="25"/>
  <c r="AB34" i="25" s="1"/>
  <c r="AA33" i="25"/>
  <c r="AB33" i="25" s="1"/>
  <c r="AA32" i="25"/>
  <c r="AB32" i="25" s="1"/>
  <c r="AA31" i="25"/>
  <c r="AB31" i="25" s="1"/>
  <c r="AA30" i="25"/>
  <c r="AB30" i="25" s="1"/>
  <c r="AA29" i="25"/>
  <c r="AB29" i="25" s="1"/>
  <c r="AA28" i="25"/>
  <c r="AB28" i="25" s="1"/>
  <c r="AA27" i="25"/>
  <c r="AB27" i="25" s="1"/>
  <c r="AA26" i="25"/>
  <c r="AB26" i="25" s="1"/>
  <c r="AA25" i="25"/>
  <c r="AB25" i="25" s="1"/>
  <c r="AA24" i="25"/>
  <c r="AB24" i="25" s="1"/>
  <c r="AA23" i="25"/>
  <c r="AB23" i="25" s="1"/>
  <c r="AA22" i="25"/>
  <c r="AB22" i="25" s="1"/>
  <c r="AA21" i="25"/>
  <c r="AB21" i="25" s="1"/>
  <c r="AA20" i="25"/>
  <c r="AB20" i="25" s="1"/>
  <c r="AA19" i="25"/>
  <c r="AB19" i="25" s="1"/>
  <c r="AA18" i="25"/>
  <c r="AB18" i="25" s="1"/>
  <c r="AA17" i="25"/>
  <c r="AB17" i="25" s="1"/>
  <c r="AA16" i="25"/>
  <c r="AB16" i="25" s="1"/>
  <c r="AA15" i="25"/>
  <c r="AB15" i="25" s="1"/>
  <c r="AA14" i="25"/>
  <c r="AB14" i="25" s="1"/>
  <c r="AA13" i="25"/>
  <c r="AB13" i="25" s="1"/>
  <c r="AA76" i="24"/>
  <c r="AB76" i="24" s="1"/>
  <c r="AA75" i="24"/>
  <c r="AB75" i="24" s="1"/>
  <c r="AA74" i="24"/>
  <c r="AB74" i="24" s="1"/>
  <c r="AA73" i="24"/>
  <c r="AB73" i="24" s="1"/>
  <c r="AA72" i="24"/>
  <c r="AB72" i="24" s="1"/>
  <c r="AA71" i="24"/>
  <c r="AB71" i="24" s="1"/>
  <c r="AA70" i="24"/>
  <c r="AB70" i="24" s="1"/>
  <c r="AA69" i="24"/>
  <c r="AB69" i="24" s="1"/>
  <c r="AA68" i="24"/>
  <c r="AB68" i="24" s="1"/>
  <c r="AA67" i="24"/>
  <c r="AB67" i="24" s="1"/>
  <c r="AA66" i="24"/>
  <c r="AB66" i="24" s="1"/>
  <c r="AA65" i="24"/>
  <c r="AB65" i="24" s="1"/>
  <c r="AA64" i="24"/>
  <c r="AB64" i="24" s="1"/>
  <c r="AA63" i="24"/>
  <c r="AB63" i="24" s="1"/>
  <c r="AA62" i="24"/>
  <c r="AB62" i="24" s="1"/>
  <c r="AA61" i="24"/>
  <c r="AB61" i="24" s="1"/>
  <c r="AA60" i="24"/>
  <c r="AB60" i="24" s="1"/>
  <c r="AA59" i="24"/>
  <c r="AB59" i="24" s="1"/>
  <c r="AA58" i="24"/>
  <c r="AB58" i="24" s="1"/>
  <c r="AA57" i="24"/>
  <c r="AB57" i="24" s="1"/>
  <c r="AA56" i="24"/>
  <c r="AB56" i="24" s="1"/>
  <c r="AA55" i="24"/>
  <c r="AB55" i="24" s="1"/>
  <c r="AA54" i="24"/>
  <c r="AB54" i="24" s="1"/>
  <c r="AA53" i="24"/>
  <c r="AB53" i="24" s="1"/>
  <c r="AA52" i="24"/>
  <c r="AB52" i="24" s="1"/>
  <c r="AA51" i="24"/>
  <c r="AB51" i="24" s="1"/>
  <c r="AA50" i="24"/>
  <c r="AB50" i="24" s="1"/>
  <c r="AA49" i="24"/>
  <c r="AB49" i="24" s="1"/>
  <c r="AA48" i="24"/>
  <c r="AB48" i="24" s="1"/>
  <c r="AA47" i="24"/>
  <c r="AB47" i="24" s="1"/>
  <c r="AA46" i="24"/>
  <c r="AB46" i="24" s="1"/>
  <c r="AA45" i="24"/>
  <c r="AB45" i="24" s="1"/>
  <c r="AA44" i="24"/>
  <c r="AB44" i="24" s="1"/>
  <c r="AA43" i="24"/>
  <c r="AB43" i="24" s="1"/>
  <c r="AA42" i="24"/>
  <c r="AB42" i="24" s="1"/>
  <c r="AA41" i="24"/>
  <c r="AB41" i="24" s="1"/>
  <c r="AA40" i="24"/>
  <c r="AB40" i="24" s="1"/>
  <c r="AA39" i="24"/>
  <c r="AB39" i="24" s="1"/>
  <c r="AA38" i="24"/>
  <c r="AB38" i="24" s="1"/>
  <c r="AA37" i="24"/>
  <c r="AB37" i="24" s="1"/>
  <c r="AA36" i="24"/>
  <c r="AB36" i="24" s="1"/>
  <c r="AA35" i="24"/>
  <c r="AB35" i="24" s="1"/>
  <c r="AA34" i="24"/>
  <c r="AB34" i="24" s="1"/>
  <c r="AA33" i="24"/>
  <c r="AB33" i="24" s="1"/>
  <c r="AA32" i="24"/>
  <c r="AB32" i="24" s="1"/>
  <c r="AA31" i="24"/>
  <c r="AB31" i="24" s="1"/>
  <c r="AA30" i="24"/>
  <c r="AB30" i="24" s="1"/>
  <c r="AA29" i="24"/>
  <c r="AB29" i="24" s="1"/>
  <c r="AA28" i="24"/>
  <c r="AB28" i="24" s="1"/>
  <c r="AA27" i="24"/>
  <c r="AB27" i="24" s="1"/>
  <c r="AA26" i="24"/>
  <c r="AB26" i="24" s="1"/>
  <c r="AA25" i="24"/>
  <c r="AB25" i="24" s="1"/>
  <c r="AA24" i="24"/>
  <c r="AB24" i="24" s="1"/>
  <c r="AA23" i="24"/>
  <c r="AB23" i="24" s="1"/>
  <c r="AA22" i="24"/>
  <c r="AB22" i="24" s="1"/>
  <c r="AA21" i="24"/>
  <c r="AB21" i="24" s="1"/>
  <c r="AA20" i="24"/>
  <c r="AB20" i="24" s="1"/>
  <c r="AA19" i="24"/>
  <c r="AB19" i="24" s="1"/>
  <c r="AA18" i="24"/>
  <c r="AB18" i="24" s="1"/>
  <c r="AA17" i="24"/>
  <c r="AB17" i="24" s="1"/>
  <c r="AA16" i="24"/>
  <c r="AB16" i="24" s="1"/>
  <c r="AA15" i="24"/>
  <c r="AB15" i="24" s="1"/>
  <c r="AA14" i="24"/>
  <c r="AB14" i="24" s="1"/>
  <c r="AA13" i="24"/>
  <c r="AB13" i="24" s="1"/>
  <c r="AA77" i="23"/>
  <c r="AB77" i="23" s="1"/>
  <c r="AA76" i="23"/>
  <c r="AB76" i="23" s="1"/>
  <c r="AA75" i="23"/>
  <c r="AB75" i="23" s="1"/>
  <c r="AA74" i="23"/>
  <c r="AB74" i="23" s="1"/>
  <c r="AA73" i="23"/>
  <c r="AB73" i="23" s="1"/>
  <c r="AA72" i="23"/>
  <c r="AB72" i="23" s="1"/>
  <c r="AA71" i="23"/>
  <c r="AB71" i="23" s="1"/>
  <c r="AA70" i="23"/>
  <c r="AB70" i="23" s="1"/>
  <c r="AA69" i="23"/>
  <c r="AB69" i="23" s="1"/>
  <c r="AA68" i="23"/>
  <c r="AB68" i="23" s="1"/>
  <c r="AA67" i="23"/>
  <c r="AB67" i="23" s="1"/>
  <c r="AA66" i="23"/>
  <c r="AB66" i="23" s="1"/>
  <c r="AA65" i="23"/>
  <c r="AB65" i="23" s="1"/>
  <c r="AA64" i="23"/>
  <c r="AB64" i="23" s="1"/>
  <c r="AA63" i="23"/>
  <c r="AB63" i="23" s="1"/>
  <c r="AA62" i="23"/>
  <c r="AB62" i="23" s="1"/>
  <c r="AA61" i="23"/>
  <c r="AB61" i="23" s="1"/>
  <c r="AA60" i="23"/>
  <c r="AB60" i="23" s="1"/>
  <c r="AA59" i="23"/>
  <c r="AB59" i="23" s="1"/>
  <c r="AA58" i="23"/>
  <c r="AB58" i="23" s="1"/>
  <c r="AA57" i="23"/>
  <c r="AB57" i="23" s="1"/>
  <c r="AA56" i="23"/>
  <c r="AB56" i="23" s="1"/>
  <c r="AA55" i="23"/>
  <c r="AB55" i="23" s="1"/>
  <c r="AA54" i="23"/>
  <c r="AB54" i="23" s="1"/>
  <c r="AA53" i="23"/>
  <c r="AB53" i="23" s="1"/>
  <c r="AA52" i="23"/>
  <c r="AB52" i="23" s="1"/>
  <c r="AA51" i="23"/>
  <c r="AB51" i="23" s="1"/>
  <c r="AA50" i="23"/>
  <c r="AB50" i="23" s="1"/>
  <c r="AA49" i="23"/>
  <c r="AB49" i="23" s="1"/>
  <c r="AA48" i="23"/>
  <c r="AB48" i="23" s="1"/>
  <c r="AA47" i="23"/>
  <c r="AB47" i="23" s="1"/>
  <c r="AA46" i="23"/>
  <c r="AB46" i="23" s="1"/>
  <c r="AA45" i="23"/>
  <c r="AB45" i="23" s="1"/>
  <c r="AA44" i="23"/>
  <c r="AB44" i="23" s="1"/>
  <c r="AA43" i="23"/>
  <c r="AB43" i="23" s="1"/>
  <c r="AA42" i="23"/>
  <c r="AB42" i="23" s="1"/>
  <c r="AA41" i="23"/>
  <c r="AB41" i="23" s="1"/>
  <c r="AA40" i="23"/>
  <c r="AB40" i="23" s="1"/>
  <c r="AA39" i="23"/>
  <c r="AB39" i="23" s="1"/>
  <c r="AA38" i="23"/>
  <c r="AB38" i="23" s="1"/>
  <c r="AA37" i="23"/>
  <c r="AB37" i="23" s="1"/>
  <c r="AA36" i="23"/>
  <c r="AB36" i="23" s="1"/>
  <c r="AA35" i="23"/>
  <c r="AB35" i="23" s="1"/>
  <c r="AA34" i="23"/>
  <c r="AB34" i="23" s="1"/>
  <c r="AA33" i="23"/>
  <c r="AB33" i="23" s="1"/>
  <c r="AA32" i="23"/>
  <c r="AB32" i="23" s="1"/>
  <c r="AA31" i="23"/>
  <c r="AB31" i="23" s="1"/>
  <c r="AA30" i="23"/>
  <c r="AB30" i="23" s="1"/>
  <c r="AA29" i="23"/>
  <c r="AB29" i="23" s="1"/>
  <c r="AA28" i="23"/>
  <c r="AB28" i="23" s="1"/>
  <c r="AA27" i="23"/>
  <c r="AB27" i="23" s="1"/>
  <c r="AA26" i="23"/>
  <c r="AB26" i="23" s="1"/>
  <c r="AA25" i="23"/>
  <c r="AB25" i="23" s="1"/>
  <c r="AA24" i="23"/>
  <c r="AB24" i="23" s="1"/>
  <c r="AA23" i="23"/>
  <c r="AB23" i="23" s="1"/>
  <c r="AA22" i="23"/>
  <c r="AB22" i="23" s="1"/>
  <c r="AA21" i="23"/>
  <c r="AB21" i="23" s="1"/>
  <c r="AA20" i="23"/>
  <c r="AB20" i="23" s="1"/>
  <c r="AA19" i="23"/>
  <c r="AB19" i="23" s="1"/>
  <c r="AA18" i="23"/>
  <c r="AB18" i="23" s="1"/>
  <c r="AA17" i="23"/>
  <c r="AB17" i="23" s="1"/>
  <c r="AA16" i="23"/>
  <c r="AB16" i="23" s="1"/>
  <c r="AA15" i="23"/>
  <c r="AB15" i="23" s="1"/>
  <c r="AA14" i="23"/>
  <c r="AB14" i="23" s="1"/>
  <c r="AA13" i="23"/>
  <c r="AB13" i="23" s="1"/>
  <c r="AA469" i="22"/>
  <c r="AB469" i="22" s="1"/>
  <c r="AA468" i="22"/>
  <c r="AB468" i="22" s="1"/>
  <c r="AA467" i="22"/>
  <c r="AB467" i="22" s="1"/>
  <c r="AA466" i="22"/>
  <c r="AB466" i="22" s="1"/>
  <c r="AA465" i="22"/>
  <c r="AB465" i="22" s="1"/>
  <c r="AA464" i="22"/>
  <c r="AB464" i="22" s="1"/>
  <c r="AA463" i="22"/>
  <c r="AB463" i="22" s="1"/>
  <c r="AA462" i="22"/>
  <c r="AB462" i="22" s="1"/>
  <c r="AA461" i="22"/>
  <c r="AB461" i="22" s="1"/>
  <c r="AA460" i="22"/>
  <c r="AB460" i="22" s="1"/>
  <c r="AA459" i="22"/>
  <c r="AB459" i="22" s="1"/>
  <c r="AA458" i="22"/>
  <c r="AB458" i="22" s="1"/>
  <c r="AA457" i="22"/>
  <c r="AB457" i="22" s="1"/>
  <c r="AA456" i="22"/>
  <c r="AB456" i="22" s="1"/>
  <c r="AA455" i="22"/>
  <c r="AB455" i="22" s="1"/>
  <c r="AA454" i="22"/>
  <c r="AB454" i="22" s="1"/>
  <c r="AA453" i="22"/>
  <c r="AB453" i="22" s="1"/>
  <c r="AA452" i="22"/>
  <c r="AB452" i="22" s="1"/>
  <c r="AA451" i="22"/>
  <c r="AB451" i="22" s="1"/>
  <c r="AA450" i="22"/>
  <c r="AB450" i="22" s="1"/>
  <c r="AA449" i="22"/>
  <c r="AB449" i="22" s="1"/>
  <c r="AA448" i="22"/>
  <c r="AB448" i="22" s="1"/>
  <c r="AA447" i="22"/>
  <c r="AB447" i="22" s="1"/>
  <c r="AA446" i="22"/>
  <c r="AB446" i="22" s="1"/>
  <c r="AA445" i="22"/>
  <c r="AB445" i="22" s="1"/>
  <c r="AA444" i="22"/>
  <c r="AB444" i="22" s="1"/>
  <c r="AA443" i="22"/>
  <c r="AB443" i="22" s="1"/>
  <c r="AA442" i="22"/>
  <c r="AB442" i="22" s="1"/>
  <c r="AA441" i="22"/>
  <c r="AB441" i="22" s="1"/>
  <c r="AA440" i="22"/>
  <c r="AB440" i="22" s="1"/>
  <c r="AA439" i="22"/>
  <c r="AB439" i="22" s="1"/>
  <c r="AA438" i="22"/>
  <c r="AB438" i="22" s="1"/>
  <c r="AA437" i="22"/>
  <c r="AB437" i="22" s="1"/>
  <c r="AA436" i="22"/>
  <c r="AB436" i="22" s="1"/>
  <c r="AA435" i="22"/>
  <c r="AB435" i="22" s="1"/>
  <c r="AA434" i="22"/>
  <c r="AB434" i="22" s="1"/>
  <c r="AA433" i="22"/>
  <c r="AB433" i="22" s="1"/>
  <c r="AA432" i="22"/>
  <c r="AB432" i="22" s="1"/>
  <c r="AA431" i="22"/>
  <c r="AB431" i="22" s="1"/>
  <c r="AA430" i="22"/>
  <c r="AB430" i="22" s="1"/>
  <c r="AA429" i="22"/>
  <c r="AB429" i="22" s="1"/>
  <c r="AA428" i="22"/>
  <c r="AB428" i="22" s="1"/>
  <c r="AA427" i="22"/>
  <c r="AB427" i="22" s="1"/>
  <c r="AA426" i="22"/>
  <c r="AB426" i="22" s="1"/>
  <c r="AA425" i="22"/>
  <c r="AB425" i="22" s="1"/>
  <c r="AA424" i="22"/>
  <c r="AB424" i="22" s="1"/>
  <c r="AA423" i="22"/>
  <c r="AB423" i="22" s="1"/>
  <c r="AA422" i="22"/>
  <c r="AB422" i="22" s="1"/>
  <c r="AA421" i="22"/>
  <c r="AB421" i="22" s="1"/>
  <c r="AA420" i="22"/>
  <c r="AB420" i="22" s="1"/>
  <c r="AA419" i="22"/>
  <c r="AB419" i="22" s="1"/>
  <c r="AA418" i="22"/>
  <c r="AB418" i="22" s="1"/>
  <c r="AA417" i="22"/>
  <c r="AB417" i="22" s="1"/>
  <c r="AA416" i="22"/>
  <c r="AB416" i="22" s="1"/>
  <c r="AA415" i="22"/>
  <c r="AB415" i="22" s="1"/>
  <c r="AA414" i="22"/>
  <c r="AB414" i="22" s="1"/>
  <c r="AA413" i="22"/>
  <c r="AB413" i="22" s="1"/>
  <c r="AA412" i="22"/>
  <c r="AB412" i="22" s="1"/>
  <c r="AA411" i="22"/>
  <c r="AB411" i="22" s="1"/>
  <c r="AA410" i="22"/>
  <c r="AB410" i="22" s="1"/>
  <c r="AA409" i="22"/>
  <c r="AB409" i="22" s="1"/>
  <c r="AA408" i="22"/>
  <c r="AB408" i="22" s="1"/>
  <c r="AA407" i="22"/>
  <c r="AB407" i="22" s="1"/>
  <c r="AA406" i="22"/>
  <c r="AB406" i="22" s="1"/>
  <c r="AA405" i="22"/>
  <c r="AB405" i="22" s="1"/>
  <c r="AA404" i="22"/>
  <c r="AB404" i="22" s="1"/>
  <c r="AA403" i="22"/>
  <c r="AB403" i="22" s="1"/>
  <c r="AA402" i="22"/>
  <c r="AB402" i="22" s="1"/>
  <c r="AA401" i="22"/>
  <c r="AB401" i="22" s="1"/>
  <c r="AA400" i="22"/>
  <c r="AB400" i="22" s="1"/>
  <c r="AA399" i="22"/>
  <c r="AB399" i="22" s="1"/>
  <c r="AA398" i="22"/>
  <c r="AB398" i="22" s="1"/>
  <c r="AA397" i="22"/>
  <c r="AB397" i="22" s="1"/>
  <c r="AA396" i="22"/>
  <c r="AB396" i="22" s="1"/>
  <c r="AA395" i="22"/>
  <c r="AB395" i="22" s="1"/>
  <c r="AA394" i="22"/>
  <c r="AB394" i="22" s="1"/>
  <c r="AA393" i="22"/>
  <c r="AB393" i="22" s="1"/>
  <c r="AA392" i="22"/>
  <c r="AB392" i="22" s="1"/>
  <c r="AA391" i="22"/>
  <c r="AB391" i="22" s="1"/>
  <c r="AA390" i="22"/>
  <c r="AB390" i="22" s="1"/>
  <c r="AA389" i="22"/>
  <c r="AB389" i="22" s="1"/>
  <c r="AA388" i="22"/>
  <c r="AB388" i="22" s="1"/>
  <c r="AA387" i="22"/>
  <c r="AB387" i="22" s="1"/>
  <c r="AA386" i="22"/>
  <c r="AB386" i="22" s="1"/>
  <c r="AA385" i="22"/>
  <c r="AB385" i="22" s="1"/>
  <c r="AA384" i="22"/>
  <c r="AB384" i="22" s="1"/>
  <c r="AA383" i="22"/>
  <c r="AB383" i="22" s="1"/>
  <c r="AA382" i="22"/>
  <c r="AB382" i="22" s="1"/>
  <c r="AA381" i="22"/>
  <c r="AB381" i="22" s="1"/>
  <c r="AA380" i="22"/>
  <c r="AB380" i="22" s="1"/>
  <c r="AA379" i="22"/>
  <c r="AB379" i="22" s="1"/>
  <c r="AA378" i="22"/>
  <c r="AB378" i="22" s="1"/>
  <c r="AA377" i="22"/>
  <c r="AB377" i="22" s="1"/>
  <c r="AA376" i="22"/>
  <c r="AB376" i="22" s="1"/>
  <c r="AA375" i="22"/>
  <c r="AB375" i="22" s="1"/>
  <c r="AA374" i="22"/>
  <c r="AB374" i="22" s="1"/>
  <c r="AA373" i="22"/>
  <c r="AB373" i="22" s="1"/>
  <c r="AA372" i="22"/>
  <c r="AB372" i="22" s="1"/>
  <c r="AA371" i="22"/>
  <c r="AB371" i="22" s="1"/>
  <c r="AA370" i="22"/>
  <c r="AB370" i="22" s="1"/>
  <c r="AA369" i="22"/>
  <c r="AB369" i="22" s="1"/>
  <c r="AA368" i="22"/>
  <c r="AB368" i="22" s="1"/>
  <c r="AA367" i="22"/>
  <c r="AB367" i="22" s="1"/>
  <c r="AA366" i="22"/>
  <c r="AB366" i="22" s="1"/>
  <c r="AA365" i="22"/>
  <c r="AB365" i="22" s="1"/>
  <c r="AA364" i="22"/>
  <c r="AB364" i="22" s="1"/>
  <c r="AA363" i="22"/>
  <c r="AB363" i="22" s="1"/>
  <c r="AA362" i="22"/>
  <c r="AB362" i="22" s="1"/>
  <c r="AA361" i="22"/>
  <c r="AB361" i="22" s="1"/>
  <c r="AA360" i="22"/>
  <c r="AB360" i="22" s="1"/>
  <c r="AA359" i="22"/>
  <c r="AB359" i="22" s="1"/>
  <c r="AA358" i="22"/>
  <c r="AB358" i="22" s="1"/>
  <c r="AA357" i="22"/>
  <c r="AB357" i="22" s="1"/>
  <c r="AA356" i="22"/>
  <c r="AB356" i="22" s="1"/>
  <c r="AA355" i="22"/>
  <c r="AB355" i="22" s="1"/>
  <c r="AA354" i="22"/>
  <c r="AB354" i="22" s="1"/>
  <c r="AA353" i="22"/>
  <c r="AB353" i="22" s="1"/>
  <c r="AA352" i="22"/>
  <c r="AB352" i="22" s="1"/>
  <c r="AA351" i="22"/>
  <c r="AB351" i="22" s="1"/>
  <c r="AA350" i="22"/>
  <c r="AB350" i="22" s="1"/>
  <c r="AA349" i="22"/>
  <c r="AB349" i="22" s="1"/>
  <c r="AA348" i="22"/>
  <c r="AB348" i="22" s="1"/>
  <c r="AA347" i="22"/>
  <c r="AB347" i="22" s="1"/>
  <c r="AA346" i="22"/>
  <c r="AB346" i="22" s="1"/>
  <c r="AA345" i="22"/>
  <c r="AB345" i="22" s="1"/>
  <c r="AA344" i="22"/>
  <c r="AB344" i="22" s="1"/>
  <c r="AA343" i="22"/>
  <c r="AB343" i="22" s="1"/>
  <c r="AA342" i="22"/>
  <c r="AB342" i="22" s="1"/>
  <c r="AA341" i="22"/>
  <c r="AB341" i="22" s="1"/>
  <c r="AA340" i="22"/>
  <c r="AB340" i="22" s="1"/>
  <c r="AA339" i="22"/>
  <c r="AB339" i="22" s="1"/>
  <c r="AA338" i="22"/>
  <c r="AB338" i="22" s="1"/>
  <c r="AA337" i="22"/>
  <c r="AB337" i="22" s="1"/>
  <c r="AA336" i="22"/>
  <c r="AB336" i="22" s="1"/>
  <c r="AA335" i="22"/>
  <c r="AB335" i="22" s="1"/>
  <c r="AA334" i="22"/>
  <c r="AB334" i="22" s="1"/>
  <c r="AA333" i="22"/>
  <c r="AB333" i="22" s="1"/>
  <c r="AA332" i="22"/>
  <c r="AB332" i="22" s="1"/>
  <c r="AA331" i="22"/>
  <c r="AB331" i="22" s="1"/>
  <c r="AA330" i="22"/>
  <c r="AB330" i="22" s="1"/>
  <c r="AA329" i="22"/>
  <c r="AB329" i="22" s="1"/>
  <c r="AA328" i="22"/>
  <c r="AB328" i="22" s="1"/>
  <c r="AA327" i="22"/>
  <c r="AB327" i="22" s="1"/>
  <c r="AA326" i="22"/>
  <c r="AB326" i="22" s="1"/>
  <c r="AA325" i="22"/>
  <c r="AB325" i="22" s="1"/>
  <c r="AA324" i="22"/>
  <c r="AB324" i="22" s="1"/>
  <c r="AA323" i="22"/>
  <c r="AB323" i="22" s="1"/>
  <c r="AA322" i="22"/>
  <c r="AB322" i="22" s="1"/>
  <c r="AA321" i="22"/>
  <c r="AB321" i="22" s="1"/>
  <c r="AA320" i="22"/>
  <c r="AB320" i="22" s="1"/>
  <c r="AA319" i="22"/>
  <c r="AB319" i="22" s="1"/>
  <c r="AA318" i="22"/>
  <c r="AB318" i="22" s="1"/>
  <c r="AA317" i="22"/>
  <c r="AB317" i="22" s="1"/>
  <c r="AA316" i="22"/>
  <c r="AB316" i="22" s="1"/>
  <c r="AA315" i="22"/>
  <c r="AB315" i="22" s="1"/>
  <c r="AA314" i="22"/>
  <c r="AB314" i="22" s="1"/>
  <c r="AA313" i="22"/>
  <c r="AB313" i="22" s="1"/>
  <c r="AA312" i="22"/>
  <c r="AB312" i="22" s="1"/>
  <c r="AA311" i="22"/>
  <c r="AB311" i="22" s="1"/>
  <c r="AA310" i="22"/>
  <c r="AB310" i="22" s="1"/>
  <c r="AA309" i="22"/>
  <c r="AB309" i="22" s="1"/>
  <c r="AA308" i="22"/>
  <c r="AB308" i="22" s="1"/>
  <c r="AA307" i="22"/>
  <c r="AB307" i="22" s="1"/>
  <c r="AA306" i="22"/>
  <c r="AB306" i="22" s="1"/>
  <c r="AA305" i="22"/>
  <c r="AB305" i="22" s="1"/>
  <c r="AA304" i="22"/>
  <c r="AB304" i="22" s="1"/>
  <c r="AA303" i="22"/>
  <c r="AB303" i="22" s="1"/>
  <c r="AA302" i="22"/>
  <c r="AB302" i="22" s="1"/>
  <c r="AA301" i="22"/>
  <c r="AB301" i="22" s="1"/>
  <c r="AA300" i="22"/>
  <c r="AB300" i="22" s="1"/>
  <c r="AA299" i="22"/>
  <c r="AB299" i="22" s="1"/>
  <c r="AA298" i="22"/>
  <c r="AB298" i="22" s="1"/>
  <c r="AA297" i="22"/>
  <c r="AB297" i="22" s="1"/>
  <c r="AA296" i="22"/>
  <c r="AB296" i="22" s="1"/>
  <c r="AA295" i="22"/>
  <c r="AB295" i="22" s="1"/>
  <c r="AA294" i="22"/>
  <c r="AB294" i="22" s="1"/>
  <c r="AA293" i="22"/>
  <c r="AB293" i="22" s="1"/>
  <c r="AA292" i="22"/>
  <c r="AB292" i="22" s="1"/>
  <c r="AA291" i="22"/>
  <c r="AB291" i="22" s="1"/>
  <c r="AA290" i="22"/>
  <c r="AB290" i="22" s="1"/>
  <c r="AA289" i="22"/>
  <c r="AB289" i="22" s="1"/>
  <c r="AA288" i="22"/>
  <c r="AB288" i="22" s="1"/>
  <c r="AA287" i="22"/>
  <c r="AB287" i="22" s="1"/>
  <c r="AA286" i="22"/>
  <c r="AB286" i="22" s="1"/>
  <c r="AA285" i="22"/>
  <c r="AB285" i="22" s="1"/>
  <c r="AA284" i="22"/>
  <c r="AB284" i="22" s="1"/>
  <c r="AA283" i="22"/>
  <c r="AB283" i="22" s="1"/>
  <c r="AA282" i="22"/>
  <c r="AB282" i="22" s="1"/>
  <c r="AA281" i="22"/>
  <c r="AB281" i="22" s="1"/>
  <c r="AA280" i="22"/>
  <c r="AB280" i="22" s="1"/>
  <c r="AA279" i="22"/>
  <c r="AB279" i="22" s="1"/>
  <c r="AA278" i="22"/>
  <c r="AB278" i="22" s="1"/>
  <c r="AA277" i="22"/>
  <c r="AB277" i="22" s="1"/>
  <c r="AA276" i="22"/>
  <c r="AB276" i="22" s="1"/>
  <c r="AA275" i="22"/>
  <c r="AB275" i="22" s="1"/>
  <c r="AA274" i="22"/>
  <c r="AB274" i="22" s="1"/>
  <c r="AA273" i="22"/>
  <c r="AB273" i="22" s="1"/>
  <c r="AA272" i="22"/>
  <c r="AB272" i="22" s="1"/>
  <c r="AA271" i="22"/>
  <c r="AB271" i="22" s="1"/>
  <c r="AA270" i="22"/>
  <c r="AB270" i="22" s="1"/>
  <c r="AA269" i="22"/>
  <c r="AB269" i="22" s="1"/>
  <c r="AA268" i="22"/>
  <c r="AB268" i="22" s="1"/>
  <c r="AA267" i="22"/>
  <c r="AB267" i="22" s="1"/>
  <c r="AA266" i="22"/>
  <c r="AB266" i="22" s="1"/>
  <c r="AA265" i="22"/>
  <c r="AB265" i="22" s="1"/>
  <c r="AA264" i="22"/>
  <c r="AB264" i="22" s="1"/>
  <c r="AA263" i="22"/>
  <c r="AB263" i="22" s="1"/>
  <c r="AA262" i="22"/>
  <c r="AB262" i="22" s="1"/>
  <c r="AA261" i="22"/>
  <c r="AB261" i="22" s="1"/>
  <c r="AA260" i="22"/>
  <c r="AB260" i="22" s="1"/>
  <c r="AA259" i="22"/>
  <c r="AB259" i="22" s="1"/>
  <c r="AA258" i="22"/>
  <c r="AB258" i="22" s="1"/>
  <c r="AA257" i="22"/>
  <c r="AB257" i="22" s="1"/>
  <c r="AA256" i="22"/>
  <c r="AB256" i="22" s="1"/>
  <c r="AA255" i="22"/>
  <c r="AB255" i="22" s="1"/>
  <c r="AA254" i="22"/>
  <c r="AB254" i="22" s="1"/>
  <c r="AA253" i="22"/>
  <c r="AB253" i="22" s="1"/>
  <c r="AA252" i="22"/>
  <c r="AB252" i="22" s="1"/>
  <c r="AA251" i="22"/>
  <c r="AB251" i="22" s="1"/>
  <c r="AA250" i="22"/>
  <c r="AB250" i="22" s="1"/>
  <c r="AA249" i="22"/>
  <c r="AB249" i="22" s="1"/>
  <c r="AA248" i="22"/>
  <c r="AB248" i="22" s="1"/>
  <c r="AA247" i="22"/>
  <c r="AB247" i="22" s="1"/>
  <c r="AA246" i="22"/>
  <c r="AB246" i="22" s="1"/>
  <c r="AA245" i="22"/>
  <c r="AB245" i="22" s="1"/>
  <c r="AA244" i="22"/>
  <c r="AB244" i="22" s="1"/>
  <c r="AA243" i="22"/>
  <c r="AB243" i="22" s="1"/>
  <c r="AA242" i="22"/>
  <c r="AB242" i="22" s="1"/>
  <c r="AA241" i="22"/>
  <c r="AB241" i="22" s="1"/>
  <c r="AA240" i="22"/>
  <c r="AB240" i="22" s="1"/>
  <c r="AA239" i="22"/>
  <c r="AB239" i="22" s="1"/>
  <c r="AA238" i="22"/>
  <c r="AB238" i="22" s="1"/>
  <c r="AA237" i="22"/>
  <c r="AB237" i="22" s="1"/>
  <c r="AA236" i="22"/>
  <c r="AB236" i="22" s="1"/>
  <c r="AA235" i="22"/>
  <c r="AB235" i="22" s="1"/>
  <c r="AA234" i="22"/>
  <c r="AB234" i="22" s="1"/>
  <c r="AA233" i="22"/>
  <c r="AB233" i="22" s="1"/>
  <c r="AA232" i="22"/>
  <c r="AB232" i="22" s="1"/>
  <c r="AA231" i="22"/>
  <c r="AB231" i="22" s="1"/>
  <c r="AA230" i="22"/>
  <c r="AB230" i="22" s="1"/>
  <c r="AA229" i="22"/>
  <c r="AB229" i="22" s="1"/>
  <c r="AA228" i="22"/>
  <c r="AB228" i="22" s="1"/>
  <c r="AA227" i="22"/>
  <c r="AB227" i="22" s="1"/>
  <c r="AA226" i="22"/>
  <c r="AB226" i="22" s="1"/>
  <c r="AA225" i="22"/>
  <c r="AB225" i="22" s="1"/>
  <c r="AA224" i="22"/>
  <c r="AB224" i="22" s="1"/>
  <c r="AA223" i="22"/>
  <c r="AB223" i="22" s="1"/>
  <c r="AA222" i="22"/>
  <c r="AB222" i="22" s="1"/>
  <c r="AA221" i="22"/>
  <c r="AB221" i="22" s="1"/>
  <c r="AA220" i="22"/>
  <c r="AB220" i="22" s="1"/>
  <c r="AA219" i="22"/>
  <c r="AB219" i="22" s="1"/>
  <c r="AA218" i="22"/>
  <c r="AB218" i="22" s="1"/>
  <c r="AA217" i="22"/>
  <c r="AB217" i="22" s="1"/>
  <c r="AA216" i="22"/>
  <c r="AB216" i="22" s="1"/>
  <c r="AA215" i="22"/>
  <c r="AB215" i="22" s="1"/>
  <c r="AA214" i="22"/>
  <c r="AB214" i="22" s="1"/>
  <c r="AA213" i="22"/>
  <c r="AB213" i="22" s="1"/>
  <c r="AA212" i="22"/>
  <c r="AB212" i="22" s="1"/>
  <c r="AA211" i="22"/>
  <c r="AB211" i="22" s="1"/>
  <c r="AA210" i="22"/>
  <c r="AB210" i="22" s="1"/>
  <c r="AA209" i="22"/>
  <c r="AB209" i="22" s="1"/>
  <c r="AA208" i="22"/>
  <c r="AB208" i="22" s="1"/>
  <c r="AA207" i="22"/>
  <c r="AB207" i="22" s="1"/>
  <c r="AA206" i="22"/>
  <c r="AB206" i="22" s="1"/>
  <c r="AA205" i="22"/>
  <c r="AB205" i="22" s="1"/>
  <c r="AA204" i="22"/>
  <c r="AB204" i="22" s="1"/>
  <c r="AA203" i="22"/>
  <c r="AB203" i="22" s="1"/>
  <c r="AA202" i="22"/>
  <c r="AB202" i="22" s="1"/>
  <c r="AA201" i="22"/>
  <c r="AB201" i="22" s="1"/>
  <c r="AA200" i="22"/>
  <c r="AB200" i="22" s="1"/>
  <c r="AA199" i="22"/>
  <c r="AB199" i="22" s="1"/>
  <c r="AA198" i="22"/>
  <c r="AB198" i="22" s="1"/>
  <c r="AA197" i="22"/>
  <c r="AB197" i="22" s="1"/>
  <c r="AA196" i="22"/>
  <c r="AB196" i="22" s="1"/>
  <c r="AA195" i="22"/>
  <c r="AB195" i="22" s="1"/>
  <c r="AA194" i="22"/>
  <c r="AB194" i="22" s="1"/>
  <c r="AA193" i="22"/>
  <c r="AB193" i="22" s="1"/>
  <c r="AA192" i="22"/>
  <c r="AB192" i="22" s="1"/>
  <c r="AA191" i="22"/>
  <c r="AB191" i="22" s="1"/>
  <c r="AA190" i="22"/>
  <c r="AB190" i="22" s="1"/>
  <c r="AA189" i="22"/>
  <c r="AB189" i="22" s="1"/>
  <c r="AA188" i="22"/>
  <c r="AB188" i="22" s="1"/>
  <c r="AA187" i="22"/>
  <c r="AB187" i="22" s="1"/>
  <c r="AA186" i="22"/>
  <c r="AB186" i="22" s="1"/>
  <c r="AA185" i="22"/>
  <c r="AB185" i="22" s="1"/>
  <c r="AA184" i="22"/>
  <c r="AB184" i="22" s="1"/>
  <c r="AA183" i="22"/>
  <c r="AB183" i="22" s="1"/>
  <c r="AA182" i="22"/>
  <c r="AB182" i="22" s="1"/>
  <c r="AA181" i="22"/>
  <c r="AB181" i="22" s="1"/>
  <c r="AA180" i="22"/>
  <c r="AB180" i="22" s="1"/>
  <c r="AA179" i="22"/>
  <c r="AB179" i="22" s="1"/>
  <c r="AA178" i="22"/>
  <c r="AB178" i="22" s="1"/>
  <c r="AA177" i="22"/>
  <c r="AB177" i="22" s="1"/>
  <c r="AA176" i="22"/>
  <c r="AB176" i="22" s="1"/>
  <c r="AA175" i="22"/>
  <c r="AB175" i="22" s="1"/>
  <c r="AA174" i="22"/>
  <c r="AB174" i="22" s="1"/>
  <c r="AA173" i="22"/>
  <c r="AB173" i="22" s="1"/>
  <c r="AA172" i="22"/>
  <c r="AB172" i="22" s="1"/>
  <c r="AA171" i="22"/>
  <c r="AB171" i="22" s="1"/>
  <c r="AA170" i="22"/>
  <c r="AB170" i="22" s="1"/>
  <c r="AA169" i="22"/>
  <c r="AB169" i="22" s="1"/>
  <c r="AA168" i="22"/>
  <c r="AB168" i="22" s="1"/>
  <c r="AA167" i="22"/>
  <c r="AB167" i="22" s="1"/>
  <c r="AA166" i="22"/>
  <c r="AB166" i="22" s="1"/>
  <c r="AA165" i="22"/>
  <c r="AB165" i="22" s="1"/>
  <c r="AA164" i="22"/>
  <c r="AB164" i="22" s="1"/>
  <c r="AA163" i="22"/>
  <c r="AB163" i="22" s="1"/>
  <c r="AA162" i="22"/>
  <c r="AB162" i="22" s="1"/>
  <c r="AA161" i="22"/>
  <c r="AB161" i="22" s="1"/>
  <c r="AA160" i="22"/>
  <c r="AB160" i="22" s="1"/>
  <c r="AA159" i="22"/>
  <c r="AB159" i="22" s="1"/>
  <c r="AA158" i="22"/>
  <c r="AB158" i="22" s="1"/>
  <c r="AA157" i="22"/>
  <c r="AB157" i="22" s="1"/>
  <c r="AA156" i="22"/>
  <c r="AB156" i="22" s="1"/>
  <c r="AA155" i="22"/>
  <c r="AB155" i="22" s="1"/>
  <c r="AA154" i="22"/>
  <c r="AB154" i="22" s="1"/>
  <c r="AA153" i="22"/>
  <c r="AB153" i="22" s="1"/>
  <c r="AA152" i="22"/>
  <c r="AB152" i="22" s="1"/>
  <c r="AA151" i="22"/>
  <c r="AB151" i="22" s="1"/>
  <c r="AA150" i="22"/>
  <c r="AB150" i="22" s="1"/>
  <c r="AA149" i="22"/>
  <c r="AB149" i="22" s="1"/>
  <c r="AA148" i="22"/>
  <c r="AB148" i="22" s="1"/>
  <c r="AA147" i="22"/>
  <c r="AB147" i="22" s="1"/>
  <c r="AA146" i="22"/>
  <c r="AB146" i="22" s="1"/>
  <c r="AA145" i="22"/>
  <c r="AB145" i="22" s="1"/>
  <c r="AA144" i="22"/>
  <c r="AB144" i="22" s="1"/>
  <c r="AA143" i="22"/>
  <c r="AB143" i="22" s="1"/>
  <c r="AA142" i="22"/>
  <c r="AB142" i="22" s="1"/>
  <c r="AA141" i="22"/>
  <c r="AB141" i="22" s="1"/>
  <c r="AA140" i="22"/>
  <c r="AB140" i="22" s="1"/>
  <c r="AA139" i="22"/>
  <c r="AB139" i="22" s="1"/>
  <c r="AA138" i="22"/>
  <c r="AB138" i="22" s="1"/>
  <c r="AA137" i="22"/>
  <c r="AB137" i="22" s="1"/>
  <c r="AA136" i="22"/>
  <c r="AB136" i="22" s="1"/>
  <c r="AA135" i="22"/>
  <c r="AB135" i="22" s="1"/>
  <c r="AA134" i="22"/>
  <c r="AB134" i="22" s="1"/>
  <c r="AA133" i="22"/>
  <c r="AB133" i="22" s="1"/>
  <c r="AA132" i="22"/>
  <c r="AB132" i="22" s="1"/>
  <c r="AA131" i="22"/>
  <c r="AB131" i="22" s="1"/>
  <c r="AA130" i="22"/>
  <c r="AB130" i="22" s="1"/>
  <c r="AA129" i="22"/>
  <c r="AB129" i="22" s="1"/>
  <c r="AA128" i="22"/>
  <c r="AB128" i="22" s="1"/>
  <c r="AA127" i="22"/>
  <c r="AB127" i="22" s="1"/>
  <c r="AA126" i="22"/>
  <c r="AB126" i="22" s="1"/>
  <c r="AA125" i="22"/>
  <c r="AB125" i="22" s="1"/>
  <c r="AA124" i="22"/>
  <c r="AB124" i="22" s="1"/>
  <c r="AA123" i="22"/>
  <c r="AB123" i="22" s="1"/>
  <c r="AA122" i="22"/>
  <c r="AB122" i="22" s="1"/>
  <c r="AA121" i="22"/>
  <c r="AB121" i="22" s="1"/>
  <c r="AA120" i="22"/>
  <c r="AB120" i="22" s="1"/>
  <c r="AA119" i="22"/>
  <c r="AB119" i="22" s="1"/>
  <c r="AA118" i="22"/>
  <c r="AB118" i="22" s="1"/>
  <c r="AA117" i="22"/>
  <c r="AB117" i="22" s="1"/>
  <c r="AA116" i="22"/>
  <c r="AB116" i="22" s="1"/>
  <c r="AA115" i="22"/>
  <c r="AB115" i="22" s="1"/>
  <c r="AA114" i="22"/>
  <c r="AB114" i="22" s="1"/>
  <c r="AA113" i="22"/>
  <c r="AB113" i="22" s="1"/>
  <c r="AA112" i="22"/>
  <c r="AB112" i="22" s="1"/>
  <c r="AA111" i="22"/>
  <c r="AB111" i="22" s="1"/>
  <c r="AA110" i="22"/>
  <c r="AB110" i="22" s="1"/>
  <c r="AA109" i="22"/>
  <c r="AB109" i="22" s="1"/>
  <c r="AA108" i="22"/>
  <c r="AB108" i="22" s="1"/>
  <c r="AA107" i="22"/>
  <c r="AB107" i="22" s="1"/>
  <c r="AA106" i="22"/>
  <c r="AB106" i="22" s="1"/>
  <c r="AA105" i="22"/>
  <c r="AB105" i="22" s="1"/>
  <c r="AA104" i="22"/>
  <c r="AB104" i="22" s="1"/>
  <c r="AA103" i="22"/>
  <c r="AB103" i="22" s="1"/>
  <c r="AA102" i="22"/>
  <c r="AB102" i="22" s="1"/>
  <c r="AA101" i="22"/>
  <c r="AB101" i="22" s="1"/>
  <c r="AA100" i="22"/>
  <c r="AB100" i="22" s="1"/>
  <c r="AA99" i="22"/>
  <c r="AB99" i="22" s="1"/>
  <c r="AA98" i="22"/>
  <c r="AB98" i="22" s="1"/>
  <c r="AA97" i="22"/>
  <c r="AB97" i="22" s="1"/>
  <c r="AA96" i="22"/>
  <c r="AB96" i="22" s="1"/>
  <c r="AA95" i="22"/>
  <c r="AB95" i="22" s="1"/>
  <c r="AA94" i="22"/>
  <c r="AB94" i="22" s="1"/>
  <c r="AA93" i="22"/>
  <c r="AB93" i="22" s="1"/>
  <c r="AA92" i="22"/>
  <c r="AB92" i="22" s="1"/>
  <c r="AA91" i="22"/>
  <c r="AB91" i="22" s="1"/>
  <c r="AA90" i="22"/>
  <c r="AB90" i="22" s="1"/>
  <c r="AA89" i="22"/>
  <c r="AB89" i="22" s="1"/>
  <c r="AA88" i="22"/>
  <c r="AB88" i="22" s="1"/>
  <c r="AA87" i="22"/>
  <c r="AB87" i="22" s="1"/>
  <c r="AA86" i="22"/>
  <c r="AB86" i="22" s="1"/>
  <c r="AA85" i="22"/>
  <c r="AB85" i="22" s="1"/>
  <c r="AA84" i="22"/>
  <c r="AB84" i="22" s="1"/>
  <c r="AA83" i="22"/>
  <c r="AB83" i="22" s="1"/>
  <c r="AA82" i="22"/>
  <c r="AB82" i="22" s="1"/>
  <c r="AA81" i="22"/>
  <c r="AB81" i="22" s="1"/>
  <c r="AA80" i="22"/>
  <c r="AB80" i="22" s="1"/>
  <c r="AA79" i="22"/>
  <c r="AB79" i="22" s="1"/>
  <c r="AA78" i="22"/>
  <c r="AB78" i="22" s="1"/>
  <c r="AA77" i="22"/>
  <c r="AB77" i="22" s="1"/>
  <c r="AA76" i="22"/>
  <c r="AB76" i="22" s="1"/>
  <c r="AA75" i="22"/>
  <c r="AB75" i="22" s="1"/>
  <c r="AA74" i="22"/>
  <c r="AB74" i="22" s="1"/>
  <c r="AA73" i="22"/>
  <c r="AB73" i="22" s="1"/>
  <c r="AA72" i="22"/>
  <c r="AB72" i="22" s="1"/>
  <c r="AA71" i="22"/>
  <c r="AB71" i="22" s="1"/>
  <c r="AA70" i="22"/>
  <c r="AB70" i="22" s="1"/>
  <c r="AA69" i="22"/>
  <c r="AB69" i="22" s="1"/>
  <c r="AA68" i="22"/>
  <c r="AB68" i="22" s="1"/>
  <c r="AA67" i="22"/>
  <c r="AB67" i="22" s="1"/>
  <c r="AA66" i="22"/>
  <c r="AB66" i="22" s="1"/>
  <c r="AA65" i="22"/>
  <c r="AB65" i="22" s="1"/>
  <c r="AA64" i="22"/>
  <c r="AB64" i="22" s="1"/>
  <c r="AA63" i="22"/>
  <c r="AB63" i="22" s="1"/>
  <c r="AA62" i="22"/>
  <c r="AB62" i="22" s="1"/>
  <c r="AA61" i="22"/>
  <c r="AB61" i="22" s="1"/>
  <c r="AA60" i="22"/>
  <c r="AB60" i="22" s="1"/>
  <c r="AA59" i="22"/>
  <c r="AB59" i="22" s="1"/>
  <c r="AA58" i="22"/>
  <c r="AB58" i="22" s="1"/>
  <c r="AA57" i="22"/>
  <c r="AB57" i="22" s="1"/>
  <c r="AA56" i="22"/>
  <c r="AB56" i="22" s="1"/>
  <c r="AA55" i="22"/>
  <c r="AB55" i="22" s="1"/>
  <c r="AA54" i="22"/>
  <c r="AB54" i="22" s="1"/>
  <c r="AA53" i="22"/>
  <c r="AB53" i="22" s="1"/>
  <c r="AA52" i="22"/>
  <c r="AB52" i="22" s="1"/>
  <c r="AA51" i="22"/>
  <c r="AB51" i="22" s="1"/>
  <c r="AA50" i="22"/>
  <c r="AB50" i="22" s="1"/>
  <c r="AA49" i="22"/>
  <c r="AB49" i="22" s="1"/>
  <c r="AA48" i="22"/>
  <c r="AB48" i="22" s="1"/>
  <c r="AA47" i="22"/>
  <c r="AB47" i="22" s="1"/>
  <c r="AA46" i="22"/>
  <c r="AB46" i="22" s="1"/>
  <c r="AA45" i="22"/>
  <c r="AB45" i="22" s="1"/>
  <c r="AA44" i="22"/>
  <c r="AB44" i="22" s="1"/>
  <c r="AA43" i="22"/>
  <c r="AB43" i="22" s="1"/>
  <c r="AA42" i="22"/>
  <c r="AB42" i="22" s="1"/>
  <c r="AA41" i="22"/>
  <c r="AB41" i="22" s="1"/>
  <c r="AA40" i="22"/>
  <c r="AB40" i="22" s="1"/>
  <c r="AA39" i="22"/>
  <c r="AB39" i="22" s="1"/>
  <c r="AA38" i="22"/>
  <c r="AB38" i="22" s="1"/>
  <c r="AA37" i="22"/>
  <c r="AB37" i="22" s="1"/>
  <c r="AA36" i="22"/>
  <c r="AB36" i="22" s="1"/>
  <c r="AA35" i="22"/>
  <c r="AB35" i="22" s="1"/>
  <c r="AA34" i="22"/>
  <c r="AB34" i="22" s="1"/>
  <c r="AA33" i="22"/>
  <c r="AB33" i="22" s="1"/>
  <c r="AA32" i="22"/>
  <c r="AB32" i="22" s="1"/>
  <c r="AA31" i="22"/>
  <c r="AB31" i="22" s="1"/>
  <c r="AA30" i="22"/>
  <c r="AB30" i="22" s="1"/>
  <c r="AA29" i="22"/>
  <c r="AB29" i="22" s="1"/>
  <c r="AA28" i="22"/>
  <c r="AB28" i="22" s="1"/>
  <c r="AA27" i="22"/>
  <c r="AB27" i="22" s="1"/>
  <c r="AA26" i="22"/>
  <c r="AB26" i="22" s="1"/>
  <c r="AA25" i="22"/>
  <c r="AB25" i="22" s="1"/>
  <c r="AA24" i="22"/>
  <c r="AB24" i="22" s="1"/>
  <c r="AA23" i="22"/>
  <c r="AB23" i="22" s="1"/>
  <c r="AA22" i="22"/>
  <c r="AB22" i="22" s="1"/>
  <c r="AA21" i="22"/>
  <c r="AB21" i="22" s="1"/>
  <c r="AA20" i="22"/>
  <c r="AB20" i="22" s="1"/>
  <c r="AA19" i="22"/>
  <c r="AB19" i="22" s="1"/>
  <c r="AA18" i="22"/>
  <c r="AB18" i="22" s="1"/>
  <c r="AA17" i="22"/>
  <c r="AB17" i="22" s="1"/>
  <c r="AA16" i="22"/>
  <c r="AB16" i="22" s="1"/>
  <c r="AA15" i="22"/>
  <c r="AB15" i="22" s="1"/>
  <c r="AA14" i="22"/>
  <c r="AB14" i="22" s="1"/>
  <c r="AA13" i="22"/>
  <c r="AB13" i="22" s="1"/>
  <c r="AA159" i="21"/>
  <c r="AB159" i="21" s="1"/>
  <c r="AA158" i="21"/>
  <c r="AB158" i="21" s="1"/>
  <c r="AA157" i="21"/>
  <c r="AB157" i="21" s="1"/>
  <c r="AA156" i="21"/>
  <c r="AB156" i="21" s="1"/>
  <c r="AA155" i="21"/>
  <c r="AB155" i="21" s="1"/>
  <c r="AA154" i="21"/>
  <c r="AB154" i="21" s="1"/>
  <c r="AA153" i="21"/>
  <c r="AB153" i="21" s="1"/>
  <c r="AA152" i="21"/>
  <c r="AB152" i="21" s="1"/>
  <c r="AA151" i="21"/>
  <c r="AB151" i="21" s="1"/>
  <c r="AA150" i="21"/>
  <c r="AB150" i="21" s="1"/>
  <c r="AA149" i="21"/>
  <c r="AB149" i="21" s="1"/>
  <c r="AA148" i="21"/>
  <c r="AB148" i="21" s="1"/>
  <c r="AA147" i="21"/>
  <c r="AB147" i="21" s="1"/>
  <c r="AA146" i="21"/>
  <c r="AB146" i="21" s="1"/>
  <c r="AA145" i="21"/>
  <c r="AB145" i="21" s="1"/>
  <c r="AA144" i="21"/>
  <c r="AB144" i="21" s="1"/>
  <c r="AA143" i="21"/>
  <c r="AB143" i="21" s="1"/>
  <c r="AA142" i="21"/>
  <c r="AB142" i="21" s="1"/>
  <c r="AA141" i="21"/>
  <c r="AB141" i="21" s="1"/>
  <c r="AA140" i="21"/>
  <c r="AB140" i="21" s="1"/>
  <c r="AA139" i="21"/>
  <c r="AB139" i="21" s="1"/>
  <c r="AA138" i="21"/>
  <c r="AB138" i="21" s="1"/>
  <c r="AA137" i="21"/>
  <c r="AB137" i="21" s="1"/>
  <c r="AA136" i="21"/>
  <c r="AB136" i="21" s="1"/>
  <c r="AA135" i="21"/>
  <c r="AB135" i="21" s="1"/>
  <c r="AA134" i="21"/>
  <c r="AB134" i="21" s="1"/>
  <c r="AA133" i="21"/>
  <c r="AB133" i="21" s="1"/>
  <c r="AA132" i="21"/>
  <c r="AB132" i="21" s="1"/>
  <c r="AA131" i="21"/>
  <c r="AB131" i="21" s="1"/>
  <c r="AA130" i="21"/>
  <c r="AB130" i="21" s="1"/>
  <c r="AA129" i="21"/>
  <c r="AB129" i="21" s="1"/>
  <c r="AA128" i="21"/>
  <c r="AB128" i="21" s="1"/>
  <c r="AA127" i="21"/>
  <c r="AB127" i="21" s="1"/>
  <c r="AA126" i="21"/>
  <c r="AB126" i="21" s="1"/>
  <c r="AA125" i="21"/>
  <c r="AB125" i="21" s="1"/>
  <c r="AA124" i="21"/>
  <c r="AB124" i="21" s="1"/>
  <c r="AA123" i="21"/>
  <c r="AB123" i="21" s="1"/>
  <c r="AA122" i="21"/>
  <c r="AB122" i="21" s="1"/>
  <c r="AA121" i="21"/>
  <c r="AB121" i="21" s="1"/>
  <c r="AA120" i="21"/>
  <c r="AB120" i="21" s="1"/>
  <c r="AA119" i="21"/>
  <c r="AB119" i="21" s="1"/>
  <c r="AA118" i="21"/>
  <c r="AB118" i="21" s="1"/>
  <c r="AA117" i="21"/>
  <c r="AB117" i="21" s="1"/>
  <c r="AA116" i="21"/>
  <c r="AB116" i="21" s="1"/>
  <c r="AA115" i="21"/>
  <c r="AB115" i="21" s="1"/>
  <c r="AA114" i="21"/>
  <c r="AB114" i="21" s="1"/>
  <c r="AA113" i="21"/>
  <c r="AB113" i="21" s="1"/>
  <c r="AA112" i="21"/>
  <c r="AB112" i="21" s="1"/>
  <c r="AA111" i="21"/>
  <c r="AB111" i="21" s="1"/>
  <c r="AA110" i="21"/>
  <c r="AB110" i="21" s="1"/>
  <c r="AA109" i="21"/>
  <c r="AB109" i="21" s="1"/>
  <c r="AA108" i="21"/>
  <c r="AB108" i="21" s="1"/>
  <c r="AA107" i="21"/>
  <c r="AB107" i="21" s="1"/>
  <c r="AA106" i="21"/>
  <c r="AB106" i="21" s="1"/>
  <c r="AA105" i="21"/>
  <c r="AB105" i="21" s="1"/>
  <c r="AA104" i="21"/>
  <c r="AB104" i="21" s="1"/>
  <c r="AA103" i="21"/>
  <c r="AB103" i="21" s="1"/>
  <c r="AA102" i="21"/>
  <c r="AB102" i="21" s="1"/>
  <c r="AA101" i="21"/>
  <c r="AB101" i="21" s="1"/>
  <c r="AA100" i="21"/>
  <c r="AB100" i="21" s="1"/>
  <c r="AA99" i="21"/>
  <c r="AB99" i="21" s="1"/>
  <c r="AA98" i="21"/>
  <c r="AB98" i="21" s="1"/>
  <c r="AA97" i="21"/>
  <c r="AB97" i="21" s="1"/>
  <c r="AA96" i="21"/>
  <c r="AB96" i="21" s="1"/>
  <c r="AA95" i="21"/>
  <c r="AB95" i="21" s="1"/>
  <c r="AA94" i="21"/>
  <c r="AB94" i="21" s="1"/>
  <c r="AA93" i="21"/>
  <c r="AB93" i="21" s="1"/>
  <c r="AA92" i="21"/>
  <c r="AB92" i="21" s="1"/>
  <c r="AA91" i="21"/>
  <c r="AB91" i="21" s="1"/>
  <c r="AA90" i="21"/>
  <c r="AB90" i="21" s="1"/>
  <c r="AA89" i="21"/>
  <c r="AB89" i="21" s="1"/>
  <c r="AA88" i="21"/>
  <c r="AB88" i="21" s="1"/>
  <c r="AA87" i="21"/>
  <c r="AB87" i="21" s="1"/>
  <c r="AA86" i="21"/>
  <c r="AB86" i="21" s="1"/>
  <c r="AA85" i="21"/>
  <c r="AB85" i="21" s="1"/>
  <c r="AA84" i="21"/>
  <c r="AB84" i="21" s="1"/>
  <c r="AA83" i="21"/>
  <c r="AB83" i="21" s="1"/>
  <c r="AA82" i="21"/>
  <c r="AB82" i="21" s="1"/>
  <c r="AA81" i="21"/>
  <c r="AB81" i="21" s="1"/>
  <c r="AA80" i="21"/>
  <c r="AB80" i="21" s="1"/>
  <c r="AA79" i="21"/>
  <c r="AB79" i="21" s="1"/>
  <c r="AA78" i="21"/>
  <c r="AB78" i="21" s="1"/>
  <c r="AA77" i="21"/>
  <c r="AB77" i="21" s="1"/>
  <c r="AA76" i="21"/>
  <c r="AB76" i="21" s="1"/>
  <c r="AA75" i="21"/>
  <c r="AB75" i="21" s="1"/>
  <c r="AA74" i="21"/>
  <c r="AB74" i="21" s="1"/>
  <c r="AA73" i="21"/>
  <c r="AB73" i="21" s="1"/>
  <c r="AA72" i="21"/>
  <c r="AB72" i="21" s="1"/>
  <c r="AA71" i="21"/>
  <c r="AB71" i="21" s="1"/>
  <c r="AA70" i="21"/>
  <c r="AB70" i="21" s="1"/>
  <c r="AA69" i="21"/>
  <c r="AB69" i="21" s="1"/>
  <c r="AA68" i="21"/>
  <c r="AB68" i="21" s="1"/>
  <c r="AA67" i="21"/>
  <c r="AB67" i="21" s="1"/>
  <c r="AA66" i="21"/>
  <c r="AB66" i="21" s="1"/>
  <c r="AA65" i="21"/>
  <c r="AB65" i="21" s="1"/>
  <c r="AA64" i="21"/>
  <c r="AB64" i="21" s="1"/>
  <c r="AA63" i="21"/>
  <c r="AB63" i="21" s="1"/>
  <c r="AA62" i="21"/>
  <c r="AB62" i="21" s="1"/>
  <c r="AA61" i="21"/>
  <c r="AB61" i="21" s="1"/>
  <c r="AA60" i="21"/>
  <c r="AB60" i="21" s="1"/>
  <c r="AA59" i="21"/>
  <c r="AB59" i="21" s="1"/>
  <c r="AA58" i="21"/>
  <c r="AB58" i="21" s="1"/>
  <c r="AA57" i="21"/>
  <c r="AB57" i="21" s="1"/>
  <c r="AA56" i="21"/>
  <c r="AB56" i="21" s="1"/>
  <c r="AA55" i="21"/>
  <c r="AB55" i="21" s="1"/>
  <c r="AA54" i="21"/>
  <c r="AB54" i="21" s="1"/>
  <c r="AA53" i="21"/>
  <c r="AB53" i="21" s="1"/>
  <c r="AA52" i="21"/>
  <c r="AB52" i="21" s="1"/>
  <c r="AA51" i="21"/>
  <c r="AB51" i="21" s="1"/>
  <c r="AA50" i="21"/>
  <c r="AB50" i="21" s="1"/>
  <c r="AA49" i="21"/>
  <c r="AB49" i="21" s="1"/>
  <c r="AA48" i="21"/>
  <c r="AB48" i="21" s="1"/>
  <c r="AA47" i="21"/>
  <c r="AB47" i="21" s="1"/>
  <c r="AA46" i="21"/>
  <c r="AB46" i="21" s="1"/>
  <c r="AA45" i="21"/>
  <c r="AB45" i="21" s="1"/>
  <c r="AA44" i="21"/>
  <c r="AB44" i="21" s="1"/>
  <c r="AA43" i="21"/>
  <c r="AB43" i="21" s="1"/>
  <c r="AA42" i="21"/>
  <c r="AB42" i="21" s="1"/>
  <c r="AA41" i="21"/>
  <c r="AB41" i="21" s="1"/>
  <c r="AA40" i="21"/>
  <c r="AB40" i="21" s="1"/>
  <c r="AA39" i="21"/>
  <c r="AB39" i="21" s="1"/>
  <c r="AA38" i="21"/>
  <c r="AB38" i="21" s="1"/>
  <c r="AA37" i="21"/>
  <c r="AB37" i="21" s="1"/>
  <c r="AA36" i="21"/>
  <c r="AB36" i="21" s="1"/>
  <c r="AA35" i="21"/>
  <c r="AB35" i="21" s="1"/>
  <c r="AA34" i="21"/>
  <c r="AB34" i="21" s="1"/>
  <c r="AA33" i="21"/>
  <c r="AB33" i="21" s="1"/>
  <c r="AA32" i="21"/>
  <c r="AB32" i="21" s="1"/>
  <c r="AA31" i="21"/>
  <c r="AB31" i="21" s="1"/>
  <c r="AA30" i="21"/>
  <c r="AB30" i="21" s="1"/>
  <c r="AA29" i="21"/>
  <c r="AB29" i="21" s="1"/>
  <c r="AA28" i="21"/>
  <c r="AB28" i="21" s="1"/>
  <c r="AA27" i="21"/>
  <c r="AB27" i="21" s="1"/>
  <c r="AA26" i="21"/>
  <c r="AB26" i="21" s="1"/>
  <c r="AA25" i="21"/>
  <c r="AB25" i="21" s="1"/>
  <c r="AA24" i="21"/>
  <c r="AB24" i="21" s="1"/>
  <c r="AA23" i="21"/>
  <c r="AB23" i="21" s="1"/>
  <c r="AA22" i="21"/>
  <c r="AB22" i="21" s="1"/>
  <c r="AA21" i="21"/>
  <c r="AB21" i="21" s="1"/>
  <c r="AA20" i="21"/>
  <c r="AB20" i="21" s="1"/>
  <c r="AA19" i="21"/>
  <c r="AB19" i="21" s="1"/>
  <c r="AA18" i="21"/>
  <c r="AB18" i="21" s="1"/>
  <c r="AA17" i="21"/>
  <c r="AB17" i="21" s="1"/>
  <c r="AA16" i="21"/>
  <c r="AB16" i="21" s="1"/>
  <c r="AA15" i="21"/>
  <c r="AB15" i="21" s="1"/>
  <c r="AA14" i="21"/>
  <c r="AB14" i="21" s="1"/>
  <c r="AA13" i="21"/>
  <c r="AB13" i="21" s="1"/>
  <c r="AA58" i="20"/>
  <c r="AB58" i="20" s="1"/>
  <c r="AA57" i="20"/>
  <c r="AB57" i="20" s="1"/>
  <c r="AA56" i="20"/>
  <c r="AB56" i="20" s="1"/>
  <c r="AA55" i="20"/>
  <c r="AB55" i="20" s="1"/>
  <c r="AA54" i="20"/>
  <c r="AB54" i="20" s="1"/>
  <c r="AA53" i="20"/>
  <c r="AB53" i="20" s="1"/>
  <c r="AA52" i="20"/>
  <c r="AB52" i="20" s="1"/>
  <c r="AA51" i="20"/>
  <c r="AB51" i="20" s="1"/>
  <c r="AA50" i="20"/>
  <c r="AB50" i="20" s="1"/>
  <c r="AA49" i="20"/>
  <c r="AB49" i="20" s="1"/>
  <c r="AA48" i="20"/>
  <c r="AB48" i="20" s="1"/>
  <c r="AA47" i="20"/>
  <c r="AB47" i="20" s="1"/>
  <c r="AA46" i="20"/>
  <c r="AB46" i="20" s="1"/>
  <c r="AA45" i="20"/>
  <c r="AB45" i="20" s="1"/>
  <c r="AA44" i="20"/>
  <c r="AB44" i="20" s="1"/>
  <c r="AA43" i="20"/>
  <c r="AB43" i="20" s="1"/>
  <c r="AA42" i="20"/>
  <c r="AB42" i="20" s="1"/>
  <c r="AA41" i="20"/>
  <c r="AB41" i="20" s="1"/>
  <c r="AA40" i="20"/>
  <c r="AB40" i="20" s="1"/>
  <c r="AA39" i="20"/>
  <c r="AB39" i="20" s="1"/>
  <c r="AA38" i="20"/>
  <c r="AB38" i="20" s="1"/>
  <c r="AA37" i="20"/>
  <c r="AB37" i="20" s="1"/>
  <c r="AA36" i="20"/>
  <c r="AB36" i="20" s="1"/>
  <c r="AA35" i="20"/>
  <c r="AB35" i="20" s="1"/>
  <c r="AA34" i="20"/>
  <c r="AB34" i="20" s="1"/>
  <c r="AA33" i="20"/>
  <c r="AB33" i="20" s="1"/>
  <c r="AA32" i="20"/>
  <c r="AB32" i="20" s="1"/>
  <c r="AA31" i="20"/>
  <c r="AB31" i="20" s="1"/>
  <c r="AA30" i="20"/>
  <c r="AB30" i="20" s="1"/>
  <c r="AA29" i="20"/>
  <c r="AB29" i="20" s="1"/>
  <c r="AA28" i="20"/>
  <c r="AB28" i="20" s="1"/>
  <c r="AA27" i="20"/>
  <c r="AB27" i="20" s="1"/>
  <c r="AA26" i="20"/>
  <c r="AB26" i="20" s="1"/>
  <c r="AA25" i="20"/>
  <c r="AB25" i="20" s="1"/>
  <c r="AA24" i="20"/>
  <c r="AB24" i="20" s="1"/>
  <c r="AA23" i="20"/>
  <c r="AB23" i="20" s="1"/>
  <c r="AA22" i="20"/>
  <c r="AB22" i="20" s="1"/>
  <c r="AA21" i="20"/>
  <c r="AB21" i="20" s="1"/>
  <c r="AA20" i="20"/>
  <c r="AB20" i="20" s="1"/>
  <c r="AA19" i="20"/>
  <c r="AB19" i="20" s="1"/>
  <c r="AA18" i="20"/>
  <c r="AB18" i="20" s="1"/>
  <c r="AA17" i="20"/>
  <c r="AB17" i="20" s="1"/>
  <c r="AA16" i="20"/>
  <c r="AB16" i="20" s="1"/>
  <c r="AA15" i="20"/>
  <c r="AB15" i="20" s="1"/>
  <c r="AA14" i="20"/>
  <c r="AB14" i="20" s="1"/>
  <c r="AA13" i="20"/>
  <c r="AB13" i="20" s="1"/>
  <c r="AA44" i="19"/>
  <c r="AB44" i="19" s="1"/>
  <c r="AA43" i="19"/>
  <c r="AB43" i="19" s="1"/>
  <c r="AA42" i="19"/>
  <c r="AB42" i="19" s="1"/>
  <c r="AA41" i="19"/>
  <c r="AB41" i="19" s="1"/>
  <c r="AA40" i="19"/>
  <c r="AB40" i="19" s="1"/>
  <c r="AA39" i="19"/>
  <c r="AB39" i="19" s="1"/>
  <c r="AA38" i="19"/>
  <c r="AB38" i="19" s="1"/>
  <c r="AA37" i="19"/>
  <c r="AB37" i="19" s="1"/>
  <c r="AA36" i="19"/>
  <c r="AB36" i="19" s="1"/>
  <c r="AA35" i="19"/>
  <c r="AB35" i="19" s="1"/>
  <c r="AA34" i="19"/>
  <c r="AB34" i="19" s="1"/>
  <c r="AA33" i="19"/>
  <c r="AB33" i="19" s="1"/>
  <c r="AA32" i="19"/>
  <c r="AB32" i="19" s="1"/>
  <c r="AA31" i="19"/>
  <c r="AB31" i="19" s="1"/>
  <c r="AA30" i="19"/>
  <c r="AB30" i="19" s="1"/>
  <c r="AA29" i="19"/>
  <c r="AB29" i="19" s="1"/>
  <c r="AA28" i="19"/>
  <c r="AB28" i="19" s="1"/>
  <c r="AA27" i="19"/>
  <c r="AB27" i="19" s="1"/>
  <c r="AA26" i="19"/>
  <c r="AB26" i="19" s="1"/>
  <c r="AA25" i="19"/>
  <c r="AB25" i="19" s="1"/>
  <c r="AA24" i="19"/>
  <c r="AB24" i="19" s="1"/>
  <c r="AA23" i="19"/>
  <c r="AB23" i="19" s="1"/>
  <c r="AA22" i="19"/>
  <c r="AB22" i="19" s="1"/>
  <c r="AA21" i="19"/>
  <c r="AB21" i="19" s="1"/>
  <c r="AA20" i="19"/>
  <c r="AB20" i="19" s="1"/>
  <c r="AA19" i="19"/>
  <c r="AB19" i="19" s="1"/>
  <c r="AA18" i="19"/>
  <c r="AB18" i="19" s="1"/>
  <c r="AA17" i="19"/>
  <c r="AB17" i="19" s="1"/>
  <c r="AA16" i="19"/>
  <c r="AB16" i="19" s="1"/>
  <c r="AA15" i="19"/>
  <c r="AB15" i="19" s="1"/>
  <c r="AA14" i="19"/>
  <c r="AB14" i="19" s="1"/>
  <c r="AA13" i="19"/>
  <c r="AB13" i="19" s="1"/>
  <c r="AA116" i="18"/>
  <c r="AB116" i="18" s="1"/>
  <c r="AA115" i="18"/>
  <c r="AB115" i="18" s="1"/>
  <c r="AA114" i="18"/>
  <c r="AB114" i="18" s="1"/>
  <c r="AA113" i="18"/>
  <c r="AB113" i="18" s="1"/>
  <c r="AA112" i="18"/>
  <c r="AB112" i="18" s="1"/>
  <c r="AA111" i="18"/>
  <c r="AB111" i="18" s="1"/>
  <c r="AA110" i="18"/>
  <c r="AB110" i="18" s="1"/>
  <c r="AA109" i="18"/>
  <c r="AB109" i="18" s="1"/>
  <c r="AA108" i="18"/>
  <c r="AB108" i="18" s="1"/>
  <c r="AA107" i="18"/>
  <c r="AB107" i="18" s="1"/>
  <c r="AA106" i="18"/>
  <c r="AB106" i="18" s="1"/>
  <c r="AA105" i="18"/>
  <c r="AB105" i="18" s="1"/>
  <c r="AA104" i="18"/>
  <c r="AB104" i="18" s="1"/>
  <c r="AA103" i="18"/>
  <c r="AB103" i="18" s="1"/>
  <c r="AA102" i="18"/>
  <c r="AB102" i="18" s="1"/>
  <c r="AA101" i="18"/>
  <c r="AB101" i="18" s="1"/>
  <c r="AA100" i="18"/>
  <c r="AB100" i="18" s="1"/>
  <c r="AA99" i="18"/>
  <c r="AB99" i="18" s="1"/>
  <c r="AA98" i="18"/>
  <c r="AB98" i="18" s="1"/>
  <c r="AA97" i="18"/>
  <c r="AB97" i="18" s="1"/>
  <c r="AA96" i="18"/>
  <c r="AB96" i="18" s="1"/>
  <c r="AA95" i="18"/>
  <c r="AB95" i="18" s="1"/>
  <c r="AA94" i="18"/>
  <c r="AB94" i="18" s="1"/>
  <c r="AA93" i="18"/>
  <c r="AB93" i="18" s="1"/>
  <c r="AA92" i="18"/>
  <c r="AB92" i="18" s="1"/>
  <c r="AA91" i="18"/>
  <c r="AB91" i="18" s="1"/>
  <c r="AA90" i="18"/>
  <c r="AB90" i="18" s="1"/>
  <c r="AA89" i="18"/>
  <c r="AB89" i="18" s="1"/>
  <c r="AA88" i="18"/>
  <c r="AB88" i="18" s="1"/>
  <c r="AA87" i="18"/>
  <c r="AB87" i="18" s="1"/>
  <c r="AA86" i="18"/>
  <c r="AB86" i="18" s="1"/>
  <c r="AA85" i="18"/>
  <c r="AB85" i="18" s="1"/>
  <c r="AA84" i="18"/>
  <c r="AB84" i="18" s="1"/>
  <c r="AA83" i="18"/>
  <c r="AB83" i="18" s="1"/>
  <c r="AA82" i="18"/>
  <c r="AB82" i="18" s="1"/>
  <c r="AA81" i="18"/>
  <c r="AB81" i="18" s="1"/>
  <c r="AA80" i="18"/>
  <c r="AB80" i="18" s="1"/>
  <c r="AA79" i="18"/>
  <c r="AB79" i="18" s="1"/>
  <c r="AA78" i="18"/>
  <c r="AB78" i="18" s="1"/>
  <c r="AA77" i="18"/>
  <c r="AB77" i="18" s="1"/>
  <c r="AA76" i="18"/>
  <c r="AB76" i="18" s="1"/>
  <c r="AA75" i="18"/>
  <c r="AB75" i="18" s="1"/>
  <c r="AA74" i="18"/>
  <c r="AB74" i="18" s="1"/>
  <c r="AA73" i="18"/>
  <c r="AB73" i="18" s="1"/>
  <c r="AA72" i="18"/>
  <c r="AB72" i="18" s="1"/>
  <c r="AA71" i="18"/>
  <c r="AB71" i="18" s="1"/>
  <c r="AA70" i="18"/>
  <c r="AB70" i="18" s="1"/>
  <c r="AA69" i="18"/>
  <c r="AB69" i="18" s="1"/>
  <c r="AA68" i="18"/>
  <c r="AB68" i="18" s="1"/>
  <c r="AA67" i="18"/>
  <c r="AB67" i="18" s="1"/>
  <c r="AA66" i="18"/>
  <c r="AB66" i="18" s="1"/>
  <c r="AA65" i="18"/>
  <c r="AB65" i="18" s="1"/>
  <c r="AA64" i="18"/>
  <c r="AB64" i="18" s="1"/>
  <c r="AA63" i="18"/>
  <c r="AB63" i="18" s="1"/>
  <c r="AA62" i="18"/>
  <c r="AB62" i="18" s="1"/>
  <c r="AA61" i="18"/>
  <c r="AB61" i="18" s="1"/>
  <c r="AA60" i="18"/>
  <c r="AB60" i="18" s="1"/>
  <c r="AA59" i="18"/>
  <c r="AB59" i="18" s="1"/>
  <c r="AA58" i="18"/>
  <c r="AB58" i="18" s="1"/>
  <c r="AA57" i="18"/>
  <c r="AB57" i="18" s="1"/>
  <c r="AA56" i="18"/>
  <c r="AB56" i="18" s="1"/>
  <c r="AA55" i="18"/>
  <c r="AB55" i="18" s="1"/>
  <c r="AA54" i="18"/>
  <c r="AB54" i="18" s="1"/>
  <c r="AA53" i="18"/>
  <c r="AB53" i="18" s="1"/>
  <c r="AA52" i="18"/>
  <c r="AB52" i="18" s="1"/>
  <c r="AA51" i="18"/>
  <c r="AB51" i="18" s="1"/>
  <c r="AA50" i="18"/>
  <c r="AB50" i="18" s="1"/>
  <c r="AA49" i="18"/>
  <c r="AB49" i="18" s="1"/>
  <c r="AA48" i="18"/>
  <c r="AB48" i="18" s="1"/>
  <c r="AA47" i="18"/>
  <c r="AB47" i="18" s="1"/>
  <c r="AA46" i="18"/>
  <c r="AB46" i="18" s="1"/>
  <c r="AA45" i="18"/>
  <c r="AB45" i="18" s="1"/>
  <c r="AA44" i="18"/>
  <c r="AB44" i="18" s="1"/>
  <c r="AA43" i="18"/>
  <c r="AB43" i="18" s="1"/>
  <c r="AA42" i="18"/>
  <c r="AB42" i="18" s="1"/>
  <c r="AA41" i="18"/>
  <c r="AB41" i="18" s="1"/>
  <c r="AA40" i="18"/>
  <c r="AB40" i="18" s="1"/>
  <c r="AA39" i="18"/>
  <c r="AB39" i="18" s="1"/>
  <c r="AA38" i="18"/>
  <c r="AB38" i="18" s="1"/>
  <c r="AA37" i="18"/>
  <c r="AB37" i="18" s="1"/>
  <c r="AA36" i="18"/>
  <c r="AB36" i="18" s="1"/>
  <c r="AA35" i="18"/>
  <c r="AB35" i="18" s="1"/>
  <c r="AA34" i="18"/>
  <c r="AB34" i="18" s="1"/>
  <c r="AA33" i="18"/>
  <c r="AB33" i="18" s="1"/>
  <c r="AA32" i="18"/>
  <c r="AB32" i="18" s="1"/>
  <c r="AA31" i="18"/>
  <c r="AB31" i="18" s="1"/>
  <c r="AA30" i="18"/>
  <c r="AB30" i="18" s="1"/>
  <c r="AA29" i="18"/>
  <c r="AB29" i="18" s="1"/>
  <c r="AA28" i="18"/>
  <c r="AB28" i="18" s="1"/>
  <c r="AA27" i="18"/>
  <c r="AB27" i="18" s="1"/>
  <c r="AA26" i="18"/>
  <c r="AB26" i="18" s="1"/>
  <c r="AA25" i="18"/>
  <c r="AB25" i="18" s="1"/>
  <c r="AA24" i="18"/>
  <c r="AB24" i="18" s="1"/>
  <c r="AA23" i="18"/>
  <c r="AB23" i="18" s="1"/>
  <c r="AA22" i="18"/>
  <c r="AB22" i="18" s="1"/>
  <c r="AA21" i="18"/>
  <c r="AB21" i="18" s="1"/>
  <c r="AA20" i="18"/>
  <c r="AB20" i="18" s="1"/>
  <c r="AA19" i="18"/>
  <c r="AB19" i="18" s="1"/>
  <c r="AA18" i="18"/>
  <c r="AB18" i="18" s="1"/>
  <c r="AA17" i="18"/>
  <c r="AB17" i="18" s="1"/>
  <c r="AA16" i="18"/>
  <c r="AB16" i="18" s="1"/>
  <c r="AA15" i="18"/>
  <c r="AB15" i="18" s="1"/>
  <c r="AA14" i="18"/>
  <c r="AB14" i="18" s="1"/>
  <c r="AA13" i="18"/>
  <c r="AB13" i="18" s="1"/>
  <c r="AA86" i="17"/>
  <c r="AB86" i="17" s="1"/>
  <c r="AA85" i="17"/>
  <c r="AB85" i="17" s="1"/>
  <c r="AA84" i="17"/>
  <c r="AB84" i="17" s="1"/>
  <c r="AA83" i="17"/>
  <c r="AB83" i="17" s="1"/>
  <c r="AA82" i="17"/>
  <c r="AB82" i="17" s="1"/>
  <c r="AA81" i="17"/>
  <c r="AB81" i="17" s="1"/>
  <c r="AA80" i="17"/>
  <c r="AB80" i="17" s="1"/>
  <c r="AA79" i="17"/>
  <c r="AB79" i="17" s="1"/>
  <c r="AA78" i="17"/>
  <c r="AB78" i="17" s="1"/>
  <c r="AA77" i="17"/>
  <c r="AB77" i="17" s="1"/>
  <c r="AA76" i="17"/>
  <c r="AB76" i="17" s="1"/>
  <c r="AA75" i="17"/>
  <c r="AB75" i="17" s="1"/>
  <c r="AA74" i="17"/>
  <c r="AB74" i="17" s="1"/>
  <c r="AA73" i="17"/>
  <c r="AB73" i="17" s="1"/>
  <c r="AA72" i="17"/>
  <c r="AB72" i="17" s="1"/>
  <c r="AA71" i="17"/>
  <c r="AB71" i="17" s="1"/>
  <c r="AA70" i="17"/>
  <c r="AB70" i="17" s="1"/>
  <c r="AA69" i="17"/>
  <c r="AB69" i="17" s="1"/>
  <c r="AA68" i="17"/>
  <c r="AB68" i="17" s="1"/>
  <c r="AA67" i="17"/>
  <c r="AB67" i="17" s="1"/>
  <c r="AA66" i="17"/>
  <c r="AB66" i="17" s="1"/>
  <c r="AA65" i="17"/>
  <c r="AB65" i="17" s="1"/>
  <c r="AA64" i="17"/>
  <c r="AB64" i="17" s="1"/>
  <c r="AA63" i="17"/>
  <c r="AB63" i="17" s="1"/>
  <c r="AA62" i="17"/>
  <c r="AB62" i="17" s="1"/>
  <c r="AA61" i="17"/>
  <c r="AB61" i="17" s="1"/>
  <c r="AA60" i="17"/>
  <c r="AB60" i="17" s="1"/>
  <c r="AA59" i="17"/>
  <c r="AB59" i="17" s="1"/>
  <c r="AA58" i="17"/>
  <c r="AB58" i="17" s="1"/>
  <c r="AA57" i="17"/>
  <c r="AB57" i="17" s="1"/>
  <c r="AA56" i="17"/>
  <c r="AB56" i="17" s="1"/>
  <c r="AA55" i="17"/>
  <c r="AB55" i="17" s="1"/>
  <c r="AA54" i="17"/>
  <c r="AB54" i="17" s="1"/>
  <c r="AA53" i="17"/>
  <c r="AB53" i="17" s="1"/>
  <c r="AA52" i="17"/>
  <c r="AB52" i="17" s="1"/>
  <c r="AA51" i="17"/>
  <c r="AB51" i="17" s="1"/>
  <c r="AA50" i="17"/>
  <c r="AB50" i="17" s="1"/>
  <c r="AA49" i="17"/>
  <c r="AB49" i="17" s="1"/>
  <c r="AA48" i="17"/>
  <c r="AB48" i="17" s="1"/>
  <c r="AA47" i="17"/>
  <c r="AB47" i="17" s="1"/>
  <c r="AA46" i="17"/>
  <c r="AB46" i="17" s="1"/>
  <c r="AA45" i="17"/>
  <c r="AB45" i="17" s="1"/>
  <c r="AA44" i="17"/>
  <c r="AB44" i="17" s="1"/>
  <c r="AA43" i="17"/>
  <c r="AB43" i="17" s="1"/>
  <c r="AA42" i="17"/>
  <c r="AB42" i="17" s="1"/>
  <c r="AA41" i="17"/>
  <c r="AB41" i="17" s="1"/>
  <c r="AA40" i="17"/>
  <c r="AB40" i="17" s="1"/>
  <c r="AA39" i="17"/>
  <c r="AB39" i="17" s="1"/>
  <c r="AA38" i="17"/>
  <c r="AB38" i="17" s="1"/>
  <c r="AA37" i="17"/>
  <c r="AB37" i="17" s="1"/>
  <c r="AA36" i="17"/>
  <c r="AB36" i="17" s="1"/>
  <c r="AA35" i="17"/>
  <c r="AB35" i="17" s="1"/>
  <c r="AA34" i="17"/>
  <c r="AB34" i="17" s="1"/>
  <c r="AA33" i="17"/>
  <c r="AB33" i="17" s="1"/>
  <c r="AA32" i="17"/>
  <c r="AB32" i="17" s="1"/>
  <c r="AA31" i="17"/>
  <c r="AB31" i="17" s="1"/>
  <c r="AA30" i="17"/>
  <c r="AB30" i="17" s="1"/>
  <c r="AA29" i="17"/>
  <c r="AB29" i="17" s="1"/>
  <c r="AA28" i="17"/>
  <c r="AB28" i="17" s="1"/>
  <c r="AA27" i="17"/>
  <c r="AB27" i="17" s="1"/>
  <c r="AA26" i="17"/>
  <c r="AB26" i="17" s="1"/>
  <c r="AA25" i="17"/>
  <c r="AB25" i="17" s="1"/>
  <c r="AA24" i="17"/>
  <c r="AB24" i="17" s="1"/>
  <c r="AA23" i="17"/>
  <c r="AB23" i="17" s="1"/>
  <c r="AA22" i="17"/>
  <c r="AB22" i="17" s="1"/>
  <c r="AA21" i="17"/>
  <c r="AB21" i="17" s="1"/>
  <c r="AA20" i="17"/>
  <c r="AB20" i="17" s="1"/>
  <c r="AA19" i="17"/>
  <c r="AB19" i="17" s="1"/>
  <c r="AA18" i="17"/>
  <c r="AB18" i="17" s="1"/>
  <c r="AA17" i="17"/>
  <c r="AB17" i="17" s="1"/>
  <c r="AA16" i="17"/>
  <c r="AB16" i="17" s="1"/>
  <c r="AA15" i="17"/>
  <c r="AB15" i="17" s="1"/>
  <c r="AA14" i="17"/>
  <c r="AB14" i="17" s="1"/>
  <c r="AA13" i="17"/>
  <c r="AB13" i="17" s="1"/>
  <c r="AA502" i="16"/>
  <c r="AB502" i="16" s="1"/>
  <c r="AA501" i="16"/>
  <c r="AB501" i="16" s="1"/>
  <c r="AA500" i="16"/>
  <c r="AB500" i="16" s="1"/>
  <c r="AA499" i="16"/>
  <c r="AB499" i="16" s="1"/>
  <c r="AA498" i="16"/>
  <c r="AB498" i="16" s="1"/>
  <c r="AA497" i="16"/>
  <c r="AB497" i="16" s="1"/>
  <c r="AA496" i="16"/>
  <c r="AB496" i="16" s="1"/>
  <c r="AA495" i="16"/>
  <c r="AB495" i="16" s="1"/>
  <c r="AA494" i="16"/>
  <c r="AB494" i="16" s="1"/>
  <c r="AA493" i="16"/>
  <c r="AB493" i="16" s="1"/>
  <c r="AA492" i="16"/>
  <c r="AB492" i="16" s="1"/>
  <c r="AA491" i="16"/>
  <c r="AB491" i="16" s="1"/>
  <c r="AA490" i="16"/>
  <c r="AB490" i="16" s="1"/>
  <c r="AA489" i="16"/>
  <c r="AB489" i="16" s="1"/>
  <c r="AA488" i="16"/>
  <c r="AB488" i="16" s="1"/>
  <c r="AA487" i="16"/>
  <c r="AB487" i="16" s="1"/>
  <c r="AA486" i="16"/>
  <c r="AB486" i="16" s="1"/>
  <c r="AA485" i="16"/>
  <c r="AB485" i="16" s="1"/>
  <c r="AA484" i="16"/>
  <c r="AB484" i="16" s="1"/>
  <c r="AA483" i="16"/>
  <c r="AB483" i="16" s="1"/>
  <c r="AA482" i="16"/>
  <c r="AB482" i="16" s="1"/>
  <c r="AA481" i="16"/>
  <c r="AB481" i="16" s="1"/>
  <c r="AA480" i="16"/>
  <c r="AB480" i="16" s="1"/>
  <c r="AA479" i="16"/>
  <c r="AB479" i="16" s="1"/>
  <c r="AA478" i="16"/>
  <c r="AB478" i="16" s="1"/>
  <c r="AA477" i="16"/>
  <c r="AB477" i="16" s="1"/>
  <c r="AA476" i="16"/>
  <c r="AB476" i="16" s="1"/>
  <c r="AA475" i="16"/>
  <c r="AB475" i="16" s="1"/>
  <c r="AA474" i="16"/>
  <c r="AB474" i="16" s="1"/>
  <c r="AA473" i="16"/>
  <c r="AB473" i="16" s="1"/>
  <c r="AA472" i="16"/>
  <c r="AB472" i="16" s="1"/>
  <c r="AA471" i="16"/>
  <c r="AB471" i="16" s="1"/>
  <c r="AA470" i="16"/>
  <c r="AB470" i="16" s="1"/>
  <c r="AA469" i="16"/>
  <c r="AB469" i="16" s="1"/>
  <c r="AA468" i="16"/>
  <c r="AB468" i="16" s="1"/>
  <c r="AA467" i="16"/>
  <c r="AB467" i="16" s="1"/>
  <c r="AA466" i="16"/>
  <c r="AB466" i="16" s="1"/>
  <c r="AA465" i="16"/>
  <c r="AB465" i="16" s="1"/>
  <c r="AA464" i="16"/>
  <c r="AB464" i="16" s="1"/>
  <c r="AA463" i="16"/>
  <c r="AB463" i="16" s="1"/>
  <c r="AA462" i="16"/>
  <c r="AB462" i="16" s="1"/>
  <c r="AA461" i="16"/>
  <c r="AB461" i="16" s="1"/>
  <c r="AA460" i="16"/>
  <c r="AB460" i="16" s="1"/>
  <c r="AA459" i="16"/>
  <c r="AB459" i="16" s="1"/>
  <c r="AA458" i="16"/>
  <c r="AB458" i="16" s="1"/>
  <c r="AA457" i="16"/>
  <c r="AB457" i="16" s="1"/>
  <c r="AA456" i="16"/>
  <c r="AB456" i="16" s="1"/>
  <c r="AA455" i="16"/>
  <c r="AB455" i="16" s="1"/>
  <c r="AA454" i="16"/>
  <c r="AB454" i="16" s="1"/>
  <c r="AA453" i="16"/>
  <c r="AB453" i="16" s="1"/>
  <c r="AA452" i="16"/>
  <c r="AB452" i="16" s="1"/>
  <c r="AA451" i="16"/>
  <c r="AB451" i="16" s="1"/>
  <c r="AA450" i="16"/>
  <c r="AB450" i="16" s="1"/>
  <c r="AA449" i="16"/>
  <c r="AB449" i="16" s="1"/>
  <c r="AA448" i="16"/>
  <c r="AB448" i="16" s="1"/>
  <c r="AA447" i="16"/>
  <c r="AB447" i="16" s="1"/>
  <c r="AA446" i="16"/>
  <c r="AB446" i="16" s="1"/>
  <c r="AA445" i="16"/>
  <c r="AB445" i="16" s="1"/>
  <c r="AA444" i="16"/>
  <c r="AB444" i="16" s="1"/>
  <c r="AA443" i="16"/>
  <c r="AB443" i="16" s="1"/>
  <c r="AA442" i="16"/>
  <c r="AB442" i="16" s="1"/>
  <c r="AA441" i="16"/>
  <c r="AB441" i="16" s="1"/>
  <c r="AA440" i="16"/>
  <c r="AB440" i="16" s="1"/>
  <c r="AA439" i="16"/>
  <c r="AB439" i="16" s="1"/>
  <c r="AA438" i="16"/>
  <c r="AB438" i="16" s="1"/>
  <c r="AA437" i="16"/>
  <c r="AB437" i="16" s="1"/>
  <c r="AA436" i="16"/>
  <c r="AB436" i="16" s="1"/>
  <c r="AA435" i="16"/>
  <c r="AB435" i="16" s="1"/>
  <c r="AA434" i="16"/>
  <c r="AB434" i="16" s="1"/>
  <c r="AA433" i="16"/>
  <c r="AB433" i="16" s="1"/>
  <c r="AA432" i="16"/>
  <c r="AB432" i="16" s="1"/>
  <c r="AA431" i="16"/>
  <c r="AB431" i="16" s="1"/>
  <c r="AA430" i="16"/>
  <c r="AB430" i="16" s="1"/>
  <c r="AA429" i="16"/>
  <c r="AB429" i="16" s="1"/>
  <c r="AA428" i="16"/>
  <c r="AB428" i="16" s="1"/>
  <c r="AA427" i="16"/>
  <c r="AB427" i="16" s="1"/>
  <c r="AA426" i="16"/>
  <c r="AB426" i="16" s="1"/>
  <c r="AA425" i="16"/>
  <c r="AB425" i="16" s="1"/>
  <c r="AA424" i="16"/>
  <c r="AB424" i="16" s="1"/>
  <c r="AA423" i="16"/>
  <c r="AB423" i="16" s="1"/>
  <c r="AA422" i="16"/>
  <c r="AB422" i="16" s="1"/>
  <c r="AA421" i="16"/>
  <c r="AB421" i="16" s="1"/>
  <c r="AA420" i="16"/>
  <c r="AB420" i="16" s="1"/>
  <c r="AA419" i="16"/>
  <c r="AB419" i="16" s="1"/>
  <c r="AA418" i="16"/>
  <c r="AB418" i="16" s="1"/>
  <c r="AA417" i="16"/>
  <c r="AB417" i="16" s="1"/>
  <c r="AA416" i="16"/>
  <c r="AB416" i="16" s="1"/>
  <c r="AA415" i="16"/>
  <c r="AB415" i="16" s="1"/>
  <c r="AA414" i="16"/>
  <c r="AB414" i="16" s="1"/>
  <c r="AA413" i="16"/>
  <c r="AB413" i="16" s="1"/>
  <c r="AA412" i="16"/>
  <c r="AB412" i="16" s="1"/>
  <c r="AA411" i="16"/>
  <c r="AB411" i="16" s="1"/>
  <c r="AA410" i="16"/>
  <c r="AB410" i="16" s="1"/>
  <c r="AA409" i="16"/>
  <c r="AB409" i="16" s="1"/>
  <c r="AA408" i="16"/>
  <c r="AB408" i="16" s="1"/>
  <c r="AA407" i="16"/>
  <c r="AB407" i="16" s="1"/>
  <c r="AA406" i="16"/>
  <c r="AB406" i="16" s="1"/>
  <c r="AA405" i="16"/>
  <c r="AB405" i="16" s="1"/>
  <c r="AA404" i="16"/>
  <c r="AB404" i="16" s="1"/>
  <c r="AA403" i="16"/>
  <c r="AB403" i="16" s="1"/>
  <c r="AA402" i="16"/>
  <c r="AB402" i="16" s="1"/>
  <c r="AA401" i="16"/>
  <c r="AB401" i="16" s="1"/>
  <c r="AA400" i="16"/>
  <c r="AB400" i="16" s="1"/>
  <c r="AA399" i="16"/>
  <c r="AB399" i="16" s="1"/>
  <c r="AA398" i="16"/>
  <c r="AB398" i="16" s="1"/>
  <c r="AA397" i="16"/>
  <c r="AB397" i="16" s="1"/>
  <c r="AA396" i="16"/>
  <c r="AB396" i="16" s="1"/>
  <c r="AA395" i="16"/>
  <c r="AB395" i="16" s="1"/>
  <c r="AA394" i="16"/>
  <c r="AB394" i="16" s="1"/>
  <c r="AA393" i="16"/>
  <c r="AB393" i="16" s="1"/>
  <c r="AA392" i="16"/>
  <c r="AB392" i="16" s="1"/>
  <c r="AA391" i="16"/>
  <c r="AB391" i="16" s="1"/>
  <c r="AA390" i="16"/>
  <c r="AB390" i="16" s="1"/>
  <c r="AA389" i="16"/>
  <c r="AB389" i="16" s="1"/>
  <c r="AA388" i="16"/>
  <c r="AB388" i="16" s="1"/>
  <c r="AA387" i="16"/>
  <c r="AB387" i="16" s="1"/>
  <c r="AA386" i="16"/>
  <c r="AB386" i="16" s="1"/>
  <c r="AA385" i="16"/>
  <c r="AB385" i="16" s="1"/>
  <c r="AA384" i="16"/>
  <c r="AB384" i="16" s="1"/>
  <c r="AA383" i="16"/>
  <c r="AB383" i="16" s="1"/>
  <c r="AA382" i="16"/>
  <c r="AB382" i="16" s="1"/>
  <c r="AA381" i="16"/>
  <c r="AB381" i="16" s="1"/>
  <c r="AA380" i="16"/>
  <c r="AB380" i="16" s="1"/>
  <c r="AA379" i="16"/>
  <c r="AB379" i="16" s="1"/>
  <c r="AA378" i="16"/>
  <c r="AB378" i="16" s="1"/>
  <c r="AA377" i="16"/>
  <c r="AB377" i="16" s="1"/>
  <c r="AA376" i="16"/>
  <c r="AB376" i="16" s="1"/>
  <c r="AA375" i="16"/>
  <c r="AB375" i="16" s="1"/>
  <c r="AA374" i="16"/>
  <c r="AB374" i="16" s="1"/>
  <c r="AA373" i="16"/>
  <c r="AB373" i="16" s="1"/>
  <c r="AA372" i="16"/>
  <c r="AB372" i="16" s="1"/>
  <c r="AA371" i="16"/>
  <c r="AB371" i="16" s="1"/>
  <c r="AA370" i="16"/>
  <c r="AB370" i="16" s="1"/>
  <c r="AA369" i="16"/>
  <c r="AB369" i="16" s="1"/>
  <c r="AA368" i="16"/>
  <c r="AB368" i="16" s="1"/>
  <c r="AA367" i="16"/>
  <c r="AB367" i="16" s="1"/>
  <c r="AA366" i="16"/>
  <c r="AB366" i="16" s="1"/>
  <c r="AA365" i="16"/>
  <c r="AB365" i="16" s="1"/>
  <c r="AA364" i="16"/>
  <c r="AB364" i="16" s="1"/>
  <c r="AA363" i="16"/>
  <c r="AB363" i="16" s="1"/>
  <c r="AA362" i="16"/>
  <c r="AB362" i="16" s="1"/>
  <c r="AA361" i="16"/>
  <c r="AB361" i="16" s="1"/>
  <c r="AA360" i="16"/>
  <c r="AB360" i="16" s="1"/>
  <c r="AA359" i="16"/>
  <c r="AB359" i="16" s="1"/>
  <c r="AA358" i="16"/>
  <c r="AB358" i="16" s="1"/>
  <c r="AA357" i="16"/>
  <c r="AB357" i="16" s="1"/>
  <c r="AA356" i="16"/>
  <c r="AB356" i="16" s="1"/>
  <c r="AA355" i="16"/>
  <c r="AB355" i="16" s="1"/>
  <c r="AA354" i="16"/>
  <c r="AB354" i="16" s="1"/>
  <c r="AA353" i="16"/>
  <c r="AB353" i="16" s="1"/>
  <c r="AA352" i="16"/>
  <c r="AB352" i="16" s="1"/>
  <c r="AA351" i="16"/>
  <c r="AB351" i="16" s="1"/>
  <c r="AA350" i="16"/>
  <c r="AB350" i="16" s="1"/>
  <c r="AA349" i="16"/>
  <c r="AB349" i="16" s="1"/>
  <c r="AA348" i="16"/>
  <c r="AB348" i="16" s="1"/>
  <c r="AA347" i="16"/>
  <c r="AB347" i="16" s="1"/>
  <c r="AA346" i="16"/>
  <c r="AB346" i="16" s="1"/>
  <c r="AA345" i="16"/>
  <c r="AB345" i="16" s="1"/>
  <c r="AA344" i="16"/>
  <c r="AB344" i="16" s="1"/>
  <c r="AA343" i="16"/>
  <c r="AB343" i="16" s="1"/>
  <c r="AA342" i="16"/>
  <c r="AB342" i="16" s="1"/>
  <c r="AA341" i="16"/>
  <c r="AB341" i="16" s="1"/>
  <c r="AA340" i="16"/>
  <c r="AB340" i="16" s="1"/>
  <c r="AA339" i="16"/>
  <c r="AB339" i="16" s="1"/>
  <c r="AA338" i="16"/>
  <c r="AB338" i="16" s="1"/>
  <c r="AA337" i="16"/>
  <c r="AB337" i="16" s="1"/>
  <c r="AA336" i="16"/>
  <c r="AB336" i="16" s="1"/>
  <c r="AA335" i="16"/>
  <c r="AB335" i="16" s="1"/>
  <c r="AA334" i="16"/>
  <c r="AB334" i="16" s="1"/>
  <c r="AA333" i="16"/>
  <c r="AB333" i="16" s="1"/>
  <c r="AA332" i="16"/>
  <c r="AB332" i="16" s="1"/>
  <c r="AA331" i="16"/>
  <c r="AB331" i="16" s="1"/>
  <c r="AA330" i="16"/>
  <c r="AB330" i="16" s="1"/>
  <c r="AA329" i="16"/>
  <c r="AB329" i="16" s="1"/>
  <c r="AA328" i="16"/>
  <c r="AB328" i="16" s="1"/>
  <c r="AA327" i="16"/>
  <c r="AB327" i="16" s="1"/>
  <c r="AA326" i="16"/>
  <c r="AB326" i="16" s="1"/>
  <c r="AA325" i="16"/>
  <c r="AB325" i="16" s="1"/>
  <c r="AA324" i="16"/>
  <c r="AB324" i="16" s="1"/>
  <c r="AA323" i="16"/>
  <c r="AB323" i="16" s="1"/>
  <c r="AA322" i="16"/>
  <c r="AB322" i="16" s="1"/>
  <c r="AA321" i="16"/>
  <c r="AB321" i="16" s="1"/>
  <c r="AA320" i="16"/>
  <c r="AB320" i="16" s="1"/>
  <c r="AA319" i="16"/>
  <c r="AB319" i="16" s="1"/>
  <c r="AA318" i="16"/>
  <c r="AB318" i="16" s="1"/>
  <c r="AA317" i="16"/>
  <c r="AB317" i="16" s="1"/>
  <c r="AA316" i="16"/>
  <c r="AB316" i="16" s="1"/>
  <c r="AA315" i="16"/>
  <c r="AB315" i="16" s="1"/>
  <c r="AA314" i="16"/>
  <c r="AB314" i="16" s="1"/>
  <c r="AA313" i="16"/>
  <c r="AB313" i="16" s="1"/>
  <c r="AA312" i="16"/>
  <c r="AB312" i="16" s="1"/>
  <c r="AA311" i="16"/>
  <c r="AB311" i="16" s="1"/>
  <c r="AA310" i="16"/>
  <c r="AB310" i="16" s="1"/>
  <c r="AA309" i="16"/>
  <c r="AB309" i="16" s="1"/>
  <c r="AA308" i="16"/>
  <c r="AB308" i="16" s="1"/>
  <c r="AA307" i="16"/>
  <c r="AB307" i="16" s="1"/>
  <c r="AA306" i="16"/>
  <c r="AB306" i="16" s="1"/>
  <c r="AA305" i="16"/>
  <c r="AB305" i="16" s="1"/>
  <c r="AA304" i="16"/>
  <c r="AB304" i="16" s="1"/>
  <c r="AA303" i="16"/>
  <c r="AB303" i="16" s="1"/>
  <c r="AA302" i="16"/>
  <c r="AB302" i="16" s="1"/>
  <c r="AA301" i="16"/>
  <c r="AB301" i="16" s="1"/>
  <c r="AA300" i="16"/>
  <c r="AB300" i="16" s="1"/>
  <c r="AA299" i="16"/>
  <c r="AB299" i="16" s="1"/>
  <c r="AA298" i="16"/>
  <c r="AB298" i="16" s="1"/>
  <c r="AA297" i="16"/>
  <c r="AB297" i="16" s="1"/>
  <c r="AA296" i="16"/>
  <c r="AB296" i="16" s="1"/>
  <c r="AA295" i="16"/>
  <c r="AB295" i="16" s="1"/>
  <c r="AA294" i="16"/>
  <c r="AB294" i="16" s="1"/>
  <c r="AA293" i="16"/>
  <c r="AB293" i="16" s="1"/>
  <c r="AA292" i="16"/>
  <c r="AB292" i="16" s="1"/>
  <c r="AA291" i="16"/>
  <c r="AB291" i="16" s="1"/>
  <c r="AA290" i="16"/>
  <c r="AB290" i="16" s="1"/>
  <c r="AA289" i="16"/>
  <c r="AB289" i="16" s="1"/>
  <c r="AA288" i="16"/>
  <c r="AB288" i="16" s="1"/>
  <c r="AA287" i="16"/>
  <c r="AB287" i="16" s="1"/>
  <c r="AA286" i="16"/>
  <c r="AB286" i="16" s="1"/>
  <c r="AA285" i="16"/>
  <c r="AB285" i="16" s="1"/>
  <c r="AA284" i="16"/>
  <c r="AB284" i="16" s="1"/>
  <c r="AA283" i="16"/>
  <c r="AB283" i="16" s="1"/>
  <c r="AA282" i="16"/>
  <c r="AB282" i="16" s="1"/>
  <c r="AA281" i="16"/>
  <c r="AB281" i="16" s="1"/>
  <c r="AA280" i="16"/>
  <c r="AB280" i="16" s="1"/>
  <c r="AA279" i="16"/>
  <c r="AB279" i="16" s="1"/>
  <c r="AA278" i="16"/>
  <c r="AB278" i="16" s="1"/>
  <c r="AA277" i="16"/>
  <c r="AB277" i="16" s="1"/>
  <c r="AA276" i="16"/>
  <c r="AB276" i="16" s="1"/>
  <c r="AA275" i="16"/>
  <c r="AB275" i="16" s="1"/>
  <c r="AA274" i="16"/>
  <c r="AB274" i="16" s="1"/>
  <c r="AA273" i="16"/>
  <c r="AB273" i="16" s="1"/>
  <c r="AA272" i="16"/>
  <c r="AB272" i="16" s="1"/>
  <c r="AA271" i="16"/>
  <c r="AB271" i="16" s="1"/>
  <c r="AA270" i="16"/>
  <c r="AB270" i="16" s="1"/>
  <c r="AA269" i="16"/>
  <c r="AB269" i="16" s="1"/>
  <c r="AA268" i="16"/>
  <c r="AB268" i="16" s="1"/>
  <c r="AA267" i="16"/>
  <c r="AB267" i="16" s="1"/>
  <c r="AA266" i="16"/>
  <c r="AB266" i="16" s="1"/>
  <c r="AA265" i="16"/>
  <c r="AB265" i="16" s="1"/>
  <c r="AA264" i="16"/>
  <c r="AB264" i="16" s="1"/>
  <c r="AA263" i="16"/>
  <c r="AB263" i="16" s="1"/>
  <c r="AA262" i="16"/>
  <c r="AB262" i="16" s="1"/>
  <c r="AA261" i="16"/>
  <c r="AB261" i="16" s="1"/>
  <c r="AA260" i="16"/>
  <c r="AB260" i="16" s="1"/>
  <c r="AA259" i="16"/>
  <c r="AB259" i="16" s="1"/>
  <c r="AA258" i="16"/>
  <c r="AB258" i="16" s="1"/>
  <c r="AA257" i="16"/>
  <c r="AB257" i="16" s="1"/>
  <c r="AA256" i="16"/>
  <c r="AB256" i="16" s="1"/>
  <c r="AA255" i="16"/>
  <c r="AB255" i="16" s="1"/>
  <c r="AA254" i="16"/>
  <c r="AB254" i="16" s="1"/>
  <c r="AA253" i="16"/>
  <c r="AB253" i="16" s="1"/>
  <c r="AA252" i="16"/>
  <c r="AB252" i="16" s="1"/>
  <c r="AA251" i="16"/>
  <c r="AB251" i="16" s="1"/>
  <c r="AA250" i="16"/>
  <c r="AB250" i="16" s="1"/>
  <c r="AA249" i="16"/>
  <c r="AB249" i="16" s="1"/>
  <c r="AA248" i="16"/>
  <c r="AB248" i="16" s="1"/>
  <c r="AA247" i="16"/>
  <c r="AB247" i="16" s="1"/>
  <c r="AA246" i="16"/>
  <c r="AB246" i="16" s="1"/>
  <c r="AA245" i="16"/>
  <c r="AB245" i="16" s="1"/>
  <c r="AA244" i="16"/>
  <c r="AB244" i="16" s="1"/>
  <c r="AA243" i="16"/>
  <c r="AB243" i="16" s="1"/>
  <c r="AA242" i="16"/>
  <c r="AB242" i="16" s="1"/>
  <c r="AA241" i="16"/>
  <c r="AB241" i="16" s="1"/>
  <c r="AA240" i="16"/>
  <c r="AB240" i="16" s="1"/>
  <c r="AA239" i="16"/>
  <c r="AB239" i="16" s="1"/>
  <c r="AA238" i="16"/>
  <c r="AB238" i="16" s="1"/>
  <c r="AA237" i="16"/>
  <c r="AB237" i="16" s="1"/>
  <c r="AA236" i="16"/>
  <c r="AB236" i="16" s="1"/>
  <c r="AA235" i="16"/>
  <c r="AB235" i="16" s="1"/>
  <c r="AA234" i="16"/>
  <c r="AB234" i="16" s="1"/>
  <c r="AA233" i="16"/>
  <c r="AB233" i="16" s="1"/>
  <c r="AA232" i="16"/>
  <c r="AB232" i="16" s="1"/>
  <c r="AA231" i="16"/>
  <c r="AB231" i="16" s="1"/>
  <c r="AA230" i="16"/>
  <c r="AB230" i="16" s="1"/>
  <c r="AA229" i="16"/>
  <c r="AB229" i="16" s="1"/>
  <c r="AA228" i="16"/>
  <c r="AB228" i="16" s="1"/>
  <c r="AA227" i="16"/>
  <c r="AB227" i="16" s="1"/>
  <c r="AA226" i="16"/>
  <c r="AB226" i="16" s="1"/>
  <c r="AA225" i="16"/>
  <c r="AB225" i="16" s="1"/>
  <c r="AA224" i="16"/>
  <c r="AB224" i="16" s="1"/>
  <c r="AA223" i="16"/>
  <c r="AB223" i="16" s="1"/>
  <c r="AA222" i="16"/>
  <c r="AB222" i="16" s="1"/>
  <c r="AA221" i="16"/>
  <c r="AB221" i="16" s="1"/>
  <c r="AA220" i="16"/>
  <c r="AB220" i="16" s="1"/>
  <c r="AA219" i="16"/>
  <c r="AB219" i="16" s="1"/>
  <c r="AA218" i="16"/>
  <c r="AB218" i="16" s="1"/>
  <c r="AA217" i="16"/>
  <c r="AB217" i="16" s="1"/>
  <c r="AA216" i="16"/>
  <c r="AB216" i="16" s="1"/>
  <c r="AA215" i="16"/>
  <c r="AB215" i="16" s="1"/>
  <c r="AA214" i="16"/>
  <c r="AB214" i="16" s="1"/>
  <c r="AA213" i="16"/>
  <c r="AB213" i="16" s="1"/>
  <c r="AA212" i="16"/>
  <c r="AB212" i="16" s="1"/>
  <c r="AA211" i="16"/>
  <c r="AB211" i="16" s="1"/>
  <c r="AA210" i="16"/>
  <c r="AB210" i="16" s="1"/>
  <c r="AA209" i="16"/>
  <c r="AB209" i="16" s="1"/>
  <c r="AA208" i="16"/>
  <c r="AB208" i="16" s="1"/>
  <c r="AA207" i="16"/>
  <c r="AB207" i="16" s="1"/>
  <c r="AA206" i="16"/>
  <c r="AB206" i="16" s="1"/>
  <c r="AA205" i="16"/>
  <c r="AB205" i="16" s="1"/>
  <c r="AA204" i="16"/>
  <c r="AB204" i="16" s="1"/>
  <c r="AA203" i="16"/>
  <c r="AB203" i="16" s="1"/>
  <c r="AA202" i="16"/>
  <c r="AB202" i="16" s="1"/>
  <c r="AA201" i="16"/>
  <c r="AB201" i="16" s="1"/>
  <c r="AA200" i="16"/>
  <c r="AB200" i="16" s="1"/>
  <c r="AA199" i="16"/>
  <c r="AB199" i="16" s="1"/>
  <c r="AA198" i="16"/>
  <c r="AB198" i="16" s="1"/>
  <c r="AA197" i="16"/>
  <c r="AB197" i="16" s="1"/>
  <c r="AA196" i="16"/>
  <c r="AB196" i="16" s="1"/>
  <c r="AA195" i="16"/>
  <c r="AB195" i="16" s="1"/>
  <c r="AA194" i="16"/>
  <c r="AB194" i="16" s="1"/>
  <c r="AA193" i="16"/>
  <c r="AB193" i="16" s="1"/>
  <c r="AA192" i="16"/>
  <c r="AB192" i="16" s="1"/>
  <c r="AA191" i="16"/>
  <c r="AB191" i="16" s="1"/>
  <c r="AA190" i="16"/>
  <c r="AB190" i="16" s="1"/>
  <c r="AA189" i="16"/>
  <c r="AB189" i="16" s="1"/>
  <c r="AA188" i="16"/>
  <c r="AB188" i="16" s="1"/>
  <c r="AA187" i="16"/>
  <c r="AB187" i="16" s="1"/>
  <c r="AA186" i="16"/>
  <c r="AB186" i="16" s="1"/>
  <c r="AA185" i="16"/>
  <c r="AB185" i="16" s="1"/>
  <c r="AA184" i="16"/>
  <c r="AB184" i="16" s="1"/>
  <c r="AA183" i="16"/>
  <c r="AB183" i="16" s="1"/>
  <c r="AA182" i="16"/>
  <c r="AB182" i="16" s="1"/>
  <c r="AA181" i="16"/>
  <c r="AB181" i="16" s="1"/>
  <c r="AA180" i="16"/>
  <c r="AB180" i="16" s="1"/>
  <c r="AA179" i="16"/>
  <c r="AB179" i="16" s="1"/>
  <c r="AA178" i="16"/>
  <c r="AB178" i="16" s="1"/>
  <c r="AA177" i="16"/>
  <c r="AB177" i="16" s="1"/>
  <c r="AA176" i="16"/>
  <c r="AB176" i="16" s="1"/>
  <c r="AA175" i="16"/>
  <c r="AB175" i="16" s="1"/>
  <c r="AA174" i="16"/>
  <c r="AB174" i="16" s="1"/>
  <c r="AA173" i="16"/>
  <c r="AB173" i="16" s="1"/>
  <c r="AA172" i="16"/>
  <c r="AB172" i="16" s="1"/>
  <c r="AA171" i="16"/>
  <c r="AB171" i="16" s="1"/>
  <c r="AA170" i="16"/>
  <c r="AB170" i="16" s="1"/>
  <c r="AA169" i="16"/>
  <c r="AB169" i="16" s="1"/>
  <c r="AA168" i="16"/>
  <c r="AB168" i="16" s="1"/>
  <c r="AA167" i="16"/>
  <c r="AB167" i="16" s="1"/>
  <c r="AA166" i="16"/>
  <c r="AB166" i="16" s="1"/>
  <c r="AA165" i="16"/>
  <c r="AB165" i="16" s="1"/>
  <c r="AA164" i="16"/>
  <c r="AB164" i="16" s="1"/>
  <c r="AA163" i="16"/>
  <c r="AB163" i="16" s="1"/>
  <c r="AA162" i="16"/>
  <c r="AB162" i="16" s="1"/>
  <c r="AA161" i="16"/>
  <c r="AB161" i="16" s="1"/>
  <c r="AA160" i="16"/>
  <c r="AB160" i="16" s="1"/>
  <c r="AA159" i="16"/>
  <c r="AB159" i="16" s="1"/>
  <c r="AA158" i="16"/>
  <c r="AB158" i="16" s="1"/>
  <c r="AA157" i="16"/>
  <c r="AB157" i="16" s="1"/>
  <c r="AA156" i="16"/>
  <c r="AB156" i="16" s="1"/>
  <c r="AA155" i="16"/>
  <c r="AB155" i="16" s="1"/>
  <c r="AA154" i="16"/>
  <c r="AB154" i="16" s="1"/>
  <c r="AA153" i="16"/>
  <c r="AB153" i="16" s="1"/>
  <c r="AA152" i="16"/>
  <c r="AB152" i="16" s="1"/>
  <c r="AA151" i="16"/>
  <c r="AB151" i="16" s="1"/>
  <c r="AA150" i="16"/>
  <c r="AB150" i="16" s="1"/>
  <c r="AA149" i="16"/>
  <c r="AB149" i="16" s="1"/>
  <c r="AA148" i="16"/>
  <c r="AB148" i="16" s="1"/>
  <c r="AA147" i="16"/>
  <c r="AB147" i="16" s="1"/>
  <c r="AA146" i="16"/>
  <c r="AB146" i="16" s="1"/>
  <c r="AA145" i="16"/>
  <c r="AB145" i="16" s="1"/>
  <c r="AA144" i="16"/>
  <c r="AB144" i="16" s="1"/>
  <c r="AA143" i="16"/>
  <c r="AB143" i="16" s="1"/>
  <c r="AA142" i="16"/>
  <c r="AB142" i="16" s="1"/>
  <c r="AA141" i="16"/>
  <c r="AB141" i="16" s="1"/>
  <c r="AA140" i="16"/>
  <c r="AB140" i="16" s="1"/>
  <c r="AA139" i="16"/>
  <c r="AB139" i="16" s="1"/>
  <c r="AA138" i="16"/>
  <c r="AB138" i="16" s="1"/>
  <c r="AA137" i="16"/>
  <c r="AB137" i="16" s="1"/>
  <c r="AA136" i="16"/>
  <c r="AB136" i="16" s="1"/>
  <c r="AA135" i="16"/>
  <c r="AB135" i="16" s="1"/>
  <c r="AA134" i="16"/>
  <c r="AB134" i="16" s="1"/>
  <c r="AA133" i="16"/>
  <c r="AB133" i="16" s="1"/>
  <c r="AA132" i="16"/>
  <c r="AB132" i="16" s="1"/>
  <c r="AA131" i="16"/>
  <c r="AB131" i="16" s="1"/>
  <c r="AA130" i="16"/>
  <c r="AB130" i="16" s="1"/>
  <c r="AA129" i="16"/>
  <c r="AB129" i="16" s="1"/>
  <c r="AA128" i="16"/>
  <c r="AB128" i="16" s="1"/>
  <c r="AA127" i="16"/>
  <c r="AB127" i="16" s="1"/>
  <c r="AA126" i="16"/>
  <c r="AB126" i="16" s="1"/>
  <c r="AA125" i="16"/>
  <c r="AB125" i="16" s="1"/>
  <c r="AA124" i="16"/>
  <c r="AB124" i="16" s="1"/>
  <c r="AA123" i="16"/>
  <c r="AB123" i="16" s="1"/>
  <c r="AA122" i="16"/>
  <c r="AB122" i="16" s="1"/>
  <c r="AA121" i="16"/>
  <c r="AB121" i="16" s="1"/>
  <c r="AA120" i="16"/>
  <c r="AB120" i="16" s="1"/>
  <c r="AA119" i="16"/>
  <c r="AB119" i="16" s="1"/>
  <c r="AA118" i="16"/>
  <c r="AB118" i="16" s="1"/>
  <c r="AA117" i="16"/>
  <c r="AB117" i="16" s="1"/>
  <c r="AA116" i="16"/>
  <c r="AB116" i="16" s="1"/>
  <c r="AA115" i="16"/>
  <c r="AB115" i="16" s="1"/>
  <c r="AA114" i="16"/>
  <c r="AB114" i="16" s="1"/>
  <c r="AA113" i="16"/>
  <c r="AB113" i="16" s="1"/>
  <c r="AA112" i="16"/>
  <c r="AB112" i="16" s="1"/>
  <c r="AA111" i="16"/>
  <c r="AB111" i="16" s="1"/>
  <c r="AA110" i="16"/>
  <c r="AB110" i="16" s="1"/>
  <c r="AA109" i="16"/>
  <c r="AB109" i="16" s="1"/>
  <c r="AA108" i="16"/>
  <c r="AB108" i="16" s="1"/>
  <c r="AA107" i="16"/>
  <c r="AB107" i="16" s="1"/>
  <c r="AA106" i="16"/>
  <c r="AB106" i="16" s="1"/>
  <c r="AA105" i="16"/>
  <c r="AB105" i="16" s="1"/>
  <c r="AA104" i="16"/>
  <c r="AB104" i="16" s="1"/>
  <c r="AA103" i="16"/>
  <c r="AB103" i="16" s="1"/>
  <c r="AA102" i="16"/>
  <c r="AB102" i="16" s="1"/>
  <c r="AA101" i="16"/>
  <c r="AB101" i="16" s="1"/>
  <c r="AA100" i="16"/>
  <c r="AB100" i="16" s="1"/>
  <c r="AA99" i="16"/>
  <c r="AB99" i="16" s="1"/>
  <c r="AA98" i="16"/>
  <c r="AB98" i="16" s="1"/>
  <c r="AA97" i="16"/>
  <c r="AB97" i="16" s="1"/>
  <c r="AA96" i="16"/>
  <c r="AB96" i="16" s="1"/>
  <c r="AA95" i="16"/>
  <c r="AB95" i="16" s="1"/>
  <c r="AA94" i="16"/>
  <c r="AB94" i="16" s="1"/>
  <c r="AA93" i="16"/>
  <c r="AB93" i="16" s="1"/>
  <c r="AA92" i="16"/>
  <c r="AB92" i="16" s="1"/>
  <c r="AA91" i="16"/>
  <c r="AB91" i="16" s="1"/>
  <c r="AA90" i="16"/>
  <c r="AB90" i="16" s="1"/>
  <c r="AA89" i="16"/>
  <c r="AB89" i="16" s="1"/>
  <c r="AA88" i="16"/>
  <c r="AB88" i="16" s="1"/>
  <c r="AA87" i="16"/>
  <c r="AB87" i="16" s="1"/>
  <c r="AA86" i="16"/>
  <c r="AB86" i="16" s="1"/>
  <c r="AA85" i="16"/>
  <c r="AB85" i="16" s="1"/>
  <c r="AA84" i="16"/>
  <c r="AB84" i="16" s="1"/>
  <c r="AA83" i="16"/>
  <c r="AB83" i="16" s="1"/>
  <c r="AA82" i="16"/>
  <c r="AB82" i="16" s="1"/>
  <c r="AA81" i="16"/>
  <c r="AB81" i="16" s="1"/>
  <c r="AA80" i="16"/>
  <c r="AB80" i="16" s="1"/>
  <c r="AA79" i="16"/>
  <c r="AB79" i="16" s="1"/>
  <c r="AA78" i="16"/>
  <c r="AB78" i="16" s="1"/>
  <c r="AA77" i="16"/>
  <c r="AB77" i="16" s="1"/>
  <c r="AA76" i="16"/>
  <c r="AB76" i="16" s="1"/>
  <c r="AA75" i="16"/>
  <c r="AB75" i="16" s="1"/>
  <c r="AA74" i="16"/>
  <c r="AB74" i="16" s="1"/>
  <c r="AA73" i="16"/>
  <c r="AB73" i="16" s="1"/>
  <c r="AA72" i="16"/>
  <c r="AB72" i="16" s="1"/>
  <c r="AA71" i="16"/>
  <c r="AB71" i="16" s="1"/>
  <c r="AA70" i="16"/>
  <c r="AB70" i="16" s="1"/>
  <c r="AA69" i="16"/>
  <c r="AB69" i="16" s="1"/>
  <c r="AA68" i="16"/>
  <c r="AB68" i="16" s="1"/>
  <c r="AA67" i="16"/>
  <c r="AB67" i="16" s="1"/>
  <c r="AA66" i="16"/>
  <c r="AB66" i="16" s="1"/>
  <c r="AA65" i="16"/>
  <c r="AB65" i="16" s="1"/>
  <c r="AA64" i="16"/>
  <c r="AB64" i="16" s="1"/>
  <c r="AA63" i="16"/>
  <c r="AB63" i="16" s="1"/>
  <c r="AA62" i="16"/>
  <c r="AB62" i="16" s="1"/>
  <c r="AA61" i="16"/>
  <c r="AB61" i="16" s="1"/>
  <c r="AA60" i="16"/>
  <c r="AB60" i="16" s="1"/>
  <c r="AA59" i="16"/>
  <c r="AB59" i="16" s="1"/>
  <c r="AA58" i="16"/>
  <c r="AB58" i="16" s="1"/>
  <c r="AA57" i="16"/>
  <c r="AB57" i="16" s="1"/>
  <c r="AA56" i="16"/>
  <c r="AB56" i="16" s="1"/>
  <c r="AA55" i="16"/>
  <c r="AB55" i="16" s="1"/>
  <c r="AA54" i="16"/>
  <c r="AB54" i="16" s="1"/>
  <c r="AA53" i="16"/>
  <c r="AB53" i="16" s="1"/>
  <c r="AA52" i="16"/>
  <c r="AB52" i="16" s="1"/>
  <c r="AA51" i="16"/>
  <c r="AB51" i="16" s="1"/>
  <c r="AA50" i="16"/>
  <c r="AB50" i="16" s="1"/>
  <c r="AA49" i="16"/>
  <c r="AB49" i="16" s="1"/>
  <c r="AA48" i="16"/>
  <c r="AB48" i="16" s="1"/>
  <c r="AA47" i="16"/>
  <c r="AB47" i="16" s="1"/>
  <c r="AA46" i="16"/>
  <c r="AB46" i="16" s="1"/>
  <c r="AA45" i="16"/>
  <c r="AB45" i="16" s="1"/>
  <c r="AA44" i="16"/>
  <c r="AB44" i="16" s="1"/>
  <c r="AA43" i="16"/>
  <c r="AB43" i="16" s="1"/>
  <c r="AA42" i="16"/>
  <c r="AB42" i="16" s="1"/>
  <c r="AA41" i="16"/>
  <c r="AB41" i="16" s="1"/>
  <c r="AA40" i="16"/>
  <c r="AB40" i="16" s="1"/>
  <c r="AA39" i="16"/>
  <c r="AB39" i="16" s="1"/>
  <c r="AA38" i="16"/>
  <c r="AB38" i="16" s="1"/>
  <c r="AA37" i="16"/>
  <c r="AB37" i="16" s="1"/>
  <c r="AA36" i="16"/>
  <c r="AB36" i="16" s="1"/>
  <c r="AA35" i="16"/>
  <c r="AB35" i="16" s="1"/>
  <c r="AA34" i="16"/>
  <c r="AB34" i="16" s="1"/>
  <c r="AA33" i="16"/>
  <c r="AB33" i="16" s="1"/>
  <c r="AA32" i="16"/>
  <c r="AB32" i="16" s="1"/>
  <c r="AA31" i="16"/>
  <c r="AB31" i="16" s="1"/>
  <c r="AA30" i="16"/>
  <c r="AB30" i="16" s="1"/>
  <c r="AA29" i="16"/>
  <c r="AB29" i="16" s="1"/>
  <c r="AA28" i="16"/>
  <c r="AB28" i="16" s="1"/>
  <c r="AA27" i="16"/>
  <c r="AB27" i="16" s="1"/>
  <c r="AA26" i="16"/>
  <c r="AB26" i="16" s="1"/>
  <c r="AA25" i="16"/>
  <c r="AB25" i="16" s="1"/>
  <c r="AA24" i="16"/>
  <c r="AB24" i="16" s="1"/>
  <c r="AA23" i="16"/>
  <c r="AB23" i="16" s="1"/>
  <c r="AA22" i="16"/>
  <c r="AB22" i="16" s="1"/>
  <c r="AA21" i="16"/>
  <c r="AB21" i="16" s="1"/>
  <c r="AA20" i="16"/>
  <c r="AB20" i="16" s="1"/>
  <c r="AA19" i="16"/>
  <c r="AB19" i="16" s="1"/>
  <c r="AA18" i="16"/>
  <c r="AB18" i="16" s="1"/>
  <c r="AA17" i="16"/>
  <c r="AB17" i="16" s="1"/>
  <c r="AA16" i="16"/>
  <c r="AB16" i="16" s="1"/>
  <c r="AA15" i="16"/>
  <c r="AB15" i="16" s="1"/>
  <c r="AA14" i="16"/>
  <c r="AB14" i="16" s="1"/>
  <c r="AA13" i="16"/>
  <c r="AB13" i="16" s="1"/>
  <c r="AA121" i="15"/>
  <c r="AB121" i="15" s="1"/>
  <c r="AA120" i="15"/>
  <c r="AB120" i="15" s="1"/>
  <c r="AA119" i="15"/>
  <c r="AB119" i="15" s="1"/>
  <c r="AA118" i="15"/>
  <c r="AB118" i="15" s="1"/>
  <c r="AA117" i="15"/>
  <c r="AB117" i="15" s="1"/>
  <c r="AA116" i="15"/>
  <c r="AB116" i="15" s="1"/>
  <c r="AA115" i="15"/>
  <c r="AB115" i="15" s="1"/>
  <c r="AA114" i="15"/>
  <c r="AB114" i="15" s="1"/>
  <c r="AA113" i="15"/>
  <c r="AB113" i="15" s="1"/>
  <c r="AA112" i="15"/>
  <c r="AB112" i="15" s="1"/>
  <c r="AA111" i="15"/>
  <c r="AB111" i="15" s="1"/>
  <c r="AA110" i="15"/>
  <c r="AB110" i="15" s="1"/>
  <c r="AA109" i="15"/>
  <c r="AB109" i="15" s="1"/>
  <c r="AA108" i="15"/>
  <c r="AB108" i="15" s="1"/>
  <c r="AA107" i="15"/>
  <c r="AB107" i="15" s="1"/>
  <c r="AA106" i="15"/>
  <c r="AB106" i="15" s="1"/>
  <c r="AA105" i="15"/>
  <c r="AB105" i="15" s="1"/>
  <c r="AA104" i="15"/>
  <c r="AB104" i="15" s="1"/>
  <c r="AA103" i="15"/>
  <c r="AB103" i="15" s="1"/>
  <c r="AA102" i="15"/>
  <c r="AB102" i="15" s="1"/>
  <c r="AA101" i="15"/>
  <c r="AB101" i="15" s="1"/>
  <c r="AA100" i="15"/>
  <c r="AB100" i="15" s="1"/>
  <c r="AA99" i="15"/>
  <c r="AB99" i="15" s="1"/>
  <c r="AA98" i="15"/>
  <c r="AB98" i="15" s="1"/>
  <c r="AA97" i="15"/>
  <c r="AB97" i="15" s="1"/>
  <c r="AA96" i="15"/>
  <c r="AB96" i="15" s="1"/>
  <c r="AA95" i="15"/>
  <c r="AB95" i="15" s="1"/>
  <c r="AA94" i="15"/>
  <c r="AB94" i="15" s="1"/>
  <c r="AA93" i="15"/>
  <c r="AB93" i="15" s="1"/>
  <c r="AA92" i="15"/>
  <c r="AB92" i="15" s="1"/>
  <c r="AA91" i="15"/>
  <c r="AB91" i="15" s="1"/>
  <c r="AA90" i="15"/>
  <c r="AB90" i="15" s="1"/>
  <c r="AA89" i="15"/>
  <c r="AB89" i="15" s="1"/>
  <c r="AA88" i="15"/>
  <c r="AB88" i="15" s="1"/>
  <c r="AA87" i="15"/>
  <c r="AB87" i="15" s="1"/>
  <c r="AA86" i="15"/>
  <c r="AB86" i="15" s="1"/>
  <c r="AA85" i="15"/>
  <c r="AB85" i="15" s="1"/>
  <c r="AA84" i="15"/>
  <c r="AB84" i="15" s="1"/>
  <c r="AA83" i="15"/>
  <c r="AB83" i="15" s="1"/>
  <c r="AA82" i="15"/>
  <c r="AB82" i="15" s="1"/>
  <c r="AA81" i="15"/>
  <c r="AB81" i="15" s="1"/>
  <c r="AA80" i="15"/>
  <c r="AB80" i="15" s="1"/>
  <c r="AA79" i="15"/>
  <c r="AB79" i="15" s="1"/>
  <c r="AA78" i="15"/>
  <c r="AB78" i="15" s="1"/>
  <c r="AA77" i="15"/>
  <c r="AB77" i="15" s="1"/>
  <c r="AA76" i="15"/>
  <c r="AB76" i="15" s="1"/>
  <c r="AA75" i="15"/>
  <c r="AB75" i="15" s="1"/>
  <c r="AA74" i="15"/>
  <c r="AB74" i="15" s="1"/>
  <c r="AA73" i="15"/>
  <c r="AB73" i="15" s="1"/>
  <c r="AA72" i="15"/>
  <c r="AB72" i="15" s="1"/>
  <c r="AA71" i="15"/>
  <c r="AB71" i="15" s="1"/>
  <c r="AA70" i="15"/>
  <c r="AB70" i="15" s="1"/>
  <c r="AA69" i="15"/>
  <c r="AB69" i="15" s="1"/>
  <c r="AA68" i="15"/>
  <c r="AB68" i="15" s="1"/>
  <c r="AA67" i="15"/>
  <c r="AB67" i="15" s="1"/>
  <c r="AA66" i="15"/>
  <c r="AB66" i="15" s="1"/>
  <c r="AA65" i="15"/>
  <c r="AB65" i="15" s="1"/>
  <c r="AA64" i="15"/>
  <c r="AB64" i="15" s="1"/>
  <c r="AA63" i="15"/>
  <c r="AB63" i="15" s="1"/>
  <c r="AA62" i="15"/>
  <c r="AB62" i="15" s="1"/>
  <c r="AA61" i="15"/>
  <c r="AB61" i="15" s="1"/>
  <c r="AA60" i="15"/>
  <c r="AB60" i="15" s="1"/>
  <c r="AA59" i="15"/>
  <c r="AB59" i="15" s="1"/>
  <c r="AA58" i="15"/>
  <c r="AB58" i="15" s="1"/>
  <c r="AA57" i="15"/>
  <c r="AB57" i="15" s="1"/>
  <c r="AA56" i="15"/>
  <c r="AB56" i="15" s="1"/>
  <c r="AA55" i="15"/>
  <c r="AB55" i="15" s="1"/>
  <c r="AA54" i="15"/>
  <c r="AB54" i="15" s="1"/>
  <c r="AA53" i="15"/>
  <c r="AB53" i="15" s="1"/>
  <c r="AA52" i="15"/>
  <c r="AB52" i="15" s="1"/>
  <c r="AA51" i="15"/>
  <c r="AB51" i="15" s="1"/>
  <c r="AA50" i="15"/>
  <c r="AB50" i="15" s="1"/>
  <c r="AA49" i="15"/>
  <c r="AB49" i="15" s="1"/>
  <c r="AA48" i="15"/>
  <c r="AB48" i="15" s="1"/>
  <c r="AA47" i="15"/>
  <c r="AB47" i="15" s="1"/>
  <c r="AA46" i="15"/>
  <c r="AB46" i="15" s="1"/>
  <c r="AA45" i="15"/>
  <c r="AB45" i="15" s="1"/>
  <c r="AA44" i="15"/>
  <c r="AB44" i="15" s="1"/>
  <c r="AA43" i="15"/>
  <c r="AB43" i="15" s="1"/>
  <c r="AA42" i="15"/>
  <c r="AB42" i="15" s="1"/>
  <c r="AA41" i="15"/>
  <c r="AB41" i="15" s="1"/>
  <c r="AA40" i="15"/>
  <c r="AB40" i="15" s="1"/>
  <c r="AA39" i="15"/>
  <c r="AB39" i="15" s="1"/>
  <c r="AA38" i="15"/>
  <c r="AB38" i="15" s="1"/>
  <c r="AA37" i="15"/>
  <c r="AB37" i="15" s="1"/>
  <c r="AA36" i="15"/>
  <c r="AB36" i="15" s="1"/>
  <c r="AA35" i="15"/>
  <c r="AB35" i="15" s="1"/>
  <c r="AA34" i="15"/>
  <c r="AB34" i="15" s="1"/>
  <c r="AA33" i="15"/>
  <c r="AB33" i="15" s="1"/>
  <c r="AA32" i="15"/>
  <c r="AB32" i="15" s="1"/>
  <c r="AA31" i="15"/>
  <c r="AB31" i="15" s="1"/>
  <c r="AA30" i="15"/>
  <c r="AB30" i="15" s="1"/>
  <c r="AA29" i="15"/>
  <c r="AB29" i="15" s="1"/>
  <c r="AA28" i="15"/>
  <c r="AB28" i="15" s="1"/>
  <c r="AA27" i="15"/>
  <c r="AB27" i="15" s="1"/>
  <c r="AA26" i="15"/>
  <c r="AB26" i="15" s="1"/>
  <c r="AA25" i="15"/>
  <c r="AB25" i="15" s="1"/>
  <c r="AA24" i="15"/>
  <c r="AB24" i="15" s="1"/>
  <c r="AA23" i="15"/>
  <c r="AB23" i="15" s="1"/>
  <c r="AA22" i="15"/>
  <c r="AB22" i="15" s="1"/>
  <c r="AA21" i="15"/>
  <c r="AB21" i="15" s="1"/>
  <c r="AA20" i="15"/>
  <c r="AB20" i="15" s="1"/>
  <c r="AA19" i="15"/>
  <c r="AB19" i="15" s="1"/>
  <c r="AA18" i="15"/>
  <c r="AB18" i="15" s="1"/>
  <c r="AA17" i="15"/>
  <c r="AB17" i="15" s="1"/>
  <c r="AA16" i="15"/>
  <c r="AB16" i="15" s="1"/>
  <c r="AA15" i="15"/>
  <c r="AB15" i="15" s="1"/>
  <c r="AA14" i="15"/>
  <c r="AB14" i="15" s="1"/>
  <c r="AA13" i="15"/>
  <c r="AB13" i="15" s="1"/>
  <c r="AA187" i="14"/>
  <c r="AB187" i="14" s="1"/>
  <c r="AA186" i="14"/>
  <c r="AB186" i="14" s="1"/>
  <c r="AA185" i="14"/>
  <c r="AB185" i="14" s="1"/>
  <c r="AA184" i="14"/>
  <c r="AB184" i="14" s="1"/>
  <c r="AA183" i="14"/>
  <c r="AB183" i="14" s="1"/>
  <c r="AA182" i="14"/>
  <c r="AB182" i="14" s="1"/>
  <c r="AA181" i="14"/>
  <c r="AB181" i="14" s="1"/>
  <c r="AA180" i="14"/>
  <c r="AB180" i="14" s="1"/>
  <c r="AA179" i="14"/>
  <c r="AB179" i="14" s="1"/>
  <c r="AA178" i="14"/>
  <c r="AB178" i="14" s="1"/>
  <c r="AA177" i="14"/>
  <c r="AB177" i="14" s="1"/>
  <c r="AA176" i="14"/>
  <c r="AB176" i="14" s="1"/>
  <c r="AA175" i="14"/>
  <c r="AB175" i="14" s="1"/>
  <c r="AA174" i="14"/>
  <c r="AB174" i="14" s="1"/>
  <c r="AA173" i="14"/>
  <c r="AB173" i="14" s="1"/>
  <c r="AA172" i="14"/>
  <c r="AB172" i="14" s="1"/>
  <c r="AA171" i="14"/>
  <c r="AB171" i="14" s="1"/>
  <c r="AA170" i="14"/>
  <c r="AB170" i="14" s="1"/>
  <c r="AA169" i="14"/>
  <c r="AB169" i="14" s="1"/>
  <c r="AA168" i="14"/>
  <c r="AB168" i="14" s="1"/>
  <c r="AA167" i="14"/>
  <c r="AB167" i="14" s="1"/>
  <c r="AA166" i="14"/>
  <c r="AB166" i="14" s="1"/>
  <c r="AA165" i="14"/>
  <c r="AB165" i="14" s="1"/>
  <c r="AA164" i="14"/>
  <c r="AB164" i="14" s="1"/>
  <c r="AA163" i="14"/>
  <c r="AB163" i="14" s="1"/>
  <c r="AA162" i="14"/>
  <c r="AB162" i="14" s="1"/>
  <c r="AA161" i="14"/>
  <c r="AB161" i="14" s="1"/>
  <c r="AA160" i="14"/>
  <c r="AB160" i="14" s="1"/>
  <c r="AA159" i="14"/>
  <c r="AB159" i="14" s="1"/>
  <c r="AA158" i="14"/>
  <c r="AB158" i="14" s="1"/>
  <c r="AA157" i="14"/>
  <c r="AB157" i="14" s="1"/>
  <c r="AA156" i="14"/>
  <c r="AB156" i="14" s="1"/>
  <c r="AA155" i="14"/>
  <c r="AB155" i="14" s="1"/>
  <c r="AA154" i="14"/>
  <c r="AB154" i="14" s="1"/>
  <c r="AA153" i="14"/>
  <c r="AB153" i="14" s="1"/>
  <c r="AA152" i="14"/>
  <c r="AB152" i="14" s="1"/>
  <c r="AA151" i="14"/>
  <c r="AB151" i="14" s="1"/>
  <c r="AA150" i="14"/>
  <c r="AB150" i="14" s="1"/>
  <c r="AA149" i="14"/>
  <c r="AB149" i="14" s="1"/>
  <c r="AA148" i="14"/>
  <c r="AB148" i="14" s="1"/>
  <c r="AA147" i="14"/>
  <c r="AB147" i="14" s="1"/>
  <c r="AA146" i="14"/>
  <c r="AB146" i="14" s="1"/>
  <c r="AA145" i="14"/>
  <c r="AB145" i="14" s="1"/>
  <c r="AA144" i="14"/>
  <c r="AB144" i="14" s="1"/>
  <c r="AA143" i="14"/>
  <c r="AB143" i="14" s="1"/>
  <c r="AA142" i="14"/>
  <c r="AB142" i="14" s="1"/>
  <c r="AA141" i="14"/>
  <c r="AB141" i="14" s="1"/>
  <c r="AA140" i="14"/>
  <c r="AB140" i="14" s="1"/>
  <c r="AA139" i="14"/>
  <c r="AB139" i="14" s="1"/>
  <c r="AA138" i="14"/>
  <c r="AB138" i="14" s="1"/>
  <c r="AA137" i="14"/>
  <c r="AB137" i="14" s="1"/>
  <c r="AA136" i="14"/>
  <c r="AB136" i="14" s="1"/>
  <c r="AA135" i="14"/>
  <c r="AB135" i="14" s="1"/>
  <c r="AA134" i="14"/>
  <c r="AB134" i="14" s="1"/>
  <c r="AA133" i="14"/>
  <c r="AB133" i="14" s="1"/>
  <c r="AA132" i="14"/>
  <c r="AB132" i="14" s="1"/>
  <c r="AA131" i="14"/>
  <c r="AB131" i="14" s="1"/>
  <c r="AA130" i="14"/>
  <c r="AB130" i="14" s="1"/>
  <c r="AA129" i="14"/>
  <c r="AB129" i="14" s="1"/>
  <c r="AA128" i="14"/>
  <c r="AB128" i="14" s="1"/>
  <c r="AA127" i="14"/>
  <c r="AB127" i="14" s="1"/>
  <c r="AA126" i="14"/>
  <c r="AB126" i="14" s="1"/>
  <c r="AA125" i="14"/>
  <c r="AB125" i="14" s="1"/>
  <c r="AA124" i="14"/>
  <c r="AB124" i="14" s="1"/>
  <c r="AA123" i="14"/>
  <c r="AB123" i="14" s="1"/>
  <c r="AA122" i="14"/>
  <c r="AB122" i="14" s="1"/>
  <c r="AA121" i="14"/>
  <c r="AB121" i="14" s="1"/>
  <c r="AA120" i="14"/>
  <c r="AB120" i="14" s="1"/>
  <c r="AA119" i="14"/>
  <c r="AB119" i="14" s="1"/>
  <c r="AA118" i="14"/>
  <c r="AB118" i="14" s="1"/>
  <c r="AA117" i="14"/>
  <c r="AB117" i="14" s="1"/>
  <c r="AA116" i="14"/>
  <c r="AB116" i="14" s="1"/>
  <c r="AA115" i="14"/>
  <c r="AB115" i="14" s="1"/>
  <c r="AA114" i="14"/>
  <c r="AB114" i="14" s="1"/>
  <c r="AA113" i="14"/>
  <c r="AB113" i="14" s="1"/>
  <c r="AA112" i="14"/>
  <c r="AB112" i="14" s="1"/>
  <c r="AA111" i="14"/>
  <c r="AB111" i="14" s="1"/>
  <c r="AA110" i="14"/>
  <c r="AB110" i="14" s="1"/>
  <c r="AA109" i="14"/>
  <c r="AB109" i="14" s="1"/>
  <c r="AA108" i="14"/>
  <c r="AB108" i="14" s="1"/>
  <c r="AA107" i="14"/>
  <c r="AB107" i="14" s="1"/>
  <c r="AA106" i="14"/>
  <c r="AB106" i="14" s="1"/>
  <c r="AA105" i="14"/>
  <c r="AB105" i="14" s="1"/>
  <c r="AA104" i="14"/>
  <c r="AB104" i="14" s="1"/>
  <c r="AA103" i="14"/>
  <c r="AB103" i="14" s="1"/>
  <c r="AA102" i="14"/>
  <c r="AB102" i="14" s="1"/>
  <c r="AA101" i="14"/>
  <c r="AB101" i="14" s="1"/>
  <c r="AA100" i="14"/>
  <c r="AB100" i="14" s="1"/>
  <c r="AA99" i="14"/>
  <c r="AB99" i="14" s="1"/>
  <c r="AA98" i="14"/>
  <c r="AB98" i="14" s="1"/>
  <c r="AA97" i="14"/>
  <c r="AB97" i="14" s="1"/>
  <c r="AA96" i="14"/>
  <c r="AB96" i="14" s="1"/>
  <c r="AA95" i="14"/>
  <c r="AB95" i="14" s="1"/>
  <c r="AA94" i="14"/>
  <c r="AB94" i="14" s="1"/>
  <c r="AA93" i="14"/>
  <c r="AB93" i="14" s="1"/>
  <c r="AA92" i="14"/>
  <c r="AB92" i="14" s="1"/>
  <c r="AA91" i="14"/>
  <c r="AB91" i="14" s="1"/>
  <c r="AA90" i="14"/>
  <c r="AB90" i="14" s="1"/>
  <c r="AA89" i="14"/>
  <c r="AB89" i="14" s="1"/>
  <c r="AA88" i="14"/>
  <c r="AB88" i="14" s="1"/>
  <c r="AA87" i="14"/>
  <c r="AB87" i="14" s="1"/>
  <c r="AA86" i="14"/>
  <c r="AB86" i="14" s="1"/>
  <c r="AA85" i="14"/>
  <c r="AB85" i="14" s="1"/>
  <c r="AA84" i="14"/>
  <c r="AB84" i="14" s="1"/>
  <c r="AA83" i="14"/>
  <c r="AB83" i="14" s="1"/>
  <c r="AA82" i="14"/>
  <c r="AB82" i="14" s="1"/>
  <c r="AA81" i="14"/>
  <c r="AB81" i="14" s="1"/>
  <c r="AA80" i="14"/>
  <c r="AB80" i="14" s="1"/>
  <c r="AA79" i="14"/>
  <c r="AB79" i="14" s="1"/>
  <c r="AA78" i="14"/>
  <c r="AB78" i="14" s="1"/>
  <c r="AA77" i="14"/>
  <c r="AB77" i="14" s="1"/>
  <c r="AA76" i="14"/>
  <c r="AB76" i="14" s="1"/>
  <c r="AA75" i="14"/>
  <c r="AB75" i="14" s="1"/>
  <c r="AA74" i="14"/>
  <c r="AB74" i="14" s="1"/>
  <c r="AA73" i="14"/>
  <c r="AB73" i="14" s="1"/>
  <c r="AA72" i="14"/>
  <c r="AB72" i="14" s="1"/>
  <c r="AA71" i="14"/>
  <c r="AB71" i="14" s="1"/>
  <c r="AA70" i="14"/>
  <c r="AB70" i="14" s="1"/>
  <c r="AA69" i="14"/>
  <c r="AB69" i="14" s="1"/>
  <c r="AA68" i="14"/>
  <c r="AB68" i="14" s="1"/>
  <c r="AA67" i="14"/>
  <c r="AB67" i="14" s="1"/>
  <c r="AA66" i="14"/>
  <c r="AB66" i="14" s="1"/>
  <c r="AA65" i="14"/>
  <c r="AB65" i="14" s="1"/>
  <c r="AA64" i="14"/>
  <c r="AB64" i="14" s="1"/>
  <c r="AA63" i="14"/>
  <c r="AB63" i="14" s="1"/>
  <c r="AA62" i="14"/>
  <c r="AB62" i="14" s="1"/>
  <c r="AA61" i="14"/>
  <c r="AB61" i="14" s="1"/>
  <c r="AA60" i="14"/>
  <c r="AB60" i="14" s="1"/>
  <c r="AA59" i="14"/>
  <c r="AB59" i="14" s="1"/>
  <c r="AA58" i="14"/>
  <c r="AB58" i="14" s="1"/>
  <c r="AA57" i="14"/>
  <c r="AB57" i="14" s="1"/>
  <c r="AA56" i="14"/>
  <c r="AB56" i="14" s="1"/>
  <c r="AA55" i="14"/>
  <c r="AB55" i="14" s="1"/>
  <c r="AA54" i="14"/>
  <c r="AB54" i="14" s="1"/>
  <c r="AA53" i="14"/>
  <c r="AB53" i="14" s="1"/>
  <c r="AA52" i="14"/>
  <c r="AB52" i="14" s="1"/>
  <c r="AA51" i="14"/>
  <c r="AB51" i="14" s="1"/>
  <c r="AA50" i="14"/>
  <c r="AB50" i="14" s="1"/>
  <c r="AA49" i="14"/>
  <c r="AB49" i="14" s="1"/>
  <c r="AA48" i="14"/>
  <c r="AB48" i="14" s="1"/>
  <c r="AA47" i="14"/>
  <c r="AB47" i="14" s="1"/>
  <c r="AA46" i="14"/>
  <c r="AB46" i="14" s="1"/>
  <c r="AA45" i="14"/>
  <c r="AB45" i="14" s="1"/>
  <c r="AA44" i="14"/>
  <c r="AB44" i="14" s="1"/>
  <c r="AA43" i="14"/>
  <c r="AB43" i="14" s="1"/>
  <c r="AA42" i="14"/>
  <c r="AB42" i="14" s="1"/>
  <c r="AA41" i="14"/>
  <c r="AB41" i="14" s="1"/>
  <c r="AA40" i="14"/>
  <c r="AB40" i="14" s="1"/>
  <c r="AA39" i="14"/>
  <c r="AB39" i="14" s="1"/>
  <c r="AA38" i="14"/>
  <c r="AB38" i="14" s="1"/>
  <c r="AA37" i="14"/>
  <c r="AB37" i="14" s="1"/>
  <c r="AA36" i="14"/>
  <c r="AB36" i="14" s="1"/>
  <c r="AA35" i="14"/>
  <c r="AB35" i="14" s="1"/>
  <c r="AA34" i="14"/>
  <c r="AB34" i="14" s="1"/>
  <c r="AA33" i="14"/>
  <c r="AB33" i="14" s="1"/>
  <c r="AA32" i="14"/>
  <c r="AB32" i="14" s="1"/>
  <c r="AA31" i="14"/>
  <c r="AB31" i="14" s="1"/>
  <c r="AA30" i="14"/>
  <c r="AB30" i="14" s="1"/>
  <c r="AA29" i="14"/>
  <c r="AB29" i="14" s="1"/>
  <c r="AA28" i="14"/>
  <c r="AB28" i="14" s="1"/>
  <c r="AA27" i="14"/>
  <c r="AB27" i="14" s="1"/>
  <c r="AA26" i="14"/>
  <c r="AB26" i="14" s="1"/>
  <c r="AA25" i="14"/>
  <c r="AB25" i="14" s="1"/>
  <c r="AA24" i="14"/>
  <c r="AB24" i="14" s="1"/>
  <c r="AA23" i="14"/>
  <c r="AB23" i="14" s="1"/>
  <c r="AA22" i="14"/>
  <c r="AB22" i="14" s="1"/>
  <c r="AA21" i="14"/>
  <c r="AB21" i="14" s="1"/>
  <c r="AA20" i="14"/>
  <c r="AB20" i="14" s="1"/>
  <c r="AA19" i="14"/>
  <c r="AB19" i="14" s="1"/>
  <c r="AA18" i="14"/>
  <c r="AB18" i="14" s="1"/>
  <c r="AA17" i="14"/>
  <c r="AB17" i="14" s="1"/>
  <c r="AA16" i="14"/>
  <c r="AB16" i="14" s="1"/>
  <c r="AA15" i="14"/>
  <c r="AB15" i="14" s="1"/>
  <c r="AA14" i="14"/>
  <c r="AB14" i="14" s="1"/>
  <c r="AA13" i="14"/>
  <c r="AB13" i="14" s="1"/>
  <c r="AA253" i="11"/>
  <c r="AB253" i="11" s="1"/>
  <c r="AA252" i="11"/>
  <c r="AB252" i="11" s="1"/>
  <c r="AA251" i="11"/>
  <c r="AB251" i="11" s="1"/>
  <c r="AA250" i="11"/>
  <c r="AB250" i="11" s="1"/>
  <c r="AA249" i="11"/>
  <c r="AB249" i="11" s="1"/>
  <c r="AA248" i="11"/>
  <c r="AB248" i="11" s="1"/>
  <c r="AA247" i="11"/>
  <c r="AB247" i="11" s="1"/>
  <c r="AA246" i="11"/>
  <c r="AB246" i="11" s="1"/>
  <c r="AA245" i="11"/>
  <c r="AB245" i="11" s="1"/>
  <c r="AA244" i="11"/>
  <c r="AB244" i="11" s="1"/>
  <c r="AA243" i="11"/>
  <c r="AB243" i="11" s="1"/>
  <c r="AA242" i="11"/>
  <c r="AB242" i="11" s="1"/>
  <c r="AA241" i="11"/>
  <c r="AB241" i="11" s="1"/>
  <c r="AA240" i="11"/>
  <c r="AB240" i="11" s="1"/>
  <c r="AA239" i="11"/>
  <c r="AB239" i="11" s="1"/>
  <c r="AA238" i="11"/>
  <c r="AB238" i="11" s="1"/>
  <c r="AA237" i="11"/>
  <c r="AB237" i="11" s="1"/>
  <c r="AA236" i="11"/>
  <c r="AB236" i="11" s="1"/>
  <c r="AA235" i="11"/>
  <c r="AB235" i="11" s="1"/>
  <c r="AA234" i="11"/>
  <c r="AB234" i="11" s="1"/>
  <c r="AA233" i="11"/>
  <c r="AB233" i="11" s="1"/>
  <c r="AA232" i="11"/>
  <c r="AB232" i="11" s="1"/>
  <c r="AA231" i="11"/>
  <c r="AB231" i="11" s="1"/>
  <c r="AA230" i="11"/>
  <c r="AB230" i="11" s="1"/>
  <c r="AA229" i="11"/>
  <c r="AB229" i="11" s="1"/>
  <c r="AA228" i="11"/>
  <c r="AB228" i="11" s="1"/>
  <c r="AA227" i="11"/>
  <c r="AB227" i="11" s="1"/>
  <c r="AA226" i="11"/>
  <c r="AB226" i="11" s="1"/>
  <c r="AA225" i="11"/>
  <c r="AB225" i="11" s="1"/>
  <c r="AA224" i="11"/>
  <c r="AB224" i="11" s="1"/>
  <c r="AA223" i="11"/>
  <c r="AB223" i="11" s="1"/>
  <c r="AA222" i="11"/>
  <c r="AB222" i="11" s="1"/>
  <c r="AA221" i="11"/>
  <c r="AB221" i="11" s="1"/>
  <c r="AA220" i="11"/>
  <c r="AB220" i="11" s="1"/>
  <c r="AA219" i="11"/>
  <c r="AB219" i="11" s="1"/>
  <c r="AA218" i="11"/>
  <c r="AB218" i="11" s="1"/>
  <c r="AA217" i="11"/>
  <c r="AB217" i="11" s="1"/>
  <c r="AA216" i="11"/>
  <c r="AB216" i="11" s="1"/>
  <c r="AA215" i="11"/>
  <c r="AB215" i="11" s="1"/>
  <c r="AA214" i="11"/>
  <c r="AB214" i="11" s="1"/>
  <c r="AA213" i="11"/>
  <c r="AB213" i="11" s="1"/>
  <c r="AA212" i="11"/>
  <c r="AB212" i="11" s="1"/>
  <c r="AA211" i="11"/>
  <c r="AB211" i="11" s="1"/>
  <c r="AA210" i="11"/>
  <c r="AB210" i="11" s="1"/>
  <c r="AA209" i="11"/>
  <c r="AB209" i="11" s="1"/>
  <c r="AA208" i="11"/>
  <c r="AB208" i="11" s="1"/>
  <c r="AA207" i="11"/>
  <c r="AB207" i="11" s="1"/>
  <c r="AA206" i="11"/>
  <c r="AB206" i="11" s="1"/>
  <c r="AA205" i="11"/>
  <c r="AB205" i="11" s="1"/>
  <c r="AA204" i="11"/>
  <c r="AB204" i="11" s="1"/>
  <c r="AA203" i="11"/>
  <c r="AB203" i="11" s="1"/>
  <c r="AA202" i="11"/>
  <c r="AB202" i="11" s="1"/>
  <c r="AA201" i="11"/>
  <c r="AB201" i="11" s="1"/>
  <c r="AA200" i="11"/>
  <c r="AB200" i="11" s="1"/>
  <c r="AA199" i="11"/>
  <c r="AB199" i="11" s="1"/>
  <c r="AA198" i="11"/>
  <c r="AB198" i="11" s="1"/>
  <c r="AA197" i="11"/>
  <c r="AB197" i="11" s="1"/>
  <c r="AA196" i="11"/>
  <c r="AB196" i="11" s="1"/>
  <c r="AA195" i="11"/>
  <c r="AB195" i="11" s="1"/>
  <c r="AA194" i="11"/>
  <c r="AB194" i="11" s="1"/>
  <c r="AA193" i="11"/>
  <c r="AB193" i="11" s="1"/>
  <c r="AA192" i="11"/>
  <c r="AB192" i="11" s="1"/>
  <c r="AA191" i="11"/>
  <c r="AB191" i="11" s="1"/>
  <c r="AA190" i="11"/>
  <c r="AB190" i="11" s="1"/>
  <c r="AA189" i="11"/>
  <c r="AB189" i="11" s="1"/>
  <c r="AA188" i="11"/>
  <c r="AB188" i="11" s="1"/>
  <c r="AA187" i="11"/>
  <c r="AB187" i="11" s="1"/>
  <c r="AA186" i="11"/>
  <c r="AB186" i="11" s="1"/>
  <c r="AA185" i="11"/>
  <c r="AB185" i="11" s="1"/>
  <c r="AA184" i="11"/>
  <c r="AB184" i="11" s="1"/>
  <c r="AA183" i="11"/>
  <c r="AB183" i="11" s="1"/>
  <c r="AA182" i="11"/>
  <c r="AB182" i="11" s="1"/>
  <c r="AA181" i="11"/>
  <c r="AB181" i="11" s="1"/>
  <c r="AA180" i="11"/>
  <c r="AB180" i="11" s="1"/>
  <c r="AA179" i="11"/>
  <c r="AB179" i="11" s="1"/>
  <c r="AA178" i="11"/>
  <c r="AB178" i="11" s="1"/>
  <c r="AA177" i="11"/>
  <c r="AB177" i="11" s="1"/>
  <c r="AA176" i="11"/>
  <c r="AB176" i="11" s="1"/>
  <c r="AA175" i="11"/>
  <c r="AB175" i="11" s="1"/>
  <c r="AA174" i="11"/>
  <c r="AB174" i="11" s="1"/>
  <c r="AA173" i="11"/>
  <c r="AB173" i="11" s="1"/>
  <c r="AA172" i="11"/>
  <c r="AB172" i="11" s="1"/>
  <c r="AA171" i="11"/>
  <c r="AB171" i="11" s="1"/>
  <c r="AA170" i="11"/>
  <c r="AB170" i="11" s="1"/>
  <c r="AA169" i="11"/>
  <c r="AB169" i="11" s="1"/>
  <c r="AA168" i="11"/>
  <c r="AB168" i="11" s="1"/>
  <c r="AA167" i="11"/>
  <c r="AB167" i="11" s="1"/>
  <c r="AA166" i="11"/>
  <c r="AB166" i="11" s="1"/>
  <c r="AA165" i="11"/>
  <c r="AB165" i="11" s="1"/>
  <c r="AA164" i="11"/>
  <c r="AB164" i="11" s="1"/>
  <c r="AA163" i="11"/>
  <c r="AB163" i="11" s="1"/>
  <c r="AA162" i="11"/>
  <c r="AB162" i="11" s="1"/>
  <c r="AA161" i="11"/>
  <c r="AB161" i="11" s="1"/>
  <c r="AA160" i="11"/>
  <c r="AB160" i="11" s="1"/>
  <c r="AA159" i="11"/>
  <c r="AB159" i="11" s="1"/>
  <c r="AA158" i="11"/>
  <c r="AB158" i="11" s="1"/>
  <c r="AA157" i="11"/>
  <c r="AB157" i="11" s="1"/>
  <c r="AA156" i="11"/>
  <c r="AB156" i="11" s="1"/>
  <c r="AA155" i="11"/>
  <c r="AB155" i="11" s="1"/>
  <c r="AA154" i="11"/>
  <c r="AB154" i="11" s="1"/>
  <c r="AA153" i="11"/>
  <c r="AB153" i="11" s="1"/>
  <c r="AA152" i="11"/>
  <c r="AB152" i="11" s="1"/>
  <c r="AA151" i="11"/>
  <c r="AB151" i="11" s="1"/>
  <c r="AA150" i="11"/>
  <c r="AB150" i="11" s="1"/>
  <c r="AA149" i="11"/>
  <c r="AB149" i="11" s="1"/>
  <c r="AA148" i="11"/>
  <c r="AB148" i="11" s="1"/>
  <c r="AA147" i="11"/>
  <c r="AB147" i="11" s="1"/>
  <c r="AA146" i="11"/>
  <c r="AB146" i="11" s="1"/>
  <c r="AA145" i="11"/>
  <c r="AB145" i="11" s="1"/>
  <c r="AA144" i="11"/>
  <c r="AB144" i="11" s="1"/>
  <c r="AA143" i="11"/>
  <c r="AB143" i="11" s="1"/>
  <c r="AA142" i="11"/>
  <c r="AB142" i="11" s="1"/>
  <c r="AA141" i="11"/>
  <c r="AB141" i="11" s="1"/>
  <c r="AA140" i="11"/>
  <c r="AB140" i="11" s="1"/>
  <c r="AA139" i="11"/>
  <c r="AB139" i="11" s="1"/>
  <c r="AA138" i="11"/>
  <c r="AB138" i="11" s="1"/>
  <c r="AA137" i="11"/>
  <c r="AB137" i="11" s="1"/>
  <c r="AA136" i="11"/>
  <c r="AB136" i="11" s="1"/>
  <c r="AA135" i="11"/>
  <c r="AB135" i="11" s="1"/>
  <c r="AA134" i="11"/>
  <c r="AB134" i="11" s="1"/>
  <c r="AA133" i="11"/>
  <c r="AB133" i="11" s="1"/>
  <c r="AA132" i="11"/>
  <c r="AB132" i="11" s="1"/>
  <c r="AA131" i="11"/>
  <c r="AB131" i="11" s="1"/>
  <c r="AA130" i="11"/>
  <c r="AB130" i="11" s="1"/>
  <c r="AA129" i="11"/>
  <c r="AB129" i="11" s="1"/>
  <c r="AA128" i="11"/>
  <c r="AB128" i="11" s="1"/>
  <c r="AA127" i="11"/>
  <c r="AB127" i="11" s="1"/>
  <c r="AA126" i="11"/>
  <c r="AB126" i="11" s="1"/>
  <c r="AA125" i="11"/>
  <c r="AB125" i="11" s="1"/>
  <c r="AA124" i="11"/>
  <c r="AB124" i="11" s="1"/>
  <c r="AA123" i="11"/>
  <c r="AB123" i="11" s="1"/>
  <c r="AA122" i="11"/>
  <c r="AB122" i="11" s="1"/>
  <c r="AA121" i="11"/>
  <c r="AB121" i="11" s="1"/>
  <c r="AA120" i="11"/>
  <c r="AB120" i="11" s="1"/>
  <c r="AA119" i="11"/>
  <c r="AB119" i="11" s="1"/>
  <c r="AA118" i="11"/>
  <c r="AB118" i="11" s="1"/>
  <c r="AA117" i="11"/>
  <c r="AB117" i="11" s="1"/>
  <c r="AA116" i="11"/>
  <c r="AB116" i="11" s="1"/>
  <c r="AA115" i="11"/>
  <c r="AB115" i="11" s="1"/>
  <c r="AA114" i="11"/>
  <c r="AB114" i="11" s="1"/>
  <c r="AA113" i="11"/>
  <c r="AB113" i="11" s="1"/>
  <c r="AA112" i="11"/>
  <c r="AB112" i="11" s="1"/>
  <c r="AA111" i="11"/>
  <c r="AB111" i="11" s="1"/>
  <c r="AA110" i="11"/>
  <c r="AB110" i="11" s="1"/>
  <c r="AA109" i="11"/>
  <c r="AB109" i="11" s="1"/>
  <c r="AA108" i="11"/>
  <c r="AB108" i="11" s="1"/>
  <c r="AA107" i="11"/>
  <c r="AB107" i="11" s="1"/>
  <c r="AA106" i="11"/>
  <c r="AB106" i="11" s="1"/>
  <c r="AA105" i="11"/>
  <c r="AB105" i="11" s="1"/>
  <c r="AA104" i="11"/>
  <c r="AB104" i="11" s="1"/>
  <c r="AA103" i="11"/>
  <c r="AB103" i="11" s="1"/>
  <c r="AA102" i="11"/>
  <c r="AB102" i="11" s="1"/>
  <c r="AA101" i="11"/>
  <c r="AB101" i="11" s="1"/>
  <c r="AA100" i="11"/>
  <c r="AB100" i="11" s="1"/>
  <c r="AA99" i="11"/>
  <c r="AB99" i="11" s="1"/>
  <c r="AA98" i="11"/>
  <c r="AB98" i="11" s="1"/>
  <c r="AA97" i="11"/>
  <c r="AB97" i="11" s="1"/>
  <c r="AA96" i="11"/>
  <c r="AB96" i="11" s="1"/>
  <c r="AA95" i="11"/>
  <c r="AB95" i="11" s="1"/>
  <c r="AA94" i="11"/>
  <c r="AB94" i="11" s="1"/>
  <c r="AA93" i="11"/>
  <c r="AB93" i="11" s="1"/>
  <c r="AA92" i="11"/>
  <c r="AB92" i="11" s="1"/>
  <c r="AA91" i="11"/>
  <c r="AB91" i="11" s="1"/>
  <c r="AA90" i="11"/>
  <c r="AB90" i="11" s="1"/>
  <c r="AA89" i="11"/>
  <c r="AB89" i="11" s="1"/>
  <c r="AA88" i="11"/>
  <c r="AB88" i="11" s="1"/>
  <c r="AA87" i="11"/>
  <c r="AB87" i="11" s="1"/>
  <c r="AA86" i="11"/>
  <c r="AB86" i="11" s="1"/>
  <c r="AA85" i="11"/>
  <c r="AB85" i="11" s="1"/>
  <c r="AA84" i="11"/>
  <c r="AB84" i="11" s="1"/>
  <c r="AA83" i="11"/>
  <c r="AB83" i="11" s="1"/>
  <c r="AA82" i="11"/>
  <c r="AB82" i="11" s="1"/>
  <c r="AA81" i="11"/>
  <c r="AB81" i="11" s="1"/>
  <c r="AA80" i="11"/>
  <c r="AB80" i="11" s="1"/>
  <c r="AA79" i="11"/>
  <c r="AB79" i="11" s="1"/>
  <c r="AA78" i="11"/>
  <c r="AB78" i="11" s="1"/>
  <c r="AA77" i="11"/>
  <c r="AB77" i="11" s="1"/>
  <c r="AA76" i="11"/>
  <c r="AB76" i="11" s="1"/>
  <c r="AA75" i="11"/>
  <c r="AB75" i="11" s="1"/>
  <c r="AA74" i="11"/>
  <c r="AB74" i="11" s="1"/>
  <c r="AA73" i="11"/>
  <c r="AB73" i="11" s="1"/>
  <c r="AA72" i="11"/>
  <c r="AB72" i="11" s="1"/>
  <c r="AA71" i="11"/>
  <c r="AB71" i="11" s="1"/>
  <c r="AA70" i="11"/>
  <c r="AB70" i="11" s="1"/>
  <c r="AA69" i="11"/>
  <c r="AB69" i="11" s="1"/>
  <c r="AA68" i="11"/>
  <c r="AB68" i="11" s="1"/>
  <c r="AA67" i="11"/>
  <c r="AB67" i="11" s="1"/>
  <c r="AA66" i="11"/>
  <c r="AB66" i="11" s="1"/>
  <c r="AA65" i="11"/>
  <c r="AB65" i="11" s="1"/>
  <c r="AA64" i="11"/>
  <c r="AB64" i="11" s="1"/>
  <c r="AA63" i="11"/>
  <c r="AB63" i="11" s="1"/>
  <c r="AA62" i="11"/>
  <c r="AB62" i="11" s="1"/>
  <c r="AA61" i="11"/>
  <c r="AB61" i="11" s="1"/>
  <c r="AA60" i="11"/>
  <c r="AB60" i="11" s="1"/>
  <c r="AA59" i="11"/>
  <c r="AB59" i="11" s="1"/>
  <c r="AA58" i="11"/>
  <c r="AB58" i="11" s="1"/>
  <c r="AA57" i="11"/>
  <c r="AB57" i="11" s="1"/>
  <c r="AA56" i="11"/>
  <c r="AB56" i="11" s="1"/>
  <c r="AA55" i="11"/>
  <c r="AB55" i="11" s="1"/>
  <c r="AA54" i="11"/>
  <c r="AB54" i="11" s="1"/>
  <c r="AA53" i="11"/>
  <c r="AB53" i="11" s="1"/>
  <c r="AA52" i="11"/>
  <c r="AB52" i="11" s="1"/>
  <c r="AA51" i="11"/>
  <c r="AB51" i="11" s="1"/>
  <c r="AA50" i="11"/>
  <c r="AB50" i="11" s="1"/>
  <c r="AA49" i="11"/>
  <c r="AB49" i="11" s="1"/>
  <c r="AA48" i="11"/>
  <c r="AB48" i="11" s="1"/>
  <c r="AA47" i="11"/>
  <c r="AB47" i="11" s="1"/>
  <c r="AA46" i="11"/>
  <c r="AB46" i="11" s="1"/>
  <c r="AA45" i="11"/>
  <c r="AB45" i="11" s="1"/>
  <c r="AA44" i="11"/>
  <c r="AB44" i="11" s="1"/>
  <c r="AA43" i="11"/>
  <c r="AB43" i="11" s="1"/>
  <c r="AA42" i="11"/>
  <c r="AB42" i="11" s="1"/>
  <c r="AA41" i="11"/>
  <c r="AB41" i="11" s="1"/>
  <c r="AA40" i="11"/>
  <c r="AB40" i="11" s="1"/>
  <c r="AA39" i="11"/>
  <c r="AB39" i="11" s="1"/>
  <c r="AA38" i="11"/>
  <c r="AB38" i="11" s="1"/>
  <c r="AA37" i="11"/>
  <c r="AB37" i="11" s="1"/>
  <c r="AA36" i="11"/>
  <c r="AB36" i="11" s="1"/>
  <c r="AA35" i="11"/>
  <c r="AB35" i="11" s="1"/>
  <c r="AA34" i="11"/>
  <c r="AB34" i="11" s="1"/>
  <c r="AA33" i="11"/>
  <c r="AB33" i="11" s="1"/>
  <c r="AA32" i="11"/>
  <c r="AB32" i="11" s="1"/>
  <c r="AA31" i="11"/>
  <c r="AB31" i="11" s="1"/>
  <c r="AA30" i="11"/>
  <c r="AB30" i="11" s="1"/>
  <c r="AA29" i="11"/>
  <c r="AB29" i="11" s="1"/>
  <c r="AA28" i="11"/>
  <c r="AB28" i="11" s="1"/>
  <c r="AA27" i="11"/>
  <c r="AB27" i="11" s="1"/>
  <c r="AA26" i="11"/>
  <c r="AB26" i="11" s="1"/>
  <c r="AA25" i="11"/>
  <c r="AB25" i="11" s="1"/>
  <c r="AA24" i="11"/>
  <c r="AB24" i="11" s="1"/>
  <c r="AA23" i="11"/>
  <c r="AB23" i="11" s="1"/>
  <c r="AA22" i="11"/>
  <c r="AB22" i="11" s="1"/>
  <c r="AA21" i="11"/>
  <c r="AB21" i="11" s="1"/>
  <c r="AA20" i="11"/>
  <c r="AB20" i="11" s="1"/>
  <c r="AA19" i="11"/>
  <c r="AB19" i="11" s="1"/>
  <c r="AA18" i="11"/>
  <c r="AB18" i="11" s="1"/>
  <c r="AA17" i="11"/>
  <c r="AB17" i="11" s="1"/>
  <c r="AA16" i="11"/>
  <c r="AB16" i="11" s="1"/>
  <c r="AA15" i="11"/>
  <c r="AB15" i="11" s="1"/>
  <c r="AA14" i="11"/>
  <c r="AB14" i="11" s="1"/>
  <c r="AA13" i="11"/>
  <c r="AB13" i="11" s="1"/>
  <c r="AA213" i="10"/>
  <c r="AB213" i="10" s="1"/>
  <c r="AA212" i="10"/>
  <c r="AB212" i="10" s="1"/>
  <c r="AA211" i="10"/>
  <c r="AB211" i="10" s="1"/>
  <c r="AA210" i="10"/>
  <c r="AB210" i="10" s="1"/>
  <c r="AA209" i="10"/>
  <c r="AB209" i="10" s="1"/>
  <c r="AA208" i="10"/>
  <c r="AB208" i="10" s="1"/>
  <c r="AA207" i="10"/>
  <c r="AB207" i="10" s="1"/>
  <c r="AA206" i="10"/>
  <c r="AB206" i="10" s="1"/>
  <c r="AA205" i="10"/>
  <c r="AB205" i="10" s="1"/>
  <c r="AA204" i="10"/>
  <c r="AB204" i="10" s="1"/>
  <c r="AA203" i="10"/>
  <c r="AB203" i="10" s="1"/>
  <c r="AA202" i="10"/>
  <c r="AB202" i="10" s="1"/>
  <c r="AA201" i="10"/>
  <c r="AB201" i="10" s="1"/>
  <c r="AA200" i="10"/>
  <c r="AB200" i="10" s="1"/>
  <c r="AA199" i="10"/>
  <c r="AB199" i="10" s="1"/>
  <c r="AA198" i="10"/>
  <c r="AB198" i="10" s="1"/>
  <c r="AA197" i="10"/>
  <c r="AB197" i="10" s="1"/>
  <c r="AA196" i="10"/>
  <c r="AB196" i="10" s="1"/>
  <c r="AA195" i="10"/>
  <c r="AB195" i="10" s="1"/>
  <c r="AA194" i="10"/>
  <c r="AB194" i="10" s="1"/>
  <c r="AA193" i="10"/>
  <c r="AB193" i="10" s="1"/>
  <c r="AA192" i="10"/>
  <c r="AB192" i="10" s="1"/>
  <c r="AA191" i="10"/>
  <c r="AB191" i="10" s="1"/>
  <c r="AA190" i="10"/>
  <c r="AB190" i="10" s="1"/>
  <c r="AA189" i="10"/>
  <c r="AB189" i="10" s="1"/>
  <c r="AA188" i="10"/>
  <c r="AB188" i="10" s="1"/>
  <c r="AA187" i="10"/>
  <c r="AB187" i="10" s="1"/>
  <c r="AA186" i="10"/>
  <c r="AB186" i="10" s="1"/>
  <c r="AA185" i="10"/>
  <c r="AB185" i="10" s="1"/>
  <c r="AA184" i="10"/>
  <c r="AB184" i="10" s="1"/>
  <c r="AA183" i="10"/>
  <c r="AB183" i="10" s="1"/>
  <c r="AA182" i="10"/>
  <c r="AB182" i="10" s="1"/>
  <c r="AA181" i="10"/>
  <c r="AB181" i="10" s="1"/>
  <c r="AA180" i="10"/>
  <c r="AB180" i="10" s="1"/>
  <c r="AA179" i="10"/>
  <c r="AB179" i="10" s="1"/>
  <c r="AA178" i="10"/>
  <c r="AB178" i="10" s="1"/>
  <c r="AA177" i="10"/>
  <c r="AB177" i="10" s="1"/>
  <c r="AA176" i="10"/>
  <c r="AB176" i="10" s="1"/>
  <c r="AA175" i="10"/>
  <c r="AB175" i="10" s="1"/>
  <c r="AA174" i="10"/>
  <c r="AB174" i="10" s="1"/>
  <c r="AA173" i="10"/>
  <c r="AB173" i="10" s="1"/>
  <c r="AA172" i="10"/>
  <c r="AB172" i="10" s="1"/>
  <c r="AA171" i="10"/>
  <c r="AB171" i="10" s="1"/>
  <c r="AA170" i="10"/>
  <c r="AB170" i="10" s="1"/>
  <c r="AA169" i="10"/>
  <c r="AB169" i="10" s="1"/>
  <c r="AA168" i="10"/>
  <c r="AB168" i="10" s="1"/>
  <c r="AA167" i="10"/>
  <c r="AB167" i="10" s="1"/>
  <c r="AA166" i="10"/>
  <c r="AB166" i="10" s="1"/>
  <c r="AA165" i="10"/>
  <c r="AB165" i="10" s="1"/>
  <c r="AA164" i="10"/>
  <c r="AB164" i="10" s="1"/>
  <c r="AA163" i="10"/>
  <c r="AB163" i="10" s="1"/>
  <c r="AA162" i="10"/>
  <c r="AB162" i="10" s="1"/>
  <c r="AA161" i="10"/>
  <c r="AB161" i="10" s="1"/>
  <c r="AA160" i="10"/>
  <c r="AB160" i="10" s="1"/>
  <c r="AA159" i="10"/>
  <c r="AB159" i="10" s="1"/>
  <c r="AA158" i="10"/>
  <c r="AB158" i="10" s="1"/>
  <c r="AA157" i="10"/>
  <c r="AB157" i="10" s="1"/>
  <c r="AA156" i="10"/>
  <c r="AB156" i="10" s="1"/>
  <c r="AA155" i="10"/>
  <c r="AB155" i="10" s="1"/>
  <c r="AA154" i="10"/>
  <c r="AB154" i="10" s="1"/>
  <c r="AA153" i="10"/>
  <c r="AB153" i="10" s="1"/>
  <c r="AA152" i="10"/>
  <c r="AB152" i="10" s="1"/>
  <c r="AA151" i="10"/>
  <c r="AB151" i="10" s="1"/>
  <c r="AA150" i="10"/>
  <c r="AB150" i="10" s="1"/>
  <c r="AA149" i="10"/>
  <c r="AB149" i="10" s="1"/>
  <c r="AA148" i="10"/>
  <c r="AB148" i="10" s="1"/>
  <c r="AA147" i="10"/>
  <c r="AB147" i="10" s="1"/>
  <c r="AA146" i="10"/>
  <c r="AB146" i="10" s="1"/>
  <c r="AA145" i="10"/>
  <c r="AB145" i="10" s="1"/>
  <c r="AA144" i="10"/>
  <c r="AB144" i="10" s="1"/>
  <c r="AA143" i="10"/>
  <c r="AB143" i="10" s="1"/>
  <c r="AA142" i="10"/>
  <c r="AB142" i="10" s="1"/>
  <c r="AA141" i="10"/>
  <c r="AB141" i="10" s="1"/>
  <c r="AA140" i="10"/>
  <c r="AB140" i="10" s="1"/>
  <c r="AA139" i="10"/>
  <c r="AB139" i="10" s="1"/>
  <c r="AA138" i="10"/>
  <c r="AB138" i="10" s="1"/>
  <c r="AA137" i="10"/>
  <c r="AB137" i="10" s="1"/>
  <c r="AA136" i="10"/>
  <c r="AB136" i="10" s="1"/>
  <c r="AA135" i="10"/>
  <c r="AB135" i="10" s="1"/>
  <c r="AA134" i="10"/>
  <c r="AB134" i="10" s="1"/>
  <c r="AA133" i="10"/>
  <c r="AB133" i="10" s="1"/>
  <c r="AA132" i="10"/>
  <c r="AB132" i="10" s="1"/>
  <c r="AA131" i="10"/>
  <c r="AB131" i="10" s="1"/>
  <c r="AA130" i="10"/>
  <c r="AB130" i="10" s="1"/>
  <c r="AA129" i="10"/>
  <c r="AB129" i="10" s="1"/>
  <c r="AA128" i="10"/>
  <c r="AB128" i="10" s="1"/>
  <c r="AA127" i="10"/>
  <c r="AB127" i="10" s="1"/>
  <c r="AA126" i="10"/>
  <c r="AB126" i="10" s="1"/>
  <c r="AA125" i="10"/>
  <c r="AB125" i="10" s="1"/>
  <c r="AA124" i="10"/>
  <c r="AB124" i="10" s="1"/>
  <c r="AA123" i="10"/>
  <c r="AB123" i="10" s="1"/>
  <c r="AA122" i="10"/>
  <c r="AB122" i="10" s="1"/>
  <c r="AA121" i="10"/>
  <c r="AB121" i="10" s="1"/>
  <c r="AA120" i="10"/>
  <c r="AB120" i="10" s="1"/>
  <c r="AA119" i="10"/>
  <c r="AB119" i="10" s="1"/>
  <c r="AA118" i="10"/>
  <c r="AB118" i="10" s="1"/>
  <c r="AA117" i="10"/>
  <c r="AB117" i="10" s="1"/>
  <c r="AA116" i="10"/>
  <c r="AB116" i="10" s="1"/>
  <c r="AA115" i="10"/>
  <c r="AB115" i="10" s="1"/>
  <c r="AA114" i="10"/>
  <c r="AB114" i="10" s="1"/>
  <c r="AA113" i="10"/>
  <c r="AB113" i="10" s="1"/>
  <c r="AA112" i="10"/>
  <c r="AB112" i="10" s="1"/>
  <c r="AA111" i="10"/>
  <c r="AB111" i="10" s="1"/>
  <c r="AA110" i="10"/>
  <c r="AB110" i="10" s="1"/>
  <c r="AA109" i="10"/>
  <c r="AB109" i="10" s="1"/>
  <c r="AA108" i="10"/>
  <c r="AB108" i="10" s="1"/>
  <c r="AA107" i="10"/>
  <c r="AB107" i="10" s="1"/>
  <c r="AA106" i="10"/>
  <c r="AB106" i="10" s="1"/>
  <c r="AA105" i="10"/>
  <c r="AB105" i="10" s="1"/>
  <c r="AA104" i="10"/>
  <c r="AB104" i="10" s="1"/>
  <c r="AA103" i="10"/>
  <c r="AB103" i="10" s="1"/>
  <c r="AA102" i="10"/>
  <c r="AB102" i="10" s="1"/>
  <c r="AA101" i="10"/>
  <c r="AB101" i="10" s="1"/>
  <c r="AA100" i="10"/>
  <c r="AB100" i="10" s="1"/>
  <c r="AA99" i="10"/>
  <c r="AB99" i="10" s="1"/>
  <c r="AA98" i="10"/>
  <c r="AB98" i="10" s="1"/>
  <c r="AA97" i="10"/>
  <c r="AB97" i="10" s="1"/>
  <c r="AA96" i="10"/>
  <c r="AB96" i="10" s="1"/>
  <c r="AA95" i="10"/>
  <c r="AB95" i="10" s="1"/>
  <c r="AA94" i="10"/>
  <c r="AB94" i="10" s="1"/>
  <c r="AA93" i="10"/>
  <c r="AB93" i="10" s="1"/>
  <c r="AA92" i="10"/>
  <c r="AB92" i="10" s="1"/>
  <c r="AA91" i="10"/>
  <c r="AB91" i="10" s="1"/>
  <c r="AA90" i="10"/>
  <c r="AB90" i="10" s="1"/>
  <c r="AA89" i="10"/>
  <c r="AB89" i="10" s="1"/>
  <c r="AA88" i="10"/>
  <c r="AB88" i="10" s="1"/>
  <c r="AA87" i="10"/>
  <c r="AB87" i="10" s="1"/>
  <c r="AA86" i="10"/>
  <c r="AB86" i="10" s="1"/>
  <c r="AA85" i="10"/>
  <c r="AB85" i="10" s="1"/>
  <c r="AA84" i="10"/>
  <c r="AB84" i="10" s="1"/>
  <c r="AA83" i="10"/>
  <c r="AB83" i="10" s="1"/>
  <c r="AA82" i="10"/>
  <c r="AB82" i="10" s="1"/>
  <c r="AA81" i="10"/>
  <c r="AB81" i="10" s="1"/>
  <c r="AA80" i="10"/>
  <c r="AB80" i="10" s="1"/>
  <c r="AA79" i="10"/>
  <c r="AB79" i="10" s="1"/>
  <c r="AA78" i="10"/>
  <c r="AB78" i="10" s="1"/>
  <c r="AA77" i="10"/>
  <c r="AB77" i="10" s="1"/>
  <c r="AA76" i="10"/>
  <c r="AB76" i="10" s="1"/>
  <c r="AA75" i="10"/>
  <c r="AB75" i="10" s="1"/>
  <c r="AA74" i="10"/>
  <c r="AB74" i="10" s="1"/>
  <c r="AA73" i="10"/>
  <c r="AB73" i="10" s="1"/>
  <c r="AA72" i="10"/>
  <c r="AB72" i="10" s="1"/>
  <c r="AA71" i="10"/>
  <c r="AB71" i="10" s="1"/>
  <c r="AA70" i="10"/>
  <c r="AB70" i="10" s="1"/>
  <c r="AA69" i="10"/>
  <c r="AB69" i="10" s="1"/>
  <c r="AA68" i="10"/>
  <c r="AB68" i="10" s="1"/>
  <c r="AA67" i="10"/>
  <c r="AB67" i="10" s="1"/>
  <c r="AA66" i="10"/>
  <c r="AB66" i="10" s="1"/>
  <c r="AA65" i="10"/>
  <c r="AB65" i="10" s="1"/>
  <c r="AA64" i="10"/>
  <c r="AB64" i="10" s="1"/>
  <c r="AA63" i="10"/>
  <c r="AB63" i="10" s="1"/>
  <c r="AA62" i="10"/>
  <c r="AB62" i="10" s="1"/>
  <c r="AA61" i="10"/>
  <c r="AB61" i="10" s="1"/>
  <c r="AA60" i="10"/>
  <c r="AB60" i="10" s="1"/>
  <c r="AA59" i="10"/>
  <c r="AB59" i="10" s="1"/>
  <c r="AA58" i="10"/>
  <c r="AB58" i="10" s="1"/>
  <c r="AA57" i="10"/>
  <c r="AB57" i="10" s="1"/>
  <c r="AA56" i="10"/>
  <c r="AB56" i="10" s="1"/>
  <c r="AA55" i="10"/>
  <c r="AB55" i="10" s="1"/>
  <c r="AA54" i="10"/>
  <c r="AB54" i="10" s="1"/>
  <c r="AA53" i="10"/>
  <c r="AB53" i="10" s="1"/>
  <c r="AA52" i="10"/>
  <c r="AB52" i="10" s="1"/>
  <c r="AA51" i="10"/>
  <c r="AB51" i="10" s="1"/>
  <c r="AA50" i="10"/>
  <c r="AB50" i="10" s="1"/>
  <c r="AA49" i="10"/>
  <c r="AB49" i="10" s="1"/>
  <c r="AA48" i="10"/>
  <c r="AB48" i="10" s="1"/>
  <c r="AA47" i="10"/>
  <c r="AB47" i="10" s="1"/>
  <c r="AA46" i="10"/>
  <c r="AB46" i="10" s="1"/>
  <c r="AA45" i="10"/>
  <c r="AB45" i="10" s="1"/>
  <c r="AA44" i="10"/>
  <c r="AB44" i="10" s="1"/>
  <c r="AA43" i="10"/>
  <c r="AB43" i="10" s="1"/>
  <c r="AA42" i="10"/>
  <c r="AB42" i="10" s="1"/>
  <c r="AA41" i="10"/>
  <c r="AB41" i="10" s="1"/>
  <c r="AA40" i="10"/>
  <c r="AB40" i="10" s="1"/>
  <c r="AA39" i="10"/>
  <c r="AB39" i="10" s="1"/>
  <c r="AA38" i="10"/>
  <c r="AB38" i="10" s="1"/>
  <c r="AA37" i="10"/>
  <c r="AB37" i="10" s="1"/>
  <c r="AA36" i="10"/>
  <c r="AB36" i="10" s="1"/>
  <c r="AA35" i="10"/>
  <c r="AB35" i="10" s="1"/>
  <c r="AA34" i="10"/>
  <c r="AB34" i="10" s="1"/>
  <c r="AA33" i="10"/>
  <c r="AB33" i="10" s="1"/>
  <c r="AA32" i="10"/>
  <c r="AB32" i="10" s="1"/>
  <c r="AA31" i="10"/>
  <c r="AB31" i="10" s="1"/>
  <c r="AA30" i="10"/>
  <c r="AB30" i="10" s="1"/>
  <c r="AA29" i="10"/>
  <c r="AB29" i="10" s="1"/>
  <c r="AA28" i="10"/>
  <c r="AB28" i="10" s="1"/>
  <c r="AA27" i="10"/>
  <c r="AB27" i="10" s="1"/>
  <c r="AA26" i="10"/>
  <c r="AB26" i="10" s="1"/>
  <c r="AA25" i="10"/>
  <c r="AB25" i="10" s="1"/>
  <c r="AA24" i="10"/>
  <c r="AB24" i="10" s="1"/>
  <c r="AA23" i="10"/>
  <c r="AB23" i="10" s="1"/>
  <c r="AA22" i="10"/>
  <c r="AB22" i="10" s="1"/>
  <c r="AA21" i="10"/>
  <c r="AB21" i="10" s="1"/>
  <c r="AA20" i="10"/>
  <c r="AB20" i="10" s="1"/>
  <c r="AA19" i="10"/>
  <c r="AB19" i="10" s="1"/>
  <c r="AA18" i="10"/>
  <c r="AB18" i="10" s="1"/>
  <c r="AA17" i="10"/>
  <c r="AB17" i="10" s="1"/>
  <c r="AA16" i="10"/>
  <c r="AB16" i="10" s="1"/>
  <c r="AA15" i="10"/>
  <c r="AB15" i="10" s="1"/>
  <c r="AA14" i="10"/>
  <c r="AB14" i="10" s="1"/>
  <c r="AA13" i="10"/>
  <c r="AB13" i="10" s="1"/>
  <c r="AA207" i="9"/>
  <c r="AB207" i="9" s="1"/>
  <c r="AA206" i="9"/>
  <c r="AB206" i="9" s="1"/>
  <c r="AA205" i="9"/>
  <c r="AB205" i="9" s="1"/>
  <c r="AA204" i="9"/>
  <c r="AB204" i="9" s="1"/>
  <c r="AA203" i="9"/>
  <c r="AB203" i="9" s="1"/>
  <c r="AA202" i="9"/>
  <c r="AB202" i="9" s="1"/>
  <c r="AA201" i="9"/>
  <c r="AB201" i="9" s="1"/>
  <c r="AA200" i="9"/>
  <c r="AB200" i="9" s="1"/>
  <c r="AA199" i="9"/>
  <c r="AB199" i="9" s="1"/>
  <c r="AA198" i="9"/>
  <c r="AB198" i="9" s="1"/>
  <c r="AA197" i="9"/>
  <c r="AB197" i="9" s="1"/>
  <c r="AA196" i="9"/>
  <c r="AB196" i="9" s="1"/>
  <c r="AA195" i="9"/>
  <c r="AB195" i="9" s="1"/>
  <c r="AA194" i="9"/>
  <c r="AB194" i="9" s="1"/>
  <c r="AA193" i="9"/>
  <c r="AB193" i="9" s="1"/>
  <c r="AA192" i="9"/>
  <c r="AB192" i="9" s="1"/>
  <c r="AA191" i="9"/>
  <c r="AB191" i="9" s="1"/>
  <c r="AA190" i="9"/>
  <c r="AB190" i="9" s="1"/>
  <c r="AA189" i="9"/>
  <c r="AB189" i="9" s="1"/>
  <c r="AA188" i="9"/>
  <c r="AB188" i="9" s="1"/>
  <c r="AA187" i="9"/>
  <c r="AB187" i="9" s="1"/>
  <c r="AA186" i="9"/>
  <c r="AB186" i="9" s="1"/>
  <c r="AA185" i="9"/>
  <c r="AB185" i="9" s="1"/>
  <c r="AA184" i="9"/>
  <c r="AB184" i="9" s="1"/>
  <c r="AA183" i="9"/>
  <c r="AB183" i="9" s="1"/>
  <c r="AA182" i="9"/>
  <c r="AB182" i="9" s="1"/>
  <c r="AA181" i="9"/>
  <c r="AB181" i="9" s="1"/>
  <c r="AA180" i="9"/>
  <c r="AB180" i="9" s="1"/>
  <c r="AA179" i="9"/>
  <c r="AB179" i="9" s="1"/>
  <c r="AA178" i="9"/>
  <c r="AB178" i="9" s="1"/>
  <c r="AA177" i="9"/>
  <c r="AB177" i="9" s="1"/>
  <c r="AA176" i="9"/>
  <c r="AB176" i="9" s="1"/>
  <c r="AA175" i="9"/>
  <c r="AB175" i="9" s="1"/>
  <c r="AA174" i="9"/>
  <c r="AB174" i="9" s="1"/>
  <c r="AA173" i="9"/>
  <c r="AB173" i="9" s="1"/>
  <c r="AA172" i="9"/>
  <c r="AB172" i="9" s="1"/>
  <c r="AA171" i="9"/>
  <c r="AB171" i="9" s="1"/>
  <c r="AA170" i="9"/>
  <c r="AB170" i="9" s="1"/>
  <c r="AA169" i="9"/>
  <c r="AB169" i="9" s="1"/>
  <c r="AA168" i="9"/>
  <c r="AB168" i="9" s="1"/>
  <c r="AA167" i="9"/>
  <c r="AB167" i="9" s="1"/>
  <c r="AA166" i="9"/>
  <c r="AB166" i="9" s="1"/>
  <c r="AA165" i="9"/>
  <c r="AB165" i="9" s="1"/>
  <c r="AA164" i="9"/>
  <c r="AB164" i="9" s="1"/>
  <c r="AA163" i="9"/>
  <c r="AB163" i="9" s="1"/>
  <c r="AA162" i="9"/>
  <c r="AB162" i="9" s="1"/>
  <c r="AA161" i="9"/>
  <c r="AB161" i="9" s="1"/>
  <c r="AA160" i="9"/>
  <c r="AB160" i="9" s="1"/>
  <c r="AA159" i="9"/>
  <c r="AB159" i="9" s="1"/>
  <c r="AA158" i="9"/>
  <c r="AB158" i="9" s="1"/>
  <c r="AA157" i="9"/>
  <c r="AB157" i="9" s="1"/>
  <c r="AA156" i="9"/>
  <c r="AB156" i="9" s="1"/>
  <c r="AA155" i="9"/>
  <c r="AB155" i="9" s="1"/>
  <c r="AA154" i="9"/>
  <c r="AB154" i="9" s="1"/>
  <c r="AA153" i="9"/>
  <c r="AB153" i="9" s="1"/>
  <c r="AA152" i="9"/>
  <c r="AB152" i="9" s="1"/>
  <c r="AA151" i="9"/>
  <c r="AB151" i="9" s="1"/>
  <c r="AA150" i="9"/>
  <c r="AB150" i="9" s="1"/>
  <c r="AA149" i="9"/>
  <c r="AB149" i="9" s="1"/>
  <c r="AA148" i="9"/>
  <c r="AB148" i="9" s="1"/>
  <c r="AA147" i="9"/>
  <c r="AB147" i="9" s="1"/>
  <c r="AA146" i="9"/>
  <c r="AB146" i="9" s="1"/>
  <c r="AA145" i="9"/>
  <c r="AB145" i="9" s="1"/>
  <c r="AA144" i="9"/>
  <c r="AB144" i="9" s="1"/>
  <c r="AA143" i="9"/>
  <c r="AB143" i="9" s="1"/>
  <c r="AA142" i="9"/>
  <c r="AB142" i="9" s="1"/>
  <c r="AA141" i="9"/>
  <c r="AB141" i="9" s="1"/>
  <c r="AA140" i="9"/>
  <c r="AB140" i="9" s="1"/>
  <c r="AA139" i="9"/>
  <c r="AB139" i="9" s="1"/>
  <c r="AA138" i="9"/>
  <c r="AB138" i="9" s="1"/>
  <c r="AA137" i="9"/>
  <c r="AB137" i="9" s="1"/>
  <c r="AA136" i="9"/>
  <c r="AB136" i="9" s="1"/>
  <c r="AA135" i="9"/>
  <c r="AB135" i="9" s="1"/>
  <c r="AA134" i="9"/>
  <c r="AB134" i="9" s="1"/>
  <c r="AA133" i="9"/>
  <c r="AB133" i="9" s="1"/>
  <c r="AA132" i="9"/>
  <c r="AB132" i="9" s="1"/>
  <c r="AA131" i="9"/>
  <c r="AB131" i="9" s="1"/>
  <c r="AA130" i="9"/>
  <c r="AB130" i="9" s="1"/>
  <c r="AA129" i="9"/>
  <c r="AB129" i="9" s="1"/>
  <c r="AA128" i="9"/>
  <c r="AB128" i="9" s="1"/>
  <c r="AA127" i="9"/>
  <c r="AB127" i="9" s="1"/>
  <c r="AA126" i="9"/>
  <c r="AB126" i="9" s="1"/>
  <c r="AA125" i="9"/>
  <c r="AB125" i="9" s="1"/>
  <c r="AA124" i="9"/>
  <c r="AB124" i="9" s="1"/>
  <c r="AA123" i="9"/>
  <c r="AB123" i="9" s="1"/>
  <c r="AA122" i="9"/>
  <c r="AB122" i="9" s="1"/>
  <c r="AA121" i="9"/>
  <c r="AB121" i="9" s="1"/>
  <c r="AA120" i="9"/>
  <c r="AB120" i="9" s="1"/>
  <c r="AA119" i="9"/>
  <c r="AB119" i="9" s="1"/>
  <c r="AA118" i="9"/>
  <c r="AB118" i="9" s="1"/>
  <c r="AA117" i="9"/>
  <c r="AB117" i="9" s="1"/>
  <c r="AA116" i="9"/>
  <c r="AB116" i="9" s="1"/>
  <c r="AA115" i="9"/>
  <c r="AB115" i="9" s="1"/>
  <c r="AA114" i="9"/>
  <c r="AB114" i="9" s="1"/>
  <c r="AA113" i="9"/>
  <c r="AB113" i="9" s="1"/>
  <c r="AA112" i="9"/>
  <c r="AB112" i="9" s="1"/>
  <c r="AA111" i="9"/>
  <c r="AB111" i="9" s="1"/>
  <c r="AA110" i="9"/>
  <c r="AB110" i="9" s="1"/>
  <c r="AA109" i="9"/>
  <c r="AB109" i="9" s="1"/>
  <c r="AA108" i="9"/>
  <c r="AB108" i="9" s="1"/>
  <c r="AA107" i="9"/>
  <c r="AB107" i="9" s="1"/>
  <c r="AA106" i="9"/>
  <c r="AB106" i="9" s="1"/>
  <c r="AA105" i="9"/>
  <c r="AB105" i="9" s="1"/>
  <c r="AA104" i="9"/>
  <c r="AB104" i="9" s="1"/>
  <c r="AA103" i="9"/>
  <c r="AB103" i="9" s="1"/>
  <c r="AA102" i="9"/>
  <c r="AB102" i="9" s="1"/>
  <c r="AA101" i="9"/>
  <c r="AB101" i="9" s="1"/>
  <c r="AA100" i="9"/>
  <c r="AB100" i="9" s="1"/>
  <c r="AA99" i="9"/>
  <c r="AB99" i="9" s="1"/>
  <c r="AA98" i="9"/>
  <c r="AB98" i="9" s="1"/>
  <c r="AA97" i="9"/>
  <c r="AB97" i="9" s="1"/>
  <c r="AA96" i="9"/>
  <c r="AB96" i="9" s="1"/>
  <c r="AA95" i="9"/>
  <c r="AB95" i="9" s="1"/>
  <c r="AA94" i="9"/>
  <c r="AB94" i="9" s="1"/>
  <c r="AA93" i="9"/>
  <c r="AB93" i="9" s="1"/>
  <c r="AA92" i="9"/>
  <c r="AB92" i="9" s="1"/>
  <c r="AA91" i="9"/>
  <c r="AB91" i="9" s="1"/>
  <c r="AA90" i="9"/>
  <c r="AB90" i="9" s="1"/>
  <c r="AA89" i="9"/>
  <c r="AB89" i="9" s="1"/>
  <c r="AA88" i="9"/>
  <c r="AB88" i="9" s="1"/>
  <c r="AA87" i="9"/>
  <c r="AB87" i="9" s="1"/>
  <c r="AA86" i="9"/>
  <c r="AB86" i="9" s="1"/>
  <c r="AA85" i="9"/>
  <c r="AB85" i="9" s="1"/>
  <c r="AA84" i="9"/>
  <c r="AB84" i="9" s="1"/>
  <c r="AA83" i="9"/>
  <c r="AB83" i="9" s="1"/>
  <c r="AA82" i="9"/>
  <c r="AB82" i="9" s="1"/>
  <c r="AA81" i="9"/>
  <c r="AB81" i="9" s="1"/>
  <c r="AA80" i="9"/>
  <c r="AB80" i="9" s="1"/>
  <c r="AA79" i="9"/>
  <c r="AB79" i="9" s="1"/>
  <c r="AA78" i="9"/>
  <c r="AB78" i="9" s="1"/>
  <c r="AA77" i="9"/>
  <c r="AB77" i="9" s="1"/>
  <c r="AA76" i="9"/>
  <c r="AB76" i="9" s="1"/>
  <c r="AA75" i="9"/>
  <c r="AB75" i="9" s="1"/>
  <c r="AA74" i="9"/>
  <c r="AB74" i="9" s="1"/>
  <c r="AA73" i="9"/>
  <c r="AB73" i="9" s="1"/>
  <c r="AA72" i="9"/>
  <c r="AB72" i="9" s="1"/>
  <c r="AA71" i="9"/>
  <c r="AB71" i="9" s="1"/>
  <c r="AA70" i="9"/>
  <c r="AB70" i="9" s="1"/>
  <c r="AA69" i="9"/>
  <c r="AB69" i="9" s="1"/>
  <c r="AA68" i="9"/>
  <c r="AB68" i="9" s="1"/>
  <c r="AA67" i="9"/>
  <c r="AB67" i="9" s="1"/>
  <c r="AA66" i="9"/>
  <c r="AB66" i="9" s="1"/>
  <c r="AA65" i="9"/>
  <c r="AB65" i="9" s="1"/>
  <c r="AA64" i="9"/>
  <c r="AB64" i="9" s="1"/>
  <c r="AA63" i="9"/>
  <c r="AB63" i="9" s="1"/>
  <c r="AA62" i="9"/>
  <c r="AB62" i="9" s="1"/>
  <c r="AA61" i="9"/>
  <c r="AB61" i="9" s="1"/>
  <c r="AA60" i="9"/>
  <c r="AB60" i="9" s="1"/>
  <c r="AA59" i="9"/>
  <c r="AB59" i="9" s="1"/>
  <c r="AA58" i="9"/>
  <c r="AB58" i="9" s="1"/>
  <c r="AA57" i="9"/>
  <c r="AB57" i="9" s="1"/>
  <c r="AA56" i="9"/>
  <c r="AB56" i="9" s="1"/>
  <c r="AA55" i="9"/>
  <c r="AB55" i="9" s="1"/>
  <c r="AA54" i="9"/>
  <c r="AB54" i="9" s="1"/>
  <c r="AA53" i="9"/>
  <c r="AB53" i="9" s="1"/>
  <c r="AA52" i="9"/>
  <c r="AB52" i="9" s="1"/>
  <c r="AA51" i="9"/>
  <c r="AB51" i="9" s="1"/>
  <c r="AA50" i="9"/>
  <c r="AB50" i="9" s="1"/>
  <c r="AA49" i="9"/>
  <c r="AB49" i="9" s="1"/>
  <c r="AA48" i="9"/>
  <c r="AB48" i="9" s="1"/>
  <c r="AA47" i="9"/>
  <c r="AB47" i="9" s="1"/>
  <c r="AA46" i="9"/>
  <c r="AB46" i="9" s="1"/>
  <c r="AA45" i="9"/>
  <c r="AB45" i="9" s="1"/>
  <c r="AA44" i="9"/>
  <c r="AB44" i="9" s="1"/>
  <c r="AA43" i="9"/>
  <c r="AB43" i="9" s="1"/>
  <c r="AA42" i="9"/>
  <c r="AB42" i="9" s="1"/>
  <c r="AA41" i="9"/>
  <c r="AB41" i="9" s="1"/>
  <c r="AA40" i="9"/>
  <c r="AB40" i="9" s="1"/>
  <c r="AA39" i="9"/>
  <c r="AB39" i="9" s="1"/>
  <c r="AA38" i="9"/>
  <c r="AB38" i="9" s="1"/>
  <c r="AA37" i="9"/>
  <c r="AB37" i="9" s="1"/>
  <c r="AA36" i="9"/>
  <c r="AB36" i="9" s="1"/>
  <c r="AA35" i="9"/>
  <c r="AB35" i="9" s="1"/>
  <c r="AA34" i="9"/>
  <c r="AB34" i="9" s="1"/>
  <c r="AA33" i="9"/>
  <c r="AB33" i="9" s="1"/>
  <c r="AA32" i="9"/>
  <c r="AB32" i="9" s="1"/>
  <c r="AA31" i="9"/>
  <c r="AB31" i="9" s="1"/>
  <c r="AA30" i="9"/>
  <c r="AB30" i="9" s="1"/>
  <c r="AA29" i="9"/>
  <c r="AB29" i="9" s="1"/>
  <c r="AA28" i="9"/>
  <c r="AB28" i="9" s="1"/>
  <c r="AA27" i="9"/>
  <c r="AB27" i="9" s="1"/>
  <c r="AA26" i="9"/>
  <c r="AB26" i="9" s="1"/>
  <c r="AA25" i="9"/>
  <c r="AB25" i="9" s="1"/>
  <c r="AA24" i="9"/>
  <c r="AB24" i="9" s="1"/>
  <c r="AA23" i="9"/>
  <c r="AB23" i="9" s="1"/>
  <c r="AA22" i="9"/>
  <c r="AB22" i="9" s="1"/>
  <c r="AA21" i="9"/>
  <c r="AB21" i="9" s="1"/>
  <c r="AA20" i="9"/>
  <c r="AB20" i="9" s="1"/>
  <c r="AA19" i="9"/>
  <c r="AB19" i="9" s="1"/>
  <c r="AA18" i="9"/>
  <c r="AB18" i="9" s="1"/>
  <c r="AA17" i="9"/>
  <c r="AB17" i="9" s="1"/>
  <c r="AA16" i="9"/>
  <c r="AB16" i="9" s="1"/>
  <c r="AA15" i="9"/>
  <c r="AB15" i="9" s="1"/>
  <c r="AA14" i="9"/>
  <c r="AB14" i="9" s="1"/>
  <c r="AA13" i="9"/>
  <c r="AB13" i="9" s="1"/>
  <c r="AA24" i="8"/>
  <c r="AB24" i="8" s="1"/>
  <c r="AA23" i="8"/>
  <c r="AB23" i="8" s="1"/>
  <c r="AA22" i="8"/>
  <c r="AB22" i="8" s="1"/>
  <c r="AA21" i="8"/>
  <c r="AB21" i="8" s="1"/>
  <c r="AA20" i="8"/>
  <c r="AB20" i="8" s="1"/>
  <c r="AA19" i="8"/>
  <c r="AB19" i="8" s="1"/>
  <c r="AA18" i="8"/>
  <c r="AB18" i="8" s="1"/>
  <c r="AA17" i="8"/>
  <c r="AB17" i="8" s="1"/>
  <c r="AA16" i="8"/>
  <c r="AB16" i="8" s="1"/>
  <c r="AA15" i="8"/>
  <c r="AB15" i="8" s="1"/>
  <c r="AA14" i="8"/>
  <c r="AB14" i="8" s="1"/>
  <c r="AA13" i="8"/>
  <c r="AB13" i="8" s="1"/>
  <c r="AA83" i="7"/>
  <c r="AB83" i="7" s="1"/>
  <c r="AA82" i="7"/>
  <c r="AB82" i="7" s="1"/>
  <c r="AA81" i="7"/>
  <c r="AB81" i="7" s="1"/>
  <c r="AA80" i="7"/>
  <c r="AB80" i="7" s="1"/>
  <c r="AA79" i="7"/>
  <c r="AB79" i="7" s="1"/>
  <c r="AA78" i="7"/>
  <c r="AB78" i="7" s="1"/>
  <c r="AA77" i="7"/>
  <c r="AB77" i="7" s="1"/>
  <c r="AA76" i="7"/>
  <c r="AB76" i="7" s="1"/>
  <c r="AA75" i="7"/>
  <c r="AB75" i="7" s="1"/>
  <c r="AA74" i="7"/>
  <c r="AB74" i="7" s="1"/>
  <c r="AA73" i="7"/>
  <c r="AB73" i="7" s="1"/>
  <c r="AA72" i="7"/>
  <c r="AB72" i="7" s="1"/>
  <c r="AA71" i="7"/>
  <c r="AB71" i="7" s="1"/>
  <c r="AA70" i="7"/>
  <c r="AB70" i="7" s="1"/>
  <c r="AA69" i="7"/>
  <c r="AB69" i="7" s="1"/>
  <c r="AA68" i="7"/>
  <c r="AB68" i="7" s="1"/>
  <c r="AA67" i="7"/>
  <c r="AB67" i="7" s="1"/>
  <c r="AA66" i="7"/>
  <c r="AB66" i="7" s="1"/>
  <c r="AA65" i="7"/>
  <c r="AB65" i="7" s="1"/>
  <c r="AA64" i="7"/>
  <c r="AB64" i="7" s="1"/>
  <c r="AA63" i="7"/>
  <c r="AB63" i="7" s="1"/>
  <c r="AA62" i="7"/>
  <c r="AB62" i="7" s="1"/>
  <c r="AA61" i="7"/>
  <c r="AB61" i="7" s="1"/>
  <c r="AA60" i="7"/>
  <c r="AB60" i="7" s="1"/>
  <c r="AA59" i="7"/>
  <c r="AB59" i="7" s="1"/>
  <c r="AA58" i="7"/>
  <c r="AB58" i="7" s="1"/>
  <c r="AA57" i="7"/>
  <c r="AB57" i="7" s="1"/>
  <c r="AA56" i="7"/>
  <c r="AB56" i="7" s="1"/>
  <c r="AA55" i="7"/>
  <c r="AB55" i="7" s="1"/>
  <c r="AA54" i="7"/>
  <c r="AB54" i="7" s="1"/>
  <c r="AA53" i="7"/>
  <c r="AB53" i="7" s="1"/>
  <c r="AA52" i="7"/>
  <c r="AB52" i="7" s="1"/>
  <c r="AA51" i="7"/>
  <c r="AB51" i="7" s="1"/>
  <c r="AA50" i="7"/>
  <c r="AB50" i="7" s="1"/>
  <c r="AA49" i="7"/>
  <c r="AB49" i="7" s="1"/>
  <c r="AA48" i="7"/>
  <c r="AB48" i="7" s="1"/>
  <c r="AA47" i="7"/>
  <c r="AB47" i="7" s="1"/>
  <c r="AA46" i="7"/>
  <c r="AB46" i="7" s="1"/>
  <c r="AA45" i="7"/>
  <c r="AB45" i="7" s="1"/>
  <c r="AA44" i="7"/>
  <c r="AB44" i="7" s="1"/>
  <c r="AA43" i="7"/>
  <c r="AB43" i="7" s="1"/>
  <c r="AA42" i="7"/>
  <c r="AB42" i="7" s="1"/>
  <c r="AA41" i="7"/>
  <c r="AB41" i="7" s="1"/>
  <c r="AA40" i="7"/>
  <c r="AB40" i="7" s="1"/>
  <c r="AA39" i="7"/>
  <c r="AB39" i="7" s="1"/>
  <c r="AA38" i="7"/>
  <c r="AB38" i="7" s="1"/>
  <c r="AA37" i="7"/>
  <c r="AB37" i="7" s="1"/>
  <c r="AA36" i="7"/>
  <c r="AB36" i="7" s="1"/>
  <c r="AA35" i="7"/>
  <c r="AB35" i="7" s="1"/>
  <c r="AA34" i="7"/>
  <c r="AB34" i="7" s="1"/>
  <c r="AA33" i="7"/>
  <c r="AB33" i="7" s="1"/>
  <c r="AA32" i="7"/>
  <c r="AB32" i="7" s="1"/>
  <c r="AA31" i="7"/>
  <c r="AB31" i="7" s="1"/>
  <c r="AA30" i="7"/>
  <c r="AB30" i="7" s="1"/>
  <c r="AA29" i="7"/>
  <c r="AB29" i="7" s="1"/>
  <c r="AA28" i="7"/>
  <c r="AB28" i="7" s="1"/>
  <c r="AA27" i="7"/>
  <c r="AB27" i="7" s="1"/>
  <c r="AA26" i="7"/>
  <c r="AB26" i="7" s="1"/>
  <c r="AA25" i="7"/>
  <c r="AB25" i="7" s="1"/>
  <c r="AA24" i="7"/>
  <c r="AB24" i="7" s="1"/>
  <c r="AA23" i="7"/>
  <c r="AB23" i="7" s="1"/>
  <c r="AA22" i="7"/>
  <c r="AB22" i="7" s="1"/>
  <c r="AA21" i="7"/>
  <c r="AB21" i="7" s="1"/>
  <c r="AA20" i="7"/>
  <c r="AB20" i="7" s="1"/>
  <c r="AA19" i="7"/>
  <c r="AB19" i="7" s="1"/>
  <c r="AA18" i="7"/>
  <c r="AB18" i="7" s="1"/>
  <c r="AA17" i="7"/>
  <c r="AB17" i="7" s="1"/>
  <c r="AA16" i="7"/>
  <c r="AB16" i="7" s="1"/>
  <c r="AA15" i="7"/>
  <c r="AB15" i="7" s="1"/>
  <c r="AA14" i="7"/>
  <c r="AB14" i="7" s="1"/>
  <c r="AA13" i="7"/>
  <c r="AB13" i="7" s="1"/>
  <c r="AA200" i="6"/>
  <c r="AB200" i="6" s="1"/>
  <c r="AA199" i="6"/>
  <c r="AB199" i="6" s="1"/>
  <c r="AA198" i="6"/>
  <c r="AB198" i="6" s="1"/>
  <c r="AA197" i="6"/>
  <c r="AB197" i="6" s="1"/>
  <c r="AA196" i="6"/>
  <c r="AB196" i="6" s="1"/>
  <c r="AA195" i="6"/>
  <c r="AB195" i="6" s="1"/>
  <c r="AA194" i="6"/>
  <c r="AB194" i="6" s="1"/>
  <c r="AA193" i="6"/>
  <c r="AB193" i="6" s="1"/>
  <c r="AA192" i="6"/>
  <c r="AB192" i="6" s="1"/>
  <c r="AA191" i="6"/>
  <c r="AB191" i="6" s="1"/>
  <c r="AA190" i="6"/>
  <c r="AB190" i="6" s="1"/>
  <c r="AA189" i="6"/>
  <c r="AB189" i="6" s="1"/>
  <c r="AA188" i="6"/>
  <c r="AB188" i="6" s="1"/>
  <c r="AB187" i="6"/>
  <c r="AA187" i="6"/>
  <c r="AA186" i="6"/>
  <c r="AB186" i="6" s="1"/>
  <c r="AA185" i="6"/>
  <c r="AB185" i="6" s="1"/>
  <c r="AA184" i="6"/>
  <c r="AB184" i="6" s="1"/>
  <c r="AA183" i="6"/>
  <c r="AB183" i="6" s="1"/>
  <c r="AA182" i="6"/>
  <c r="AB182" i="6" s="1"/>
  <c r="AA181" i="6"/>
  <c r="AB181" i="6" s="1"/>
  <c r="AA180" i="6"/>
  <c r="AB180" i="6" s="1"/>
  <c r="AA179" i="6"/>
  <c r="AB179" i="6" s="1"/>
  <c r="AA178" i="6"/>
  <c r="AB178" i="6" s="1"/>
  <c r="AA177" i="6"/>
  <c r="AB177" i="6" s="1"/>
  <c r="AA176" i="6"/>
  <c r="AB176" i="6" s="1"/>
  <c r="AA175" i="6"/>
  <c r="AB175" i="6" s="1"/>
  <c r="AA174" i="6"/>
  <c r="AB174" i="6" s="1"/>
  <c r="AA173" i="6"/>
  <c r="AB173" i="6" s="1"/>
  <c r="AA172" i="6"/>
  <c r="AB172" i="6" s="1"/>
  <c r="AA171" i="6"/>
  <c r="AB171" i="6" s="1"/>
  <c r="AA170" i="6"/>
  <c r="AB170" i="6" s="1"/>
  <c r="AA169" i="6"/>
  <c r="AB169" i="6" s="1"/>
  <c r="AA168" i="6"/>
  <c r="AB168" i="6" s="1"/>
  <c r="AA167" i="6"/>
  <c r="AB167" i="6" s="1"/>
  <c r="AA166" i="6"/>
  <c r="AB166" i="6" s="1"/>
  <c r="AA165" i="6"/>
  <c r="AB165" i="6" s="1"/>
  <c r="AA164" i="6"/>
  <c r="AB164" i="6" s="1"/>
  <c r="AA163" i="6"/>
  <c r="AB163" i="6" s="1"/>
  <c r="AA162" i="6"/>
  <c r="AB162" i="6" s="1"/>
  <c r="AA161" i="6"/>
  <c r="AB161" i="6" s="1"/>
  <c r="AA160" i="6"/>
  <c r="AB160" i="6" s="1"/>
  <c r="AA159" i="6"/>
  <c r="AB159" i="6" s="1"/>
  <c r="AA158" i="6"/>
  <c r="AB158" i="6" s="1"/>
  <c r="AA157" i="6"/>
  <c r="AB157" i="6" s="1"/>
  <c r="AA156" i="6"/>
  <c r="AB156" i="6" s="1"/>
  <c r="AA155" i="6"/>
  <c r="AB155" i="6" s="1"/>
  <c r="AA154" i="6"/>
  <c r="AB154" i="6" s="1"/>
  <c r="AA153" i="6"/>
  <c r="AB153" i="6" s="1"/>
  <c r="AA152" i="6"/>
  <c r="AB152" i="6" s="1"/>
  <c r="AA151" i="6"/>
  <c r="AB151" i="6" s="1"/>
  <c r="AA150" i="6"/>
  <c r="AB150" i="6" s="1"/>
  <c r="AA149" i="6"/>
  <c r="AB149" i="6" s="1"/>
  <c r="AA148" i="6"/>
  <c r="AB148" i="6" s="1"/>
  <c r="AA147" i="6"/>
  <c r="AB147" i="6" s="1"/>
  <c r="AA146" i="6"/>
  <c r="AB146" i="6" s="1"/>
  <c r="AA145" i="6"/>
  <c r="AB145" i="6" s="1"/>
  <c r="AA144" i="6"/>
  <c r="AB144" i="6" s="1"/>
  <c r="AA143" i="6"/>
  <c r="AB143" i="6" s="1"/>
  <c r="AA142" i="6"/>
  <c r="AB142" i="6" s="1"/>
  <c r="AA141" i="6"/>
  <c r="AB141" i="6" s="1"/>
  <c r="AA140" i="6"/>
  <c r="AB140" i="6" s="1"/>
  <c r="AA139" i="6"/>
  <c r="AB139" i="6" s="1"/>
  <c r="AA138" i="6"/>
  <c r="AB138" i="6" s="1"/>
  <c r="AA137" i="6"/>
  <c r="AB137" i="6" s="1"/>
  <c r="AA136" i="6"/>
  <c r="AB136" i="6" s="1"/>
  <c r="AA135" i="6"/>
  <c r="AB135" i="6" s="1"/>
  <c r="AA134" i="6"/>
  <c r="AB134" i="6" s="1"/>
  <c r="AA133" i="6"/>
  <c r="AB133" i="6" s="1"/>
  <c r="AA132" i="6"/>
  <c r="AB132" i="6" s="1"/>
  <c r="AA131" i="6"/>
  <c r="AB131" i="6" s="1"/>
  <c r="AA130" i="6"/>
  <c r="AB130" i="6" s="1"/>
  <c r="AA129" i="6"/>
  <c r="AB129" i="6" s="1"/>
  <c r="AA128" i="6"/>
  <c r="AB128" i="6" s="1"/>
  <c r="AA127" i="6"/>
  <c r="AB127" i="6" s="1"/>
  <c r="AA126" i="6"/>
  <c r="AB126" i="6" s="1"/>
  <c r="AA125" i="6"/>
  <c r="AB125" i="6" s="1"/>
  <c r="AA124" i="6"/>
  <c r="AB124" i="6" s="1"/>
  <c r="AB123" i="6"/>
  <c r="AA123" i="6"/>
  <c r="AA122" i="6"/>
  <c r="AB122" i="6" s="1"/>
  <c r="AA121" i="6"/>
  <c r="AB121" i="6" s="1"/>
  <c r="AA120" i="6"/>
  <c r="AB120" i="6" s="1"/>
  <c r="AA119" i="6"/>
  <c r="AB119" i="6" s="1"/>
  <c r="AA118" i="6"/>
  <c r="AB118" i="6" s="1"/>
  <c r="AA117" i="6"/>
  <c r="AB117" i="6" s="1"/>
  <c r="AA116" i="6"/>
  <c r="AB116" i="6" s="1"/>
  <c r="AA115" i="6"/>
  <c r="AB115" i="6" s="1"/>
  <c r="AA114" i="6"/>
  <c r="AB114" i="6" s="1"/>
  <c r="AA113" i="6"/>
  <c r="AB113" i="6" s="1"/>
  <c r="AA112" i="6"/>
  <c r="AB112" i="6" s="1"/>
  <c r="AA111" i="6"/>
  <c r="AB111" i="6" s="1"/>
  <c r="AA110" i="6"/>
  <c r="AB110" i="6" s="1"/>
  <c r="AA109" i="6"/>
  <c r="AB109" i="6" s="1"/>
  <c r="AA108" i="6"/>
  <c r="AB108" i="6" s="1"/>
  <c r="AA107" i="6"/>
  <c r="AB107" i="6" s="1"/>
  <c r="AA106" i="6"/>
  <c r="AB106" i="6" s="1"/>
  <c r="AA105" i="6"/>
  <c r="AB105" i="6" s="1"/>
  <c r="AA104" i="6"/>
  <c r="AB104" i="6" s="1"/>
  <c r="AA103" i="6"/>
  <c r="AB103" i="6" s="1"/>
  <c r="AA102" i="6"/>
  <c r="AB102" i="6" s="1"/>
  <c r="AA101" i="6"/>
  <c r="AB101" i="6" s="1"/>
  <c r="AA100" i="6"/>
  <c r="AB100" i="6" s="1"/>
  <c r="AA99" i="6"/>
  <c r="AB99" i="6" s="1"/>
  <c r="AA98" i="6"/>
  <c r="AB98" i="6" s="1"/>
  <c r="AA97" i="6"/>
  <c r="AB97" i="6" s="1"/>
  <c r="AA96" i="6"/>
  <c r="AB96" i="6" s="1"/>
  <c r="AA95" i="6"/>
  <c r="AB95" i="6" s="1"/>
  <c r="AA94" i="6"/>
  <c r="AB94" i="6" s="1"/>
  <c r="AA93" i="6"/>
  <c r="AB93" i="6" s="1"/>
  <c r="AA92" i="6"/>
  <c r="AB92" i="6" s="1"/>
  <c r="AA91" i="6"/>
  <c r="AB91" i="6" s="1"/>
  <c r="AA90" i="6"/>
  <c r="AB90" i="6" s="1"/>
  <c r="AA89" i="6"/>
  <c r="AB89" i="6" s="1"/>
  <c r="AA88" i="6"/>
  <c r="AB88" i="6" s="1"/>
  <c r="AA87" i="6"/>
  <c r="AB87" i="6" s="1"/>
  <c r="AA86" i="6"/>
  <c r="AB86" i="6" s="1"/>
  <c r="AA85" i="6"/>
  <c r="AB85" i="6" s="1"/>
  <c r="AA84" i="6"/>
  <c r="AB84" i="6" s="1"/>
  <c r="AA83" i="6"/>
  <c r="AB83" i="6" s="1"/>
  <c r="AA82" i="6"/>
  <c r="AB82" i="6" s="1"/>
  <c r="AA81" i="6"/>
  <c r="AB81" i="6" s="1"/>
  <c r="AA80" i="6"/>
  <c r="AB80" i="6" s="1"/>
  <c r="AA79" i="6"/>
  <c r="AB79" i="6" s="1"/>
  <c r="AA78" i="6"/>
  <c r="AB78" i="6" s="1"/>
  <c r="AA77" i="6"/>
  <c r="AB77" i="6" s="1"/>
  <c r="AA76" i="6"/>
  <c r="AB76" i="6" s="1"/>
  <c r="AA75" i="6"/>
  <c r="AB75" i="6" s="1"/>
  <c r="AA74" i="6"/>
  <c r="AB74" i="6" s="1"/>
  <c r="AA73" i="6"/>
  <c r="AB73" i="6" s="1"/>
  <c r="AA72" i="6"/>
  <c r="AB72" i="6" s="1"/>
  <c r="AA71" i="6"/>
  <c r="AB71" i="6" s="1"/>
  <c r="AA70" i="6"/>
  <c r="AB70" i="6" s="1"/>
  <c r="AA69" i="6"/>
  <c r="AB69" i="6" s="1"/>
  <c r="AA68" i="6"/>
  <c r="AB68" i="6" s="1"/>
  <c r="AA67" i="6"/>
  <c r="AB67" i="6" s="1"/>
  <c r="AA66" i="6"/>
  <c r="AB66" i="6" s="1"/>
  <c r="AA65" i="6"/>
  <c r="AB65" i="6" s="1"/>
  <c r="AA64" i="6"/>
  <c r="AB64" i="6" s="1"/>
  <c r="AA63" i="6"/>
  <c r="AB63" i="6" s="1"/>
  <c r="AA62" i="6"/>
  <c r="AB62" i="6" s="1"/>
  <c r="AA61" i="6"/>
  <c r="AB61" i="6" s="1"/>
  <c r="AA60" i="6"/>
  <c r="AB60" i="6" s="1"/>
  <c r="AA59" i="6"/>
  <c r="AB59" i="6" s="1"/>
  <c r="AA58" i="6"/>
  <c r="AB58" i="6" s="1"/>
  <c r="AA57" i="6"/>
  <c r="AB57" i="6" s="1"/>
  <c r="AA56" i="6"/>
  <c r="AB56" i="6" s="1"/>
  <c r="AA55" i="6"/>
  <c r="AB55" i="6" s="1"/>
  <c r="AA54" i="6"/>
  <c r="AB54" i="6" s="1"/>
  <c r="AA53" i="6"/>
  <c r="AB53" i="6" s="1"/>
  <c r="AA52" i="6"/>
  <c r="AB52" i="6" s="1"/>
  <c r="AA51" i="6"/>
  <c r="AB51" i="6" s="1"/>
  <c r="AA50" i="6"/>
  <c r="AB50" i="6" s="1"/>
  <c r="AA49" i="6"/>
  <c r="AB49" i="6" s="1"/>
  <c r="AA48" i="6"/>
  <c r="AB48" i="6" s="1"/>
  <c r="AA47" i="6"/>
  <c r="AB47" i="6" s="1"/>
  <c r="AA46" i="6"/>
  <c r="AB46" i="6" s="1"/>
  <c r="AA45" i="6"/>
  <c r="AB45" i="6" s="1"/>
  <c r="AA44" i="6"/>
  <c r="AB44" i="6" s="1"/>
  <c r="AA43" i="6"/>
  <c r="AB43" i="6" s="1"/>
  <c r="AA42" i="6"/>
  <c r="AB42" i="6" s="1"/>
  <c r="AA41" i="6"/>
  <c r="AB41" i="6" s="1"/>
  <c r="AA40" i="6"/>
  <c r="AB40" i="6" s="1"/>
  <c r="AA39" i="6"/>
  <c r="AB39" i="6" s="1"/>
  <c r="AA38" i="6"/>
  <c r="AB38" i="6" s="1"/>
  <c r="AA37" i="6"/>
  <c r="AB37" i="6" s="1"/>
  <c r="AA36" i="6"/>
  <c r="AB36" i="6" s="1"/>
  <c r="AA35" i="6"/>
  <c r="AB35" i="6" s="1"/>
  <c r="AA34" i="6"/>
  <c r="AB34" i="6" s="1"/>
  <c r="AA33" i="6"/>
  <c r="AB33" i="6" s="1"/>
  <c r="AA32" i="6"/>
  <c r="AB32" i="6" s="1"/>
  <c r="AA31" i="6"/>
  <c r="AB31" i="6" s="1"/>
  <c r="AA30" i="6"/>
  <c r="AB30" i="6" s="1"/>
  <c r="AA29" i="6"/>
  <c r="AB29" i="6" s="1"/>
  <c r="AA28" i="6"/>
  <c r="AB28" i="6" s="1"/>
  <c r="AA27" i="6"/>
  <c r="AB27" i="6" s="1"/>
  <c r="AA26" i="6"/>
  <c r="AB26" i="6" s="1"/>
  <c r="AA25" i="6"/>
  <c r="AB25" i="6" s="1"/>
  <c r="AA24" i="6"/>
  <c r="AB24" i="6" s="1"/>
  <c r="AA23" i="6"/>
  <c r="AB23" i="6" s="1"/>
  <c r="AA22" i="6"/>
  <c r="AB22" i="6" s="1"/>
  <c r="AA21" i="6"/>
  <c r="AB21" i="6" s="1"/>
  <c r="AA20" i="6"/>
  <c r="AB20" i="6" s="1"/>
  <c r="AA19" i="6"/>
  <c r="AB19" i="6" s="1"/>
  <c r="AA18" i="6"/>
  <c r="AB18" i="6" s="1"/>
  <c r="AA17" i="6"/>
  <c r="AB17" i="6" s="1"/>
  <c r="AA16" i="6"/>
  <c r="AB16" i="6" s="1"/>
  <c r="AA15" i="6"/>
  <c r="AB15" i="6" s="1"/>
  <c r="AA14" i="6"/>
  <c r="AB14" i="6" s="1"/>
  <c r="AA13" i="6"/>
  <c r="AB13" i="6" s="1"/>
  <c r="AA49" i="5"/>
  <c r="AB49" i="5" s="1"/>
  <c r="AA48" i="5"/>
  <c r="AB48" i="5" s="1"/>
  <c r="AA47" i="5"/>
  <c r="AB47" i="5" s="1"/>
  <c r="AA46" i="5"/>
  <c r="AB46" i="5" s="1"/>
  <c r="AA45" i="5"/>
  <c r="AB45" i="5" s="1"/>
  <c r="AA44" i="5"/>
  <c r="AB44" i="5" s="1"/>
  <c r="AA43" i="5"/>
  <c r="AB43" i="5" s="1"/>
  <c r="AA42" i="5"/>
  <c r="AB42" i="5" s="1"/>
  <c r="AA41" i="5"/>
  <c r="AB41" i="5" s="1"/>
  <c r="AA40" i="5"/>
  <c r="AB40" i="5" s="1"/>
  <c r="AA39" i="5"/>
  <c r="AB39" i="5" s="1"/>
  <c r="AA38" i="5"/>
  <c r="AB38" i="5" s="1"/>
  <c r="AA37" i="5"/>
  <c r="AB37" i="5" s="1"/>
  <c r="AA36" i="5"/>
  <c r="AB36" i="5" s="1"/>
  <c r="AA35" i="5"/>
  <c r="AB35" i="5" s="1"/>
  <c r="AA34" i="5"/>
  <c r="AB34" i="5" s="1"/>
  <c r="AA33" i="5"/>
  <c r="AB33" i="5" s="1"/>
  <c r="AA32" i="5"/>
  <c r="AB32" i="5" s="1"/>
  <c r="AA31" i="5"/>
  <c r="AB31" i="5" s="1"/>
  <c r="AA30" i="5"/>
  <c r="AB30" i="5" s="1"/>
  <c r="AA29" i="5"/>
  <c r="AB29" i="5" s="1"/>
  <c r="AA28" i="5"/>
  <c r="AB28" i="5" s="1"/>
  <c r="AA27" i="5"/>
  <c r="AB27" i="5" s="1"/>
  <c r="AA26" i="5"/>
  <c r="AB26" i="5" s="1"/>
  <c r="AA25" i="5"/>
  <c r="AB25" i="5" s="1"/>
  <c r="AA24" i="5"/>
  <c r="AB24" i="5" s="1"/>
  <c r="AA23" i="5"/>
  <c r="AB23" i="5" s="1"/>
  <c r="AA22" i="5"/>
  <c r="AB22" i="5" s="1"/>
  <c r="AA21" i="5"/>
  <c r="AB21" i="5" s="1"/>
  <c r="AA20" i="5"/>
  <c r="AB20" i="5" s="1"/>
  <c r="AA19" i="5"/>
  <c r="AB19" i="5" s="1"/>
  <c r="AA18" i="5"/>
  <c r="AB18" i="5" s="1"/>
  <c r="AA17" i="5"/>
  <c r="AB17" i="5" s="1"/>
  <c r="AA16" i="5"/>
  <c r="AB16" i="5" s="1"/>
  <c r="AA15" i="5"/>
  <c r="AB15" i="5" s="1"/>
  <c r="AA14" i="5"/>
  <c r="AB14" i="5" s="1"/>
  <c r="AA13" i="5"/>
  <c r="AB13" i="5" s="1"/>
  <c r="AA142" i="4"/>
  <c r="AB142" i="4" s="1"/>
  <c r="AA141" i="4"/>
  <c r="AB141" i="4" s="1"/>
  <c r="AA140" i="4"/>
  <c r="AB140" i="4" s="1"/>
  <c r="AA139" i="4"/>
  <c r="AB139" i="4" s="1"/>
  <c r="AA138" i="4"/>
  <c r="AB138" i="4" s="1"/>
  <c r="AA137" i="4"/>
  <c r="AB137" i="4" s="1"/>
  <c r="AA136" i="4"/>
  <c r="AB136" i="4" s="1"/>
  <c r="AA135" i="4"/>
  <c r="AB135" i="4" s="1"/>
  <c r="AA134" i="4"/>
  <c r="AB134" i="4" s="1"/>
  <c r="AA133" i="4"/>
  <c r="AB133" i="4" s="1"/>
  <c r="AA132" i="4"/>
  <c r="AB132" i="4" s="1"/>
  <c r="AA131" i="4"/>
  <c r="AB131" i="4" s="1"/>
  <c r="AA130" i="4"/>
  <c r="AB130" i="4" s="1"/>
  <c r="AA129" i="4"/>
  <c r="AB129" i="4" s="1"/>
  <c r="AA128" i="4"/>
  <c r="AB128" i="4" s="1"/>
  <c r="AA127" i="4"/>
  <c r="AB127" i="4" s="1"/>
  <c r="AA126" i="4"/>
  <c r="AB126" i="4" s="1"/>
  <c r="AA125" i="4"/>
  <c r="AB125" i="4" s="1"/>
  <c r="AA124" i="4"/>
  <c r="AB124" i="4" s="1"/>
  <c r="AA123" i="4"/>
  <c r="AB123" i="4" s="1"/>
  <c r="AA122" i="4"/>
  <c r="AB122" i="4" s="1"/>
  <c r="AA121" i="4"/>
  <c r="AB121" i="4" s="1"/>
  <c r="AA120" i="4"/>
  <c r="AB120" i="4" s="1"/>
  <c r="AA119" i="4"/>
  <c r="AB119" i="4" s="1"/>
  <c r="AA118" i="4"/>
  <c r="AB118" i="4" s="1"/>
  <c r="AA117" i="4"/>
  <c r="AB117" i="4" s="1"/>
  <c r="AA116" i="4"/>
  <c r="AB116" i="4" s="1"/>
  <c r="AA115" i="4"/>
  <c r="AB115" i="4" s="1"/>
  <c r="AA114" i="4"/>
  <c r="AB114" i="4" s="1"/>
  <c r="AA113" i="4"/>
  <c r="AB113" i="4" s="1"/>
  <c r="AA112" i="4"/>
  <c r="AB112" i="4" s="1"/>
  <c r="AA111" i="4"/>
  <c r="AB111" i="4" s="1"/>
  <c r="AA110" i="4"/>
  <c r="AB110" i="4" s="1"/>
  <c r="AA109" i="4"/>
  <c r="AB109" i="4" s="1"/>
  <c r="AA108" i="4"/>
  <c r="AB108" i="4" s="1"/>
  <c r="AA107" i="4"/>
  <c r="AB107" i="4" s="1"/>
  <c r="AA106" i="4"/>
  <c r="AB106" i="4" s="1"/>
  <c r="AA105" i="4"/>
  <c r="AB105" i="4" s="1"/>
  <c r="AA104" i="4"/>
  <c r="AB104" i="4" s="1"/>
  <c r="AA103" i="4"/>
  <c r="AB103" i="4" s="1"/>
  <c r="AA102" i="4"/>
  <c r="AB102" i="4" s="1"/>
  <c r="AA101" i="4"/>
  <c r="AB101" i="4" s="1"/>
  <c r="AA100" i="4"/>
  <c r="AB100" i="4" s="1"/>
  <c r="AA99" i="4"/>
  <c r="AB99" i="4" s="1"/>
  <c r="AA98" i="4"/>
  <c r="AB98" i="4" s="1"/>
  <c r="AA97" i="4"/>
  <c r="AB97" i="4" s="1"/>
  <c r="AA96" i="4"/>
  <c r="AB96" i="4" s="1"/>
  <c r="AA95" i="4"/>
  <c r="AB95" i="4" s="1"/>
  <c r="AA94" i="4"/>
  <c r="AB94" i="4" s="1"/>
  <c r="AA93" i="4"/>
  <c r="AB93" i="4" s="1"/>
  <c r="AA92" i="4"/>
  <c r="AB92" i="4" s="1"/>
  <c r="AA91" i="4"/>
  <c r="AB91" i="4" s="1"/>
  <c r="AA90" i="4"/>
  <c r="AB90" i="4" s="1"/>
  <c r="AA89" i="4"/>
  <c r="AB89" i="4" s="1"/>
  <c r="AA88" i="4"/>
  <c r="AB88" i="4" s="1"/>
  <c r="AA87" i="4"/>
  <c r="AB87" i="4" s="1"/>
  <c r="AA86" i="4"/>
  <c r="AB86" i="4" s="1"/>
  <c r="AA85" i="4"/>
  <c r="AB85" i="4" s="1"/>
  <c r="AA84" i="4"/>
  <c r="AB84" i="4" s="1"/>
  <c r="AA83" i="4"/>
  <c r="AB83" i="4" s="1"/>
  <c r="AA82" i="4"/>
  <c r="AB82" i="4" s="1"/>
  <c r="AA81" i="4"/>
  <c r="AB81" i="4" s="1"/>
  <c r="AA80" i="4"/>
  <c r="AB80" i="4" s="1"/>
  <c r="AA79" i="4"/>
  <c r="AB79" i="4" s="1"/>
  <c r="AA78" i="4"/>
  <c r="AB78" i="4" s="1"/>
  <c r="AA77" i="4"/>
  <c r="AB77" i="4" s="1"/>
  <c r="AA76" i="4"/>
  <c r="AB76" i="4" s="1"/>
  <c r="AA75" i="4"/>
  <c r="AB75" i="4" s="1"/>
  <c r="AA74" i="4"/>
  <c r="AB74" i="4" s="1"/>
  <c r="AA73" i="4"/>
  <c r="AB73" i="4" s="1"/>
  <c r="AA72" i="4"/>
  <c r="AB72" i="4" s="1"/>
  <c r="AA71" i="4"/>
  <c r="AB71" i="4" s="1"/>
  <c r="AA70" i="4"/>
  <c r="AB70" i="4" s="1"/>
  <c r="AA69" i="4"/>
  <c r="AB69" i="4" s="1"/>
  <c r="AA68" i="4"/>
  <c r="AB68" i="4" s="1"/>
  <c r="AA67" i="4"/>
  <c r="AB67" i="4" s="1"/>
  <c r="AA66" i="4"/>
  <c r="AB66" i="4" s="1"/>
  <c r="AA65" i="4"/>
  <c r="AB65" i="4" s="1"/>
  <c r="AA64" i="4"/>
  <c r="AB64" i="4" s="1"/>
  <c r="AA63" i="4"/>
  <c r="AB63" i="4" s="1"/>
  <c r="AA62" i="4"/>
  <c r="AB62" i="4" s="1"/>
  <c r="AA61" i="4"/>
  <c r="AB61" i="4" s="1"/>
  <c r="AA60" i="4"/>
  <c r="AB60" i="4" s="1"/>
  <c r="AA59" i="4"/>
  <c r="AB59" i="4" s="1"/>
  <c r="AA58" i="4"/>
  <c r="AB58" i="4" s="1"/>
  <c r="AA57" i="4"/>
  <c r="AB57" i="4" s="1"/>
  <c r="AA56" i="4"/>
  <c r="AB56" i="4" s="1"/>
  <c r="AA55" i="4"/>
  <c r="AB55" i="4" s="1"/>
  <c r="AA54" i="4"/>
  <c r="AB54" i="4" s="1"/>
  <c r="AA53" i="4"/>
  <c r="AB53" i="4" s="1"/>
  <c r="AA52" i="4"/>
  <c r="AB52" i="4" s="1"/>
  <c r="AA51" i="4"/>
  <c r="AB51" i="4" s="1"/>
  <c r="AA50" i="4"/>
  <c r="AB50" i="4" s="1"/>
  <c r="AA49" i="4"/>
  <c r="AB49" i="4" s="1"/>
  <c r="AA48" i="4"/>
  <c r="AB48" i="4" s="1"/>
  <c r="AA47" i="4"/>
  <c r="AB47" i="4" s="1"/>
  <c r="AA46" i="4"/>
  <c r="AB46" i="4" s="1"/>
  <c r="AA45" i="4"/>
  <c r="AB45" i="4" s="1"/>
  <c r="AA44" i="4"/>
  <c r="AB44" i="4" s="1"/>
  <c r="AA43" i="4"/>
  <c r="AB43" i="4" s="1"/>
  <c r="AA42" i="4"/>
  <c r="AB42" i="4" s="1"/>
  <c r="AA41" i="4"/>
  <c r="AB41" i="4" s="1"/>
  <c r="AA40" i="4"/>
  <c r="AB40" i="4" s="1"/>
  <c r="AA39" i="4"/>
  <c r="AB39" i="4" s="1"/>
  <c r="AA38" i="4"/>
  <c r="AB38" i="4" s="1"/>
  <c r="AA37" i="4"/>
  <c r="AB37" i="4" s="1"/>
  <c r="AA36" i="4"/>
  <c r="AB36" i="4" s="1"/>
  <c r="AA35" i="4"/>
  <c r="AB35" i="4" s="1"/>
  <c r="AA34" i="4"/>
  <c r="AB34" i="4" s="1"/>
  <c r="AA33" i="4"/>
  <c r="AB33" i="4" s="1"/>
  <c r="AA32" i="4"/>
  <c r="AB32" i="4" s="1"/>
  <c r="AA31" i="4"/>
  <c r="AB31" i="4" s="1"/>
  <c r="AA30" i="4"/>
  <c r="AB30" i="4" s="1"/>
  <c r="AA29" i="4"/>
  <c r="AB29" i="4" s="1"/>
  <c r="AA28" i="4"/>
  <c r="AB28" i="4" s="1"/>
  <c r="AA27" i="4"/>
  <c r="AB27" i="4" s="1"/>
  <c r="AA26" i="4"/>
  <c r="AB26" i="4" s="1"/>
  <c r="AA25" i="4"/>
  <c r="AB25" i="4" s="1"/>
  <c r="AA24" i="4"/>
  <c r="AB24" i="4" s="1"/>
  <c r="AA23" i="4"/>
  <c r="AB23" i="4" s="1"/>
  <c r="AA22" i="4"/>
  <c r="AB22" i="4" s="1"/>
  <c r="AA21" i="4"/>
  <c r="AB21" i="4" s="1"/>
  <c r="AA20" i="4"/>
  <c r="AB20" i="4" s="1"/>
  <c r="AA19" i="4"/>
  <c r="AB19" i="4" s="1"/>
  <c r="AA18" i="4"/>
  <c r="AB18" i="4" s="1"/>
  <c r="AA17" i="4"/>
  <c r="AB17" i="4" s="1"/>
  <c r="AA16" i="4"/>
  <c r="AB16" i="4" s="1"/>
  <c r="AA15" i="4"/>
  <c r="AB15" i="4" s="1"/>
  <c r="AA14" i="4"/>
  <c r="AB14" i="4" s="1"/>
  <c r="AA13" i="4"/>
  <c r="AB13" i="4" s="1"/>
  <c r="AA52" i="3"/>
  <c r="AB52" i="3" s="1"/>
  <c r="AA51" i="3"/>
  <c r="AB51" i="3" s="1"/>
  <c r="AA50" i="3"/>
  <c r="AB50" i="3" s="1"/>
  <c r="AA49" i="3"/>
  <c r="AB49" i="3" s="1"/>
  <c r="AA48" i="3"/>
  <c r="AB48" i="3" s="1"/>
  <c r="AA47" i="3"/>
  <c r="AB47" i="3" s="1"/>
  <c r="AA46" i="3"/>
  <c r="AB46" i="3" s="1"/>
  <c r="AA45" i="3"/>
  <c r="AB45" i="3" s="1"/>
  <c r="AA44" i="3"/>
  <c r="AB44" i="3" s="1"/>
  <c r="AA43" i="3"/>
  <c r="AB43" i="3" s="1"/>
  <c r="AA42" i="3"/>
  <c r="AB42" i="3" s="1"/>
  <c r="AA41" i="3"/>
  <c r="AB41" i="3" s="1"/>
  <c r="AA40" i="3"/>
  <c r="AB40" i="3" s="1"/>
  <c r="AA39" i="3"/>
  <c r="AB39" i="3" s="1"/>
  <c r="AA38" i="3"/>
  <c r="AB38" i="3" s="1"/>
  <c r="AA37" i="3"/>
  <c r="AB37" i="3" s="1"/>
  <c r="AA36" i="3"/>
  <c r="AB36" i="3" s="1"/>
  <c r="AA35" i="3"/>
  <c r="AB35" i="3" s="1"/>
  <c r="AA34" i="3"/>
  <c r="AB34" i="3" s="1"/>
  <c r="AA33" i="3"/>
  <c r="AB33" i="3" s="1"/>
  <c r="AA32" i="3"/>
  <c r="AB32" i="3" s="1"/>
  <c r="AA31" i="3"/>
  <c r="AB31" i="3" s="1"/>
  <c r="AA30" i="3"/>
  <c r="AB30" i="3" s="1"/>
  <c r="AA29" i="3"/>
  <c r="AB29" i="3" s="1"/>
  <c r="AA28" i="3"/>
  <c r="AB28" i="3" s="1"/>
  <c r="AA27" i="3"/>
  <c r="AB27" i="3" s="1"/>
  <c r="AA26" i="3"/>
  <c r="AB26" i="3" s="1"/>
  <c r="AA25" i="3"/>
  <c r="AB25" i="3" s="1"/>
  <c r="AA24" i="3"/>
  <c r="AB24" i="3" s="1"/>
  <c r="AA23" i="3"/>
  <c r="AB23" i="3" s="1"/>
  <c r="AA22" i="3"/>
  <c r="AB22" i="3" s="1"/>
  <c r="AA21" i="3"/>
  <c r="AB21" i="3" s="1"/>
  <c r="AA20" i="3"/>
  <c r="AB20" i="3" s="1"/>
  <c r="AA19" i="3"/>
  <c r="AB19" i="3" s="1"/>
  <c r="AA18" i="3"/>
  <c r="AB18" i="3" s="1"/>
  <c r="AA17" i="3"/>
  <c r="AB17" i="3" s="1"/>
  <c r="AA16" i="3"/>
  <c r="AB16" i="3" s="1"/>
  <c r="AA15" i="3"/>
  <c r="AB15" i="3" s="1"/>
  <c r="AA14" i="3"/>
  <c r="AB14" i="3" s="1"/>
  <c r="AA13" i="3"/>
  <c r="AB13" i="3" s="1"/>
  <c r="AA14" i="2"/>
  <c r="AB14" i="2" s="1"/>
  <c r="AA15" i="2"/>
  <c r="AB15" i="2" s="1"/>
  <c r="AA16" i="2"/>
  <c r="AB16" i="2" s="1"/>
  <c r="AA17" i="2"/>
  <c r="AB17" i="2" s="1"/>
  <c r="AA18" i="2"/>
  <c r="AB18" i="2" s="1"/>
  <c r="AA19" i="2"/>
  <c r="AB19" i="2" s="1"/>
  <c r="AA20" i="2"/>
  <c r="AB20" i="2" s="1"/>
  <c r="AA21" i="2"/>
  <c r="AB21" i="2" s="1"/>
  <c r="AA22" i="2"/>
  <c r="AB22" i="2" s="1"/>
  <c r="AA23" i="2"/>
  <c r="AB23" i="2" s="1"/>
  <c r="AA24" i="2"/>
  <c r="AB24" i="2" s="1"/>
  <c r="AA25" i="2"/>
  <c r="AB25" i="2" s="1"/>
  <c r="AA26" i="2"/>
  <c r="AB26" i="2" s="1"/>
  <c r="AA27" i="2"/>
  <c r="AB27" i="2" s="1"/>
  <c r="AA28" i="2"/>
  <c r="AB28" i="2" s="1"/>
  <c r="AA29" i="2"/>
  <c r="AB29" i="2" s="1"/>
  <c r="AA30" i="2"/>
  <c r="AB30" i="2" s="1"/>
  <c r="AA31" i="2"/>
  <c r="AB31" i="2" s="1"/>
  <c r="AA32" i="2"/>
  <c r="AB32" i="2" s="1"/>
  <c r="AA33" i="2"/>
  <c r="AB33" i="2" s="1"/>
  <c r="AA34" i="2"/>
  <c r="AB34" i="2" s="1"/>
  <c r="AA35" i="2"/>
  <c r="AB35" i="2" s="1"/>
  <c r="AA36" i="2"/>
  <c r="AB36" i="2" s="1"/>
  <c r="AA13" i="2"/>
  <c r="AB13" i="2" s="1"/>
  <c r="G124" i="56" l="1"/>
  <c r="O124" i="56" s="1"/>
  <c r="G122" i="56"/>
  <c r="O122" i="56" s="1"/>
  <c r="G120" i="56"/>
  <c r="G125" i="56"/>
  <c r="O125" i="56" s="1"/>
  <c r="G123" i="56"/>
  <c r="O123" i="56" s="1"/>
  <c r="G121" i="56"/>
  <c r="O121" i="56" s="1"/>
  <c r="F124" i="56"/>
  <c r="N124" i="56" s="1"/>
  <c r="F122" i="56"/>
  <c r="N122" i="56" s="1"/>
  <c r="F125" i="56"/>
  <c r="N125" i="56" s="1"/>
  <c r="F123" i="56"/>
  <c r="N123" i="56" s="1"/>
  <c r="F121" i="56"/>
  <c r="N121" i="56" s="1"/>
  <c r="F120" i="56"/>
  <c r="E125" i="56"/>
  <c r="E123" i="56"/>
  <c r="E121" i="56"/>
  <c r="E124" i="56"/>
  <c r="E122" i="56"/>
  <c r="E120" i="56"/>
  <c r="E135" i="56"/>
  <c r="E133" i="56"/>
  <c r="E131" i="56"/>
  <c r="E136" i="56"/>
  <c r="E134" i="56"/>
  <c r="E132" i="56"/>
  <c r="F136" i="56"/>
  <c r="N136" i="56" s="1"/>
  <c r="F134" i="56"/>
  <c r="N134" i="56" s="1"/>
  <c r="F132" i="56"/>
  <c r="N132" i="56" s="1"/>
  <c r="F135" i="56"/>
  <c r="N135" i="56" s="1"/>
  <c r="F133" i="56"/>
  <c r="N133" i="56" s="1"/>
  <c r="F131" i="56"/>
  <c r="G136" i="56"/>
  <c r="O136" i="56" s="1"/>
  <c r="G134" i="56"/>
  <c r="O134" i="56" s="1"/>
  <c r="G132" i="56"/>
  <c r="O132" i="56" s="1"/>
  <c r="G135" i="56"/>
  <c r="O135" i="56" s="1"/>
  <c r="G133" i="56"/>
  <c r="O133" i="56" s="1"/>
  <c r="G131" i="56"/>
  <c r="E146" i="56"/>
  <c r="E144" i="56"/>
  <c r="E142" i="56"/>
  <c r="E147" i="56"/>
  <c r="E145" i="56"/>
  <c r="E143" i="56"/>
  <c r="F147" i="56"/>
  <c r="N147" i="56" s="1"/>
  <c r="F145" i="56"/>
  <c r="N145" i="56" s="1"/>
  <c r="F143" i="56"/>
  <c r="N143" i="56" s="1"/>
  <c r="F142" i="56"/>
  <c r="F146" i="56"/>
  <c r="N146" i="56" s="1"/>
  <c r="F144" i="56"/>
  <c r="N144" i="56" s="1"/>
  <c r="G147" i="56"/>
  <c r="O147" i="56" s="1"/>
  <c r="G145" i="56"/>
  <c r="O145" i="56" s="1"/>
  <c r="G143" i="56"/>
  <c r="O143" i="56" s="1"/>
  <c r="G146" i="56"/>
  <c r="O146" i="56" s="1"/>
  <c r="G144" i="56"/>
  <c r="O144" i="56" s="1"/>
  <c r="G142" i="56"/>
  <c r="F157" i="56"/>
  <c r="F155" i="56"/>
  <c r="F153" i="56"/>
  <c r="F156" i="56"/>
  <c r="F154" i="56"/>
  <c r="F158" i="56"/>
  <c r="E169" i="56"/>
  <c r="E167" i="56"/>
  <c r="E165" i="56"/>
  <c r="E168" i="56"/>
  <c r="E166" i="56"/>
  <c r="E164" i="56"/>
  <c r="G168" i="56"/>
  <c r="O168" i="56" s="1"/>
  <c r="G166" i="56"/>
  <c r="O166" i="56" s="1"/>
  <c r="G164" i="56"/>
  <c r="G169" i="56"/>
  <c r="O169" i="56" s="1"/>
  <c r="G167" i="56"/>
  <c r="O167" i="56" s="1"/>
  <c r="G165" i="56"/>
  <c r="O165" i="56" s="1"/>
  <c r="F168" i="56"/>
  <c r="N168" i="56" s="1"/>
  <c r="F166" i="56"/>
  <c r="N166" i="56" s="1"/>
  <c r="F164" i="56"/>
  <c r="F169" i="56"/>
  <c r="N169" i="56" s="1"/>
  <c r="F167" i="56"/>
  <c r="N167" i="56" s="1"/>
  <c r="F165" i="56"/>
  <c r="N165" i="56" s="1"/>
  <c r="G180" i="56"/>
  <c r="O180" i="56" s="1"/>
  <c r="G178" i="56"/>
  <c r="O178" i="56" s="1"/>
  <c r="G176" i="56"/>
  <c r="O176" i="56" s="1"/>
  <c r="G179" i="56"/>
  <c r="O179" i="56" s="1"/>
  <c r="G177" i="56"/>
  <c r="O177" i="56" s="1"/>
  <c r="G175" i="56"/>
  <c r="F180" i="56"/>
  <c r="N180" i="56" s="1"/>
  <c r="F178" i="56"/>
  <c r="N178" i="56" s="1"/>
  <c r="F176" i="56"/>
  <c r="N176" i="56" s="1"/>
  <c r="F179" i="56"/>
  <c r="N179" i="56" s="1"/>
  <c r="F177" i="56"/>
  <c r="N177" i="56" s="1"/>
  <c r="F175" i="56"/>
  <c r="E179" i="56"/>
  <c r="E177" i="56"/>
  <c r="E175" i="56"/>
  <c r="E180" i="56"/>
  <c r="E178" i="56"/>
  <c r="E176" i="56"/>
  <c r="F191" i="56"/>
  <c r="N191" i="56" s="1"/>
  <c r="F189" i="56"/>
  <c r="N189" i="56" s="1"/>
  <c r="F187" i="56"/>
  <c r="N187" i="56" s="1"/>
  <c r="F190" i="56"/>
  <c r="N190" i="56" s="1"/>
  <c r="F188" i="56"/>
  <c r="N188" i="56" s="1"/>
  <c r="F186" i="56"/>
  <c r="E190" i="56"/>
  <c r="E188" i="56"/>
  <c r="E186" i="56"/>
  <c r="E191" i="56"/>
  <c r="E189" i="56"/>
  <c r="E187" i="56"/>
  <c r="G191" i="56"/>
  <c r="O191" i="56" s="1"/>
  <c r="G189" i="56"/>
  <c r="O189" i="56" s="1"/>
  <c r="G187" i="56"/>
  <c r="O187" i="56" s="1"/>
  <c r="G190" i="56"/>
  <c r="O190" i="56" s="1"/>
  <c r="G188" i="56"/>
  <c r="O188" i="56" s="1"/>
  <c r="G186" i="56"/>
  <c r="F201" i="56"/>
  <c r="N201" i="56" s="1"/>
  <c r="F199" i="56"/>
  <c r="N199" i="56" s="1"/>
  <c r="F202" i="56"/>
  <c r="N202" i="56" s="1"/>
  <c r="F200" i="56"/>
  <c r="N200" i="56" s="1"/>
  <c r="F198" i="56"/>
  <c r="N198" i="56" s="1"/>
  <c r="F197" i="56"/>
  <c r="E202" i="56"/>
  <c r="E200" i="56"/>
  <c r="E198" i="56"/>
  <c r="E201" i="56"/>
  <c r="E199" i="56"/>
  <c r="E197" i="56"/>
  <c r="G201" i="56"/>
  <c r="O201" i="56" s="1"/>
  <c r="G199" i="56"/>
  <c r="O199" i="56" s="1"/>
  <c r="G197" i="56"/>
  <c r="G202" i="56"/>
  <c r="O202" i="56" s="1"/>
  <c r="G200" i="56"/>
  <c r="O200" i="56" s="1"/>
  <c r="G198" i="56"/>
  <c r="O198" i="56" s="1"/>
  <c r="E213" i="56"/>
  <c r="E211" i="56"/>
  <c r="E209" i="56"/>
  <c r="E212" i="56"/>
  <c r="E210" i="56"/>
  <c r="E208" i="56"/>
  <c r="F212" i="56"/>
  <c r="N212" i="56" s="1"/>
  <c r="F210" i="56"/>
  <c r="N210" i="56" s="1"/>
  <c r="F213" i="56"/>
  <c r="N213" i="56" s="1"/>
  <c r="F211" i="56"/>
  <c r="N211" i="56" s="1"/>
  <c r="F209" i="56"/>
  <c r="N209" i="56" s="1"/>
  <c r="F208" i="56"/>
  <c r="G212" i="56"/>
  <c r="O212" i="56" s="1"/>
  <c r="G210" i="56"/>
  <c r="O210" i="56" s="1"/>
  <c r="G208" i="56"/>
  <c r="G213" i="56"/>
  <c r="O213" i="56" s="1"/>
  <c r="G211" i="56"/>
  <c r="O211" i="56" s="1"/>
  <c r="G209" i="56"/>
  <c r="O209" i="56" s="1"/>
  <c r="E223" i="56"/>
  <c r="E221" i="56"/>
  <c r="E219" i="56"/>
  <c r="E224" i="56"/>
  <c r="E222" i="56"/>
  <c r="E220" i="56"/>
  <c r="F224" i="56"/>
  <c r="N224" i="56" s="1"/>
  <c r="F222" i="56"/>
  <c r="N222" i="56" s="1"/>
  <c r="F220" i="56"/>
  <c r="N220" i="56" s="1"/>
  <c r="F223" i="56"/>
  <c r="N223" i="56" s="1"/>
  <c r="F221" i="56"/>
  <c r="N221" i="56" s="1"/>
  <c r="F219" i="56"/>
  <c r="G224" i="56"/>
  <c r="O224" i="56" s="1"/>
  <c r="G222" i="56"/>
  <c r="O222" i="56" s="1"/>
  <c r="G220" i="56"/>
  <c r="O220" i="56" s="1"/>
  <c r="G223" i="56"/>
  <c r="O223" i="56" s="1"/>
  <c r="G221" i="56"/>
  <c r="O221" i="56" s="1"/>
  <c r="G219" i="56"/>
  <c r="F235" i="56"/>
  <c r="N235" i="56" s="1"/>
  <c r="F233" i="56"/>
  <c r="N233" i="56" s="1"/>
  <c r="F231" i="56"/>
  <c r="N231" i="56" s="1"/>
  <c r="F230" i="56"/>
  <c r="F234" i="56"/>
  <c r="N234" i="56" s="1"/>
  <c r="F232" i="56"/>
  <c r="N232" i="56" s="1"/>
  <c r="E234" i="56"/>
  <c r="E232" i="56"/>
  <c r="E230" i="56"/>
  <c r="E235" i="56"/>
  <c r="E233" i="56"/>
  <c r="E231" i="56"/>
  <c r="G235" i="56"/>
  <c r="O235" i="56" s="1"/>
  <c r="G233" i="56"/>
  <c r="O233" i="56" s="1"/>
  <c r="G231" i="56"/>
  <c r="O231" i="56" s="1"/>
  <c r="G234" i="56"/>
  <c r="O234" i="56" s="1"/>
  <c r="G232" i="56"/>
  <c r="O232" i="56" s="1"/>
  <c r="G230" i="56"/>
  <c r="F245" i="56"/>
  <c r="N245" i="56" s="1"/>
  <c r="F243" i="56"/>
  <c r="N243" i="56" s="1"/>
  <c r="F241" i="56"/>
  <c r="F246" i="56"/>
  <c r="N246" i="56" s="1"/>
  <c r="F244" i="56"/>
  <c r="N244" i="56" s="1"/>
  <c r="F242" i="56"/>
  <c r="N242" i="56" s="1"/>
  <c r="E246" i="56"/>
  <c r="E244" i="56"/>
  <c r="E242" i="56"/>
  <c r="E245" i="56"/>
  <c r="E243" i="56"/>
  <c r="E241" i="56"/>
  <c r="G243" i="56"/>
  <c r="O243" i="56" s="1"/>
  <c r="G245" i="56"/>
  <c r="O245" i="56" s="1"/>
  <c r="G241" i="56"/>
  <c r="G246" i="56"/>
  <c r="O246" i="56" s="1"/>
  <c r="G244" i="56"/>
  <c r="O244" i="56" s="1"/>
  <c r="G242" i="56"/>
  <c r="O242" i="56" s="1"/>
  <c r="G256" i="56"/>
  <c r="O256" i="56" s="1"/>
  <c r="G254" i="56"/>
  <c r="O254" i="56" s="1"/>
  <c r="G252" i="56"/>
  <c r="G257" i="56"/>
  <c r="O257" i="56" s="1"/>
  <c r="G255" i="56"/>
  <c r="O255" i="56" s="1"/>
  <c r="G253" i="56"/>
  <c r="O253" i="56" s="1"/>
  <c r="F256" i="56"/>
  <c r="N256" i="56" s="1"/>
  <c r="F252" i="56"/>
  <c r="F257" i="56"/>
  <c r="N257" i="56" s="1"/>
  <c r="F255" i="56"/>
  <c r="N255" i="56" s="1"/>
  <c r="F254" i="56"/>
  <c r="N254" i="56" s="1"/>
  <c r="F253" i="56"/>
  <c r="N253" i="56" s="1"/>
  <c r="E257" i="56"/>
  <c r="E255" i="56"/>
  <c r="E253" i="56"/>
  <c r="E256" i="56"/>
  <c r="E254" i="56"/>
  <c r="E252" i="56"/>
  <c r="E267" i="56"/>
  <c r="E265" i="56"/>
  <c r="E263" i="56"/>
  <c r="E268" i="56"/>
  <c r="E266" i="56"/>
  <c r="E264" i="56"/>
  <c r="G268" i="56"/>
  <c r="O268" i="56" s="1"/>
  <c r="G266" i="56"/>
  <c r="O266" i="56" s="1"/>
  <c r="G264" i="56"/>
  <c r="O264" i="56" s="1"/>
  <c r="G267" i="56"/>
  <c r="O267" i="56" s="1"/>
  <c r="G265" i="56"/>
  <c r="O265" i="56" s="1"/>
  <c r="G263" i="56"/>
  <c r="F268" i="56"/>
  <c r="N268" i="56" s="1"/>
  <c r="F266" i="56"/>
  <c r="N266" i="56" s="1"/>
  <c r="F264" i="56"/>
  <c r="N264" i="56" s="1"/>
  <c r="F267" i="56"/>
  <c r="N267" i="56" s="1"/>
  <c r="F265" i="56"/>
  <c r="N265" i="56" s="1"/>
  <c r="F263" i="56"/>
  <c r="E278" i="56"/>
  <c r="E276" i="56"/>
  <c r="E274" i="56"/>
  <c r="E279" i="56"/>
  <c r="E277" i="56"/>
  <c r="E275" i="56"/>
  <c r="G279" i="56"/>
  <c r="O279" i="56" s="1"/>
  <c r="G277" i="56"/>
  <c r="O277" i="56" s="1"/>
  <c r="G275" i="56"/>
  <c r="O275" i="56" s="1"/>
  <c r="G278" i="56"/>
  <c r="O278" i="56" s="1"/>
  <c r="G276" i="56"/>
  <c r="O276" i="56" s="1"/>
  <c r="G274" i="56"/>
  <c r="F279" i="56"/>
  <c r="N279" i="56" s="1"/>
  <c r="F277" i="56"/>
  <c r="N277" i="56" s="1"/>
  <c r="F275" i="56"/>
  <c r="N275" i="56" s="1"/>
  <c r="F278" i="56"/>
  <c r="N278" i="56" s="1"/>
  <c r="F276" i="56"/>
  <c r="N276" i="56" s="1"/>
  <c r="F274" i="56"/>
  <c r="F289" i="56"/>
  <c r="N289" i="56" s="1"/>
  <c r="F287" i="56"/>
  <c r="N287" i="56" s="1"/>
  <c r="F285" i="56"/>
  <c r="F290" i="56"/>
  <c r="N290" i="56" s="1"/>
  <c r="F288" i="56"/>
  <c r="N288" i="56" s="1"/>
  <c r="F286" i="56"/>
  <c r="N286" i="56" s="1"/>
  <c r="E289" i="56"/>
  <c r="E287" i="56"/>
  <c r="E285" i="56"/>
  <c r="E290" i="56"/>
  <c r="E288" i="56"/>
  <c r="E286" i="56"/>
  <c r="G290" i="56"/>
  <c r="O290" i="56" s="1"/>
  <c r="G288" i="56"/>
  <c r="O288" i="56" s="1"/>
  <c r="G286" i="56"/>
  <c r="O286" i="56" s="1"/>
  <c r="G289" i="56"/>
  <c r="O289" i="56" s="1"/>
  <c r="G287" i="56"/>
  <c r="O287" i="56" s="1"/>
  <c r="G285" i="56"/>
  <c r="E301" i="56"/>
  <c r="E299" i="56"/>
  <c r="E297" i="56"/>
  <c r="E300" i="56"/>
  <c r="E298" i="56"/>
  <c r="E296" i="56"/>
  <c r="F300" i="56"/>
  <c r="N300" i="56" s="1"/>
  <c r="F296" i="56"/>
  <c r="F301" i="56"/>
  <c r="N301" i="56" s="1"/>
  <c r="F297" i="56"/>
  <c r="N297" i="56" s="1"/>
  <c r="F298" i="56"/>
  <c r="N298" i="56" s="1"/>
  <c r="F299" i="56"/>
  <c r="N299" i="56" s="1"/>
  <c r="G300" i="56"/>
  <c r="O300" i="56" s="1"/>
  <c r="G298" i="56"/>
  <c r="O298" i="56" s="1"/>
  <c r="G296" i="56"/>
  <c r="G301" i="56"/>
  <c r="O301" i="56" s="1"/>
  <c r="G299" i="56"/>
  <c r="O299" i="56" s="1"/>
  <c r="G297" i="56"/>
  <c r="O297" i="56" s="1"/>
  <c r="F311" i="56"/>
  <c r="N311" i="56" s="1"/>
  <c r="F309" i="56"/>
  <c r="N309" i="56" s="1"/>
  <c r="F312" i="56"/>
  <c r="N312" i="56" s="1"/>
  <c r="F310" i="56"/>
  <c r="N310" i="56" s="1"/>
  <c r="F308" i="56"/>
  <c r="N308" i="56" s="1"/>
  <c r="F307" i="56"/>
  <c r="E310" i="56"/>
  <c r="E311" i="56"/>
  <c r="E307" i="56"/>
  <c r="E312" i="56"/>
  <c r="E308" i="56"/>
  <c r="E309" i="56"/>
  <c r="E323" i="56"/>
  <c r="E321" i="56"/>
  <c r="E319" i="56"/>
  <c r="E322" i="56"/>
  <c r="E320" i="56"/>
  <c r="E318" i="56"/>
  <c r="G322" i="56"/>
  <c r="O322" i="56" s="1"/>
  <c r="G320" i="56"/>
  <c r="O320" i="56" s="1"/>
  <c r="G318" i="56"/>
  <c r="G323" i="56"/>
  <c r="O323" i="56" s="1"/>
  <c r="G321" i="56"/>
  <c r="O321" i="56" s="1"/>
  <c r="G319" i="56"/>
  <c r="O319" i="56" s="1"/>
  <c r="F322" i="56"/>
  <c r="N322" i="56" s="1"/>
  <c r="F318" i="56"/>
  <c r="F323" i="56"/>
  <c r="N323" i="56" s="1"/>
  <c r="F320" i="56"/>
  <c r="N320" i="56" s="1"/>
  <c r="F319" i="56"/>
  <c r="N319" i="56" s="1"/>
  <c r="F321" i="56"/>
  <c r="N321" i="56" s="1"/>
  <c r="E334" i="56"/>
  <c r="E332" i="56"/>
  <c r="E330" i="56"/>
  <c r="E333" i="56"/>
  <c r="E331" i="56"/>
  <c r="E329" i="56"/>
  <c r="F334" i="56"/>
  <c r="N334" i="56" s="1"/>
  <c r="F332" i="56"/>
  <c r="N332" i="56" s="1"/>
  <c r="F331" i="56"/>
  <c r="N331" i="56" s="1"/>
  <c r="F333" i="56"/>
  <c r="N333" i="56" s="1"/>
  <c r="F329" i="56"/>
  <c r="F330" i="56"/>
  <c r="N330" i="56" s="1"/>
  <c r="G333" i="56"/>
  <c r="O333" i="56" s="1"/>
  <c r="G331" i="56"/>
  <c r="O331" i="56" s="1"/>
  <c r="G329" i="56"/>
  <c r="G334" i="56"/>
  <c r="O334" i="56" s="1"/>
  <c r="G332" i="56"/>
  <c r="O332" i="56" s="1"/>
  <c r="G330" i="56"/>
  <c r="O330" i="56" s="1"/>
  <c r="E344" i="56"/>
  <c r="E342" i="56"/>
  <c r="E340" i="56"/>
  <c r="E345" i="56"/>
  <c r="E343" i="56"/>
  <c r="E341" i="56"/>
  <c r="G345" i="56"/>
  <c r="O345" i="56" s="1"/>
  <c r="G343" i="56"/>
  <c r="O343" i="56" s="1"/>
  <c r="G341" i="56"/>
  <c r="O341" i="56" s="1"/>
  <c r="G344" i="56"/>
  <c r="O344" i="56" s="1"/>
  <c r="G342" i="56"/>
  <c r="O342" i="56" s="1"/>
  <c r="G340" i="56"/>
  <c r="F343" i="56"/>
  <c r="N343" i="56" s="1"/>
  <c r="F341" i="56"/>
  <c r="N341" i="56" s="1"/>
  <c r="F344" i="56"/>
  <c r="N344" i="56" s="1"/>
  <c r="F345" i="56"/>
  <c r="N345" i="56" s="1"/>
  <c r="F342" i="56"/>
  <c r="N342" i="56" s="1"/>
  <c r="F340" i="56"/>
  <c r="F355" i="56"/>
  <c r="N355" i="56" s="1"/>
  <c r="F353" i="56"/>
  <c r="N353" i="56" s="1"/>
  <c r="F356" i="56"/>
  <c r="N356" i="56" s="1"/>
  <c r="F354" i="56"/>
  <c r="N354" i="56" s="1"/>
  <c r="F351" i="56"/>
  <c r="F352" i="56"/>
  <c r="N352" i="56" s="1"/>
  <c r="G356" i="56"/>
  <c r="O356" i="56" s="1"/>
  <c r="G354" i="56"/>
  <c r="O354" i="56" s="1"/>
  <c r="G352" i="56"/>
  <c r="O352" i="56" s="1"/>
  <c r="G355" i="56"/>
  <c r="O355" i="56" s="1"/>
  <c r="G353" i="56"/>
  <c r="O353" i="56" s="1"/>
  <c r="G351" i="56"/>
  <c r="E355" i="56"/>
  <c r="E353" i="56"/>
  <c r="E351" i="56"/>
  <c r="E356" i="56"/>
  <c r="E354" i="56"/>
  <c r="E352" i="56"/>
  <c r="E103" i="56"/>
  <c r="M103" i="56" s="1"/>
  <c r="E102" i="56"/>
  <c r="M102" i="56" s="1"/>
  <c r="E101" i="56"/>
  <c r="M101" i="56" s="1"/>
  <c r="E100" i="56"/>
  <c r="M100" i="56" s="1"/>
  <c r="E99" i="56"/>
  <c r="M99" i="56" s="1"/>
  <c r="E98" i="56"/>
  <c r="E113" i="56"/>
  <c r="E111" i="56"/>
  <c r="E109" i="56"/>
  <c r="E114" i="56"/>
  <c r="E112" i="56"/>
  <c r="E110" i="56"/>
  <c r="F114" i="56"/>
  <c r="N114" i="56" s="1"/>
  <c r="F110" i="56"/>
  <c r="N110" i="56" s="1"/>
  <c r="F113" i="56"/>
  <c r="N113" i="56" s="1"/>
  <c r="F109" i="56"/>
  <c r="F112" i="56"/>
  <c r="N112" i="56" s="1"/>
  <c r="F111" i="56"/>
  <c r="N111" i="56" s="1"/>
  <c r="G114" i="56"/>
  <c r="O114" i="56" s="1"/>
  <c r="G112" i="56"/>
  <c r="O112" i="56" s="1"/>
  <c r="G110" i="56"/>
  <c r="O110" i="56" s="1"/>
  <c r="G113" i="56"/>
  <c r="O113" i="56" s="1"/>
  <c r="G111" i="56"/>
  <c r="O111" i="56" s="1"/>
  <c r="G109" i="56"/>
  <c r="E90" i="56"/>
  <c r="E88" i="56"/>
  <c r="E91" i="56"/>
  <c r="E89" i="56"/>
  <c r="G92" i="56"/>
  <c r="O92" i="56" s="1"/>
  <c r="G87" i="56"/>
  <c r="G91" i="56"/>
  <c r="O91" i="56" s="1"/>
  <c r="G89" i="56"/>
  <c r="O89" i="56" s="1"/>
  <c r="G90" i="56"/>
  <c r="O90" i="56" s="1"/>
  <c r="G88" i="56"/>
  <c r="O88" i="56" s="1"/>
  <c r="F90" i="56"/>
  <c r="N90" i="56" s="1"/>
  <c r="F88" i="56"/>
  <c r="N88" i="56" s="1"/>
  <c r="F91" i="56"/>
  <c r="N91" i="56" s="1"/>
  <c r="F89" i="56"/>
  <c r="N89" i="56" s="1"/>
  <c r="F87" i="56"/>
  <c r="F92" i="56"/>
  <c r="N92" i="56" s="1"/>
  <c r="G103" i="56"/>
  <c r="G101" i="56"/>
  <c r="G99" i="56"/>
  <c r="G102" i="56"/>
  <c r="G100" i="56"/>
  <c r="G98" i="56"/>
  <c r="F102" i="56"/>
  <c r="F98" i="56"/>
  <c r="F103" i="56"/>
  <c r="F101" i="56"/>
  <c r="F99" i="56"/>
  <c r="F100" i="56"/>
  <c r="E92" i="56"/>
  <c r="E87" i="56"/>
  <c r="AC12" i="40"/>
  <c r="AC12" i="44"/>
  <c r="AC12" i="48"/>
  <c r="AC12" i="6"/>
  <c r="A136" i="56" s="1"/>
  <c r="B136" i="56" s="1"/>
  <c r="AC12" i="4"/>
  <c r="A114" i="56" s="1"/>
  <c r="B114" i="56" s="1"/>
  <c r="AC12" i="30"/>
  <c r="A378" i="56" s="1"/>
  <c r="B378" i="56" s="1"/>
  <c r="AC12" i="10"/>
  <c r="A180" i="56" s="1"/>
  <c r="B180" i="56" s="1"/>
  <c r="AC12" i="11"/>
  <c r="A191" i="56" s="1"/>
  <c r="B191" i="56" s="1"/>
  <c r="AC12" i="14"/>
  <c r="A202" i="56" s="1"/>
  <c r="B202" i="56" s="1"/>
  <c r="AC12" i="15"/>
  <c r="A213" i="56" s="1"/>
  <c r="B213" i="56" s="1"/>
  <c r="AC12" i="22"/>
  <c r="A290" i="56" s="1"/>
  <c r="B290" i="56" s="1"/>
  <c r="AC12" i="24"/>
  <c r="A312" i="56" s="1"/>
  <c r="B312" i="56" s="1"/>
  <c r="AC12" i="25"/>
  <c r="A323" i="56" s="1"/>
  <c r="B323" i="56" s="1"/>
  <c r="AC12" i="31"/>
  <c r="A389" i="56" s="1"/>
  <c r="B389" i="56" s="1"/>
  <c r="AC12" i="32"/>
  <c r="A400" i="56" s="1"/>
  <c r="B400" i="56" s="1"/>
  <c r="AC12" i="52"/>
  <c r="AC12" i="3"/>
  <c r="A103" i="56" s="1"/>
  <c r="B103" i="56" s="1"/>
  <c r="AC12" i="26"/>
  <c r="A334" i="56" s="1"/>
  <c r="B334" i="56" s="1"/>
  <c r="AC12" i="27"/>
  <c r="A345" i="56" s="1"/>
  <c r="B345" i="56" s="1"/>
  <c r="AC12" i="28"/>
  <c r="A356" i="56" s="1"/>
  <c r="B356" i="56" s="1"/>
  <c r="AC12" i="33"/>
  <c r="AC12" i="36"/>
  <c r="AC12" i="42"/>
  <c r="AC12" i="46"/>
  <c r="AC12" i="50"/>
  <c r="AC12" i="54"/>
  <c r="AC12" i="37"/>
  <c r="AC12" i="2"/>
  <c r="A92" i="56" s="1"/>
  <c r="B92" i="56" s="1"/>
  <c r="AC12" i="5"/>
  <c r="A125" i="56" s="1"/>
  <c r="B125" i="56" s="1"/>
  <c r="AC12" i="7"/>
  <c r="A147" i="56" s="1"/>
  <c r="B147" i="56" s="1"/>
  <c r="AC12" i="9"/>
  <c r="A169" i="56" s="1"/>
  <c r="B169" i="56" s="1"/>
  <c r="AC12" i="16"/>
  <c r="A224" i="56" s="1"/>
  <c r="B224" i="56" s="1"/>
  <c r="AC12" i="17"/>
  <c r="A235" i="56" s="1"/>
  <c r="B235" i="56" s="1"/>
  <c r="AC12" i="18"/>
  <c r="A246" i="56" s="1"/>
  <c r="B246" i="56" s="1"/>
  <c r="AC12" i="19"/>
  <c r="A257" i="56" s="1"/>
  <c r="B257" i="56" s="1"/>
  <c r="AC12" i="20"/>
  <c r="A268" i="56" s="1"/>
  <c r="B268" i="56" s="1"/>
  <c r="AC12" i="21"/>
  <c r="A279" i="56" s="1"/>
  <c r="B279" i="56" s="1"/>
  <c r="AC12" i="23"/>
  <c r="A301" i="56" s="1"/>
  <c r="B301" i="56" s="1"/>
  <c r="AC12" i="29"/>
  <c r="A367" i="56" s="1"/>
  <c r="B367" i="56" s="1"/>
  <c r="AC12" i="35"/>
  <c r="AC12" i="38"/>
  <c r="AC12" i="39"/>
  <c r="AC12" i="41"/>
  <c r="AC12" i="43"/>
  <c r="AC12" i="45"/>
  <c r="AC12" i="47"/>
  <c r="AC12" i="49"/>
  <c r="AC12" i="51"/>
  <c r="AC12" i="53"/>
  <c r="AC12" i="8"/>
  <c r="A158" i="56" s="1"/>
  <c r="B158" i="56" s="1"/>
  <c r="M121" i="56" l="1"/>
  <c r="H121" i="56"/>
  <c r="H124" i="56"/>
  <c r="M124" i="56"/>
  <c r="F126" i="56"/>
  <c r="N119" i="56" s="1"/>
  <c r="N120" i="56"/>
  <c r="N126" i="56" s="1"/>
  <c r="G126" i="56"/>
  <c r="O119" i="56" s="1"/>
  <c r="O127" i="56" s="1"/>
  <c r="O120" i="56"/>
  <c r="O126" i="56" s="1"/>
  <c r="H120" i="56"/>
  <c r="E126" i="56"/>
  <c r="M119" i="56" s="1"/>
  <c r="M120" i="56"/>
  <c r="M126" i="56" s="1"/>
  <c r="J117" i="56" s="1"/>
  <c r="H17" i="56" s="1"/>
  <c r="H123" i="56"/>
  <c r="M123" i="56"/>
  <c r="H122" i="56"/>
  <c r="M122" i="56"/>
  <c r="M125" i="56"/>
  <c r="H125" i="56"/>
  <c r="F137" i="56"/>
  <c r="N130" i="56" s="1"/>
  <c r="N138" i="56" s="1"/>
  <c r="N131" i="56"/>
  <c r="N137" i="56" s="1"/>
  <c r="M136" i="56"/>
  <c r="H136" i="56"/>
  <c r="H131" i="56"/>
  <c r="E137" i="56"/>
  <c r="M130" i="56" s="1"/>
  <c r="M131" i="56"/>
  <c r="O131" i="56"/>
  <c r="O137" i="56" s="1"/>
  <c r="G137" i="56"/>
  <c r="O130" i="56" s="1"/>
  <c r="O138" i="56" s="1"/>
  <c r="M132" i="56"/>
  <c r="H132" i="56"/>
  <c r="M133" i="56"/>
  <c r="H133" i="56"/>
  <c r="M134" i="56"/>
  <c r="H134" i="56"/>
  <c r="M135" i="56"/>
  <c r="H135" i="56"/>
  <c r="M147" i="56"/>
  <c r="H147" i="56"/>
  <c r="H142" i="56"/>
  <c r="E148" i="56"/>
  <c r="M141" i="56" s="1"/>
  <c r="M142" i="56"/>
  <c r="G148" i="56"/>
  <c r="O141" i="56" s="1"/>
  <c r="O142" i="56"/>
  <c r="O148" i="56" s="1"/>
  <c r="F148" i="56"/>
  <c r="N141" i="56" s="1"/>
  <c r="N142" i="56"/>
  <c r="N148" i="56" s="1"/>
  <c r="H143" i="56"/>
  <c r="M143" i="56"/>
  <c r="H144" i="56"/>
  <c r="M144" i="56"/>
  <c r="M145" i="56"/>
  <c r="H145" i="56"/>
  <c r="H146" i="56"/>
  <c r="M146" i="56"/>
  <c r="N156" i="56"/>
  <c r="H156" i="56"/>
  <c r="F159" i="56"/>
  <c r="N152" i="56" s="1"/>
  <c r="N153" i="56"/>
  <c r="H153" i="56"/>
  <c r="N158" i="56"/>
  <c r="H158" i="56"/>
  <c r="N155" i="56"/>
  <c r="H155" i="56"/>
  <c r="N154" i="56"/>
  <c r="H154" i="56"/>
  <c r="N157" i="56"/>
  <c r="H157" i="56"/>
  <c r="H168" i="56"/>
  <c r="M168" i="56"/>
  <c r="F170" i="56"/>
  <c r="N163" i="56" s="1"/>
  <c r="N171" i="56" s="1"/>
  <c r="N164" i="56"/>
  <c r="N170" i="56" s="1"/>
  <c r="H165" i="56"/>
  <c r="M165" i="56"/>
  <c r="E170" i="56"/>
  <c r="M163" i="56" s="1"/>
  <c r="H164" i="56"/>
  <c r="M164" i="56"/>
  <c r="H167" i="56"/>
  <c r="M167" i="56"/>
  <c r="G170" i="56"/>
  <c r="O163" i="56" s="1"/>
  <c r="O164" i="56"/>
  <c r="O170" i="56" s="1"/>
  <c r="H166" i="56"/>
  <c r="M166" i="56"/>
  <c r="M169" i="56"/>
  <c r="H169" i="56"/>
  <c r="M178" i="56"/>
  <c r="H178" i="56"/>
  <c r="N175" i="56"/>
  <c r="N181" i="56" s="1"/>
  <c r="F181" i="56"/>
  <c r="N174" i="56" s="1"/>
  <c r="M179" i="56"/>
  <c r="H179" i="56"/>
  <c r="M180" i="56"/>
  <c r="H180" i="56"/>
  <c r="E181" i="56"/>
  <c r="M174" i="56" s="1"/>
  <c r="H175" i="56"/>
  <c r="M175" i="56"/>
  <c r="M181" i="56" s="1"/>
  <c r="M176" i="56"/>
  <c r="H176" i="56"/>
  <c r="M177" i="56"/>
  <c r="H177" i="56"/>
  <c r="O175" i="56"/>
  <c r="O181" i="56" s="1"/>
  <c r="G181" i="56"/>
  <c r="O174" i="56" s="1"/>
  <c r="O182" i="56" s="1"/>
  <c r="H191" i="56"/>
  <c r="M191" i="56"/>
  <c r="N186" i="56"/>
  <c r="N192" i="56" s="1"/>
  <c r="F192" i="56"/>
  <c r="N185" i="56" s="1"/>
  <c r="H186" i="56"/>
  <c r="M186" i="56"/>
  <c r="E192" i="56"/>
  <c r="M185" i="56" s="1"/>
  <c r="M187" i="56"/>
  <c r="H187" i="56"/>
  <c r="M188" i="56"/>
  <c r="H188" i="56"/>
  <c r="O186" i="56"/>
  <c r="O192" i="56" s="1"/>
  <c r="G192" i="56"/>
  <c r="O185" i="56" s="1"/>
  <c r="O193" i="56" s="1"/>
  <c r="M189" i="56"/>
  <c r="H189" i="56"/>
  <c r="H190" i="56"/>
  <c r="M190" i="56"/>
  <c r="H197" i="56"/>
  <c r="M197" i="56"/>
  <c r="E203" i="56"/>
  <c r="M196" i="56" s="1"/>
  <c r="M200" i="56"/>
  <c r="H200" i="56"/>
  <c r="G203" i="56"/>
  <c r="O196" i="56" s="1"/>
  <c r="O197" i="56"/>
  <c r="O203" i="56" s="1"/>
  <c r="M199" i="56"/>
  <c r="H199" i="56"/>
  <c r="M202" i="56"/>
  <c r="H202" i="56"/>
  <c r="M201" i="56"/>
  <c r="H201" i="56"/>
  <c r="N197" i="56"/>
  <c r="N203" i="56" s="1"/>
  <c r="F203" i="56"/>
  <c r="N196" i="56" s="1"/>
  <c r="N204" i="56" s="1"/>
  <c r="M198" i="56"/>
  <c r="H198" i="56"/>
  <c r="N208" i="56"/>
  <c r="N214" i="56" s="1"/>
  <c r="F214" i="56"/>
  <c r="N207" i="56" s="1"/>
  <c r="N215" i="56" s="1"/>
  <c r="M212" i="56"/>
  <c r="H212" i="56"/>
  <c r="O208" i="56"/>
  <c r="O214" i="56" s="1"/>
  <c r="G214" i="56"/>
  <c r="O207" i="56" s="1"/>
  <c r="O215" i="56" s="1"/>
  <c r="M209" i="56"/>
  <c r="H209" i="56"/>
  <c r="H208" i="56"/>
  <c r="E214" i="56"/>
  <c r="M207" i="56" s="1"/>
  <c r="M208" i="56"/>
  <c r="H211" i="56"/>
  <c r="M211" i="56"/>
  <c r="H210" i="56"/>
  <c r="M210" i="56"/>
  <c r="M213" i="56"/>
  <c r="H213" i="56"/>
  <c r="N219" i="56"/>
  <c r="N225" i="56" s="1"/>
  <c r="F225" i="56"/>
  <c r="N218" i="56" s="1"/>
  <c r="N226" i="56" s="1"/>
  <c r="M224" i="56"/>
  <c r="H224" i="56"/>
  <c r="E225" i="56"/>
  <c r="M218" i="56" s="1"/>
  <c r="M219" i="56"/>
  <c r="H219" i="56"/>
  <c r="H225" i="56" s="1"/>
  <c r="G225" i="56"/>
  <c r="O218" i="56" s="1"/>
  <c r="O219" i="56"/>
  <c r="O225" i="56" s="1"/>
  <c r="M220" i="56"/>
  <c r="H220" i="56"/>
  <c r="M221" i="56"/>
  <c r="H221" i="56"/>
  <c r="M222" i="56"/>
  <c r="H222" i="56"/>
  <c r="M223" i="56"/>
  <c r="H223" i="56"/>
  <c r="H231" i="56"/>
  <c r="M231" i="56"/>
  <c r="H232" i="56"/>
  <c r="M232" i="56"/>
  <c r="N230" i="56"/>
  <c r="N236" i="56" s="1"/>
  <c r="F236" i="56"/>
  <c r="N229" i="56" s="1"/>
  <c r="H234" i="56"/>
  <c r="M234" i="56"/>
  <c r="H233" i="56"/>
  <c r="M233" i="56"/>
  <c r="G236" i="56"/>
  <c r="O229" i="56" s="1"/>
  <c r="O230" i="56"/>
  <c r="O236" i="56" s="1"/>
  <c r="M235" i="56"/>
  <c r="H235" i="56"/>
  <c r="H230" i="56"/>
  <c r="M230" i="56"/>
  <c r="E236" i="56"/>
  <c r="M229" i="56" s="1"/>
  <c r="E247" i="56"/>
  <c r="M240" i="56" s="1"/>
  <c r="H241" i="56"/>
  <c r="M241" i="56"/>
  <c r="H244" i="56"/>
  <c r="M244" i="56"/>
  <c r="M246" i="56"/>
  <c r="H246" i="56"/>
  <c r="G247" i="56"/>
  <c r="O240" i="56" s="1"/>
  <c r="O248" i="56" s="1"/>
  <c r="O241" i="56"/>
  <c r="O247" i="56" s="1"/>
  <c r="M243" i="56"/>
  <c r="H243" i="56"/>
  <c r="F247" i="56"/>
  <c r="N240" i="56" s="1"/>
  <c r="N248" i="56" s="1"/>
  <c r="N241" i="56"/>
  <c r="N247" i="56" s="1"/>
  <c r="M245" i="56"/>
  <c r="H245" i="56"/>
  <c r="M242" i="56"/>
  <c r="H242" i="56"/>
  <c r="H256" i="56"/>
  <c r="M256" i="56"/>
  <c r="N252" i="56"/>
  <c r="N258" i="56" s="1"/>
  <c r="F258" i="56"/>
  <c r="N251" i="56" s="1"/>
  <c r="M254" i="56"/>
  <c r="H254" i="56"/>
  <c r="M253" i="56"/>
  <c r="H253" i="56"/>
  <c r="G258" i="56"/>
  <c r="O251" i="56" s="1"/>
  <c r="O252" i="56"/>
  <c r="O258" i="56" s="1"/>
  <c r="H252" i="56"/>
  <c r="M252" i="56"/>
  <c r="E258" i="56"/>
  <c r="M251" i="56" s="1"/>
  <c r="M255" i="56"/>
  <c r="H255" i="56"/>
  <c r="M257" i="56"/>
  <c r="H257" i="56"/>
  <c r="M268" i="56"/>
  <c r="H268" i="56"/>
  <c r="G269" i="56"/>
  <c r="O262" i="56" s="1"/>
  <c r="O270" i="56" s="1"/>
  <c r="O263" i="56"/>
  <c r="O269" i="56" s="1"/>
  <c r="E269" i="56"/>
  <c r="M262" i="56" s="1"/>
  <c r="M263" i="56"/>
  <c r="H263" i="56"/>
  <c r="H269" i="56" s="1"/>
  <c r="F269" i="56"/>
  <c r="N262" i="56" s="1"/>
  <c r="N263" i="56"/>
  <c r="N269" i="56" s="1"/>
  <c r="H264" i="56"/>
  <c r="M264" i="56"/>
  <c r="M265" i="56"/>
  <c r="H265" i="56"/>
  <c r="M266" i="56"/>
  <c r="H266" i="56"/>
  <c r="M267" i="56"/>
  <c r="H267" i="56"/>
  <c r="M277" i="56"/>
  <c r="H277" i="56"/>
  <c r="H279" i="56"/>
  <c r="M279" i="56"/>
  <c r="O274" i="56"/>
  <c r="O280" i="56" s="1"/>
  <c r="G280" i="56"/>
  <c r="O273" i="56" s="1"/>
  <c r="H274" i="56"/>
  <c r="M274" i="56"/>
  <c r="E280" i="56"/>
  <c r="M273" i="56" s="1"/>
  <c r="N274" i="56"/>
  <c r="N280" i="56" s="1"/>
  <c r="F280" i="56"/>
  <c r="N273" i="56" s="1"/>
  <c r="M275" i="56"/>
  <c r="H275" i="56"/>
  <c r="H276" i="56"/>
  <c r="M276" i="56"/>
  <c r="H278" i="56"/>
  <c r="M278" i="56"/>
  <c r="M286" i="56"/>
  <c r="H286" i="56"/>
  <c r="M287" i="56"/>
  <c r="H287" i="56"/>
  <c r="M288" i="56"/>
  <c r="H288" i="56"/>
  <c r="M289" i="56"/>
  <c r="H289" i="56"/>
  <c r="F291" i="56"/>
  <c r="N284" i="56" s="1"/>
  <c r="N292" i="56" s="1"/>
  <c r="N285" i="56"/>
  <c r="N291" i="56" s="1"/>
  <c r="O285" i="56"/>
  <c r="O291" i="56" s="1"/>
  <c r="G291" i="56"/>
  <c r="O284" i="56" s="1"/>
  <c r="M290" i="56"/>
  <c r="H290" i="56"/>
  <c r="M285" i="56"/>
  <c r="M291" i="56" s="1"/>
  <c r="H285" i="56"/>
  <c r="E291" i="56"/>
  <c r="M284" i="56" s="1"/>
  <c r="N296" i="56"/>
  <c r="N302" i="56" s="1"/>
  <c r="F302" i="56"/>
  <c r="N295" i="56" s="1"/>
  <c r="N303" i="56" s="1"/>
  <c r="M300" i="56"/>
  <c r="H300" i="56"/>
  <c r="O296" i="56"/>
  <c r="O302" i="56" s="1"/>
  <c r="G302" i="56"/>
  <c r="O295" i="56" s="1"/>
  <c r="O303" i="56" s="1"/>
  <c r="M297" i="56"/>
  <c r="H297" i="56"/>
  <c r="E302" i="56"/>
  <c r="M295" i="56" s="1"/>
  <c r="M296" i="56"/>
  <c r="H296" i="56"/>
  <c r="M299" i="56"/>
  <c r="H299" i="56"/>
  <c r="M298" i="56"/>
  <c r="H298" i="56"/>
  <c r="M301" i="56"/>
  <c r="H301" i="56"/>
  <c r="M309" i="56"/>
  <c r="H309" i="56"/>
  <c r="M311" i="56"/>
  <c r="H311" i="56"/>
  <c r="M310" i="56"/>
  <c r="H310" i="56"/>
  <c r="M308" i="56"/>
  <c r="H308" i="56"/>
  <c r="F313" i="56"/>
  <c r="N306" i="56" s="1"/>
  <c r="N314" i="56" s="1"/>
  <c r="N307" i="56"/>
  <c r="N313" i="56" s="1"/>
  <c r="M312" i="56"/>
  <c r="H312" i="56"/>
  <c r="E313" i="56"/>
  <c r="M306" i="56" s="1"/>
  <c r="H307" i="56"/>
  <c r="M307" i="56"/>
  <c r="M322" i="56"/>
  <c r="H322" i="56"/>
  <c r="M319" i="56"/>
  <c r="H319" i="56"/>
  <c r="N318" i="56"/>
  <c r="F324" i="56"/>
  <c r="N317" i="56" s="1"/>
  <c r="E324" i="56"/>
  <c r="M317" i="56" s="1"/>
  <c r="H318" i="56"/>
  <c r="M318" i="56"/>
  <c r="M321" i="56"/>
  <c r="H321" i="56"/>
  <c r="N324" i="56"/>
  <c r="G324" i="56"/>
  <c r="O317" i="56" s="1"/>
  <c r="O318" i="56"/>
  <c r="O324" i="56" s="1"/>
  <c r="H320" i="56"/>
  <c r="M320" i="56"/>
  <c r="M323" i="56"/>
  <c r="H323" i="56"/>
  <c r="H333" i="56"/>
  <c r="M333" i="56"/>
  <c r="M330" i="56"/>
  <c r="H330" i="56"/>
  <c r="O329" i="56"/>
  <c r="O335" i="56" s="1"/>
  <c r="G335" i="56"/>
  <c r="O328" i="56" s="1"/>
  <c r="O336" i="56" s="1"/>
  <c r="N329" i="56"/>
  <c r="N335" i="56" s="1"/>
  <c r="F335" i="56"/>
  <c r="N328" i="56" s="1"/>
  <c r="H329" i="56"/>
  <c r="E335" i="56"/>
  <c r="M328" i="56" s="1"/>
  <c r="M329" i="56"/>
  <c r="M332" i="56"/>
  <c r="H332" i="56"/>
  <c r="H331" i="56"/>
  <c r="M331" i="56"/>
  <c r="M334" i="56"/>
  <c r="H334" i="56"/>
  <c r="G346" i="56"/>
  <c r="O339" i="56" s="1"/>
  <c r="O347" i="56" s="1"/>
  <c r="O340" i="56"/>
  <c r="O346" i="56" s="1"/>
  <c r="M345" i="56"/>
  <c r="H345" i="56"/>
  <c r="E346" i="56"/>
  <c r="M339" i="56" s="1"/>
  <c r="H340" i="56"/>
  <c r="M340" i="56"/>
  <c r="M346" i="56" s="1"/>
  <c r="M341" i="56"/>
  <c r="H341" i="56"/>
  <c r="M342" i="56"/>
  <c r="H342" i="56"/>
  <c r="F346" i="56"/>
  <c r="N339" i="56" s="1"/>
  <c r="N340" i="56"/>
  <c r="N346" i="56" s="1"/>
  <c r="M343" i="56"/>
  <c r="H343" i="56"/>
  <c r="M344" i="56"/>
  <c r="H344" i="56"/>
  <c r="H356" i="56"/>
  <c r="M356" i="56"/>
  <c r="M351" i="56"/>
  <c r="M357" i="56" s="1"/>
  <c r="H351" i="56"/>
  <c r="E357" i="56"/>
  <c r="M350" i="56" s="1"/>
  <c r="G357" i="56"/>
  <c r="O350" i="56" s="1"/>
  <c r="O351" i="56"/>
  <c r="O357" i="56" s="1"/>
  <c r="O358" i="56" s="1"/>
  <c r="H352" i="56"/>
  <c r="M352" i="56"/>
  <c r="M353" i="56"/>
  <c r="H353" i="56"/>
  <c r="M354" i="56"/>
  <c r="H354" i="56"/>
  <c r="M355" i="56"/>
  <c r="H355" i="56"/>
  <c r="N351" i="56"/>
  <c r="N357" i="56" s="1"/>
  <c r="F357" i="56"/>
  <c r="N350" i="56" s="1"/>
  <c r="N358" i="56" s="1"/>
  <c r="M98" i="56"/>
  <c r="M104" i="56" s="1"/>
  <c r="E104" i="56"/>
  <c r="M97" i="56" s="1"/>
  <c r="M105" i="56" s="1"/>
  <c r="G115" i="56"/>
  <c r="O108" i="56" s="1"/>
  <c r="O116" i="56" s="1"/>
  <c r="O109" i="56"/>
  <c r="O115" i="56" s="1"/>
  <c r="M114" i="56"/>
  <c r="H114" i="56"/>
  <c r="H109" i="56"/>
  <c r="E115" i="56"/>
  <c r="M108" i="56" s="1"/>
  <c r="M109" i="56"/>
  <c r="M110" i="56"/>
  <c r="H110" i="56"/>
  <c r="M111" i="56"/>
  <c r="H111" i="56"/>
  <c r="N109" i="56"/>
  <c r="N115" i="56" s="1"/>
  <c r="F115" i="56"/>
  <c r="N108" i="56" s="1"/>
  <c r="N116" i="56" s="1"/>
  <c r="M112" i="56"/>
  <c r="H112" i="56"/>
  <c r="M113" i="56"/>
  <c r="H113" i="56"/>
  <c r="O102" i="56"/>
  <c r="G641" i="56"/>
  <c r="G277" i="55" s="1"/>
  <c r="M89" i="56"/>
  <c r="H89" i="56"/>
  <c r="E639" i="56"/>
  <c r="E275" i="55" s="1"/>
  <c r="F637" i="56"/>
  <c r="N98" i="56"/>
  <c r="F104" i="56"/>
  <c r="N97" i="56" s="1"/>
  <c r="H98" i="56"/>
  <c r="N99" i="56"/>
  <c r="H99" i="56"/>
  <c r="F638" i="56"/>
  <c r="F274" i="55" s="1"/>
  <c r="N102" i="56"/>
  <c r="H102" i="56"/>
  <c r="F641" i="56"/>
  <c r="F277" i="55" s="1"/>
  <c r="O99" i="56"/>
  <c r="G638" i="56"/>
  <c r="G274" i="55" s="1"/>
  <c r="F93" i="56"/>
  <c r="N86" i="56" s="1"/>
  <c r="N87" i="56"/>
  <c r="N93" i="56" s="1"/>
  <c r="M91" i="56"/>
  <c r="H91" i="56"/>
  <c r="E641" i="56"/>
  <c r="E277" i="55" s="1"/>
  <c r="E637" i="56"/>
  <c r="H87" i="56"/>
  <c r="E93" i="56"/>
  <c r="M86" i="56" s="1"/>
  <c r="M87" i="56"/>
  <c r="N101" i="56"/>
  <c r="H101" i="56"/>
  <c r="F640" i="56"/>
  <c r="F276" i="55" s="1"/>
  <c r="G637" i="56"/>
  <c r="O98" i="56"/>
  <c r="G104" i="56"/>
  <c r="O97" i="56" s="1"/>
  <c r="O101" i="56"/>
  <c r="G640" i="56"/>
  <c r="G276" i="55" s="1"/>
  <c r="O87" i="56"/>
  <c r="O93" i="56" s="1"/>
  <c r="G93" i="56"/>
  <c r="O86" i="56" s="1"/>
  <c r="E638" i="56"/>
  <c r="E274" i="55" s="1"/>
  <c r="M88" i="56"/>
  <c r="H88" i="56"/>
  <c r="N100" i="56"/>
  <c r="H100" i="56"/>
  <c r="F639" i="56"/>
  <c r="F275" i="55" s="1"/>
  <c r="E642" i="56"/>
  <c r="E278" i="55" s="1"/>
  <c r="M92" i="56"/>
  <c r="H92" i="56"/>
  <c r="N103" i="56"/>
  <c r="H103" i="56"/>
  <c r="F642" i="56"/>
  <c r="F278" i="55" s="1"/>
  <c r="O100" i="56"/>
  <c r="G639" i="56"/>
  <c r="G275" i="55" s="1"/>
  <c r="O103" i="56"/>
  <c r="G642" i="56"/>
  <c r="G278" i="55" s="1"/>
  <c r="M90" i="56"/>
  <c r="H90" i="56"/>
  <c r="E640" i="56"/>
  <c r="E276" i="55" s="1"/>
  <c r="A565" i="56"/>
  <c r="B565" i="56" s="1"/>
  <c r="A543" i="56"/>
  <c r="B543" i="56" s="1"/>
  <c r="A488" i="56"/>
  <c r="B488" i="56" s="1"/>
  <c r="A433" i="56"/>
  <c r="B433" i="56" s="1"/>
  <c r="A609" i="56"/>
  <c r="B609" i="56" s="1"/>
  <c r="A587" i="56"/>
  <c r="B587" i="56" s="1"/>
  <c r="A510" i="56"/>
  <c r="B510" i="56" s="1"/>
  <c r="A466" i="56"/>
  <c r="B466" i="56" s="1"/>
  <c r="A444" i="56"/>
  <c r="B444" i="56" s="1"/>
  <c r="A411" i="56"/>
  <c r="B411" i="56" s="1"/>
  <c r="A532" i="56"/>
  <c r="B532" i="56" s="1"/>
  <c r="A499" i="56"/>
  <c r="B499" i="56" s="1"/>
  <c r="A477" i="56"/>
  <c r="B477" i="56" s="1"/>
  <c r="A455" i="56"/>
  <c r="B455" i="56" s="1"/>
  <c r="A631" i="56"/>
  <c r="B631" i="56" s="1"/>
  <c r="A620" i="56"/>
  <c r="B620" i="56" s="1"/>
  <c r="A598" i="56"/>
  <c r="B598" i="56" s="1"/>
  <c r="A576" i="56"/>
  <c r="B576" i="56" s="1"/>
  <c r="A554" i="56"/>
  <c r="B554" i="56" s="1"/>
  <c r="A521" i="56"/>
  <c r="B521" i="56" s="1"/>
  <c r="A422" i="56"/>
  <c r="B422" i="56" s="1"/>
  <c r="N17" i="56" l="1"/>
  <c r="M17" i="56"/>
  <c r="L17" i="56"/>
  <c r="F226" i="55"/>
  <c r="M127" i="56"/>
  <c r="H126" i="56"/>
  <c r="N127" i="56"/>
  <c r="M137" i="56"/>
  <c r="J128" i="56" s="1"/>
  <c r="H18" i="56" s="1"/>
  <c r="H137" i="56"/>
  <c r="H148" i="56"/>
  <c r="N149" i="56"/>
  <c r="M149" i="56"/>
  <c r="O149" i="56"/>
  <c r="M148" i="56"/>
  <c r="J139" i="56" s="1"/>
  <c r="H19" i="56" s="1"/>
  <c r="N159" i="56"/>
  <c r="J150" i="56" s="1"/>
  <c r="H20" i="56" s="1"/>
  <c r="H159" i="56"/>
  <c r="O171" i="56"/>
  <c r="H170" i="56"/>
  <c r="M170" i="56"/>
  <c r="J161" i="56" s="1"/>
  <c r="H21" i="56" s="1"/>
  <c r="M182" i="56"/>
  <c r="J172" i="56"/>
  <c r="H22" i="56" s="1"/>
  <c r="N182" i="56"/>
  <c r="H181" i="56"/>
  <c r="N193" i="56"/>
  <c r="M192" i="56"/>
  <c r="J183" i="56" s="1"/>
  <c r="H23" i="56" s="1"/>
  <c r="H192" i="56"/>
  <c r="O204" i="56"/>
  <c r="M203" i="56"/>
  <c r="J194" i="56" s="1"/>
  <c r="H24" i="56" s="1"/>
  <c r="M204" i="56"/>
  <c r="H203" i="56"/>
  <c r="M214" i="56"/>
  <c r="J205" i="56" s="1"/>
  <c r="H25" i="56" s="1"/>
  <c r="M215" i="56"/>
  <c r="H214" i="56"/>
  <c r="O226" i="56"/>
  <c r="M225" i="56"/>
  <c r="J216" i="56" s="1"/>
  <c r="H26" i="56" s="1"/>
  <c r="M226" i="56"/>
  <c r="M236" i="56"/>
  <c r="J227" i="56" s="1"/>
  <c r="H27" i="56" s="1"/>
  <c r="H236" i="56"/>
  <c r="O237" i="56"/>
  <c r="N237" i="56"/>
  <c r="M237" i="56"/>
  <c r="M247" i="56"/>
  <c r="J238" i="56" s="1"/>
  <c r="H28" i="56" s="1"/>
  <c r="H247" i="56"/>
  <c r="M248" i="56"/>
  <c r="H258" i="56"/>
  <c r="M258" i="56"/>
  <c r="J249" i="56" s="1"/>
  <c r="H29" i="56" s="1"/>
  <c r="N259" i="56"/>
  <c r="O259" i="56"/>
  <c r="N270" i="56"/>
  <c r="M269" i="56"/>
  <c r="N281" i="56"/>
  <c r="H280" i="56"/>
  <c r="M280" i="56"/>
  <c r="J271" i="56" s="1"/>
  <c r="H31" i="56" s="1"/>
  <c r="O281" i="56"/>
  <c r="H291" i="56"/>
  <c r="O292" i="56"/>
  <c r="J282" i="56"/>
  <c r="H32" i="56" s="1"/>
  <c r="M292" i="56"/>
  <c r="H302" i="56"/>
  <c r="M302" i="56"/>
  <c r="J293" i="56" s="1"/>
  <c r="H33" i="56" s="1"/>
  <c r="M303" i="56"/>
  <c r="M313" i="56"/>
  <c r="J304" i="56" s="1"/>
  <c r="H34" i="56" s="1"/>
  <c r="H313" i="56"/>
  <c r="M314" i="56"/>
  <c r="H324" i="56"/>
  <c r="N325" i="56"/>
  <c r="O325" i="56"/>
  <c r="M324" i="56"/>
  <c r="J315" i="56" s="1"/>
  <c r="H35" i="56" s="1"/>
  <c r="N336" i="56"/>
  <c r="M335" i="56"/>
  <c r="J326" i="56" s="1"/>
  <c r="H36" i="56" s="1"/>
  <c r="M336" i="56"/>
  <c r="H335" i="56"/>
  <c r="N347" i="56"/>
  <c r="H346" i="56"/>
  <c r="M347" i="56"/>
  <c r="J337" i="56"/>
  <c r="H37" i="56" s="1"/>
  <c r="H357" i="56"/>
  <c r="M358" i="56"/>
  <c r="J348" i="56"/>
  <c r="H38" i="56" s="1"/>
  <c r="M115" i="56"/>
  <c r="J106" i="56" s="1"/>
  <c r="H16" i="56" s="1"/>
  <c r="H115" i="56"/>
  <c r="N94" i="56"/>
  <c r="H639" i="56"/>
  <c r="H641" i="56"/>
  <c r="O94" i="56"/>
  <c r="H640" i="56"/>
  <c r="H93" i="56"/>
  <c r="H642" i="56"/>
  <c r="O104" i="56"/>
  <c r="O105" i="56" s="1"/>
  <c r="E273" i="55"/>
  <c r="E643" i="56"/>
  <c r="H638" i="56"/>
  <c r="N104" i="56"/>
  <c r="J95" i="56" s="1"/>
  <c r="H15" i="56" s="1"/>
  <c r="G273" i="55"/>
  <c r="G643" i="56"/>
  <c r="M93" i="56"/>
  <c r="F273" i="55"/>
  <c r="F643" i="56"/>
  <c r="H637" i="56"/>
  <c r="H104" i="56"/>
  <c r="E130" i="55"/>
  <c r="M138" i="56" l="1"/>
  <c r="F227" i="55"/>
  <c r="M18" i="56"/>
  <c r="L18" i="56"/>
  <c r="N18" i="56"/>
  <c r="F228" i="55"/>
  <c r="N19" i="56"/>
  <c r="M19" i="56"/>
  <c r="L19" i="56"/>
  <c r="N160" i="56"/>
  <c r="N20" i="56"/>
  <c r="F229" i="55"/>
  <c r="M20" i="56"/>
  <c r="L20" i="56"/>
  <c r="F230" i="55"/>
  <c r="L21" i="56"/>
  <c r="M21" i="56"/>
  <c r="N21" i="56"/>
  <c r="M171" i="56"/>
  <c r="F231" i="55"/>
  <c r="M22" i="56"/>
  <c r="L22" i="56"/>
  <c r="N22" i="56"/>
  <c r="F232" i="55"/>
  <c r="N23" i="56"/>
  <c r="L23" i="56"/>
  <c r="M23" i="56"/>
  <c r="M193" i="56"/>
  <c r="N24" i="56"/>
  <c r="L24" i="56"/>
  <c r="M24" i="56"/>
  <c r="F233" i="55"/>
  <c r="F234" i="55"/>
  <c r="L25" i="56"/>
  <c r="M25" i="56"/>
  <c r="N25" i="56"/>
  <c r="F235" i="55"/>
  <c r="M26" i="56"/>
  <c r="N26" i="56"/>
  <c r="L26" i="56"/>
  <c r="F236" i="55"/>
  <c r="L27" i="56"/>
  <c r="N27" i="56"/>
  <c r="M27" i="56"/>
  <c r="F237" i="55"/>
  <c r="L28" i="56"/>
  <c r="M28" i="56" s="1"/>
  <c r="N28" i="56"/>
  <c r="M29" i="56"/>
  <c r="N29" i="56"/>
  <c r="F238" i="55"/>
  <c r="L29" i="56"/>
  <c r="M259" i="56"/>
  <c r="M270" i="56"/>
  <c r="J260" i="56"/>
  <c r="H30" i="56" s="1"/>
  <c r="M31" i="56"/>
  <c r="N31" i="56"/>
  <c r="L31" i="56"/>
  <c r="F240" i="55"/>
  <c r="M281" i="56"/>
  <c r="F241" i="55"/>
  <c r="M32" i="56"/>
  <c r="N32" i="56"/>
  <c r="L32" i="56"/>
  <c r="F242" i="55"/>
  <c r="N33" i="56"/>
  <c r="L33" i="56"/>
  <c r="M33" i="56"/>
  <c r="F243" i="55"/>
  <c r="M34" i="56"/>
  <c r="N34" i="56"/>
  <c r="L34" i="56"/>
  <c r="M325" i="56"/>
  <c r="M35" i="56"/>
  <c r="L35" i="56"/>
  <c r="F244" i="55"/>
  <c r="N35" i="56"/>
  <c r="M36" i="56"/>
  <c r="L36" i="56"/>
  <c r="N36" i="56"/>
  <c r="F245" i="55"/>
  <c r="F246" i="55"/>
  <c r="L37" i="56"/>
  <c r="M37" i="56"/>
  <c r="N37" i="56"/>
  <c r="F247" i="55"/>
  <c r="M38" i="56"/>
  <c r="N38" i="56"/>
  <c r="L38" i="56"/>
  <c r="M116" i="56"/>
  <c r="F225" i="55"/>
  <c r="N16" i="56"/>
  <c r="L16" i="56"/>
  <c r="M16" i="56" s="1"/>
  <c r="H643" i="56"/>
  <c r="N105" i="56"/>
  <c r="F224" i="55"/>
  <c r="N15" i="56"/>
  <c r="M15" i="56"/>
  <c r="L15" i="56"/>
  <c r="M94" i="56"/>
  <c r="J84" i="56"/>
  <c r="H14" i="56" s="1"/>
  <c r="F239" i="55" l="1"/>
  <c r="N30" i="56"/>
  <c r="M30" i="56"/>
  <c r="L30" i="56"/>
  <c r="F223" i="55"/>
  <c r="N14" i="56"/>
  <c r="N64" i="56" s="1"/>
  <c r="L14" i="56"/>
  <c r="M14" i="56" s="1"/>
  <c r="M64" i="56" s="1"/>
  <c r="H65" i="56" l="1"/>
  <c r="F222" i="55" s="1"/>
  <c r="L64" i="56"/>
  <c r="H64" i="56" s="1"/>
  <c r="F221" i="55" s="1"/>
</calcChain>
</file>

<file path=xl/sharedStrings.xml><?xml version="1.0" encoding="utf-8"?>
<sst xmlns="http://schemas.openxmlformats.org/spreadsheetml/2006/main" count="9363" uniqueCount="4456">
  <si>
    <t>Presentation Columns</t>
  </si>
  <si>
    <t>DO NOT EDIT</t>
  </si>
  <si>
    <t>Module</t>
  </si>
  <si>
    <t>Compliance</t>
  </si>
  <si>
    <t>Weighting</t>
  </si>
  <si>
    <t>H</t>
  </si>
  <si>
    <t>M</t>
  </si>
  <si>
    <t>L</t>
  </si>
  <si>
    <t>Code</t>
  </si>
  <si>
    <t>Definition</t>
  </si>
  <si>
    <t>Y</t>
  </si>
  <si>
    <t>R</t>
  </si>
  <si>
    <t>T</t>
  </si>
  <si>
    <t>F</t>
  </si>
  <si>
    <t>N</t>
  </si>
  <si>
    <t>Module 26</t>
  </si>
  <si>
    <t>Module 27</t>
  </si>
  <si>
    <t>Module 28</t>
  </si>
  <si>
    <t>Module 29</t>
  </si>
  <si>
    <t>Module 30</t>
  </si>
  <si>
    <t>Priority</t>
  </si>
  <si>
    <t>Total:</t>
  </si>
  <si>
    <t>Calculation Columns</t>
  </si>
  <si>
    <t>Number</t>
  </si>
  <si>
    <t>Application Requirements</t>
  </si>
  <si>
    <t>Availability</t>
  </si>
  <si>
    <t>Cost</t>
  </si>
  <si>
    <t># of Errors:</t>
  </si>
  <si>
    <t>Errors in response?</t>
  </si>
  <si>
    <t>(See column AB)</t>
  </si>
  <si>
    <t>(note: if errors exist look through column AB to identify)</t>
  </si>
  <si>
    <t>Error Check Columns</t>
  </si>
  <si>
    <t>Errors in Vendor Response?</t>
  </si>
  <si>
    <t>Max</t>
  </si>
  <si>
    <t>%</t>
  </si>
  <si>
    <t>Average</t>
  </si>
  <si>
    <t>Isnum-Ave</t>
  </si>
  <si>
    <t>Isnum-Weight</t>
  </si>
  <si>
    <t xml:space="preserve">Weighted Average for Offered Modules: </t>
  </si>
  <si>
    <t>Staff</t>
  </si>
  <si>
    <t>Status</t>
  </si>
  <si>
    <t>Software Specification Compliance Summary</t>
  </si>
  <si>
    <t>4.10</t>
  </si>
  <si>
    <t>4.20</t>
  </si>
  <si>
    <t>4.21</t>
  </si>
  <si>
    <t>4.30</t>
  </si>
  <si>
    <t>4.2</t>
  </si>
  <si>
    <t>4.3</t>
  </si>
  <si>
    <t>4.4</t>
  </si>
  <si>
    <t>4.5</t>
  </si>
  <si>
    <t>4.6</t>
  </si>
  <si>
    <t>4.7</t>
  </si>
  <si>
    <t>4.8</t>
  </si>
  <si>
    <t>4.9</t>
  </si>
  <si>
    <t>4.11</t>
  </si>
  <si>
    <t>4.12</t>
  </si>
  <si>
    <t>4.13</t>
  </si>
  <si>
    <t>4.14</t>
  </si>
  <si>
    <t>4.15</t>
  </si>
  <si>
    <t>4.16</t>
  </si>
  <si>
    <t>4.17</t>
  </si>
  <si>
    <t>4.18</t>
  </si>
  <si>
    <t>4.19</t>
  </si>
  <si>
    <t>4.22</t>
  </si>
  <si>
    <t>4.23</t>
  </si>
  <si>
    <t>4.24</t>
  </si>
  <si>
    <t>4.25</t>
  </si>
  <si>
    <t>4.26</t>
  </si>
  <si>
    <t>4.27</t>
  </si>
  <si>
    <t>4.28</t>
  </si>
  <si>
    <t>4.29</t>
  </si>
  <si>
    <t>4.31</t>
  </si>
  <si>
    <t xml:space="preserve">Objective: </t>
  </si>
  <si>
    <t>4.32</t>
  </si>
  <si>
    <t>4.33</t>
  </si>
  <si>
    <t>4.34</t>
  </si>
  <si>
    <t>4.35</t>
  </si>
  <si>
    <t>4.36</t>
  </si>
  <si>
    <t>4.37</t>
  </si>
  <si>
    <t>4.38</t>
  </si>
  <si>
    <t>4.39</t>
  </si>
  <si>
    <t>4.40</t>
  </si>
  <si>
    <t>4.41</t>
  </si>
  <si>
    <t>4.42</t>
  </si>
  <si>
    <t>4.43</t>
  </si>
  <si>
    <t>4.44</t>
  </si>
  <si>
    <t>4.45</t>
  </si>
  <si>
    <t>4.46</t>
  </si>
  <si>
    <t>4.47</t>
  </si>
  <si>
    <t>4.48</t>
  </si>
  <si>
    <t>4.49</t>
  </si>
  <si>
    <t>4.50</t>
  </si>
  <si>
    <t>4.51</t>
  </si>
  <si>
    <t>Module 31</t>
  </si>
  <si>
    <t>Module 32</t>
  </si>
  <si>
    <t>Module 33</t>
  </si>
  <si>
    <t>Module 44</t>
  </si>
  <si>
    <t>Module 34</t>
  </si>
  <si>
    <t>Module 35</t>
  </si>
  <si>
    <t>Module 36</t>
  </si>
  <si>
    <t>Module 37</t>
  </si>
  <si>
    <t>Module 38</t>
  </si>
  <si>
    <t>Module 39</t>
  </si>
  <si>
    <t>Module 40</t>
  </si>
  <si>
    <t>Module 41</t>
  </si>
  <si>
    <t>Module 42</t>
  </si>
  <si>
    <t>Module 43</t>
  </si>
  <si>
    <t>Module 45</t>
  </si>
  <si>
    <t>Module 46</t>
  </si>
  <si>
    <t>Module 47</t>
  </si>
  <si>
    <t>Module 48</t>
  </si>
  <si>
    <t>Module 49</t>
  </si>
  <si>
    <t>Module 50</t>
  </si>
  <si>
    <t xml:space="preserve">Overall Compliance: </t>
  </si>
  <si>
    <t>Total</t>
  </si>
  <si>
    <t>Yes</t>
  </si>
  <si>
    <t>Reporting</t>
  </si>
  <si>
    <t>Future</t>
  </si>
  <si>
    <t>Modification</t>
  </si>
  <si>
    <t>High</t>
  </si>
  <si>
    <t>Medium</t>
  </si>
  <si>
    <t>Low</t>
  </si>
  <si>
    <t>Comments</t>
  </si>
  <si>
    <t>Not Available</t>
  </si>
  <si>
    <t>Section</t>
  </si>
  <si>
    <t>Description</t>
  </si>
  <si>
    <t>Points</t>
  </si>
  <si>
    <t>Total Potential Points Based on Specification Priority</t>
  </si>
  <si>
    <t>Percent of Total Potential Points Awarded Based on Vendor Availability Response</t>
  </si>
  <si>
    <t>Percent</t>
  </si>
  <si>
    <t>Response</t>
  </si>
  <si>
    <t>Third Party</t>
  </si>
  <si>
    <t>Not Started</t>
  </si>
  <si>
    <t>In Progress</t>
  </si>
  <si>
    <t>Complete</t>
  </si>
  <si>
    <t>Vendor Compliance</t>
  </si>
  <si>
    <t>PM Staff</t>
  </si>
  <si>
    <t>Spec Priority</t>
  </si>
  <si>
    <t>Basic RFP Info</t>
  </si>
  <si>
    <t>Module Name</t>
  </si>
  <si>
    <t>Weight</t>
  </si>
  <si>
    <t>RFP</t>
  </si>
  <si>
    <t>Conditional Format</t>
  </si>
  <si>
    <t>Staff Notes</t>
  </si>
  <si>
    <t>Task</t>
  </si>
  <si>
    <t>Staff Notes?</t>
  </si>
  <si>
    <t>RFP Released</t>
  </si>
  <si>
    <t>Update Proposal Information:</t>
  </si>
  <si>
    <t>Proposal Information</t>
  </si>
  <si>
    <t>Date Received</t>
  </si>
  <si>
    <t>Overall Status</t>
  </si>
  <si>
    <t>3 - Enter RFP Modules &amp; Copy Objective/Specs</t>
  </si>
  <si>
    <t>Enter RFP Modules, RFP Section, and Weight.  Copy Module Objectives and specs.  Format sheets:</t>
  </si>
  <si>
    <t>Module Status</t>
  </si>
  <si>
    <t>6 - Update Proposal Information</t>
  </si>
  <si>
    <t>4 - QA Module Specs</t>
  </si>
  <si>
    <t>Review and Resolve Errors in Vendor Response:</t>
  </si>
  <si>
    <t>7 - Review/Resolve Response Errors</t>
  </si>
  <si>
    <t>Protect Workbook and Save as XLSX:</t>
  </si>
  <si>
    <t>QA and Prepare for Release:</t>
  </si>
  <si>
    <t>5 - Protect Workbook and Save as XLSX</t>
  </si>
  <si>
    <t>Click to Rename/Hide Tabs AFTER copying modules to left:</t>
  </si>
  <si>
    <t>Perform Spell Check</t>
  </si>
  <si>
    <t>1 - Update Basic RFP Info</t>
  </si>
  <si>
    <t>Print Preview all sheets and perform final QA</t>
  </si>
  <si>
    <t>Module Prep Instructions</t>
  </si>
  <si>
    <t>Enter test responses for each module.  Confirm logic.</t>
  </si>
  <si>
    <t>Availability by Type</t>
  </si>
  <si>
    <t>Click to protect workbook and sheets</t>
  </si>
  <si>
    <t>2 - Confirm Codes and Conditional Formatting</t>
  </si>
  <si>
    <t xml:space="preserve"> </t>
  </si>
  <si>
    <t>Vendor Long Name</t>
  </si>
  <si>
    <t>Vendor Short Name</t>
  </si>
  <si>
    <t>10 - Copy Vendor Data to Central Analysis</t>
  </si>
  <si>
    <t>9 - Copy RFP Data to Central Analysis (Vendor 1)</t>
  </si>
  <si>
    <t>(to here)</t>
  </si>
  <si>
    <t>(copy from here)</t>
  </si>
  <si>
    <t>Copy Yellow Cells to Step 1 in Central Analysis Worksheet Dashboard for Vendor 1 Only:</t>
  </si>
  <si>
    <t>Copy to Step 2 of Central Analysis for ALL Vendors</t>
  </si>
  <si>
    <t>Copy Yellow Cells to Step 2 in Central Analysis Worksheet Dashboard for ALL vendors:</t>
  </si>
  <si>
    <t>Copy to Step 1 of Central Analysis for Vendor 1</t>
  </si>
  <si>
    <t>QA Step 6</t>
  </si>
  <si>
    <t>QA Step 7</t>
  </si>
  <si>
    <t>Hide unused module details tables in Summary Tab</t>
  </si>
  <si>
    <t>Hide unused modules in overall table of Summary Tab</t>
  </si>
  <si>
    <t>Print Reports to PDF</t>
  </si>
  <si>
    <t>Print Summary Tab</t>
  </si>
  <si>
    <t>Apply Comments Filter. Select and Print All Module Tabs</t>
  </si>
  <si>
    <t>Apply H/M and N/F Filter. Select and Print All Module Tabs</t>
  </si>
  <si>
    <t>Apply Modifcations Filter. Select and Print All Module Tabs</t>
  </si>
  <si>
    <t>Clear Filters</t>
  </si>
  <si>
    <t>8 - Print Reports to PDF</t>
  </si>
  <si>
    <t>Total Compliance for All Modules</t>
  </si>
  <si>
    <t>Availability Definition</t>
  </si>
  <si>
    <t>Functionality is provided out of the box through the completion of a task associated with a routine configurable area that includes, but is not limited to, user-defined fields, delivered or configurable workflows, alerts or notifications, standard import/export, table driven setups and standard reports with no changes.  These configuration areas will not be affected by a future upgrade.  The proposed services include implementation and training on this functionality, unless specifically excluded in the Statement of Work, as part of the deployment of the solution.</t>
  </si>
  <si>
    <t>Functionality is provided through reports generated using proposed Reporting Tools.</t>
  </si>
  <si>
    <t>Functionality is provided by proposed third party functionality (i.e., third party is defined as a separate software vendor from the primary software vendor).  The pricing of all third party products that provide this functionality MUST be included in the cost proposal.</t>
  </si>
  <si>
    <t>Functionality is provided through customization to the application, including creation of a new workflow or development of a custom interface, that may have an impact on future upgradability.</t>
  </si>
  <si>
    <t>Functionality is not provided.</t>
  </si>
  <si>
    <t>Update Basic RFP Info Vendor Form Set-up:</t>
  </si>
  <si>
    <t>No</t>
  </si>
  <si>
    <t>Definitions?</t>
  </si>
  <si>
    <t>Vendor Modules?</t>
  </si>
  <si>
    <t>Replace this text with vendor name in the first module.</t>
  </si>
  <si>
    <t>Required Product(s)</t>
  </si>
  <si>
    <t>Replace this text with the primary product name(s) which satisfy requirements.</t>
  </si>
  <si>
    <t>Primary Product</t>
  </si>
  <si>
    <t>Need to reset protection on first module to allow vendors to enter vendor name after protecting.</t>
  </si>
  <si>
    <t>Set page breaks in Summary Tab</t>
  </si>
  <si>
    <t>Run filters by opening filter XLSM worksheet until installed on staff PCs.</t>
  </si>
  <si>
    <t>Final QA and Sign-off</t>
  </si>
  <si>
    <t>Legend</t>
  </si>
  <si>
    <t>-</t>
  </si>
  <si>
    <t>Invalid Priorities?</t>
  </si>
  <si>
    <t xml:space="preserve">
1. Copy and paste Objective for each module.
2. Copy and paste (with formatting) Specification and Priority columns for each module to appropriate sheet.
3. Click "Format Sheet" button in column AC to apply formatting, data validation, and delete extra rows.
4. Ensure there are no invalid priorities.
5. QA each sheet addressing the following items:
  - Spell Check
  - Topic Areas Headers (grey and bolded)
  - Consistently indented sub-specifications
  - Page Header
  - Print Preview to verify overall appearance</t>
  </si>
  <si>
    <t>Confirm Priority, Availability, Defintions and Conditional Formatting:</t>
  </si>
  <si>
    <t>Make sure to confirm definitions are consistent with the RFP!</t>
  </si>
  <si>
    <t>Selection Committee</t>
  </si>
  <si>
    <t>Functionality is provided through a future general availability (GA) release that is scheduled to occur within 1 year of the proposal response.</t>
  </si>
  <si>
    <t>Count:</t>
  </si>
  <si>
    <t>Accounts Payable</t>
  </si>
  <si>
    <t>Bank Reconciliation</t>
  </si>
  <si>
    <t>Budgeting</t>
  </si>
  <si>
    <t>Business License</t>
  </si>
  <si>
    <t>Cash Receipting</t>
  </si>
  <si>
    <t>Contract Management</t>
  </si>
  <si>
    <t>Debt Service Management</t>
  </si>
  <si>
    <t>Fixed Assets</t>
  </si>
  <si>
    <t>Fleet &amp; Equipment Management</t>
  </si>
  <si>
    <t>General and Technical</t>
  </si>
  <si>
    <t>General Ledger</t>
  </si>
  <si>
    <t>Grant Accounting</t>
  </si>
  <si>
    <t>Human Resources</t>
  </si>
  <si>
    <t>Inspections and Code Enforcement</t>
  </si>
  <si>
    <t>Inventory Management</t>
  </si>
  <si>
    <t>Investment Management</t>
  </si>
  <si>
    <t>Master Address</t>
  </si>
  <si>
    <t>Misc Billing &amp; AR</t>
  </si>
  <si>
    <t>Payroll</t>
  </si>
  <si>
    <t>Permitting</t>
  </si>
  <si>
    <t>Planning and Zoning</t>
  </si>
  <si>
    <t>Project Accounting</t>
  </si>
  <si>
    <t>Purchasing</t>
  </si>
  <si>
    <t>Time and Attendance</t>
  </si>
  <si>
    <t xml:space="preserve">Utility Billing </t>
  </si>
  <si>
    <t>General Information</t>
  </si>
  <si>
    <t>Ability to track and report on the following information in the accounts payable module:</t>
  </si>
  <si>
    <t>Coding structure elements (from chart of accounts)</t>
  </si>
  <si>
    <t xml:space="preserve">Batch number (manual entry or system assigned), batch date (system recorded) and batch total </t>
  </si>
  <si>
    <t>User ID (system recorded)</t>
  </si>
  <si>
    <t>Posting date</t>
  </si>
  <si>
    <t>Discounts (offered, taken, and lost)</t>
  </si>
  <si>
    <t>Due date</t>
  </si>
  <si>
    <t>Purchase order number</t>
  </si>
  <si>
    <t>Invoice number, amount and date (in comments column, please provide the number of characters available for the invoice number)</t>
  </si>
  <si>
    <t>Description/comments/memos on checks/payments (up to 50 characters)</t>
  </si>
  <si>
    <t>Document (transaction) number</t>
  </si>
  <si>
    <t>User-defined fields</t>
  </si>
  <si>
    <t>Payment type/code (e.g. special handling)</t>
  </si>
  <si>
    <t>Payment date(s)</t>
  </si>
  <si>
    <t>Payment terms</t>
  </si>
  <si>
    <t>Check number</t>
  </si>
  <si>
    <t>Bank clearance date Encashment date for check, posting date for ACH</t>
  </si>
  <si>
    <t>Ability for a unique identifier for individual ACH payments</t>
  </si>
  <si>
    <t xml:space="preserve">Ability for authorized user to set which fields are required to complete for invoices, to streamline invoice processing.  </t>
  </si>
  <si>
    <t xml:space="preserve">Ability to post invoices which will subsequently update the accounts payable file, reduce the related encumbrance(s), update the vendor master file, update the general ledger, generate checks, ACH and wires and create detailed transaction records for audit and analysis.  </t>
  </si>
  <si>
    <t>Ability to handle file maintenance and process any other transaction entries in real time.</t>
  </si>
  <si>
    <t>Ability to create payables transactions in the General Ledger on automated and user-defined schedules.</t>
  </si>
  <si>
    <t>Fixed assets validation based on account numbers / amounts</t>
  </si>
  <si>
    <t xml:space="preserve">Ability to provide a method of assigning separate approval levels to users for processing invoices, receiving reports, payments, requisitions and purchase orders (edit and update functions).  </t>
  </si>
  <si>
    <t xml:space="preserve">Ability to establish levels of approval and at least one individual with approval authority by Department and within central review organizations (e.g., Purchasing, Fiscal Management, Budget). </t>
  </si>
  <si>
    <t>Ability to access software program from portable device i.e. tablets, smartphone, etc.</t>
  </si>
  <si>
    <t>Ability to flag or prohibit the following with the ability of authorized users to override:</t>
  </si>
  <si>
    <t>The receiving date from being earlier than the requisition date.</t>
  </si>
  <si>
    <t>The quantity received from being greater than the quantity approved on the purchase order / contract.</t>
  </si>
  <si>
    <t>The unit price from being greater than the unit price approved on the purchase order / contract.</t>
  </si>
  <si>
    <t>The payment amount is greater than the defined budgetary category balance.</t>
  </si>
  <si>
    <t>Vendor File Set-Up and Maintenance</t>
  </si>
  <si>
    <t>Ability to set up alternate vendor for payment i.e. payment to IRS rather than vendor</t>
  </si>
  <si>
    <t>Ability to establish a control to avoid vendor profile duplication; but allow multiple physical locations and doing business as</t>
  </si>
  <si>
    <t>Ability to streamline the process for adding vendors to the system (e.g., use of workflows, automated vendor numbers, vendor self-service to update profile information)</t>
  </si>
  <si>
    <t>Ability to notify requestor when a vendor is setup.</t>
  </si>
  <si>
    <t>Ability to automatically assign vendor numbers, with the option to be able to manually assign the numbers (must prevent duplicate vendor numbers from being used).</t>
  </si>
  <si>
    <t>Ability to provide controls around the vendor information recorded in order to minimize duplicate entries of the same vendor providing warnings to system users of duplicates.</t>
  </si>
  <si>
    <t>Ability to restrict access to designated vendor attributes based on user role (e.g., AP versus Purchasing).</t>
  </si>
  <si>
    <t>Ability to assign classifications to vendors (i.e. Regular, One-Time, Employee, EFT, Payroll, etc.) and the ability to limit access for updating vendor information based on vendor classification.</t>
  </si>
  <si>
    <t>Ability to generate a one-time payment as a departmental vendor without creating a permanent vendor for the payee in the master file.  System retains information on name, date, and amount of vendor payment etc.</t>
  </si>
  <si>
    <t>Ability to search one-time payments by vendor name/tax id</t>
  </si>
  <si>
    <t xml:space="preserve">Ability to create multiple addresses per vendor with the ability to assign each address as appropriate (i.e. invoicing, remittance, ordering, 1099, etc.); and the ability to select different remit addresses during the voucher payment process. </t>
  </si>
  <si>
    <t>Ability to create foreign address with a minimum of 6 lines</t>
  </si>
  <si>
    <t>Ability to track and search on vendor file address fields including  name, address (multiple), phone (multiple), fax and email, contact info, number, type, status (active / inactive), tax ID &amp; type, commodity code (multiple).</t>
  </si>
  <si>
    <t>Ability to designate which City bank account a vendor will be paid from</t>
  </si>
  <si>
    <t>Ability to include attachments to EFT advice</t>
  </si>
  <si>
    <t>Ability to enter all needed vendor bank information for EFT payments (ABA number, bank account number, bank name, etc.) with necessary security provided.</t>
  </si>
  <si>
    <t>Ability for EFT payment information to be edited by vendors using workflow-based self service function</t>
  </si>
  <si>
    <t>Ability to track the following information in the vendor master file:</t>
  </si>
  <si>
    <t xml:space="preserve">Vendor number </t>
  </si>
  <si>
    <t>Status (active, inactive, comments exist, do not use)</t>
  </si>
  <si>
    <t>Contact name, address, phone number, remit-to name, and remit-to address (including enough fields/characters for plaintiff and attorney name for settlement checks, for example)</t>
  </si>
  <si>
    <t>Vendor bank number (for ACH payments)</t>
  </si>
  <si>
    <t>Federal ID/Social Security Number (with appropriate security)</t>
  </si>
  <si>
    <t>Self-employed status</t>
  </si>
  <si>
    <t>W-9 provided</t>
  </si>
  <si>
    <t xml:space="preserve">Type of minority business </t>
  </si>
  <si>
    <t>Vendor type</t>
  </si>
  <si>
    <t>Confidential vendor indicator</t>
  </si>
  <si>
    <t>Last time vendor used</t>
  </si>
  <si>
    <t>YTD expenditures on the vendor by calendar (rather than fiscal) year</t>
  </si>
  <si>
    <t>Vendor comment field (AP)</t>
  </si>
  <si>
    <t>Vendor comment field (Purchasing)</t>
  </si>
  <si>
    <t>Payment processing information (e.g., terms)</t>
  </si>
  <si>
    <t>Insurance information</t>
  </si>
  <si>
    <t>1099 Category</t>
  </si>
  <si>
    <t>Business classification</t>
  </si>
  <si>
    <t>Additional user-defined fields</t>
  </si>
  <si>
    <t>Ability to track and report on all changes to the vendor master record.</t>
  </si>
  <si>
    <t xml:space="preserve">Ability to establish security for limited access to social security numbers/FEIN on vendor file. </t>
  </si>
  <si>
    <t>Ability to interact with vendors on-line, place orders, receive invoices and make payments electronically.</t>
  </si>
  <si>
    <t>Ability to annually archive inactive vendors based upon flexible, user-generated parameters.</t>
  </si>
  <si>
    <t>Ability to perform the following vendor self service functions, including:</t>
  </si>
  <si>
    <t>Register online, identify the services they provide (commodity codes)</t>
  </si>
  <si>
    <t>Update their banking info for EFT</t>
  </si>
  <si>
    <t>Inquire on payment status</t>
  </si>
  <si>
    <t>Update their contact information</t>
  </si>
  <si>
    <t>Inquire on payment history</t>
  </si>
  <si>
    <t>Submit invoices, with automatic linking to the purchase order</t>
  </si>
  <si>
    <t>Ability to attach communications and other documents to the vendor record.</t>
  </si>
  <si>
    <t>Invoice Entry and Processing</t>
  </si>
  <si>
    <t>Ability to restrict the processing of a vendor invoice unless a W-9 record is on file.</t>
  </si>
  <si>
    <t>Ability to support centralized or decentralized entry and workflow processing related to invoice entry and confirmation of receipt.</t>
  </si>
  <si>
    <t>Ability to require receipt-date to be hard-entered (not auto-populated), in order to increase accuracy of information in the system.</t>
  </si>
  <si>
    <t>Ability to receive and process invoices electronically from vendors.</t>
  </si>
  <si>
    <t>Ability to enter invoices in batch (or one at a time) providing control totals reconcilable by user.</t>
  </si>
  <si>
    <t>Ability to default purchase order information on the invoice during invoice entry with source transaction information.</t>
  </si>
  <si>
    <t>Ability to perform data validation in real time during invoice entry including purchase order number, vendor number and coding elements, checking for required fields as well as allowable field values with the ability to override, with appropriate security. System should provide error messages for on-line transactions (i.e. future payment/posting dates)</t>
  </si>
  <si>
    <t xml:space="preserve">Ability to permit an error to be corrected by the user without having to back out of the invoice and resubmit it with appropriate workflow.  </t>
  </si>
  <si>
    <t>Ability to process one invoice or multiple invoices from one purchase order (or encumbrance) and/or for one purchase order line item.</t>
  </si>
  <si>
    <t>Ability to hold/repeat vendor information when keying multiple invoices into a batch.</t>
  </si>
  <si>
    <t>Ability to have system check for and warn/prohibit entry of duplicate invoices for a vendor.</t>
  </si>
  <si>
    <t>Ability to identify different invoice types including:</t>
  </si>
  <si>
    <t>Regular Purchase Order</t>
  </si>
  <si>
    <t>Blanket Purchase Order</t>
  </si>
  <si>
    <t>Manual Payment Voucher/Invoice for Payment (IFP)</t>
  </si>
  <si>
    <t>Credit/Debit Memos</t>
  </si>
  <si>
    <t>Ability to enter the following information related to an invoice:</t>
  </si>
  <si>
    <t>Ability to have multiple user-defined fields open for  local system Interface code mapping</t>
  </si>
  <si>
    <t>Vendor number</t>
  </si>
  <si>
    <t>Invoice number (alphanumeric); vendor to provide maximum character limit</t>
  </si>
  <si>
    <t>Invoice date</t>
  </si>
  <si>
    <t>Description of what was bought; vendor to provide maximum character limit</t>
  </si>
  <si>
    <t>Special instructions</t>
  </si>
  <si>
    <t>Additional text to be printed with the check; ability to include user-defined fields on the check</t>
  </si>
  <si>
    <t>Ability to accommodate future OR state taxing issues</t>
  </si>
  <si>
    <t>Ability to enter an unlimited number of invoice line items on an invoice.</t>
  </si>
  <si>
    <t>Ability for automated system budget checking and control and define at certain levels (Fund etc.)</t>
  </si>
  <si>
    <t>Ability to enter an invoice without a corresponding purchase order.</t>
  </si>
  <si>
    <t>Ability to recognize a PO when an invoice is entered</t>
  </si>
  <si>
    <t>Ability to scan a vendor invoice with a template applied to that invoice for that vendor that recognizes and pre-fills the invoice entry screen with purchase order number, invoice number, invoice date and invoice amount.</t>
  </si>
  <si>
    <t>Ability to support creation of templates for recurring invoice (e.g., utility bills, credit card statements)</t>
  </si>
  <si>
    <t>Ability to cancel an invoice and automatically create the appropriate reversing entries back into the purchasing system</t>
  </si>
  <si>
    <t>Ability to create notification when a PO invoice is reversed</t>
  </si>
  <si>
    <t>Ability to access information, including attached documents, from the referenced purchase order line item(s) during invoice entry.</t>
  </si>
  <si>
    <t>Ability to distribute invoice payments by item or total into multiple general ledger accounts, department, activities, funds and cost categories, project codes, etc.</t>
  </si>
  <si>
    <t>Ability to require follow-up actions before processing payments if the amount due on the vendor invoice exceeds the current encumbrance by more than a tolerable threshold (i.e., contact vendor, determine reason for difference, and obtain necessary workflow approvals).</t>
  </si>
  <si>
    <t>Ability for authorized users to make edits and revisions to unposted invoice transactions prior to posting with appropriate workflow</t>
  </si>
  <si>
    <t>Ability to designate "separate check" on an invoice transaction.</t>
  </si>
  <si>
    <t>Ability to designate certain purchase order types to always require a 3-way match (e.g., regular and blanket purchase orders) and others to only require a 2-way match based on the purchase order type and dollar amount.  Ability to route workflows for approval based on 3-way or 2-way matching requirements.</t>
  </si>
  <si>
    <t>Ability to add shipping charges to a purchase order, up to a user-defined threshold.</t>
  </si>
  <si>
    <t>Ability to designate a workflow substitute/delegate that is easily identified (to locate the current approver when staff are out of the office).</t>
  </si>
  <si>
    <t>Ability to edit a batch without reentering or reprocessing the entire batch.</t>
  </si>
  <si>
    <t xml:space="preserve">Ability to generate notification if an invoice was not approved/rejected.  </t>
  </si>
  <si>
    <t>Ability of the system to flag transactions detected in error in the batch processing and preclude only erroneous transactions from further processing.</t>
  </si>
  <si>
    <t>Ability to delete or modify an invoice record before it is scheduled for payment.</t>
  </si>
  <si>
    <t>Ability to use debit/credit memos for corrections (including all applicable pay codes, such as state sales tax)</t>
  </si>
  <si>
    <t>Ability to clear a credit/debit memo without processing payment</t>
  </si>
  <si>
    <t>Ability to identify capitalized items as invoices are processed and prompt user to enter fixed assets related details.</t>
  </si>
  <si>
    <t>Ability to make partial payments on purchase orders based on invoice amount (i.e., progress payments).</t>
  </si>
  <si>
    <t>Ability to pay both travel and non-travel employee expenses including:  mileage, lodging, meal allowance / per diem, transportation fares, parking fees, airline, organizational dues, magazine subscriptions, seminar fees, car rental, and other expenses.</t>
  </si>
  <si>
    <t>Ability to enter expense advances as prepayments and subsequently reduce the amount of the employee expense report.</t>
  </si>
  <si>
    <t>Ability to reference other paid travel expenses (credit card charges) to the employee's expense report for reconciliation.</t>
  </si>
  <si>
    <t>Ability for employees to submit scanned receipts for travel via a workflow, or indicate that receipt(s) is missing and populate the necessary fields.</t>
  </si>
  <si>
    <t>Ability to adjust the invoice amount, up to a user-defined threshold, and have the change flow-through to adjust the encumbrance though GL, encumbrance, PO/PI side etc.</t>
  </si>
  <si>
    <t>Payment Processing</t>
  </si>
  <si>
    <t>Ability to pre-note when establishing a new bank account.</t>
  </si>
  <si>
    <t>Ability to determine the remaining budget/appropriation amount on a project or purchase order.</t>
  </si>
  <si>
    <t>Ability to withhold a user-defined percentage or fixed amount of a payment (i.e., retainage) on an invoice under certain user-defined situations (e.g., tax and audit, levies).</t>
  </si>
  <si>
    <t xml:space="preserve">Ability to produce independent checks for IRS Tax Levy  and the vendor from a single invoice with appropriate workflow. </t>
  </si>
  <si>
    <t>Ability to assign user security roles to prevent the altering of the payment information (e.g., vendor name) once invoices have been linked to PO's or approval of the payment has been secured.</t>
  </si>
  <si>
    <t>Ability to insert/apply a code to payables prior to printing checks that must be grouped/printed together for special mailing/distribution.</t>
  </si>
  <si>
    <t>Ability to automatically produce payments for garnishments from Payroll data</t>
  </si>
  <si>
    <t>Ability to prevent double posting of batches.</t>
  </si>
  <si>
    <t>Ability to automatically liquidate current or prior year (as applicable) encumbrances upon posting of payment with ability to track current and prior year purchase order liquidations separately.</t>
  </si>
  <si>
    <t>Ability to pay via ACH (regular), wire and check and p-card.</t>
  </si>
  <si>
    <t>Ability to track the following ACH information:</t>
  </si>
  <si>
    <t>ACH effective date</t>
  </si>
  <si>
    <t>Department submitting payment</t>
  </si>
  <si>
    <t xml:space="preserve">Federal holiday calendar </t>
  </si>
  <si>
    <t>Free form addenda record</t>
  </si>
  <si>
    <t>NACHA SEC (Standard Entry Class) codes for addenda records</t>
  </si>
  <si>
    <t>Ability to attach multiple addenda records.</t>
  </si>
  <si>
    <t>Ability to process and transmit ACH payments multiple times per day.</t>
  </si>
  <si>
    <t>Ability to set/generate Check Run schedule and/or deadlines</t>
  </si>
  <si>
    <t>Check Processing/Printing</t>
  </si>
  <si>
    <t>Ability to optionally consolidate multiple payments to the same vendor in a check run or have separate checks issued to the same vendor in a check run or have some checks consolidated and some checks separate.</t>
  </si>
  <si>
    <t>Ability for user-defined check and check stub formatting, including ability to modify without requiring assistance from the software vendor.</t>
  </si>
  <si>
    <t>Ability to have several check print formatting options available</t>
  </si>
  <si>
    <t>Ability to process one check per vendor with all claims detail support on the corresponding page for additional check stub overflow capacity (if necessary).</t>
  </si>
  <si>
    <t>Ability to schedule check runs in the system and alert users of deadlines for check runs (i.e., reminder).</t>
  </si>
  <si>
    <t>Ability to process check runs at anytime.</t>
  </si>
  <si>
    <t>Ability to select vouchers for check processing based upon various parameters (i.e. regular, express, one-time, EFT, employee, workers comp, etc.).</t>
  </si>
  <si>
    <t>Ability to allow selected items to be paid and items to be withheld or deleted from payment for a particular check run.</t>
  </si>
  <si>
    <t>Ability to restrict printing of a negative check amount.</t>
  </si>
  <si>
    <t>Ability of the system to have an option of printing or not printing zero amount checks. (i.e. ability to set amount tolerance limit)</t>
  </si>
  <si>
    <t>Ability to notify the user when a check is to be printed that exceeds a user-defined maximum check amount.</t>
  </si>
  <si>
    <t>Ability to use sequentially pre-numbered checks and EFTs.</t>
  </si>
  <si>
    <t>Ability to have check stock control numbers included with check data</t>
  </si>
  <si>
    <t>Ability to print laser checks on plain paper stock.</t>
  </si>
  <si>
    <t>Ability to not be restricted on the number of digits for the check number.</t>
  </si>
  <si>
    <t>Ability to restrict the reuse of a check number unless check is being reprinted</t>
  </si>
  <si>
    <t>Ability to print a duplicate, non-negotiable copy of all checks.</t>
  </si>
  <si>
    <t>Ability to customize order that checks are printed (vendor name, check number or other user-defined order).</t>
  </si>
  <si>
    <t>Ability of the system to provide for mid-cycle restart of check forms during check run.</t>
  </si>
  <si>
    <t>Ability to define the check number to restart on, when using blank stock, for a mid-cycle restart.</t>
  </si>
  <si>
    <t>Ability to create and send a positive pay file to the bank for all accounts (i.e., Payroll, AP, etc.).</t>
  </si>
  <si>
    <t>Ability to issue checks or EFT payment out of various bank accounts, including providing detailed email notification (include information which would have been on check stub) to vendor of EFT transmittal.</t>
  </si>
  <si>
    <t>Ability to store and use the next sequential check number to be used for each bank's checking account.</t>
  </si>
  <si>
    <t>Ability to produce, through secure printers, checks with MICR encoding and electronic signatures.</t>
  </si>
  <si>
    <t>Ability to generate manual checks on-demand locally.</t>
  </si>
  <si>
    <t>Void Check and Reissue Process</t>
  </si>
  <si>
    <t>Ability to provide full check voiding, including encumbrance and PO/PI side, where the vendor master file, general ledger distributions, outstanding checks, and accounts payable detail files are reversed in the general ledger to accommodate voided check.</t>
  </si>
  <si>
    <t xml:space="preserve">A system with the ability to generate a notification when payments have been reversed.  The workflow notification process must provide an audit trail of approvals that are stored with the transaction.  </t>
  </si>
  <si>
    <t>Ability, on voided checks, to either issue a replacement check or  cancel the check with no replacement with a comment field.</t>
  </si>
  <si>
    <t>Ability, on voided checks, to cross-reference the new check to the voided check number or a journal number.</t>
  </si>
  <si>
    <t>Ability for check voiding to provide the option of restoring funds back to the appropriate encumbering document, or back into the appropriate account's available budget balance, and provides the tracking of the check void on the Purchase Order transaction.</t>
  </si>
  <si>
    <t>Ability to prompt the user if the Purchase Order should be reinstated, when performing a check void.</t>
  </si>
  <si>
    <t>Ability to provide security measures by allowing only certain authorized personnel to reissue checks.</t>
  </si>
  <si>
    <t>Ability to restart jammed check runs on the printer and the appropriate checks in the process when using pre-printed check stock.</t>
  </si>
  <si>
    <t>Ability to restart jammed check runs on the printer and REPRINT selected checks in the process when using pre-printed check stock</t>
  </si>
  <si>
    <t>Ability to void and replace checks by: individual check, block of checks or entire check run.</t>
  </si>
  <si>
    <t>1099 Processing</t>
  </si>
  <si>
    <t>Ability to comply with IRS reporting requirements for tracking vendor payments that are subject to 1099 reporting (including rebates paid by the City).</t>
  </si>
  <si>
    <t>Ability to prohibit or provide warnings when a vendor without a TIN or SSN is entered, when it is required.</t>
  </si>
  <si>
    <t>Ability to calculate and deduct backup withholding for vendors that are subject to backup withholding.</t>
  </si>
  <si>
    <t>Ability to identify specific invoices and payments for vendors as 1099 transactions or non-1099 transactions.</t>
  </si>
  <si>
    <t>Ability to process different types of 1099 forms.</t>
  </si>
  <si>
    <t>Ability to access at least 5 calendar years of 1099 information online.</t>
  </si>
  <si>
    <t>Ability to track all required information for 1099 reporting purposes with ability to make corrections (i.e. 1099 payments versus non-1099 payments, vendor information, etc.) and electronically transmit to the IRS for reporting purposes.</t>
  </si>
  <si>
    <t>Ability to provide updates to annual 1099 forms, IRS file formats, etc. Should be provided with the annual software maintenance agreement.</t>
  </si>
  <si>
    <t>Ability to generate necessary analysis reporting for 1099 generation purposes (summary and invoice detail history sorted by tax ID, Report combining multiple vendors with same tax ID).</t>
  </si>
  <si>
    <t>Ability to print 1099 information and the related forms only for vendors with payments in excess of the designated IRS amount</t>
  </si>
  <si>
    <t>Ability to print on demand, SINGLE 1099 information and the related form for SINGLE vendor regardless of dollar amount</t>
  </si>
  <si>
    <t>Ability to view a 1099 report that identifies vendors that have been associated with a 1099 status but do not have complete 1099 information.</t>
  </si>
  <si>
    <t>Ability to default 1099 codes based on the general ledger account code.</t>
  </si>
  <si>
    <t>Interfaces</t>
  </si>
  <si>
    <t>Ability to accept transactions from other local systems/applications including the following:</t>
  </si>
  <si>
    <t xml:space="preserve">      Ability to accept transactions from State systems (to and from) with       ability to transmit payment data back to source system</t>
  </si>
  <si>
    <t>Payroll (garnishments, benefit providers, etc.)</t>
  </si>
  <si>
    <t>Workers Compensation</t>
  </si>
  <si>
    <t>P-card provider</t>
  </si>
  <si>
    <t>All subledgers-refunds, payments from purchasing, Court, Utilities, Building, Planning, AR, Debt/Investments, etc.</t>
  </si>
  <si>
    <t>Ability to charge items on an invoice to one or more work orders and/or functions.</t>
  </si>
  <si>
    <t>Ability to have a complete audit trail of transactions passed to accounts payable from other applications or systems.</t>
  </si>
  <si>
    <t>Ability to import check information from the bank for purposes of performing bank reconciliation, including identifying 'matches' and 'mismatches' from the bank.</t>
  </si>
  <si>
    <t xml:space="preserve">Ability to perform P-card encumbrances as transactions are downloaded from the bank, and liquidate the encumbrance as the transactions are processed </t>
  </si>
  <si>
    <t>Ability to save all export files, import files and check images within the system for retrieval.</t>
  </si>
  <si>
    <t>Ability to scan/attach electronic documents to requisitions, purchase orders and invoices.</t>
  </si>
  <si>
    <t>Ability to prevent users from removing electronic documents attached within the system.  Audit trail and history must be retained.</t>
  </si>
  <si>
    <t>Ability through workflow to reject an entered invoice, notify the end-user, and require corrections to be made before processing.</t>
  </si>
  <si>
    <t xml:space="preserve">A system with the ability to track and report payments by department, by vendor, by account distribution, by check or ACH number, by date and by amount.  </t>
  </si>
  <si>
    <t>Ability to automatically generate performance measures on the AP process (e.g., number of errors on invoice entry, time to process an invoice, etc.).</t>
  </si>
  <si>
    <t>Ability to allow P-card data to be defined (including who has possession of card)</t>
  </si>
  <si>
    <t>Ability to query the system on-line for: open invoices by vendor, fund and department including ones on hold, unmatched, disputed, unapproved and approved  by vendor, fund and department.</t>
  </si>
  <si>
    <t>Ability to query the system on-line for transactions setup for batch processing.</t>
  </si>
  <si>
    <t>Ability of the system to include full drill-down capabilities from summary levels to detail levels for vendor, encumbrance and invoice/payment information.</t>
  </si>
  <si>
    <t>Ability to perform ad hoc reporting.</t>
  </si>
  <si>
    <t>Ability to define specific search criteria (summary and detail) and limits while performing an on-line inquiry.</t>
  </si>
  <si>
    <t>Ability to download 1099 information onto a magnetic media meeting IRS requirements.</t>
  </si>
  <si>
    <t>Ability for departments to print their own reports.</t>
  </si>
  <si>
    <t>Ability to print a Capital Asset Expenditure report which includes daily reporting from Accounts Payable to show those assets that were coded towards capital accounts</t>
  </si>
  <si>
    <t>Ability to provide document history retrieval on-line, linking requisitions to purchase orders, invoices, and checks.</t>
  </si>
  <si>
    <t>Ability to link communications/notes to the invoices and other documents in the system</t>
  </si>
  <si>
    <t>Ability to view a Check Register for multiple accounts, which contains a cumulative list of all checks issued, including those later voided, and must be updateable with information received electronically from the bank.</t>
  </si>
  <si>
    <t>Ability to view a Check Register for multiple payment methods i.e. garnishments, welfare</t>
  </si>
  <si>
    <t>Ability to view Check Register with full VOID dollar amount not zero as is current</t>
  </si>
  <si>
    <t>Ability to sort check register by vendor.</t>
  </si>
  <si>
    <r>
      <t>Contract</t>
    </r>
    <r>
      <rPr>
        <i/>
        <sz val="11"/>
        <color theme="1"/>
        <rFont val="Calibri"/>
        <family val="2"/>
        <scheme val="minor"/>
      </rPr>
      <t xml:space="preserve"> </t>
    </r>
    <r>
      <rPr>
        <sz val="11"/>
        <color theme="1"/>
        <rFont val="Calibri"/>
        <family val="2"/>
        <scheme val="minor"/>
      </rPr>
      <t>number/information</t>
    </r>
  </si>
  <si>
    <t>Ability to identify multiple cash accounts.</t>
  </si>
  <si>
    <t>Ability to associate the cash account with a project.</t>
  </si>
  <si>
    <t>Ability to capture the type of payment (cash, check, ACH, wire, credit card) by location when reconciling on both deposits and withdrawals.</t>
  </si>
  <si>
    <t>Ability to separately deposit and reconcile credit cards by Visa/MasterCard/Discover and American Express.</t>
  </si>
  <si>
    <t>Ability to import a list of cleared checks from the bank for each account.</t>
  </si>
  <si>
    <t xml:space="preserve">Ability to manually indicate that a check has been cashed and make corrections with an audit trail.  </t>
  </si>
  <si>
    <t>Ability to cancel checks by batch or check number range</t>
  </si>
  <si>
    <t>Ability to use drill-down capabilities to see if a check has been issued/cleared for a specified account and originating transaction documentation via a document management program.</t>
  </si>
  <si>
    <t>Ability to track manual check issues, voids and replacements and original dollar amount of voided check.</t>
  </si>
  <si>
    <t>Ability to notify, track and monitor the resolution of adjustments that need to be made as a result of an error identified within bank reconciliation.</t>
  </si>
  <si>
    <t>Ability to enter adjustments through a journal voucher with proper authorization.</t>
  </si>
  <si>
    <t>Ability to account for missing checks due to issues with printing and $0 checks.</t>
  </si>
  <si>
    <t>System Processes</t>
  </si>
  <si>
    <t>Ability to export data into spreadsheets, text files, word documents</t>
  </si>
  <si>
    <t>Ability to manage unclaimed/stale dated checks.  For example, export vendor details for mail merge, track activity detail, etc.</t>
  </si>
  <si>
    <t>Ability to accept paid check image file from bank which will update the appropriate sub-system (check register) in the relevant area.</t>
  </si>
  <si>
    <t>Ability to track check status including outstanding, cleared, stale-dated, replaced, returned and voided.</t>
  </si>
  <si>
    <t>Ability to execute a process to remove stale dated checks from the list of outstanding checks and create the corresponding journal entry.</t>
  </si>
  <si>
    <t>System Interfaces</t>
  </si>
  <si>
    <t>Ability to import/download bank item activity (BAI transmission) from Financial Institution</t>
  </si>
  <si>
    <t>Ability to import any type of payment (i.e., cash, check, ACH, Wire, credit card) from the bank for a from/through date range.</t>
  </si>
  <si>
    <t>Ability to create automated postings for repetitive imported bank transactions such as ZBA internal transfers (i.e., recurring journal entries with varying dollar amounts based on an original financial institution import, to self-clear a ZBA account)</t>
  </si>
  <si>
    <t>Ability to perform clearing transactions to match imported bank items to journal entries</t>
  </si>
  <si>
    <t>Ability to perform automated clearing transactions between general ledger accounts (i.e., zeroing-out and/or matching balances).</t>
  </si>
  <si>
    <t>Ability to reset/correct clearing transactions for bank items and journal entries</t>
  </si>
  <si>
    <t>Ability to provide an interface from Cash Receipts module that includes daily deposits by payment type by location for reconciliation purposes.</t>
  </si>
  <si>
    <t>Ability to reconcile deposits with cash receipt details that tie back to a deposit slip with a breakdown by account.</t>
  </si>
  <si>
    <t>Ability to interface with the Cash Receipting system for accessing scanned checks that were receipted.</t>
  </si>
  <si>
    <t>Ability to provide an interface to the Accounts Payable module to identify manual checks written on various accounts.</t>
  </si>
  <si>
    <t>Ability to provide an interface with the other accounts and G/L where cash is affected.</t>
  </si>
  <si>
    <t>Ability to provide an interface with all sub-modules for drilldown capabilities for all transactions to see originating entry, including backup documentation via some sort of document management program, and history of entry, including adjusting or reversing entries associated with the original entry.</t>
  </si>
  <si>
    <t>Ability to create a report of incoming/outgoing bank items that captures all bank activity</t>
  </si>
  <si>
    <t>Ability to generate a Batch Balance Report that lists any errors that require resolution (e.g., non-match, date errors, etc.).  This compares the downloaded listing of checks cleared with those generated from the source systems.</t>
  </si>
  <si>
    <t>Ability to create a Bank Reconciliation Report, listing GL cash balances, payments and deposits for a user-defined time period, and outstanding payments (e.g., checks) and deposits for each bank account.</t>
  </si>
  <si>
    <t>Additional Cross Reference with Accounts Payable</t>
  </si>
  <si>
    <t>Ability to view a Check Register for multiple accounts, which contains a cumulative list of all checks issued, including those later canceled, and must be updateable with information received electronically from the bank.</t>
  </si>
  <si>
    <t>Additional Cross Reference with Treasury</t>
  </si>
  <si>
    <t>Ability to integrate debt service and investment functionality with the bank reconciliation process.</t>
  </si>
  <si>
    <t>Ability to track balances by fund and tie back to posted bank items (To reconcile bank receipts to total of all funds, validate total of all funds to individual funds)</t>
  </si>
  <si>
    <t>Objective: To provide for an  on-line and distributed budget preparation system that is intuitive and streamlines the City budget process.</t>
  </si>
  <si>
    <t>Budget Preparation</t>
  </si>
  <si>
    <t>Ability to maintain budget history based on user defined requirements</t>
  </si>
  <si>
    <t>Ability to support generation of a biennial budget; ability to develop budgets for two individual fiscal years.</t>
  </si>
  <si>
    <t>Ability to report upon single budget or combined budget for the combined two year period.</t>
  </si>
  <si>
    <t>Ability to access the second year of the biennium during the first year of the biennium.</t>
  </si>
  <si>
    <t>Ability for changes made to first year in a biennial budget to automatically update the second year (e.g., changes to positions).</t>
  </si>
  <si>
    <t>Identify, at the account level, accounts that should have same budget in second year of biennium with the ability to carry over budget support and amounts from year to year when developing the budget.</t>
  </si>
  <si>
    <t>Ability to add or subtract one-time prior year expenditures or revenues from a budget rolled over from the previous year.</t>
  </si>
  <si>
    <t>Ability to develop budgets at any level of account structure.</t>
  </si>
  <si>
    <t>Ability to describe a budget change (i.e., budget development) item by fiscal year at the account level with narrative explanation or attach supporting documentation (e.g., resolution)</t>
  </si>
  <si>
    <t>Ability to describe a budget request (e.g., ongoing budget modifications) item by fiscal year at the account level with narrative explanation or attach supporting documentation</t>
  </si>
  <si>
    <t>Ability to maintain up to 10 budget versions per fiscal year: (requested, proposed, current, approved, amended, projected/forecast).</t>
  </si>
  <si>
    <t>Ability to maintain multiple stages of budget development before the final recommended version. (i.e. Department requested, Council requested, reduction scenarios, one time vs. recurring)</t>
  </si>
  <si>
    <t>Ability to copy budget to a new version as a starting point for incorporating changes.</t>
  </si>
  <si>
    <t>Ability to maintain, track and report up to 10 discrete budget request types per fiscal year: (department recurring, department non-recurring, 5% reduction, etc.).</t>
  </si>
  <si>
    <t>Ability to allow for departmental budget entry in an account listing style, such as by account, functional area, activity code.</t>
  </si>
  <si>
    <t xml:space="preserve">Ability to view progress by departments in budget preparation, as defined in user setup in conjunction with account authority.
</t>
  </si>
  <si>
    <t>Ability to approve all requested budget amounts at the same time.</t>
  </si>
  <si>
    <t xml:space="preserve">Ability to implement security related to who has access to budget development and view based on their department and organization, with </t>
  </si>
  <si>
    <t>Flexibility to implement security based on levels of account structure.</t>
  </si>
  <si>
    <t>Ability to customize budget scenarios based on specific department scenarios and global scenarios</t>
  </si>
  <si>
    <t>Ability to allow for users to input and view comments per budget item / line.</t>
  </si>
  <si>
    <t>Ability to allow for configuration of which accounts require comments per item with the budget request.</t>
  </si>
  <si>
    <t>Ability to identify capital items in the budget with a capital item descriptor, specific to accounts.</t>
  </si>
  <si>
    <t>Ability to develop budget projections (i.e., a "sandbox") that can be transferred into a proposed budget.</t>
  </si>
  <si>
    <t>Ability to generate proposed budget data by extrapolating multi-year historical financial data using user-defined criteria/specifications.</t>
  </si>
  <si>
    <t>Ability for system to notify staff when they input or approve a budget that has line items that are significantly different from historical trends.</t>
  </si>
  <si>
    <t>Ability to require staff to enter comments or acknowledge approval if budget amounts are significantly different from historical trends (e.g., activity in the past but $0 in current year).</t>
  </si>
  <si>
    <t>Ability for the system to break out annual budgets into months, based on straight-line or historical seasonality, with ability to override calculated amounts.</t>
  </si>
  <si>
    <t>Ability to limit changes within the unadopted budget after a certain point in the budget process has been reached, and require appropriate user authorization to implement any changes.</t>
  </si>
  <si>
    <t>Ability to limit user entry of specific accounts vs. central office budget planning (salaries)</t>
  </si>
  <si>
    <t>Ability to perform multiple methods (e.g. views) of updating departmental budget requests (e.g. departmental account listing, one account at a time, etc.).</t>
  </si>
  <si>
    <t>Ability to display two previous budget periods (four fiscal years) year actuals</t>
  </si>
  <si>
    <t>Ability to display current year estimated to date</t>
  </si>
  <si>
    <t>Ability to display current year actuals to date</t>
  </si>
  <si>
    <t>Ability to display current year budget vs. actual (variances)</t>
  </si>
  <si>
    <t>Ability for users to directly inquire by account on current and prior year actual activity during budget entry i.e. drilldown on financial detail</t>
  </si>
  <si>
    <t>Ability to import off-line developed budget information into the budget planning system.</t>
  </si>
  <si>
    <t>Ability to generate budget schedules and report on budget data for various categories and functions.</t>
  </si>
  <si>
    <t>Ability to prepare base budgets from prior year actual expenditures.</t>
  </si>
  <si>
    <t>Ability to plan transfers or change of positions between departments/funds for budget and analytical purposes. (What if scenarios)</t>
  </si>
  <si>
    <t>Ability to forecast at user-determined and prescribed intervals beyond current budget year.</t>
  </si>
  <si>
    <t>Ability to track quantities of items for budgets and actuals (i.e., intending to purchase 20 items, have bought 5 to-date)</t>
  </si>
  <si>
    <t>Ability to set performance based budgets, using non-financial information (i.e., key performance indicators or KPIs).</t>
  </si>
  <si>
    <t>Ability to build a calendar of dates into the system for budget entry, to automate the opening and closing (i.e., lock down) of the budget preparation time period.</t>
  </si>
  <si>
    <t>Ability for users to have view-only access, by default, to the budget when it is locked-down.</t>
  </si>
  <si>
    <t>Provide user-defined notes fields for individual accounts with privileges based on user roles and audit trail.</t>
  </si>
  <si>
    <t xml:space="preserve">Ability to develop overhead allocations. </t>
  </si>
  <si>
    <t>Position Budgeting</t>
  </si>
  <si>
    <t>Ability to perform Budget Prep global changes (Fringe Benefits, merit increases, inflation).</t>
  </si>
  <si>
    <t>Ability to import position information from an external payroll system.</t>
  </si>
  <si>
    <t>Ability to develop budgets by position type and specific pay level as well as budgeting by employee &amp; actuals including relational benefits (full cost).</t>
  </si>
  <si>
    <t>Ability to manage position changes within system, through workflow.</t>
  </si>
  <si>
    <t>Ability to perform budget forecasting that incorporates planned salary and benefit adjustments by either percentage, flat rate or other variable to salaries and/or benefits provided by position, department, start and end date, or for other groups/all employees.</t>
  </si>
  <si>
    <t>Ability to perform budget projections for salaries and fringes based on merit date, bargaining unit/fringe group contract dates or other as of dates.</t>
  </si>
  <si>
    <t>Ability to enter globally or provide calculation-only fields for:</t>
  </si>
  <si>
    <t xml:space="preserve">      # of pay periods for upcoming budget year</t>
  </si>
  <si>
    <t xml:space="preserve">     Medicare calculation based on wages</t>
  </si>
  <si>
    <t xml:space="preserve">     Retirement System calculation based on wages</t>
  </si>
  <si>
    <t xml:space="preserve">     Worker's Comp calculation based on the combination of wages and a fixed rate (experience)</t>
  </si>
  <si>
    <t xml:space="preserve">    Health insurance costs, including medical insurance, dental insurance, deductibles,  co-insurance, etc.</t>
  </si>
  <si>
    <t xml:space="preserve">     Scheduled merit increases and step increases</t>
  </si>
  <si>
    <t xml:space="preserve">     Scheduled cost-of-living-adjustment (COLA)</t>
  </si>
  <si>
    <t xml:space="preserve">     Other pay factors as identified by City</t>
  </si>
  <si>
    <t>Ability to perform position budgeting that includes the calculation of benefits specific to the type of position being budgeted. (i.e.. benefits for extra hire over 30 hours per week)</t>
  </si>
  <si>
    <t>Ability to integrate the position budgeting functionality with the Payroll and HR modules</t>
  </si>
  <si>
    <t>Ability to assist with managing new budget implications of live payroll changes (e.g. raises &amp; transfers) performed during the budget development cycle.</t>
  </si>
  <si>
    <t>Ability to perform position budgeting for vacant positions without the need to assign employees to these positions that includes both salary and fringe projections.</t>
  </si>
  <si>
    <t>Ability to perform position budgeting for promotions without the need to assign employees to these positions that includes both salary and fringe projections.</t>
  </si>
  <si>
    <t>Ability to budget based on position type.</t>
  </si>
  <si>
    <t>Ability to calculate current and forecast future salary and benefits for unapproved/requested positions.</t>
  </si>
  <si>
    <t>Ability to perform budget projections for salaries and fringes under different scenarios without the need to use or impact data in the LIVE system (limiting access to the budget team).</t>
  </si>
  <si>
    <t>Ability to budget for partial-year positions</t>
  </si>
  <si>
    <t>Ability to budget for fixed term and limited term position</t>
  </si>
  <si>
    <t>Ability of system to provide budget checking control for creation of new positions.</t>
  </si>
  <si>
    <t>Ability for system to create visual organization chart (org chart) based on information within position budgeting.</t>
  </si>
  <si>
    <t>Capital Budgeting</t>
  </si>
  <si>
    <t>Ability to integrate with "Fleet" or Fixed Asset module to assist with analyzing equipment replacement (including replacement criteria).</t>
  </si>
  <si>
    <t>Ability to integrate with capital project system (module) to assist with capital budget development.</t>
  </si>
  <si>
    <t>Ability to automate a distributed "capital budget item request" process providing central approval and reporting (i.e., workflow).</t>
  </si>
  <si>
    <t>Ability to report on all expenditures by classification or type.</t>
  </si>
  <si>
    <t>Ability to manage a multi-year (e.g. six) CIP program.</t>
  </si>
  <si>
    <t>Ability to apply inflation factors to costs of CIP projects in years beyond the budget year.</t>
  </si>
  <si>
    <t>Ability to track budget and expense by CIP project.</t>
  </si>
  <si>
    <t>Ability to track budget and expense by project (sub-units of CIP).</t>
  </si>
  <si>
    <t>Ability to track budget and expense of operations and maintenance associated with a CIP project.</t>
  </si>
  <si>
    <t>Project / Grant Budgeting</t>
  </si>
  <si>
    <t xml:space="preserve">Ability to use project budgeting within or across funds as specified by the user.  </t>
  </si>
  <si>
    <t>Ability to track grant budgets to the level needed for annual reporting</t>
  </si>
  <si>
    <t>Ability to time-slice budget differently than City budget fiscal year (e.g., calendar year or Federal fiscal year)</t>
  </si>
  <si>
    <t>Multi-Year Budgeting</t>
  </si>
  <si>
    <t>Ability for departments to input future budgets with pending items, such as planning for a particular expenditure in 5 years.</t>
  </si>
  <si>
    <t>Ability for distributed departments to perform projections periodically including estimate revisions and reporting of actual to estimates - at varying levels of the chart of accounts.</t>
  </si>
  <si>
    <t>Ability to indicate annual rate increases, for the system to populate the budgets for future years.</t>
  </si>
  <si>
    <t>Budget Maintenance</t>
  </si>
  <si>
    <t>Ability to track changes that occur from one authorization point to another, who made the change, and when the change was made, and why the change was made (i.e., comments), by producing an audit trail.</t>
  </si>
  <si>
    <t>Ability to prevent or indicate out-of-balance conditions for budget requests with corrections to actuals defined by the user.</t>
  </si>
  <si>
    <t>Ability to create a workflow to request/approve budget adjustments with multi-level approval functionality.</t>
  </si>
  <si>
    <t>Ability to configure a workflow for entry of budget transfer requests with multi-level approval functionality.</t>
  </si>
  <si>
    <t>Ability to provide extended comments with budget revision requests</t>
  </si>
  <si>
    <t>Ability to enter budget amendments during the fiscal year (appropriations or revenue estimates).</t>
  </si>
  <si>
    <t>Ability to record and track multiple budget amendments requests during the year and inquire on the adjustments after the fact.</t>
  </si>
  <si>
    <t>Ability to record and track multiple amendment types during the year and inquire on the adjustments after the fact. (one-time vs. recurring, Board Letter, etc.)</t>
  </si>
  <si>
    <t>Ability to identify a budget adjustment as one-time (temporary) or permanent (affect future base budgets).</t>
  </si>
  <si>
    <t>Ability for workflow requests to notify users who need to be informed, but do not need to approve (e.g., division supervisors).</t>
  </si>
  <si>
    <t>Budget Checking and Controls</t>
  </si>
  <si>
    <t>Ability to perform funds availability (budget vs. actual variance) checks at the project level or account level.</t>
  </si>
  <si>
    <t>Ability to perform funds availability checking by WBS/Phases/Tasks (sub-units of project).</t>
  </si>
  <si>
    <t>Ability to perform funds availability checking by account series</t>
  </si>
  <si>
    <t>Ability to perform funds availability checking by grant</t>
  </si>
  <si>
    <t>Ability to perform funds availability checking by user defined budget unit (i.e. program)</t>
  </si>
  <si>
    <t>Ability to view “available budget” during requisition/purchase order entry for any type of purchase order, journal entry, or accounts payable invoice transaction, with budget warnings at account and project levels.</t>
  </si>
  <si>
    <t>Ability to have budget control rules by account (e.g. payroll accounts can be overspent).</t>
  </si>
  <si>
    <t>Ability to have budget control rules by user defined account segment within the chart of accounts</t>
  </si>
  <si>
    <t>Ability to optionally configure budget control at the account level, in addition to the category level.- i.e. controlling at fund, program, series or GL level (account level).</t>
  </si>
  <si>
    <t>Require balanced entries for budgeted transfers or interdepartmental allocations (category level) as desired.</t>
  </si>
  <si>
    <t>Ability to prevent users from requesting budget transfers from other departments' budgets.</t>
  </si>
  <si>
    <t>Ability to run both pre-defined and user-defined budget reports.</t>
  </si>
  <si>
    <t>Ability to display reporting results to charts/graphs</t>
  </si>
  <si>
    <t>Ability to compare budget/actuals to incremental averages (five year, ten year, etc.).</t>
  </si>
  <si>
    <t>Ability to define date range of expenditures (not just paid to date through current date, i.e.. monthly expenditures, quarterly, etc.).</t>
  </si>
  <si>
    <t>A report that shows each employee’s salaries, benefits, and totals, for both extra hires and full hires for one or both years of the biennium.</t>
  </si>
  <si>
    <t>Ability to maintain the following annual budget totals for one or both years of the biennium:</t>
  </si>
  <si>
    <t>Original, Adjusted, and Projected Budget Amounts</t>
  </si>
  <si>
    <t>City Manager proposed</t>
  </si>
  <si>
    <t>Budget Committee approved</t>
  </si>
  <si>
    <t>Council adopted</t>
  </si>
  <si>
    <t>Ability to report on historic, current, future, and forecasted budget version or type.</t>
  </si>
  <si>
    <t>Ability to include user comment fields in reporting output.</t>
  </si>
  <si>
    <t>Objective: To have a system that takes the business license information and uses it as the basis for all city interactions with that business entity</t>
  </si>
  <si>
    <t>Objective: Upgrading and centralizing the cash receipting and point-of-sale system to streamline the processing of revenues collected from the federal, state, individual citizens, and local businesses.</t>
  </si>
  <si>
    <t>Objective: To create, manage and  close-out contracts.</t>
  </si>
  <si>
    <t>Objective: System to track, analyze and report on debt obligations of all types</t>
  </si>
  <si>
    <t>Objective: To provide improved control over fixed asset accounting and management.</t>
  </si>
  <si>
    <t>Objective: To provide for an  on-line and distributed fleet and equipment management system.</t>
  </si>
  <si>
    <t>Objective: To efficiently administer and comply with all grant obligations, track all grant activities, and support all required reporting.</t>
  </si>
  <si>
    <t>Objective: To provide an automated system for efficient management of online employee records, preparation of reports, automated Human Resource and Benefit Administration services, and efficient control of department personnel costs.</t>
  </si>
  <si>
    <t>Objective: To implement an efficient administrative process to assure effective regulatory compliance with a minimum burden on those being regulated by providing highly integrated software functionality to enhance organizational foresight, provide transparency, improve timeliness, consistency and quality of service.</t>
  </si>
  <si>
    <t>Objective: To support multiple inventory locations and provide on-line master file information on all equipment and supplies for purchasing, tracking, and disbursement to multiple departments.</t>
  </si>
  <si>
    <t>Objective: To improve the effectiveness of investments.</t>
  </si>
  <si>
    <t>Objective: To keep track of every known parcel, owner and address within the Organization and to synchronize with other systems within the Organization which contain parcel and / or location based information</t>
  </si>
  <si>
    <t>Objective: To provide for fully integrated billing, collection and tracking of all Organization-wide receivables.</t>
  </si>
  <si>
    <t>Objective: To provide an automated system to efficiently and effectively support the timely processing of pay and deduction information, manage on-line employee records and facilitate the preparation of paychecks and reports.</t>
  </si>
  <si>
    <t>Objective: To implement an efficient process to manage the permitting function.</t>
  </si>
  <si>
    <t>Objective: To implement an efficient process to manage the Planning &amp; Zoning (P&amp;Z) functions.</t>
  </si>
  <si>
    <t>Objective: To efficiently administer and comply with all project obligations, track all project activities, and support all required reporting.</t>
  </si>
  <si>
    <t>Objective: To provide systematic City-wide coordination of procurement activities, incorporating Achievement of Excellence in Procurement (AEP) "Best Practices" requirements as a benchmark for measuring success.</t>
  </si>
  <si>
    <t>Objective: To streamline the utility billing and collection processes and to ensure accurate bill generation, to increase efficiency in customer service processes, editing data, preparing bills, etc.  Provide enhanced capability in reconciliation of revenues and receivables, and to provide metrics in the analysis of usage patterns. Accommodates time of use and real time rate design and billing.</t>
  </si>
  <si>
    <t>Software Requirements</t>
  </si>
  <si>
    <t>Ability for internal and external users to view, enter, update, apply, renew, print, pay for, business licenses over the Web based on security roles</t>
  </si>
  <si>
    <t>Business e-mail address and other data are synched with Microsoft Exchange.</t>
  </si>
  <si>
    <t>System provides repository for NAICS codes and allows users to assign multiple NAICS code to a business.</t>
  </si>
  <si>
    <t>Ability to have multiple license type codes per business.</t>
  </si>
  <si>
    <t>Account Financial Management</t>
  </si>
  <si>
    <t>System provides configurable business license fee calculation tools that accommodate fees based on a combination of multiple components (e.g., fixed amounts, per unit amounts, minimums and maximums).</t>
  </si>
  <si>
    <t>System must have configurable license periods based on the date of the original application (i.e. different end dates), not a single annual cycle</t>
  </si>
  <si>
    <t>System provides configurable fee calculation tools that accommodate partial year pro-rations</t>
  </si>
  <si>
    <t>Ability to automatically determine fees and expiration dates from license type and fee codes.</t>
  </si>
  <si>
    <t xml:space="preserve"> Ability to create workflows that allow for validation against other modules.</t>
  </si>
  <si>
    <t>Ability to exempt a business from a fee &amp; have an exempt flag</t>
  </si>
  <si>
    <t>Ability to automatically assign penalties for late payment.</t>
  </si>
  <si>
    <t>Ability to override fees and penalty assessments.</t>
  </si>
  <si>
    <t>Ability to create additional charges on an existing license</t>
  </si>
  <si>
    <t>Ability to reverse payment &amp; apply NSF fee</t>
  </si>
  <si>
    <t>Ability to display line items for fees on invoices.</t>
  </si>
  <si>
    <t>Ability to revoke licenses and track revoked licenses.</t>
  </si>
  <si>
    <t xml:space="preserve">System forecasts revenues based on proposed fee changes, and then incorporates fee resolution into the budget module and automatically update when new fees are approved.  </t>
  </si>
  <si>
    <t>Workflow and Approvals</t>
  </si>
  <si>
    <t>System provides a highly configurable workflow engine that allows for multiple-step routing of business license applications, based on license type and approvers</t>
  </si>
  <si>
    <t>System provide "tickler" notification functionality on set parameters to ensure timely, efficient follow-up.</t>
  </si>
  <si>
    <t xml:space="preserve">System incorporates fee changes and adjustments through workflow.  Forecast revenues based on proposed fee changes, and then have fee resolution incorporated into the budget module and automatically update when new fees are approved.  </t>
  </si>
  <si>
    <t>Printing and License Generation</t>
  </si>
  <si>
    <t>Ability to prevent licensing until all related fees are paid off.</t>
  </si>
  <si>
    <t xml:space="preserve">Ability to provide for user defined print formats for licenses and renewal forms.  Format to be determined by type of license. </t>
  </si>
  <si>
    <t>Ability to print licenses and renewal notices on forms.</t>
  </si>
  <si>
    <t>Ability to automatically assign license/registration numbers.</t>
  </si>
  <si>
    <t>Each license is assigned a unique number.</t>
  </si>
  <si>
    <t>Ability to create multiple tags (labels) per business and the choice of manually generating tag numbers or having them system generated.</t>
  </si>
  <si>
    <t>Module Integration Requirements</t>
  </si>
  <si>
    <t>Business License module integrates with permitting ERP modules, to enable permit process to confirm valid business license prior to permit approval and visa versa.</t>
  </si>
  <si>
    <t>Business License module integrates with Accounts Payable and Purchasing modules, to confirm registration of business for all purchasing activity and to generate refunds</t>
  </si>
  <si>
    <t>Business License module integrates with Cash Receipt module for business license payments - eliminating need for manual adjustments.</t>
  </si>
  <si>
    <t>System includes standard functionality to attach electronic documents to business license applications or renewals.</t>
  </si>
  <si>
    <t>System integrates with the City's GIS system to associate a business license application or renewal with a GIS shape file and allows for viewing of other GIS layers in context of the business license location</t>
  </si>
  <si>
    <t>System integrates with central Master Address / Parcel Management function</t>
  </si>
  <si>
    <t>System Requirements</t>
  </si>
  <si>
    <t>Daily Processing</t>
  </si>
  <si>
    <t>Ability to accept multiple payment types including:</t>
  </si>
  <si>
    <t>Cash</t>
  </si>
  <si>
    <t>Checks/money orders/cashier's checks</t>
  </si>
  <si>
    <t>Credit cards</t>
  </si>
  <si>
    <t>Debit cards</t>
  </si>
  <si>
    <t>Credit memo (internal) / refund to customer</t>
  </si>
  <si>
    <t>ACH</t>
  </si>
  <si>
    <t>EFT</t>
  </si>
  <si>
    <t>Internet e-payments (Electronic Transaction Receipting, including credit cards, debit cards, EFT, and e-checks)</t>
  </si>
  <si>
    <t>Imported payment file (e.g., from lockbox)</t>
  </si>
  <si>
    <t>Other/Miscellaneous (Journal Entries, Interfaces, Court, Loan Payments)</t>
  </si>
  <si>
    <t>Ability to establish unique personnel identification numbers with authority to perform specific functions.</t>
  </si>
  <si>
    <t>Ability to configure and process workflows for approvals, review, and modification.</t>
  </si>
  <si>
    <t>Ability to maintain a complete audit trail for all transactions.</t>
  </si>
  <si>
    <t>Ability for transactions to be posted real-time, in order for information to show on the account immediately after posting the transaction.</t>
  </si>
  <si>
    <t>Point-of-Sale (POS) System</t>
  </si>
  <si>
    <t>Ability to connect Point of sale (POS) terminals to the financial system within the departments where volume of transactions warrants the use.</t>
  </si>
  <si>
    <t>Ability to park batches and post with defined security between users who are allowed to place batches on "hold" and those that are allowed to "post" batches</t>
  </si>
  <si>
    <t>Ability to accommodate numerous P.O.S. terminals throughout the City and consolidate all P.O.S. terminal receipts at day's end.</t>
  </si>
  <si>
    <t>Ability to use extensive on-line inquiry (via the P.O.S. terminal) and printout of customer account history and current balances for all modules.</t>
  </si>
  <si>
    <t>Ability to sort POS transactions by:</t>
  </si>
  <si>
    <t>Customer Name</t>
  </si>
  <si>
    <t>Customer #</t>
  </si>
  <si>
    <t>Payer  Name</t>
  </si>
  <si>
    <t>Transaction #</t>
  </si>
  <si>
    <t>Division/Department</t>
  </si>
  <si>
    <t>Date (or date range)</t>
  </si>
  <si>
    <t>Time (or time range)</t>
  </si>
  <si>
    <t>Transaction/Cash Receipt Type</t>
  </si>
  <si>
    <t>Transaction Amount</t>
  </si>
  <si>
    <t>Clerk ID/Name</t>
  </si>
  <si>
    <t>Any Segment of the GL Account Number</t>
  </si>
  <si>
    <t>Ability to provide both cash register and cash drawer functions.</t>
  </si>
  <si>
    <t>Ability to provide multiple drawer functionality.</t>
  </si>
  <si>
    <t>Ability to accept over-the-counter payments and generate appropriate credit.</t>
  </si>
  <si>
    <t>Ability to quickly access a menu of receivable/charge code types when accepting payments over-the-counter.</t>
  </si>
  <si>
    <t>Ability to select the type of cash receipt or bill, then have the screen provide the appropriate field to populate.</t>
  </si>
  <si>
    <t>Ability to assign charge codes to particular projects and grants.</t>
  </si>
  <si>
    <t>Ability to filter the list of AR and charge codes when processing a payment based on the user's location.</t>
  </si>
  <si>
    <t>Ability to restrict payment to cash only as directed by item alerts.</t>
  </si>
  <si>
    <t>Ability to calculate the amount of change due back from amount tendered.</t>
  </si>
  <si>
    <t>Ability to identify, code and process transaction fees</t>
  </si>
  <si>
    <t>Ability to void all or part of a transaction independent of batch status.</t>
  </si>
  <si>
    <t>Ability to automatically void a transactions if the payment form is declined (e.g., for credit card transactions)</t>
  </si>
  <si>
    <t>Ability to indicate within user settings which voids result in the printing of a receipt</t>
  </si>
  <si>
    <t>Ability to interface with electronic deposit software for check processing.</t>
  </si>
  <si>
    <t>Ability to image checks and associated attachments.</t>
  </si>
  <si>
    <t>Integration into document management system</t>
  </si>
  <si>
    <t>Ability to customize error messages.</t>
  </si>
  <si>
    <t>Payment and Receipt Processing</t>
  </si>
  <si>
    <t>Ability to view all customer information on a single screen, with drilling capabilities as necessary (i.e., a dashboard)</t>
  </si>
  <si>
    <t>Ability to define batch payment creation (electronic checks, over the counter, mail, etc.).</t>
  </si>
  <si>
    <t>Ability to have multiple batches open and to change the batch type if the wrong type was selected for a transaction, in order for totals per batch to be accurate for reconciling.</t>
  </si>
  <si>
    <t>Ability to include the following information on external receipts for individual transactions:</t>
  </si>
  <si>
    <t>Name of entry clerk</t>
  </si>
  <si>
    <t xml:space="preserve">Customer Name with separate fields for First Name, Middle Initial  and Last Names </t>
  </si>
  <si>
    <t>A/R Account number</t>
  </si>
  <si>
    <t>G/L Account coding</t>
  </si>
  <si>
    <t>Description for the receipt</t>
  </si>
  <si>
    <t>Amount</t>
  </si>
  <si>
    <t>Account Balance</t>
  </si>
  <si>
    <t>Check number (if payment by check)</t>
  </si>
  <si>
    <t>Credit Card Type (Visa, MasterCard, Discover, Diner, etc.)</t>
  </si>
  <si>
    <t>Effective Date</t>
  </si>
  <si>
    <t>Customer ID</t>
  </si>
  <si>
    <t>Location ID</t>
  </si>
  <si>
    <t>Ability to process the City's internal payments (i.e., credit memos) without actually entering a payment while not affecting the deposit and updating the correct ERP module (i.e. permits, utility billing, misc. billing, etc.)</t>
  </si>
  <si>
    <t>Option to suppress printing or select individual printing</t>
  </si>
  <si>
    <t>Ability to print user configurable comments and messages on the receipt.</t>
  </si>
  <si>
    <t>Ability to track and search system (internal) records by:</t>
  </si>
  <si>
    <t>Bank Account</t>
  </si>
  <si>
    <t>Batch Number</t>
  </si>
  <si>
    <t>Credit Card Type (i.e. Visa, MasterCard, Discover, etc.)</t>
  </si>
  <si>
    <t>Customer/Type</t>
  </si>
  <si>
    <t>Day of Month</t>
  </si>
  <si>
    <t>Day of Week/Business Day</t>
  </si>
  <si>
    <t>Department</t>
  </si>
  <si>
    <t>Entry Date</t>
  </si>
  <si>
    <t>GL Account Receipted</t>
  </si>
  <si>
    <t>Key Code / CR Type</t>
  </si>
  <si>
    <t>Receipt Number/Document Number</t>
  </si>
  <si>
    <t>Terminal</t>
  </si>
  <si>
    <t>Time of Day</t>
  </si>
  <si>
    <t>Transaction Date</t>
  </si>
  <si>
    <t>Type of Bill</t>
  </si>
  <si>
    <t xml:space="preserve">Type of Payment </t>
  </si>
  <si>
    <t>Next Payment Due Date</t>
  </si>
  <si>
    <t>Customer Phone Number</t>
  </si>
  <si>
    <t>Customer Email Address</t>
  </si>
  <si>
    <t>Ability to see the full account description when processing a receipt.</t>
  </si>
  <si>
    <t>Ability to have an unlimited number of detail lines per receipt</t>
  </si>
  <si>
    <t>Ability to take receipts offline in the system when the main system is non operational (down for maintenance, etc.) and upload after the fact.</t>
  </si>
  <si>
    <t>Ability to take website payments when the main system is non operational (down for maintenance, etc.) and upload after the fact.</t>
  </si>
  <si>
    <t>Ability to specify the order in which receipts are processed against outstanding receivables with the option of overriding the order.  This would include outstanding receivables across all modules.</t>
  </si>
  <si>
    <t>Ability to prepare online receipts for departments without a point of sale terminal.</t>
  </si>
  <si>
    <t>Ability to designate whether a transaction was post-marked on-time to remove potential interest that may be applied to the bill associated with that payment (e.g., use of effective dates).</t>
  </si>
  <si>
    <t>Ability to place receipts on "hold" for subsequent release by finance staff.</t>
  </si>
  <si>
    <t>Ability to release "held" receipts based on user authorization.</t>
  </si>
  <si>
    <t>Ability to define security between users who are allowed to place receipts on "hold" and those that are allowed to "post" receipts.</t>
  </si>
  <si>
    <t>Ability to assign each transaction a unique receipt number which is auto-generated by the system.</t>
  </si>
  <si>
    <t>Ability for the receipt numbering system to automatically reset itself based on the City's defined number of digits per receipt.</t>
  </si>
  <si>
    <t>Ability to have receipt number ranges or receipt number format “masks” to be associated to a department or user.</t>
  </si>
  <si>
    <t>Ability to have receipts remain fully editable until the time they are printed and posted.</t>
  </si>
  <si>
    <t>Ability to change the payment type (cash, check, credit card, etc.) without voiding a receipt with proper authorization</t>
  </si>
  <si>
    <t>Ability to have 24 hour access to the system for receipt functionality.</t>
  </si>
  <si>
    <t>Ability to use Optical Character Recognition (OCR) or laser bar code readers for scanning receipted bills.</t>
  </si>
  <si>
    <t>Ability to pay multiple bills with a single payment w/ description</t>
  </si>
  <si>
    <t>Ability to print account number and transaction number on checks receipted</t>
  </si>
  <si>
    <t>Ability to print of amount receipted on checks</t>
  </si>
  <si>
    <t>Ability to accept full or partial payments and payments without prior bill.  Accepts deposits, bonds, etc.</t>
  </si>
  <si>
    <t>Ability to enter comments (to be used internally) at time of receipt and after transaction is posted.</t>
  </si>
  <si>
    <t>Ability to define multiple payment types (i.e., EFT, money order) on the same transaction.</t>
  </si>
  <si>
    <t>Ability to reprint duplicate receipts.</t>
  </si>
  <si>
    <t>Ability to perform one time ACH payments</t>
  </si>
  <si>
    <t>Ability to provide pre-coded templates for ease of input.</t>
  </si>
  <si>
    <t>Ability to lock pre-coded templates to prevent changes by other users.</t>
  </si>
  <si>
    <t>Ability to save pre-coded templates with a new name when changes are made.</t>
  </si>
  <si>
    <t xml:space="preserve">Ability for individual user to delete self-created pre-coded templates </t>
  </si>
  <si>
    <t>Ability to query lists of all pre-coded transaction templates</t>
  </si>
  <si>
    <t>Ability to automatically retrieve account information including amount owed from scanned bills.  User only has to "key in" amount paid, if different from amount owed.</t>
  </si>
  <si>
    <t>Ability to prompt user at time of entry/scan that the account being receipted to has had a history of bad checks/credit card chargebacks based on user defined rules.</t>
  </si>
  <si>
    <t>Ability to notify delinquent customers of non-payment and shut off</t>
  </si>
  <si>
    <t xml:space="preserve">Ability to generate electronic statements </t>
  </si>
  <si>
    <t>Ability to perform online entry of remittance information by the department as payment is received, including account distribution.</t>
  </si>
  <si>
    <t>Ability to enter in a  cash receipt that does not have pre-defined codes where the clerk will have to enter in the GL account(s) manually.</t>
  </si>
  <si>
    <t>Ability to split charge codes to multiple GL accounts based on a percentage (e.g., 70/30) or a flat amount, with flexibility to change the breakout as needed.</t>
  </si>
  <si>
    <t>Ability to store effective dates for changes to charge codes, in the event that payments need to be applied to periods before or after the effective date.</t>
  </si>
  <si>
    <t>Ability to break out sales tax payment based on cash receipt code</t>
  </si>
  <si>
    <t>Ability to select from standard reason codes when canceling any payment.</t>
  </si>
  <si>
    <t>Ability to apply payments in current year for a future year license/services/fees and  automatically post to deferred revenue</t>
  </si>
  <si>
    <t>Ability to process multiple accounts with one payment source</t>
  </si>
  <si>
    <t>If a cashier does not know where to apply a cash receipt (e.g., for a grant), ability to accept and post the receipt and trigger a workflow to Finance for determining the correct location and reclassifying the revenue.</t>
  </si>
  <si>
    <t xml:space="preserve">Ability to collect and report upon System Development Charges (SDCs) based on certain date ranges and geographical areas and track as liabilities, as amounts owed to developers.  </t>
  </si>
  <si>
    <t>Deposits</t>
  </si>
  <si>
    <t>Ability to track and maintain any customer payments towards an account(s) / retainers where customer pre-pays (e.g., deposits, escrows, pre-pays) and as transactions occur/services provided, the balance is adjusted down.</t>
  </si>
  <si>
    <t>Ability to perform after-the-fact adjustments to deposits w/approvals.</t>
  </si>
  <si>
    <t>Credit Card Processing</t>
  </si>
  <si>
    <t>Ability to provide a credit card solution that will interface with the third-party gateway providers.</t>
  </si>
  <si>
    <t>Solution conforms to Payment Card Industry (PCI) standards and has received PA-DSS certification.</t>
  </si>
  <si>
    <t>Ability to generate credit card authorizations.</t>
  </si>
  <si>
    <t>Ability to print credit card receipts with authorization number.</t>
  </si>
  <si>
    <t>Ability to support credit card refunds, including partial refunds.</t>
  </si>
  <si>
    <t xml:space="preserve">Ability to access customer information after a transaction is completed. </t>
  </si>
  <si>
    <t>Ability to support separate Merchant ID for each physical location for accepting credit cards.</t>
  </si>
  <si>
    <t>Closing, Balancing and Depositing</t>
  </si>
  <si>
    <t>Ability to close registers at the end of the day to a holding area until they are later approved and posted.  Summary information is posted to the G/L with drill down capabilities and the detail receipt information posted to the individual modules.</t>
  </si>
  <si>
    <t>Ability to distinguish among tender types (e.g., cash, check or credit card payment) and to provide separate totals at days end to assist in balancing the drawer.</t>
  </si>
  <si>
    <t xml:space="preserve">If a cashier is over or short when balancing, ability to submit a workflow with details to a manager for approval </t>
  </si>
  <si>
    <t>Ability to summarize and post daily cash receipts by validated General Ledger account.</t>
  </si>
  <si>
    <t>Ability to settle batches individually or by selection versus all open batches.</t>
  </si>
  <si>
    <t>Ability to edit on-line and correct transaction errors prior to posting with proper authorization.</t>
  </si>
  <si>
    <t>Ability to prohibit posted transactions and receipts from being edited.</t>
  </si>
  <si>
    <t>Ability to enter check list for individual receipt balancing.</t>
  </si>
  <si>
    <t>Ability to support multiple depository bank accounts and print separate bank deposit slips from the system information (e.g., cash receipt totals), with deposit information tailored appropriately for each bank.</t>
  </si>
  <si>
    <t>Ability to assign a bank bag number to each deposit slip.</t>
  </si>
  <si>
    <t>Ability to allow/require cashiers to enter cash, check, and other balances at the end of the day, for a "blind" check in which the system indicates whether the totals agree with the amount expected to be on hand.</t>
  </si>
  <si>
    <t>Ability to provide end-of-day check list by user detailing each check included in a deposit.</t>
  </si>
  <si>
    <t>Ability to process NSF checks as a reversal to the original revenue posting.</t>
  </si>
  <si>
    <t>Interfaces and Integration</t>
  </si>
  <si>
    <t>Ability to establish and use validations from the G/L chart of accounts.</t>
  </si>
  <si>
    <t>System integrates with an integrated voice response (IVR) system to allow payments via phone.</t>
  </si>
  <si>
    <t>Ability to print an exception report in cash receipts for any payments that do not match the balance due in the other appropriate modules (Utility Billing, Misc. Billing, Permits, etc.) or if there are duplicate payments</t>
  </si>
  <si>
    <t>Ability to create exception reports</t>
  </si>
  <si>
    <t>Ability to create a User/P.O.S. Terminal Productivity Report, showing number of transactions processed per day, by operator, by P.O.S. terminal, and by transaction type.  Shows average time to process a transaction.</t>
  </si>
  <si>
    <t>Ability to wildcard  (*) search or report on any field captured by the system.</t>
  </si>
  <si>
    <t>Ability to create and save report variants.</t>
  </si>
  <si>
    <t>Ability to report based on user defined period-to-date; summary or detail.</t>
  </si>
  <si>
    <t>Ability to export reports to Excel, Word and other common third party software.</t>
  </si>
  <si>
    <t>Ability for the system to tell the difference between credit and debit card payments and apply the interchange feel to transactions using a credit card.</t>
  </si>
  <si>
    <t>Automatic balancing of all tender types in one function rather than separate batches and manual balancing.  Incorporate into this workflow for over/short approvals.</t>
  </si>
  <si>
    <t>Contract Set-Up</t>
  </si>
  <si>
    <t>System allows users to attach documents/files to contract such as special provisions, Non-Collusion Affidavit, Non-Disclosure Form and etc.</t>
  </si>
  <si>
    <t>Ability to enter, track and inquire on basic contract information online including:</t>
  </si>
  <si>
    <t>Funding Source (local, state, federal, or other)</t>
  </si>
  <si>
    <t>Commodity Code (NIGP)</t>
  </si>
  <si>
    <t>Contract amount</t>
  </si>
  <si>
    <t>Contract balance</t>
  </si>
  <si>
    <t>Contract ending date</t>
  </si>
  <si>
    <t>Contract name</t>
  </si>
  <si>
    <t>Contract number</t>
  </si>
  <si>
    <t>Contract starting date</t>
  </si>
  <si>
    <t>Contract type (Professional Services, Construction, Maintenance Services, Lease, Materials, IGAs, etc.)</t>
  </si>
  <si>
    <t>Contractor name</t>
  </si>
  <si>
    <t>Contractor address</t>
  </si>
  <si>
    <t>Contractor contact info (phone, fax, e-mail)</t>
  </si>
  <si>
    <t>Cooperative contract (yes/no)</t>
  </si>
  <si>
    <t>Date approved by the RM (Risk Management), City Council, and Legal</t>
  </si>
  <si>
    <t xml:space="preserve">Debarment </t>
  </si>
  <si>
    <t>Division</t>
  </si>
  <si>
    <t>GL Account where funds are encumbered</t>
  </si>
  <si>
    <t>Services Description</t>
  </si>
  <si>
    <t>Maintenance agreements associated with contract (yes/no)</t>
  </si>
  <si>
    <t>Payment method codes (e.g., flat monthly amount, monthly actual invoice, times unit rate)</t>
  </si>
  <si>
    <t>Payments against the contract</t>
  </si>
  <si>
    <t>Period of Warranty (if it exists)</t>
  </si>
  <si>
    <t>Progress/Expense reports required (yes/no)</t>
  </si>
  <si>
    <t>Vendor name and address</t>
  </si>
  <si>
    <t>User/Contract Manager</t>
  </si>
  <si>
    <t>Project Manager</t>
  </si>
  <si>
    <t>Renewal Options Available</t>
  </si>
  <si>
    <t>Requisitioner</t>
  </si>
  <si>
    <t>Revised ending date</t>
  </si>
  <si>
    <t>State registration status</t>
  </si>
  <si>
    <t>Has Local Business License</t>
  </si>
  <si>
    <t>Vendor Number</t>
  </si>
  <si>
    <t>Is the contractor a MBE, WBE, DBE, Local, PCC, small business firm?</t>
  </si>
  <si>
    <t>Contractor MBE, WBE, DBE, small business %</t>
  </si>
  <si>
    <t>Ability to track and report the following fields for a Sub-contractor:</t>
  </si>
  <si>
    <t>Sub-Contractor Name</t>
  </si>
  <si>
    <t>Sub-Contractor address</t>
  </si>
  <si>
    <t>Sub-Contractor contact info (phone, fax, etc.)</t>
  </si>
  <si>
    <t>Is the sub-contactor a MBE, WBE, DBE, small, local, PCC firm?</t>
  </si>
  <si>
    <t>Sub-contactor MBE, WBE, DBE, small %</t>
  </si>
  <si>
    <t>Sub-contract dollar amount</t>
  </si>
  <si>
    <t>Service provided on contract</t>
  </si>
  <si>
    <t>Ability to automatically user-defined alphanumeric or numeric assignments.</t>
  </si>
  <si>
    <t>Ability to designate a user-defined maximum dollar and quantity thresholds for contracts.</t>
  </si>
  <si>
    <t>Allow for managing of contract or lease details (dates, late fee amounts, increase amounts and frequency schedules, etc.)</t>
  </si>
  <si>
    <t>Ability to delete an invoice.</t>
  </si>
  <si>
    <t>Ability to support recurring credit card and bank drafting payments</t>
  </si>
  <si>
    <t>Contract Initiation and Approval Process</t>
  </si>
  <si>
    <t>Ability to handle contracts over multiple fiscal years.</t>
  </si>
  <si>
    <t>Ability to convert awarded bids to approved contract.</t>
  </si>
  <si>
    <t>Ability to create and track blanket order contracts and encumbrances.</t>
  </si>
  <si>
    <t>Ability to allow multiple contracts per vendor.</t>
  </si>
  <si>
    <t>Ability to allow multiple vendors per contract.</t>
  </si>
  <si>
    <t xml:space="preserve">Ability to allow for multiple phases per contract. </t>
  </si>
  <si>
    <t>Ability to review and print contract text.</t>
  </si>
  <si>
    <t>Ability to set-up  contracts with recurring payments to vendors with the ability to make one-time payment amount adjustments without affecting the remainder of the contract payment schedule and amount.</t>
  </si>
  <si>
    <t>Workflow / Change Management</t>
  </si>
  <si>
    <t>Workflow approvals is required for the following changes:</t>
  </si>
  <si>
    <t>Change in contract dollar amount</t>
  </si>
  <si>
    <t>Material Change in eligible uses of contract funds (change in scope of work)</t>
  </si>
  <si>
    <t>Material change in milestone schedule</t>
  </si>
  <si>
    <t>Change in contract start or end dates</t>
  </si>
  <si>
    <t>Change in contract scope (addition or deletion of contract scope)</t>
  </si>
  <si>
    <t>Ability to support on-line work order requests, creation, updates, status and approval workflow</t>
  </si>
  <si>
    <t>Ability to route the documents electronically to the correct Department for review/revisions.</t>
  </si>
  <si>
    <t>Ability to view and approve contracts within the system.</t>
  </si>
  <si>
    <t>Workflow with security levels for lease and term changes.</t>
  </si>
  <si>
    <t>Debt Management</t>
  </si>
  <si>
    <t>Ability to analyze different financing options through analytics and "what-if" scenarios.</t>
  </si>
  <si>
    <t>Ability to provide amortization entries for original issue premium/discount based on user defined method.</t>
  </si>
  <si>
    <t>Debt Payment Scheduling</t>
  </si>
  <si>
    <t>Ability to set reminders</t>
  </si>
  <si>
    <t>Ability to initiate payments to the paying agent/trustee.</t>
  </si>
  <si>
    <t>Interface / Integration</t>
  </si>
  <si>
    <t>Ability to integrate debt service functionality with the bank reconciliation process.</t>
  </si>
  <si>
    <t>Ability to integrate to the G/L module and the Treasury module for debt management.</t>
  </si>
  <si>
    <t>Ability to integrate to the AP module for non-scheduled payments.</t>
  </si>
  <si>
    <t>Ability to integrate with the Budget module for annual budget purposes.</t>
  </si>
  <si>
    <t>General Requirements</t>
  </si>
  <si>
    <t>The system is compatible with all GASB 34 requirements</t>
  </si>
  <si>
    <t>System can track:</t>
  </si>
  <si>
    <t xml:space="preserve">     Capitalized items</t>
  </si>
  <si>
    <t xml:space="preserve">     Non-capitalized items</t>
  </si>
  <si>
    <t>System tracks the following categories of assets:</t>
  </si>
  <si>
    <t xml:space="preserve">     Land</t>
  </si>
  <si>
    <t xml:space="preserve">     Buildings</t>
  </si>
  <si>
    <t xml:space="preserve">     Improvements</t>
  </si>
  <si>
    <t xml:space="preserve">     Equipment</t>
  </si>
  <si>
    <t xml:space="preserve">     Furniture &amp; Fixtures</t>
  </si>
  <si>
    <t xml:space="preserve">     Vehicles (light and heavy)</t>
  </si>
  <si>
    <t xml:space="preserve">     Capitalized leases</t>
  </si>
  <si>
    <t xml:space="preserve">     Infrastructure</t>
  </si>
  <si>
    <t xml:space="preserve">     Conveyances</t>
  </si>
  <si>
    <t>Works of Art, Historical Treasures or Other Similar Assets</t>
  </si>
  <si>
    <t xml:space="preserve">     Intangible Assets</t>
  </si>
  <si>
    <t>Ability to break above asset categories into multiple subcategories (please identify any limitations in the comments field).</t>
  </si>
  <si>
    <t xml:space="preserve">Ability to identify assets based on user-defined thresholds </t>
  </si>
  <si>
    <t>System tracks donated assets</t>
  </si>
  <si>
    <t>System allows for upload of multiple assets at once</t>
  </si>
  <si>
    <t>Activation Process</t>
  </si>
  <si>
    <t>Ability to assign asset numbers:</t>
  </si>
  <si>
    <t xml:space="preserve">     Automatically</t>
  </si>
  <si>
    <t xml:space="preserve">     Manually</t>
  </si>
  <si>
    <t>System identifies potential fixed assets from purchasing module by:</t>
  </si>
  <si>
    <t xml:space="preserve">     Chart of accounts</t>
  </si>
  <si>
    <t xml:space="preserve">     Dollar amount</t>
  </si>
  <si>
    <t xml:space="preserve">     Commodity Codes</t>
  </si>
  <si>
    <t>System identifies potential fixed assets from A/P module by:</t>
  </si>
  <si>
    <t xml:space="preserve">System allows creation of asset without having to go through purchasing module or A/P module </t>
  </si>
  <si>
    <t xml:space="preserve">     Asset below capitalization dollar threshold</t>
  </si>
  <si>
    <t xml:space="preserve">     Donated asset</t>
  </si>
  <si>
    <t>Ability to track assets with shared ownership (shared internally or with external organizations e.g. City, Transit Agency, etc.) and percentage (%) of asset owned</t>
  </si>
  <si>
    <t>Ability to restrict the payment for an item until capital asset information is completed and a number has been assigned.</t>
  </si>
  <si>
    <t>Ability to have multiple user defined fixed asset capitalization thresholds (e.g.. Technology threshold is different from construction which is different from fleet)</t>
  </si>
  <si>
    <t>Ability to automatically record the purchase as a capital asset item requiring generation of a system asset number and matching asset tag for the purchase of items over City asset threshold.</t>
  </si>
  <si>
    <t>Ability to automatically assign and track asset identification, or "tag" numbers in a capital asset master file.  Manually entered tag numbers can also be accommodated, assuming there is system default for duplicate error checking.</t>
  </si>
  <si>
    <t>Ability to establish a capital asset in progress to accumulate capital project costs before being capitalized and placed into service.</t>
  </si>
  <si>
    <t>Ability for the user to define the activation date for an asset that may be based on date purchased, date received, or date project/work order was closed.</t>
  </si>
  <si>
    <t>Ability to aggregate a series of AP purchases into a single capital asset – building a skeleton.</t>
  </si>
  <si>
    <t>Ability to break-out assets that are to be activated into their individual attributes and allocate overhead costs to these individual attributes as part of the activation process.</t>
  </si>
  <si>
    <t>Ability to include the following items in determining the total cost of an asset:</t>
  </si>
  <si>
    <t>Original cost</t>
  </si>
  <si>
    <t>Donation value (assessed fair market value at receipt of donation)</t>
  </si>
  <si>
    <t>Additional costs</t>
  </si>
  <si>
    <t>Ability to transfer assets at completion of construction.</t>
  </si>
  <si>
    <t>Ability to track non-depreciable assets in the fixed asset module.</t>
  </si>
  <si>
    <t>If an asset is a replacement of another asset, old asset can be identified and flagged for disposal.</t>
  </si>
  <si>
    <t>Ability to route via a workflow, purchases greater than the fixed asset threshold and categorized as fixed assets to Finance for approval.</t>
  </si>
  <si>
    <t>Ability to notify users, via pop-ups, exception reports, and/or other means, if a purchase less than the capitalization threshold is posted to a fixed asset account.</t>
  </si>
  <si>
    <t>Ability to notify users, via pop-ups, exception reports, and/or other means, if a purchase greater than the capitalization threshold is posted to an inventory account.</t>
  </si>
  <si>
    <t>Asset Master File</t>
  </si>
  <si>
    <t>Ability to accommodate alpha numeric asset numbers.</t>
  </si>
  <si>
    <t>Ability to generate tag numbers, have external tag numbers assigned or not have tag numbers.</t>
  </si>
  <si>
    <t>Ability to restrict the reuse of tag numbers.</t>
  </si>
  <si>
    <t>Ability to accommodate parent/child relationships between related assets and inventory, such as a master unit with one or more accessories.</t>
  </si>
  <si>
    <t>Ability to reassign parent/child relationships.</t>
  </si>
  <si>
    <t>Ability to accommodate free-form descriptive text to further describe equipment, land, or buildings.  The text is electronically associated with the master file.</t>
  </si>
  <si>
    <t>Ability to identify grant funded assets:</t>
  </si>
  <si>
    <t>By identifying more than one grant associated with an asset</t>
  </si>
  <si>
    <t>By identifying the percentage split, or capitalization breakout (to each grant) for each asset</t>
  </si>
  <si>
    <t xml:space="preserve">      Ability to track the funding source for grant funded assets.</t>
  </si>
  <si>
    <t>Ability to maintain and track non-owned assets.</t>
  </si>
  <si>
    <t>Ability to maintain and track leased equipment.</t>
  </si>
  <si>
    <t>Ability to identify financing /  leasing information for lease assets.</t>
  </si>
  <si>
    <t>Ability to attach memos, word documents, pictures, etc. to asset file.</t>
  </si>
  <si>
    <t>Ability to identify capital outlay by user identified field</t>
  </si>
  <si>
    <t>Ability to assign, track (i.e., search on), and maintain the following key data elements for an asset:</t>
  </si>
  <si>
    <t xml:space="preserve">     Asset number</t>
  </si>
  <si>
    <t>Tag number</t>
  </si>
  <si>
    <t>Fund numbers</t>
  </si>
  <si>
    <t>Department numbers</t>
  </si>
  <si>
    <t xml:space="preserve">Original Funding Source - Funds </t>
  </si>
  <si>
    <t>Original Funding Source - Departments</t>
  </si>
  <si>
    <t xml:space="preserve">Location Code </t>
  </si>
  <si>
    <t xml:space="preserve">Estimated useful life </t>
  </si>
  <si>
    <t>Asset Acquisition Cost (999,999,999.99)</t>
  </si>
  <si>
    <t>Serial number</t>
  </si>
  <si>
    <t>Purchase Order Number</t>
  </si>
  <si>
    <t>Vendor name</t>
  </si>
  <si>
    <t>General description</t>
  </si>
  <si>
    <t>Date acquired</t>
  </si>
  <si>
    <t>In-Service Date</t>
  </si>
  <si>
    <t>Acquisition method (i.e. Purchase, Contribution, Construction, etc.)</t>
  </si>
  <si>
    <t>Chart of Account distribution:  asset account, depreciation account, gain/loss account, and accumulated depreciation account</t>
  </si>
  <si>
    <t xml:space="preserve">Asset condition (working, impaired, damaged, etc.) Please define any limitations in the comments field. </t>
  </si>
  <si>
    <t>Asset status (i.e. inactive)</t>
  </si>
  <si>
    <t>Asset type</t>
  </si>
  <si>
    <t>Asset Class</t>
  </si>
  <si>
    <t>Asset classification (further breakdown of asset class)</t>
  </si>
  <si>
    <t>Depreciation convention</t>
  </si>
  <si>
    <t>Accumulated depreciation</t>
  </si>
  <si>
    <t>Current fiscal year depreciation</t>
  </si>
  <si>
    <t>Disposal reason</t>
  </si>
  <si>
    <t>Disposal limitations (grant prohibits sale or sale proceeds to go to funding agency)</t>
  </si>
  <si>
    <t>Disposal method</t>
  </si>
  <si>
    <t>Disposal date</t>
  </si>
  <si>
    <t>Net Book Value</t>
  </si>
  <si>
    <t>Trade in Value</t>
  </si>
  <si>
    <t>Size</t>
  </si>
  <si>
    <t>Model Number</t>
  </si>
  <si>
    <t>Model Name</t>
  </si>
  <si>
    <t>Model Year</t>
  </si>
  <si>
    <t>Linkage to other assets</t>
  </si>
  <si>
    <t>Federal Funding indicator</t>
  </si>
  <si>
    <t>Quantity/Linear feet</t>
  </si>
  <si>
    <t>Responsible department or individual</t>
  </si>
  <si>
    <t>To Depreciate (y/n)</t>
  </si>
  <si>
    <t>Replacement Cost</t>
  </si>
  <si>
    <t>Sale price</t>
  </si>
  <si>
    <t>Emergency Project Management asset flag</t>
  </si>
  <si>
    <t>Risk Management specific data fields (e.g., insurance replacement value)</t>
  </si>
  <si>
    <t>Comment field</t>
  </si>
  <si>
    <t>Warranty / Maintenance Information</t>
  </si>
  <si>
    <t>Ability to add or change data fields to meet changing requirements.</t>
  </si>
  <si>
    <t>Ability to retain fully depreciated assets in the capital asset master file for inventory control purposes prior to disposition.</t>
  </si>
  <si>
    <t>Ability to default various asset accounts during asset set-up based on asset class and type.</t>
  </si>
  <si>
    <t>Asset Classes</t>
  </si>
  <si>
    <t>Ability to code capital assets according to a classification scheme by item code (i.e., desks, cars, etc.).</t>
  </si>
  <si>
    <t>Ability to code capital assets according to General Ledger account segment.</t>
  </si>
  <si>
    <t>Asset Management (Adds, Adjustments, Retirements, Transfers)</t>
  </si>
  <si>
    <t xml:space="preserve">Ability for departments to retire, transfer or request disposition of assets through system workflow.  </t>
  </si>
  <si>
    <t>Ability for departments to transfer asset between funds through system workflow.</t>
  </si>
  <si>
    <t>Ability to perform a "mass change" of ownership for the following fields:</t>
  </si>
  <si>
    <t>Fund</t>
  </si>
  <si>
    <t>Location</t>
  </si>
  <si>
    <t>Funding source</t>
  </si>
  <si>
    <t>Asset class</t>
  </si>
  <si>
    <t>Ability to capitalize items in aggregate (as a group)</t>
  </si>
  <si>
    <t>Ability to search on asset description, and includes "begins with," and "contains,"  functionality and create a list for similar items.</t>
  </si>
  <si>
    <t>Ability to refine search results by asset description by types, funds, etc.</t>
  </si>
  <si>
    <t>Ability to have a complete audit trail of fixed asset activity.</t>
  </si>
  <si>
    <t>Ability of setting authority for selected data fields allowing department liaisons data entry rights to restrict departments ability to update accounting impacted data elements</t>
  </si>
  <si>
    <t>Ability to transfer assets between departments, locations and funds, accommodating inter-fund and inter-dept. transfers, duplicating all identifying data from original record.</t>
  </si>
  <si>
    <t>Ability to automatically track gain or loss on a sale of asset and determine value of acquired asset (trade-in)</t>
  </si>
  <si>
    <t>Ability to track improvements on an existing asset.</t>
  </si>
  <si>
    <t>Ability to perform a partial disposition / retirement, for example bundled assets</t>
  </si>
  <si>
    <t>Ability to make disposals effective as soon as the disposal information is entered versus waiting until the end of the year and specification of retirement date.</t>
  </si>
  <si>
    <t>Ability to calculate change in fair market value of donated assets and automatically generate a journal entry to record annual loss or gain.</t>
  </si>
  <si>
    <t xml:space="preserve">Ability to reinstate disposed asset if found (stolen or lost) with appropriate accounting workflow. </t>
  </si>
  <si>
    <t>Ability to make manual adjustments to assets for additions, disposals, transfers, adjustments (i.e.. Impairments/obsolescence, write-offs, partial retirements, etc.) and depreciation.</t>
  </si>
  <si>
    <t>Asset Inventory</t>
  </si>
  <si>
    <t>Ability to support barcoded asset tags and portable barcode readers for performing physical inventories.</t>
  </si>
  <si>
    <t>Ability to print barcoded tags or labels for fixed asset identification.</t>
  </si>
  <si>
    <t>Ability to utilize RFID for asset tracking</t>
  </si>
  <si>
    <t>Ability to track and report (detailed information such as component detail, serial numbers, technical specifications, etc.) low value assets and capital asset levels at different locations and segments.</t>
  </si>
  <si>
    <t>Ability to print inventory reports of assets by data elements</t>
  </si>
  <si>
    <t>Asset Depreciation</t>
  </si>
  <si>
    <t>Ability to calculate depreciation expense on a monthly basis and periodically update each master file using depreciation schedules and activity status (active, fully depreciated but still in use, not depreciable, retired).  Results are automatically reflected in the General Ledger as a journal voucher.</t>
  </si>
  <si>
    <t>Ability to depreciate capital assets and allocate depreciation to those programs that use the assets.</t>
  </si>
  <si>
    <t>Ability to reclassify assets from one type to another and effectively manage the new depreciation amount.</t>
  </si>
  <si>
    <t>Ability to set-up a depreciation based on useful life for each asset class or subclass</t>
  </si>
  <si>
    <t>Ability to support multiple depreciation schedules / per asset type</t>
  </si>
  <si>
    <t>Ability to associate multiple capital accounts and multiple related depreciation expense accounts with an asset, and assign a percentage split between each.</t>
  </si>
  <si>
    <t>Ability to idle assets (suspend depreciation).</t>
  </si>
  <si>
    <t>Ability to depreciate assets based on use (e.g., estimated and actual mileage)</t>
  </si>
  <si>
    <t>Special Situations</t>
  </si>
  <si>
    <t>Ability to track asset / equipment items that the City does not hold title to (i.e.:  computer equipment, non-licensed vehicles or grant funded assets owned by the grantor) per department / division.</t>
  </si>
  <si>
    <t>Ability to support asset value appreciation for real property and provide a detailed audit trail.  Any appreciation does not affect cost basis.</t>
  </si>
  <si>
    <t>Ability to allow change in asset values or asset life.</t>
  </si>
  <si>
    <t xml:space="preserve">Ability for assets that are not purchased through PO to be flagged for further review by end users.   </t>
  </si>
  <si>
    <t>Ability for the Fixed Asset module to integrate with the Accounts Payable and procurement modules.  Information on newly obtained fixed assets is reported for verification, then automatically transferred from the A/P module into the Fixed Assets master file system.  Ability to make corrections  by the asset accountant</t>
  </si>
  <si>
    <t>Ability to track utility costs, maintenance costs and operational costs in accounts payable, and be able to tie those costs to particular fixed assets.</t>
  </si>
  <si>
    <t>Ability to integrate to Cash Receipting for Capital Asset disposals.</t>
  </si>
  <si>
    <t>Ability to create Project Based Assets, that:</t>
  </si>
  <si>
    <t>Interface with the Project Accounting system to capture project costs for application of overhead costs</t>
  </si>
  <si>
    <t>Allow a project to be associated with multiple assets</t>
  </si>
  <si>
    <t>Allow an asset to be associated with multiple projects</t>
  </si>
  <si>
    <t>Ability to code transactions as CIP (Construction In Progress) and ability to transfer to depreciable asset once project is complete.</t>
  </si>
  <si>
    <t>Ability to report error of invalid Fund - Department - Account usage and prompt user to take appropriate action.</t>
  </si>
  <si>
    <t>Ability for the new fixed asset module to interface with CAMS in order to integrate asset information</t>
  </si>
  <si>
    <t>Ability for all fixed asset reporting to be run based on multiple data fields and "as of" date and a "date range", to recreate a summary and detail level information 'as of' a point in time that may be in a prior accounting period.</t>
  </si>
  <si>
    <t>Ability to run depreciation reports based on a user defined date range (daily, monthly, annually, etc.)</t>
  </si>
  <si>
    <t xml:space="preserve">Ability to print a Capital Asset Expenditure Report which includes daily reporting from AP  to show those assets that were coded towards capital accounts  </t>
  </si>
  <si>
    <t>Ability to provide reports to assure that adequate insurance has been secured for property, and expedites the insurance reporting process.</t>
  </si>
  <si>
    <t>Ability to print reports to support taking of physical inventory by department and location.</t>
  </si>
  <si>
    <t>Ability to create GASB 34 Reports and modified accrual reports</t>
  </si>
  <si>
    <t>Ability to automatically generate journal entries for GASB 34 financial reporting purposes based on current year fixed asset activity</t>
  </si>
  <si>
    <t>Ability to create a report listed by any data element</t>
  </si>
  <si>
    <t>Inclusion of PO information on Physical Inventory Worksheet</t>
  </si>
  <si>
    <t>Ability to create a Vehicle/Equipment Listing of master file information, including item name, description, location, business area, class number, charge account number, equipment ID number, motor number, model, vin number , manufacturer/make and other user defined fields.  Acquisition and disposition information are also included.</t>
  </si>
  <si>
    <t xml:space="preserve">Ability to generate a report that can sort and print by data elements  </t>
  </si>
  <si>
    <t>Ability to generate capital assets monthly file maintenance that shows all activity to the asset master file during the month.</t>
  </si>
  <si>
    <t>Ability to drill-down or report on ALL cost detail associated with a particular asset within the Fixed Asset module that may include AP transactions, journal vouchers, payroll, inventory, purchase order and other pertinent asset costs.</t>
  </si>
  <si>
    <t>Ability to run historical data comparison reports for any of the fixed asset reports aforementioned</t>
  </si>
  <si>
    <t>Ability to generate a report that shows the annual and total maintenance costs for assets in comparison to the replacement cost for the asset, to be used for replacement decision-making.</t>
  </si>
  <si>
    <t>General</t>
  </si>
  <si>
    <t>System tracks all City-owned vehicles, by department / division, for all fleet maintenance functions.</t>
  </si>
  <si>
    <t>Ability to interface with third party fuel management system</t>
  </si>
  <si>
    <t>Ability to maintain a schedule of registration / reservation information for each equipment item, to assist with scheduling of pooled vehicles</t>
  </si>
  <si>
    <t>Ability to handle preventative maintenance schedules, work orders and track costs for fleet operations</t>
  </si>
  <si>
    <t xml:space="preserve">Ability to access work orders from multiple locations (laptop, table, terminal in shop floor workstation) to enable mechanics to  access assigned work orders and update status of work performed.  </t>
  </si>
  <si>
    <t>System provides integration with other software modules of the system, including:</t>
  </si>
  <si>
    <t>Inventory</t>
  </si>
  <si>
    <t>Billing</t>
  </si>
  <si>
    <t>General Ledger (including Balance Sheet)</t>
  </si>
  <si>
    <t>Asset Management</t>
  </si>
  <si>
    <t>Ability to associate a vehicle in the Fleet module with a asset in the fixed assets module.</t>
  </si>
  <si>
    <t>Interfaces with the system's Human Resources module to identify certifications, license, accident and incident information for equipment operators</t>
  </si>
  <si>
    <t xml:space="preserve">Ability to meet all Federal &amp; State of OR reporting requirements for operational costs </t>
  </si>
  <si>
    <t>Ability to track vehicle/equipment use history by Dept. &amp; Division</t>
  </si>
  <si>
    <t>System provides functionality to track, monitor and report on fuel usage history</t>
  </si>
  <si>
    <t>Accommodates multiple prioritization classification schemes for preventive maintenance services.</t>
  </si>
  <si>
    <t>System provides capabilities to maintains a Service History related to each equipment item.</t>
  </si>
  <si>
    <t>System provides the ability to compare ongoing costs for each piece of equipment to assist with establishing a equipment billing rate</t>
  </si>
  <si>
    <t>System provides the ability to calculate the ratio of repair cost to vehicle/equipment value and notify user if needed repair will exceed a pre-set (user-determined) percentage of vehicle/equipment value.</t>
  </si>
  <si>
    <t>System can accommodate billing for equipment usage based on a equipment rate.  Overhead rates are accommodated.</t>
  </si>
  <si>
    <t>Billing function interfaces with the General Ledger to accommodate the necessary inter-fund transfers</t>
  </si>
  <si>
    <t>System provides reports that specifically focus on / identify vehicles/equipment with comparatively excessive repairs/operating costs to other similar items in the same classification.</t>
  </si>
  <si>
    <t>The system maintains a master file on:</t>
  </si>
  <si>
    <t>Vehicles</t>
  </si>
  <si>
    <t>Equipment</t>
  </si>
  <si>
    <t>Ability to track vehicle/equipment use history by Dept. &amp; Division, including:</t>
  </si>
  <si>
    <t>Mileage, Hours, Calendar, and User-Defined</t>
  </si>
  <si>
    <t>Total Time-in-Service</t>
  </si>
  <si>
    <t>Cost of Operation (labor, parts, outsourced services, fuel)</t>
  </si>
  <si>
    <t>Operator</t>
  </si>
  <si>
    <t>System provides capabilities to maintain a Service History related to each equipment item, including:</t>
  </si>
  <si>
    <t>Service Type Code</t>
  </si>
  <si>
    <t>Requestor</t>
  </si>
  <si>
    <t>Date</t>
  </si>
  <si>
    <t>Service Provider/Mechanic</t>
  </si>
  <si>
    <t>Claims history/Accidents and descriptions</t>
  </si>
  <si>
    <t>Costs/Hours Worked</t>
  </si>
  <si>
    <t>Back-in-Service Date</t>
  </si>
  <si>
    <t>Work Order #</t>
  </si>
  <si>
    <t>Vehicle Ref. # assigned by Fleet Staff</t>
  </si>
  <si>
    <t>Vehicle Equipment # assigned automatically and sequentially by fleet software or manually by Fleet staff</t>
  </si>
  <si>
    <t>Problem, Cause, Corrective Action  fields</t>
  </si>
  <si>
    <t>The fleet / equipment master file records the following information, for which each field is searchable:</t>
  </si>
  <si>
    <t>Vehicle/Equipment ID Number (user or system assigned) -  user-defined  Vehicle ID with alpha-numeric capability.</t>
  </si>
  <si>
    <t>Asset Tag Number</t>
  </si>
  <si>
    <t>Year</t>
  </si>
  <si>
    <t>Make</t>
  </si>
  <si>
    <t>Equipment Brand, Model, and Manufacturer</t>
  </si>
  <si>
    <t>Equipment Accessory Type (i.e. - radio, siren, light bar)</t>
  </si>
  <si>
    <t>Up to 2 location codes</t>
  </si>
  <si>
    <t>Billing Code</t>
  </si>
  <si>
    <t>Color</t>
  </si>
  <si>
    <t>Availability Status (e.g., out-of-service, replaced, in-service, etc.)</t>
  </si>
  <si>
    <t>Ownership Status (e.g. own, lease, purchase, on loan, etc.)</t>
  </si>
  <si>
    <t>Purchase Date</t>
  </si>
  <si>
    <t>VIN Number</t>
  </si>
  <si>
    <t>Serial Number</t>
  </si>
  <si>
    <t>Vehicle/Equipment Type</t>
  </si>
  <si>
    <t>Vehicle Registration Expiration</t>
  </si>
  <si>
    <t>Vendor Purchased From</t>
  </si>
  <si>
    <t>Purchase Price</t>
  </si>
  <si>
    <t>Trade in value</t>
  </si>
  <si>
    <t>Sales Price</t>
  </si>
  <si>
    <t>Depreciated value</t>
  </si>
  <si>
    <t>Sale Date</t>
  </si>
  <si>
    <t>Parent/Child Relationships</t>
  </si>
  <si>
    <t>Inspection/Maintenance Cycles</t>
  </si>
  <si>
    <t>Multiple Preventive Maintenance Parameters (miles, months, hours, number of runs, user-defined, e.g., oil)</t>
  </si>
  <si>
    <t>Mileage and Total Time-in-Service</t>
  </si>
  <si>
    <t>Expected Next Inspection/Maintenance (months, hours or miles)</t>
  </si>
  <si>
    <t>Expected Replacement Date</t>
  </si>
  <si>
    <t>Internal Rental Rate</t>
  </si>
  <si>
    <t>Warranty Expiration Date</t>
  </si>
  <si>
    <t>Recall and Service Program expiration</t>
  </si>
  <si>
    <t>Multiple user defined fields</t>
  </si>
  <si>
    <t>Internal transfer with visible audit trail</t>
  </si>
  <si>
    <t>Provide the following fields for the capture of acquisition and disposal information for each asset record:</t>
  </si>
  <si>
    <t xml:space="preserve">Acquire Date </t>
  </si>
  <si>
    <t>Acquire Cost</t>
  </si>
  <si>
    <t>Acquire Vendor</t>
  </si>
  <si>
    <t>PO Number</t>
  </si>
  <si>
    <t>Title</t>
  </si>
  <si>
    <t xml:space="preserve">In Service Date </t>
  </si>
  <si>
    <t>Life Expectancy Months</t>
  </si>
  <si>
    <t>Out of Service Date</t>
  </si>
  <si>
    <t>Disposal Date</t>
  </si>
  <si>
    <t>Disposal Cost captured</t>
  </si>
  <si>
    <t>Dispose Vendor</t>
  </si>
  <si>
    <t>Dispose Location</t>
  </si>
  <si>
    <t>Maintain all pertinent data on each part in inventory including:</t>
  </si>
  <si>
    <t xml:space="preserve">Part Number </t>
  </si>
  <si>
    <t>Part Description</t>
  </si>
  <si>
    <t>In Stock Quantity</t>
  </si>
  <si>
    <t>Item Cost</t>
  </si>
  <si>
    <t>Part Category or classification</t>
  </si>
  <si>
    <t>Part Type or distinct usage</t>
  </si>
  <si>
    <t>Part Status</t>
  </si>
  <si>
    <t>% Mark Up for the individual part</t>
  </si>
  <si>
    <t>Exact Location within stores room (.e.g. shelf location)</t>
  </si>
  <si>
    <t>Alternate Location(s)</t>
  </si>
  <si>
    <t>Vendor</t>
  </si>
  <si>
    <t>Cross Reference Part(s)</t>
  </si>
  <si>
    <t>Stock Quantities for max, low and safe.</t>
  </si>
  <si>
    <t>Max Issue:  maximum quantity that can be issued to a work order at one time.</t>
  </si>
  <si>
    <t>Part Class Code</t>
  </si>
  <si>
    <t>Order Lead Time</t>
  </si>
  <si>
    <t>Unit of Issue</t>
  </si>
  <si>
    <t>Unit of Order</t>
  </si>
  <si>
    <t>Multiplier</t>
  </si>
  <si>
    <t>Preventative Maintenance</t>
  </si>
  <si>
    <t>Tracks unlimited PM cycles for each piece of equipment in any combination by time, meters, fuel consumption, a set monthly date, or a set annual date.  While including historical data.</t>
  </si>
  <si>
    <t>Automatically updates the next PM due when each job has been completed.</t>
  </si>
  <si>
    <t>Allows users to define the update process for calculation of next PM due using the actual transaction date and current meter or previous date and meter.</t>
  </si>
  <si>
    <t xml:space="preserve">Ability to establish a hierarchy for PM services and define the highest level for the grouping.  </t>
  </si>
  <si>
    <t>Easily creates a shop schedule for a list of PM’s due.</t>
  </si>
  <si>
    <t>Allows the user to define what working days will be included on the schedule.</t>
  </si>
  <si>
    <t>Ability to create a PM services repair record from the PM due listing.</t>
  </si>
  <si>
    <t>Provides email alerts when PM is due</t>
  </si>
  <si>
    <t>Provides for tracking state inspections, annual renewals, smog inspections and any other site specific inspections.</t>
  </si>
  <si>
    <t> Inspections</t>
  </si>
  <si>
    <t>A periodic inspection, which a user can define to occur every month, two months, three months, four months, six months, or annually. When due, this inspection appears on Fleet Management Software’s standard screen and report of equipment units due for inspection or PM.</t>
  </si>
  <si>
    <t>A statutory inspection, which a user can define to occur on any desired monthly interval. When due, this inspection appears on Fleet Management Software’s standard screen and report of equipment units due for inspection or PM.</t>
  </si>
  <si>
    <t>Vehicle Replacement</t>
  </si>
  <si>
    <t xml:space="preserve">Provides an online vehicle replacement program that displays vehicle replacement information calculated and captured from other locations in the system and provides reporting capability. </t>
  </si>
  <si>
    <t>The following vehicle replacement information is tracked:</t>
  </si>
  <si>
    <t>In service date</t>
  </si>
  <si>
    <t>Cost to acquire the equipment.</t>
  </si>
  <si>
    <t>Maintenance dollars spent to date.</t>
  </si>
  <si>
    <t>Estimated inflation rate for the equipment.</t>
  </si>
  <si>
    <t>Estimated depreciation rate for the equipment through multiple methods</t>
  </si>
  <si>
    <t>Salvage Rate</t>
  </si>
  <si>
    <t>Funding code for replacement of equipment.</t>
  </si>
  <si>
    <t>Group funding code.</t>
  </si>
  <si>
    <t>Expected Life in Miles</t>
  </si>
  <si>
    <t>Expected Life in Hours</t>
  </si>
  <si>
    <t>Expected Life in Years</t>
  </si>
  <si>
    <t>Estimated Replacement Cost</t>
  </si>
  <si>
    <t>Annual Replacement Cost (Replacement Cost/Estimated Life)</t>
  </si>
  <si>
    <t>Recovery Collected</t>
  </si>
  <si>
    <t>Condition Factor</t>
  </si>
  <si>
    <t>System provides ability to retain and edit status and activity history for the entire life of the vehicle.</t>
  </si>
  <si>
    <t>System provides ability to update vehicle ID number and have on-line records auto-update accordingly.</t>
  </si>
  <si>
    <t>System provides ability to purge master file and history for equipment sold</t>
  </si>
  <si>
    <t>System defaults fields automatically fill if keyed information is redundant.</t>
  </si>
  <si>
    <t>System provides preventative maintenance functionality integrated with the work order module</t>
  </si>
  <si>
    <t>System allows users to pre-define fleet tasks that can be selected when developing a demand work order or preventative maintenance schedule</t>
  </si>
  <si>
    <t>System integrates with the Fixed Assets module and provides ability to accommodate multiple depreciation schedules</t>
  </si>
  <si>
    <t>Other Functionality</t>
  </si>
  <si>
    <t>System has the ability to schedule maintenance and replacement</t>
  </si>
  <si>
    <t>System has the ability to forecast remaining useful life and generate fleet replacement schedules.</t>
  </si>
  <si>
    <t>Ability to set pre-defined equipment usage rates, such as hourly, fuel and commercial</t>
  </si>
  <si>
    <t>System provides equipment usage history inquiry and reporting features</t>
  </si>
  <si>
    <t>Warranty tracking and alerts are available and configurable in the system</t>
  </si>
  <si>
    <t xml:space="preserve">System provides a “light” interface for use / deployment on wireless network attached handheld/tablet devices </t>
  </si>
  <si>
    <t>Fleet module allows for tracking, reporting and analysis of vehicle accident details and statistics</t>
  </si>
  <si>
    <t>Ability to interface with third party Work Order system</t>
  </si>
  <si>
    <t>Ability to create workflows to help manage equipment acquisition, inspection, maintenance, reacquisition, etc.</t>
  </si>
  <si>
    <t>Reports</t>
  </si>
  <si>
    <t>Performance Measurement Reporting</t>
  </si>
  <si>
    <t>Scheduled and Demand Maintenance reporting</t>
  </si>
  <si>
    <t>Variance of industry standards to actuals for work/repair hours</t>
  </si>
  <si>
    <t>Inventory Control Report by maintenance part number, showing parts used, frequency of use (over a user-specified time), and quantity on hand</t>
  </si>
  <si>
    <t>Low Usage or Possible Obsolete Report</t>
  </si>
  <si>
    <t>Problem/Exception Report, listing vehicles/equipment with below average MPG, excessive service times, excessive repair costs (replacement parts), etc.</t>
  </si>
  <si>
    <t>Expected Replacement Report, including historical costs</t>
  </si>
  <si>
    <t xml:space="preserve">Preventative Maintenance Due, which lists all PM’s due within a specified date range and variable percentage of meter or fuel consumption.  </t>
  </si>
  <si>
    <t>Preventative Maintenance Compliance Reporting, indicating actual deviations from planned schedules</t>
  </si>
  <si>
    <t>Weekly and Monthly Mileage &amp; Fuel Consumption  Report by vehicle, Department &amp; Division.</t>
  </si>
  <si>
    <t>Inspection/Maintenance Schedule by week, month, year.  Ability to print a listing of the upcoming scheduled inspections/maintenance.  List item, location, and contact person.</t>
  </si>
  <si>
    <t>Past-Due Inspection/Maintenance List.</t>
  </si>
  <si>
    <t>Inspection/Maintenance Reports.</t>
  </si>
  <si>
    <t>Maintenance History Report by vehicle, showing servicing per miles or hours of use, costs, and labor hours over a user-specified time period.</t>
  </si>
  <si>
    <t>Equipment History Cost &amp; Quantity, detailing history of equipment costs by month and year, including all costs broken out by accident; maintenance and repair; fuel and other fluid quantities; miles per gallon and cost per mile calculations.  This report can be customizable by user defined requirements (i.e. group by division)</t>
  </si>
  <si>
    <t>Vehicle Billing Report, including labor, parts, outsourced costs, and fuel, by equipment/vehicle.</t>
  </si>
  <si>
    <t>Vehicle Replacement, Identifies equipment to be replaced based on:
      In-service date and life expectancy
      Non-metered equipment
      System calculated vehicle replacement program</t>
  </si>
  <si>
    <t>Equipment/Vehicle Listing by location, ID number, age, fleet, department, inspection/maintenance date scheduled, brand or manufacturer, and cost of operation.</t>
  </si>
  <si>
    <t>Equipment Usage, showing miles driven within a timeframe by equipment, class, and/or department.</t>
  </si>
  <si>
    <t>Expense by Vehicle including overhead and depreciation</t>
  </si>
  <si>
    <t>Year to date, month to date and life to date Vehicle Cost Report</t>
  </si>
  <si>
    <t>Active Equipment list by Year</t>
  </si>
  <si>
    <t>Active Equipment by mileage</t>
  </si>
  <si>
    <t>CDL, Medical certificate, DOT and other expirations</t>
  </si>
  <si>
    <t>Daily Labor Report</t>
  </si>
  <si>
    <t>Accidents by Date and Operator</t>
  </si>
  <si>
    <t>Work order Expenses by Date &amp; Department</t>
  </si>
  <si>
    <t>Active Work Order Report</t>
  </si>
  <si>
    <t>Vehicles under warranty</t>
  </si>
  <si>
    <t>Work order Detail Reports</t>
  </si>
  <si>
    <t>Inventory Detail Reports</t>
  </si>
  <si>
    <t>Fuel Detail Reports</t>
  </si>
  <si>
    <t>Parts Master List</t>
  </si>
  <si>
    <t>Backorder Report</t>
  </si>
  <si>
    <t>Documentation</t>
  </si>
  <si>
    <t>Ability to provide online software documentation, topology, and detail design for all software application modules.</t>
  </si>
  <si>
    <t>Ability to provide an on-line tutorial to assist users learning the software.</t>
  </si>
  <si>
    <t xml:space="preserve">Ability to provide all vendor supplied software that is accompanied by sufficient technical documentation to enable comprehensive understanding of its internal structure and operating procedures. </t>
  </si>
  <si>
    <t>Ability to provide Release Notes that document changes between version releases.  These documents must be written in a fashion that is easily understandable by the end user.  The format of the Release Notes must be conducive to analyzing which changes affect the organization.</t>
  </si>
  <si>
    <t>Documentation must be Section 508 compliant</t>
  </si>
  <si>
    <t>Ability to provide a copy of the database schema, ERD (entity relation diagram.), network diagram.</t>
  </si>
  <si>
    <t>Help System</t>
  </si>
  <si>
    <t>Ability to provide a menu-driven system with comprehensive utility and "help" screen capabilities at the field and the page level.</t>
  </si>
  <si>
    <t>Ability to provide field-level and screen level help throughout the application that can be customized by trained and authorized users.</t>
  </si>
  <si>
    <t>Online Vendor Customer Support Portal</t>
  </si>
  <si>
    <t>Ability to provide a portal solution to access various on-line information regarding the vendor's solution including:</t>
  </si>
  <si>
    <t>Knowledge base of user documentation</t>
  </si>
  <si>
    <t>Release notes</t>
  </si>
  <si>
    <t>Other documentation</t>
  </si>
  <si>
    <t>Upcoming releases</t>
  </si>
  <si>
    <t>Changes</t>
  </si>
  <si>
    <t>Ability to provide a portal solution that allows users to submit enhancement requests and system bugs on-line that allows for tracking of progress on individual items.</t>
  </si>
  <si>
    <t>Ability to provide a portal solution that allows users to query on specific items that they and other clients have submitted.</t>
  </si>
  <si>
    <t>Ability to provide an on-line user community for posting questions and sharing information.</t>
  </si>
  <si>
    <t>Error Processing</t>
  </si>
  <si>
    <t>Ability to customize or modify system provided error messages and store/log for future review and reporting.  Error messages should be meaningful to the user versus being of a technical nature.</t>
  </si>
  <si>
    <t>Ability to allow user defined reporting from the error log.</t>
  </si>
  <si>
    <t>Ability to allow the system administrator or designated end-users to view the error log on-line to provide support for the users.</t>
  </si>
  <si>
    <t>Ability to perform error checking to verify the quality of the information being entered and that system balances are maintained.</t>
  </si>
  <si>
    <t>Ability to turn on/off different levels of error logging functionality within the system.</t>
  </si>
  <si>
    <t>Forms Processing</t>
  </si>
  <si>
    <t xml:space="preserve">Ability to generate forms using a solution that could integrate Microsoft Office, SharePoint, or Nitro Pro PDF editor. </t>
  </si>
  <si>
    <t xml:space="preserve">Ability to generate interactive forms using a solution that could integrate Microsoft Office, SharePoint, or Nitro Pro PDF editor. </t>
  </si>
  <si>
    <t>Ability to provide an integrated Forms Solution that allows for custom developed forms within the system that can be integrated with financial processes. without having to modify application code.</t>
  </si>
  <si>
    <t>Ability to use either blank paper stock or pre-numbered check stock (i.e., system generates forms on blank paper, routing &amp; check numbers on blank check paper, etc.).</t>
  </si>
  <si>
    <t>Ability for trained users to customize forms without the need for Vendor assistance.  Customized forms will be able to be incorporated into future vendor releases without the need for retro-fitted changes.</t>
  </si>
  <si>
    <t>Standard software functionality provides the ability for all forms created within the vendor's solution to be stored to allow for future use of that form within the vendor's solution.</t>
  </si>
  <si>
    <t>Security and Auditing</t>
  </si>
  <si>
    <t>Ability to use Active Directory (AD) as the source for security credentials. AD shall be used as the primary authentication level for user sign-on into the system (single sign-on).</t>
  </si>
  <si>
    <t>Ability to authenticate to multiple AD domains.</t>
  </si>
  <si>
    <t>Ability to restrict access for add/update/view/delete at the transaction level.</t>
  </si>
  <si>
    <t>Ability to deliver security in a layered format (i.e. data, database, application, network physical).</t>
  </si>
  <si>
    <t>Ability to deliver system security that includes security logging into the system.</t>
  </si>
  <si>
    <t>Ability to restrict a user's access to specific screens.</t>
  </si>
  <si>
    <t>Ability to define standard security roles for entry, query and reporting</t>
  </si>
  <si>
    <t>Ability to provide security at the record level.</t>
  </si>
  <si>
    <t>Ability to turn on/off auditing at the table level.</t>
  </si>
  <si>
    <t>Ability to configure security access to restrict a user's access to individual fields utilizing RBAC (Role-Based Action Control) through active directory.</t>
  </si>
  <si>
    <t>Ability to maintain system security controls while using the system on mobile devices</t>
  </si>
  <si>
    <t>Ability to restrict user access to fields  based on a certain range.</t>
  </si>
  <si>
    <t>Ability to log all file changes in a detailed permanent audit trail, by user ID, based on user login.</t>
  </si>
  <si>
    <t>Ability to provide role based and class based system security; must be configurable and must establish rules for editing.</t>
  </si>
  <si>
    <t>Ability to have locks on time/date stamp with limited and audited override authority.</t>
  </si>
  <si>
    <t>Ability for an administrator to change a user's status to inactive.</t>
  </si>
  <si>
    <t>Ability to support electronic/digital signatures using Microsoft v3 Templates, 2048-bit key length, User Certificates (AD integrated).</t>
  </si>
  <si>
    <t>Ability to trace the source of all transactions at both terminal and ID user levels.</t>
  </si>
  <si>
    <t>Ability to identify users making inquiries or extracting reports from key databases.</t>
  </si>
  <si>
    <t>Ability to support the encryption of data communications between the client and the server.</t>
  </si>
  <si>
    <t>Ability to support the encryption of stored data in the database.</t>
  </si>
  <si>
    <t>Ability to define specific user access to processes, icons, screens, reports, records and code tables based on individual and group profiles.</t>
  </si>
  <si>
    <t>Ability to restrict a user's access to records meeting certain criteria (I.e., certain divisions).</t>
  </si>
  <si>
    <t>Ability to apply security restrictions to report writer utilities.</t>
  </si>
  <si>
    <t>Ability to apply security restrictions to global update functions.</t>
  </si>
  <si>
    <t>Ability to apply security restrictions to all data connections such as ODBC, JDBC, OLE.</t>
  </si>
  <si>
    <t>Ability to differentiate access between ability to view versus update for specific data elements.</t>
  </si>
  <si>
    <t>Ability to restrict the accessing of security configuration and audit logs based upon user profiles or administrator level settings</t>
  </si>
  <si>
    <t>Standard system functionality restricts System Administrator account from performing transactions on the system.</t>
  </si>
  <si>
    <t>Ability to require both user ID and password to access system functionality.</t>
  </si>
  <si>
    <t>Ability to provide password security which will automatically restrict or deny access after a specified number of erroneous attempts to access.</t>
  </si>
  <si>
    <t>Ability to ensure that system password expiration settings are "flexible" (higher privileged accounts should have passwords which expire every 30-60 days while lesser privileged accounts expire every 60-90 days).</t>
  </si>
  <si>
    <t>Ability to restrict reuse of system passwords for a specifiable period of time.</t>
  </si>
  <si>
    <t>Ability to enforce minimum password length and strength and set limits exceeding this minimum, as appropriate.</t>
  </si>
  <si>
    <t>Ability for users to reset their own password.</t>
  </si>
  <si>
    <t>Ability to monitor concurrent users accessing the database through the application (e.g. open connections).</t>
  </si>
  <si>
    <t>Ability to automatically log off an inactive user.  This should be configurable based on the organization's needs.</t>
  </si>
  <si>
    <t>Ability to encrypt passwords over the network.</t>
  </si>
  <si>
    <t>Ability to visually obfuscate password entry (******* appears instead of clear text).</t>
  </si>
  <si>
    <t>Ability to track the relevant audit trails and allow "drill down to the source" functionality to review the history of all changes to the data.</t>
  </si>
  <si>
    <t>Ability to allow management to review the system administrator's activities.</t>
  </si>
  <si>
    <t>Ability to provide a "flexible" system audit (can be configured to audit based upon "criticality levels" identified by management for each action performed within the system).</t>
  </si>
  <si>
    <t>Ability to provide audit reporting that is "user friendly" (audit reports are not "cryptic", they are easy to understands and act upon).</t>
  </si>
  <si>
    <t>Ability to provide a certificate of compliancy for Payment Card Industry DSS 3.0</t>
  </si>
  <si>
    <t>Ability to meet HIPPA requirements around the protection of data for EMS transport billing</t>
  </si>
  <si>
    <t>Ability to meet general data protection requirements for both Federal and State of Oregon "Red Flag" data containing PII.</t>
  </si>
  <si>
    <t>Archiving</t>
  </si>
  <si>
    <t>Ability to provide an archiving solution for all data elements which provide configuration options for archiving schedules.</t>
  </si>
  <si>
    <t>Ability to interface with a third party document management system for archiving.</t>
  </si>
  <si>
    <t xml:space="preserve">Ability to preserve historic transactional integrity when master data changes. </t>
  </si>
  <si>
    <t>System design provides an “archive” environment for historical data.</t>
  </si>
  <si>
    <t>Integration and Interfacing</t>
  </si>
  <si>
    <t xml:space="preserve">Ability to import / export non-configuration data (e.g. transaction data) to/from a common data interchange format (e.g. ASCII, XML, etc.) </t>
  </si>
  <si>
    <t xml:space="preserve">Ability to import / export configuration data to/from a common data interchange format (e.g. ASCII, XML, etc.) </t>
  </si>
  <si>
    <t>Ability for all data import functions in the system to observe all pre-set data validation rules to enforce data / database integrity</t>
  </si>
  <si>
    <t>Ability to support web services as a means of real-time data exchange with other applications.</t>
  </si>
  <si>
    <t>Ability to import data into master files (commodity codes, Zip, etc.).</t>
  </si>
  <si>
    <t>Ability to provide utilities to assist in data conversion from existing system to the new ERP system.</t>
  </si>
  <si>
    <t>Ability to provide utilities to assist in data conversion of subset data from existing system to replicate environment</t>
  </si>
  <si>
    <t>Ability to apply security restrictions to all imports performed by a user.</t>
  </si>
  <si>
    <t>Ability to attach multiple documents / images to a single ERP transaction and have that attachment flow with the transaction throughout it’s life in the ERP (i.e. requisition to purchase order).</t>
  </si>
  <si>
    <t>Ability to create tables with future dates (i.e. benefits premiums during open enrollment)</t>
  </si>
  <si>
    <t>All databases tables are accessible for custom reporting across all modules</t>
  </si>
  <si>
    <t>Ability to interface with Microsoft Office applications (Word, Excel, Project, Exchange, SharePoint, Outlook, etc.)</t>
  </si>
  <si>
    <t>System Installation</t>
  </si>
  <si>
    <t>Ability to provide capabilities for system to be deployed with an "agentless client".</t>
  </si>
  <si>
    <t>Ability to provision "thick client" with an MSI package that allows only automated configuration via industry desktop management solutions; no manual post-configurations necessary.</t>
  </si>
  <si>
    <t>Ability to retain user preferences when installing new releases of the vendor's software.</t>
  </si>
  <si>
    <t>Ability to support the following environments during system implementation including:  DEV, TEST, TRAIN, LIVE.</t>
  </si>
  <si>
    <t>Ability to customize the amount of data transferred between the system environments DEV, TEST, TRAIN, LIVE.</t>
  </si>
  <si>
    <t>Ability to provide a configuration management solution to allow for easy management of moving data and programs between the various environments.</t>
  </si>
  <si>
    <t>System Operations and Administration</t>
  </si>
  <si>
    <t>Ability for application to be operated in a hosted environment (ASP option, cloud, SaaS, etc.).</t>
  </si>
  <si>
    <t>Ability to supply various utilities to facilitate file maintenance, data manipulation, and backup/recovery.  These may include, but are not limited to, sorts, file generators, and file-to-file copying utilities.</t>
  </si>
  <si>
    <t>Ability for system to include the appropriate administrative and programming toolsets to configure, modify and customize the software applications.</t>
  </si>
  <si>
    <t>Ability for the software vendor(s) to have the facilities to diagnose and maintain the application software and database remotely.</t>
  </si>
  <si>
    <t>Ability for the vendor to provide ongoing software maintenance and new software releases periodically to meet all State and Federal requirements at no additional charge (included in the m &amp; s contract).</t>
  </si>
  <si>
    <t>Ability to remain on-line and inquire into multiple applications for extended periods of time.</t>
  </si>
  <si>
    <t>If system allows user to switch screens to display in another language, the system provides a user-friendly process for changing the language back and forth.</t>
  </si>
  <si>
    <t>Terminology to be consistent throughout the applications, and unique for particular fields (to minimize confusion, e.g., pending vs. unposted)</t>
  </si>
  <si>
    <t>Technical Standards &amp; Preferences - Applies to ALL products being proposed by the vendor.</t>
  </si>
  <si>
    <t>Ability to provide system components that operate under a web services solution environment.</t>
  </si>
  <si>
    <t>Ability to provide a system that operates under a Service Oriented Architecture (SOA) environment.</t>
  </si>
  <si>
    <t>Ability to use existing computers and printers.</t>
  </si>
  <si>
    <t>Ability to use recent versions of different web browsers (IE, Firefox, etc.)</t>
  </si>
  <si>
    <t>Ability to support virtualized server environment; City currently uses VMWare.</t>
  </si>
  <si>
    <t>Data Management</t>
  </si>
  <si>
    <t>Ability for all informational data elements tracked to be maintained in an enterprise ODBC-compliant integrated database to allow efficient data sharing, customized report writing, and automated posting.</t>
  </si>
  <si>
    <t xml:space="preserve">Ability to add user defined data fields and tables to meet changing requirements.
</t>
  </si>
  <si>
    <t>Ability to identify/define character numbers/limitations for custom fields.</t>
  </si>
  <si>
    <t>Ability for system to interact with the relational database and offer robust querying and online analysis tools that do not require programming knowledge, allowing users to pick and choose fields, link tables, and establish criteria under appropriate security controls.</t>
  </si>
  <si>
    <t>Ability to log all on-line input and provide the ability to recover the data files to the point of the last transaction in the event of a programming or system failure.  This recovery process should minimize user involvement.</t>
  </si>
  <si>
    <t>Ability to access tables from other systems using both SQL and non-SQL data sources.</t>
  </si>
  <si>
    <t>Ability to support referential integrity through the use of data definitions.</t>
  </si>
  <si>
    <t>Ability to create database integrity constraints that match the business rules enforced by the system through the modules code.</t>
  </si>
  <si>
    <t>Ability for the database to allow for data access in a seamless manner even though the data may physically reside on another server.</t>
  </si>
  <si>
    <t>Ability to flag specific information as confidential, and redact it, so that it is not provided to the public with open records requests.</t>
  </si>
  <si>
    <t>User Interface</t>
  </si>
  <si>
    <t>Ability for system to ensure that all features and functions within the application will be available regardless of the user interface that is used (i.e., web-based or client-based, tablet vs. laptop, etc.).</t>
  </si>
  <si>
    <t>Ability to ensure that the software complies with accessibility standards including all system components.  To comply with the Americans with Disabilities Act (ADA), Information technology must be accessible to people with disabilities.  The information technology's accessibility level must comply with accessibility standards set forth in Section 508 of the Rehabilitation Act.  Section 508 requires that Federal agencies' electronic and information technology is accessible to people with disabilities. Documentation of 508 compliance testing must be provided to City.</t>
  </si>
  <si>
    <t>Ability to ensure that the software applications provide functionality for or are compatible with third party industry standard (Lunar, Supernova, Zoom Text, Magic) screen magnification products to enlarge the print on the computer screen and configure print size, contrast and color selection for blind users.  Please note third party product compatibility in Comment field.</t>
  </si>
  <si>
    <t>Ability for the software applications to provide functionality for or are compatible with third party industry standard (Hal, JAWS for Windows, Windows Eyes, etc.) screen reading software (used to operate a speech synthesizer, which voices the contents of a computer screen) for blind users.  Please note third party product compatibility in Comment field.</t>
  </si>
  <si>
    <t>Ability for system to provide a Web-based interface that uses "point and click" device functionality to choose between pull down menus and options.</t>
  </si>
  <si>
    <t>Ability for system to ensure a consistent use of command keys and screen layouts across the application.</t>
  </si>
  <si>
    <t>Ability for system to allow multiple screens to be open simultaneously within the same session.</t>
  </si>
  <si>
    <t>Ability to allow any screen to be modified to suit a client's business needs (e.g. XML code editing).</t>
  </si>
  <si>
    <t>Ability to allow unused data elements to be removed, hidden or modified to conform to existing practices without compromising the ability to perform system updates that will result in these changes being lost.</t>
  </si>
  <si>
    <t>Ability to modify pull down menus and pick lists, with proper security authorization.</t>
  </si>
  <si>
    <t>Data Entry &amp; Transaction Processing</t>
  </si>
  <si>
    <t>Ability to control entry of data to ensure user enters data into all required fields on the screen.</t>
  </si>
  <si>
    <t>Ability to have data entry fields automatically default to a specific value (e.g., date fields should default to current date).</t>
  </si>
  <si>
    <t>Ability to perform batch data entry of transactions with batch totals.</t>
  </si>
  <si>
    <t>Ability for system to provide data entry transaction templates (i.e. journal entries, requisitions, etc.), with custom defined fields as a default.</t>
  </si>
  <si>
    <t>Ability to configure tabbing order on all data entry screens.</t>
  </si>
  <si>
    <t>User-defined configuration of tabbing order for data entry.</t>
  </si>
  <si>
    <t>Ability to “auto fill” in field level information (i.e. – vendor name, account name) based on information entered (e.g., enter vendor #, name populates, etc.) with ability for users to select from multiple choices when similar choices exist.</t>
  </si>
  <si>
    <t>Ability for back-ups or other transactions in one module to not block, delay, or otherwise interfere with transactions in other modules.</t>
  </si>
  <si>
    <t>Ability for the system including complete system backup activities, to be available 24 hours a day.</t>
  </si>
  <si>
    <t>System provides record locking functionality which only allows viewing and query access to system records by users, while a user is making edits to the record.</t>
  </si>
  <si>
    <t>Ability for system to provide free form comments fields for all transactions – prior to posting, after the fact (multiple un-editable comments with user stamping and date stamping)</t>
  </si>
  <si>
    <t>A system with intuitive transaction names.</t>
  </si>
  <si>
    <t>A system that functions with a mouse and 10-key for data entry.</t>
  </si>
  <si>
    <t>Central Document / Transaction Workflow Engine</t>
  </si>
  <si>
    <t>Ability to provide workflow functionality, automating business processes within the system that can be controlled and managed by a trained end-user.  This workflow includes routing based on roles defined in the system and assigned to each user and rules determining how a process is handled and works consistently across all module areas and user interfaces (e.g., queues) within the application.</t>
  </si>
  <si>
    <t>Ability to set up workflows to allow for user-defined levels of approval. (Please identify any workflow approval limits in the comments field).</t>
  </si>
  <si>
    <t>System provides audit trail history of transaction approvals.</t>
  </si>
  <si>
    <t>Ability to provide workflow functionality that allows users to lookup a transaction and see the status in an approval tree.</t>
  </si>
  <si>
    <t>Ability to provide workflow functionality that is role based such that departments can perform approvals in a “person independent” manner.</t>
  </si>
  <si>
    <t xml:space="preserve">Ability to provide tickler / reminder functionality throughout the system that could be set to trigger based on certain events (e.g., more than 2 weeks have passed and you are responsible for completing this step, contract is going to expire soon, etc.).  </t>
  </si>
  <si>
    <t>Ability to configure e-mail reminders in addition to system-generated ticklers.</t>
  </si>
  <si>
    <t>Ability to enforce the same workflow rules regardless of the user interface that is used (i.e., web-based or client-based interface).</t>
  </si>
  <si>
    <t>Ability to provide workflow functionality that allows a user to enter text and/or attach a document indicating the reason for the rejection and allows for complete viewing of this text by the user receiving the rejection notice.</t>
  </si>
  <si>
    <t>Ability to provide workflow functionality that allows a user to forward workflow items for a user-designated period of time to another user who will act as a surrogate in being able to review, approve and reject all workflow items in the first user's absence.</t>
  </si>
  <si>
    <t>Ability to provide workflow functionality that allows for items to be put into workflow with a combination of parallel or sequential approvals.</t>
  </si>
  <si>
    <t>Ability to provide workflow functionality such that in a parallel approval the following options are possible:
* All users must approve an item before moving to the next step
* One user must approve an item before moving to the next step
* Rejection by only one of the users will push the workflow back to the previous step.  
* Previous step of process is locked once approval is authorized</t>
  </si>
  <si>
    <t>Ability to provide workflow functionality that allows for reporting on how long each step in a workflow is taking to perform.</t>
  </si>
  <si>
    <t>Ability to provide workflow functionality with the following options when reviewing an item:
* Approve
* Forward
* Hold
* Reject</t>
  </si>
  <si>
    <t>Ability to provide workflow functionality that allows for notification of the results of a workflow step to be sent to a user via e-mail or be viewable internally within the application.  The type of notification (e-mail or internal to application) can be customizable for each individual user.</t>
  </si>
  <si>
    <t>Ability to provide workflow functionality that allows for users receiving workflow updates via email to click on a link provided within the email that takes the user to the appropriate area within the application to perform the next steps on that workflow.</t>
  </si>
  <si>
    <t>Ability to automatically route reports via a workflow.</t>
  </si>
  <si>
    <t>Address Management</t>
  </si>
  <si>
    <t>Ability to meet USPS Publication 28: Postal Addressing Standards for street address and street naming convention including segments for all addresses within the system.</t>
  </si>
  <si>
    <t>Ability to maintain separate components for an address record including:</t>
  </si>
  <si>
    <t>House number</t>
  </si>
  <si>
    <t>Pre-Directional</t>
  </si>
  <si>
    <t>Street name</t>
  </si>
  <si>
    <t>Street suffix</t>
  </si>
  <si>
    <t>Post Directional</t>
  </si>
  <si>
    <t>Unit</t>
  </si>
  <si>
    <t>City</t>
  </si>
  <si>
    <t>State</t>
  </si>
  <si>
    <t>Zip code + 4</t>
  </si>
  <si>
    <t>Ability to accommodate foreign addresses</t>
  </si>
  <si>
    <t>Ability to support a single customer record that is not duplicated within the system.</t>
  </si>
  <si>
    <t>Ability to enforce address standards to ensure consistency with master address list</t>
  </si>
  <si>
    <t xml:space="preserve">Standard system functionality provides ability to import master City/State/ZIP file from a 3rd party (US Post Office). </t>
  </si>
  <si>
    <t>Ability to integrate with industry standard third-party address validation software</t>
  </si>
  <si>
    <t>Options to incorporate a map base display and position (geocode) address locations using a Geographic Information System (GIS) server based web mapping application or similar application capability</t>
  </si>
  <si>
    <t>Reporting and Printing</t>
  </si>
  <si>
    <t>Ability to produce SSRS datasets.</t>
  </si>
  <si>
    <t>Ability to interface with a third party business intelligence solution/data warehouse</t>
  </si>
  <si>
    <t>Ability to provide a real-time snapshot of the financial performance based on key defined metrics determined by the administrator/user.</t>
  </si>
  <si>
    <t>System should include an easy to use report generator, with all data downloadable to MS Excel spreadsheet format for ad hoc reporting.</t>
  </si>
  <si>
    <t>Ability to provide a user-configurable 'management dashboard' which allows users to identify and view key summary performance statistics from various components of the ERP system and drill into them for further detail.</t>
  </si>
  <si>
    <t>Ability to add or delete new fields by which on line inquiries can be made.</t>
  </si>
  <si>
    <t>Ability for system to provide a reporting environment that satisfies a number of different users needs and levels of reporting sophistication.</t>
  </si>
  <si>
    <t>Report Writer capability with file organization structure consistent between all application modules</t>
  </si>
  <si>
    <t>Ability to display information with charts and graphs.</t>
  </si>
  <si>
    <t>Ability to run reports without impacting system performance and when users are in the system.</t>
  </si>
  <si>
    <t>Ability for system to have an integrated report writer with the following features:</t>
  </si>
  <si>
    <t xml:space="preserve">   Flexible report formatting capabilities</t>
  </si>
  <si>
    <t xml:space="preserve">   Ability to modify or create underlying reporting structure</t>
  </si>
  <si>
    <t xml:space="preserve">   Mailing list and label generation capability</t>
  </si>
  <si>
    <t xml:space="preserve">   Ability to retrieve information from multiple tables / files</t>
  </si>
  <si>
    <t xml:space="preserve">   Ability to specify desired subtotal breaks and totaling fields</t>
  </si>
  <si>
    <t xml:space="preserve">   Ability to obtain reports in different sort sequences</t>
  </si>
  <si>
    <t xml:space="preserve">   Ability to calculate percentages</t>
  </si>
  <si>
    <t xml:space="preserve">   Ability to calculate averages</t>
  </si>
  <si>
    <t xml:space="preserve">   Ability to prepare / print reports from any accounting period and across periods.</t>
  </si>
  <si>
    <t xml:space="preserve">   Ability to set up menus of created reports for easy access and printing</t>
  </si>
  <si>
    <t xml:space="preserve">   Generate sequentially numbered pages on reports</t>
  </si>
  <si>
    <t xml:space="preserve">   Represent current date and reports "as of" date</t>
  </si>
  <si>
    <t>Option available to send report to the screen, a printer, file, or email, without need for additional formatting for presentation purposes.</t>
  </si>
  <si>
    <t>When exporting reports to Excel files, ability for formulas to export to Excel (e.g., totals and multiples are based on formulas rather than hard-entered data)</t>
  </si>
  <si>
    <t>Ability for reports to be scheduled and generated to a target output format (i.e. to PDF)</t>
  </si>
  <si>
    <t>Ability for scheduled reports to be automatically sent to applicable staff (e.g., Department Heads), with staff ability to opt-out of receiving.</t>
  </si>
  <si>
    <t>Ability for consistent report naming convention that describes contents within report.</t>
  </si>
  <si>
    <t>Ability to create an e-mail from an attached document.</t>
  </si>
  <si>
    <t>Setup reports to accommodate optimized page size and layout (e.g. portrait and landscape orientations).</t>
  </si>
  <si>
    <t>Ability to select any account or range of accounts in the chart of accounts for inclusion in reports or exclusion</t>
  </si>
  <si>
    <t>"Wildcard" and/or “Keyword” capability to allow easy accessing of a range of values when creating reports</t>
  </si>
  <si>
    <t>Ability to quickly access a range or set of accounts for report creation by specifying a fund, utility and/or account type</t>
  </si>
  <si>
    <t>Data fields include commas, decimal points, dollar signs, +/- signs, etc. and are right or left justified as appropriate</t>
  </si>
  <si>
    <t>Ability to "drill down" allowing a user to begin with a summary level screen / online report and inquire on progressively more detailed (i.e., source) transactions.</t>
  </si>
  <si>
    <t>Ability to output electronically (file or online) to key governmental entities as required by law.</t>
  </si>
  <si>
    <t>Ability to execute reports with an "as of" date.</t>
  </si>
  <si>
    <t>Ability to allow end users to directly print reports and inquiry screens to printer, without cumbersome use of a "print queue".</t>
  </si>
  <si>
    <t>Ability to allow search criteria on reports to be not-exact matches, partials, or similar (e.g., soundex).</t>
  </si>
  <si>
    <t>Ability to provide system-wide search functionality for keyword search, across all master and transaction records, to assist with fulfilling Open Records Requests.</t>
  </si>
  <si>
    <t>Ability for system to allow users to perform inquiries and searches by any field available for data entry.</t>
  </si>
  <si>
    <t>Ability to reprint reports, checks, or bills with restart capability when reports, checks, or bills being printed are interrupted.</t>
  </si>
  <si>
    <t xml:space="preserve">Ability for the user to print all reports from their PC's using their choice of installed system printer(s) </t>
  </si>
  <si>
    <t xml:space="preserve">Ability for system to provide report formats that are developed to maximize data available on a page while still being readable.  </t>
  </si>
  <si>
    <t>Ability to print Accounts Payable and Payroll checks to laser printers with signatures and MICR coding (with appropriate security measures in place).</t>
  </si>
  <si>
    <t>Ability to allow formatted output to be matched to printer device characteristics without intervention by the user.</t>
  </si>
  <si>
    <t>Ability to report/query on all user defined fields</t>
  </si>
  <si>
    <t>Ability to simultaneously comply with financial accounting and reporting standards in accordance with:</t>
  </si>
  <si>
    <t>GAAP (Generally Accepted Accounting Principles)</t>
  </si>
  <si>
    <t>GASB (Governmental Accounting Standards Board) statements</t>
  </si>
  <si>
    <t>CAFR (Comprehensive Annual Financial Reporting) requirements (i.e. government-wide and fund statements)</t>
  </si>
  <si>
    <t>Cash basis of accounting</t>
  </si>
  <si>
    <t>Modified accrual basis of accounting</t>
  </si>
  <si>
    <t>Full accrual basis of accounting</t>
  </si>
  <si>
    <t>Ability to allow multiple fiscal years to be open (and have transactions processed against them) simultaneously.  This includes the ability to have related reversing entries automatically post to the new fiscal year (i.e. AP, inter-fund journals, accruals, etc.).</t>
  </si>
  <si>
    <t>Chart of Accounts</t>
  </si>
  <si>
    <t>Ability to generate chart of accounts based on sequential order of chart “segments” (i.e. fund, account, category, division, department, etc.) defined within the system.</t>
  </si>
  <si>
    <t>General ledger will reconcile with all sub applications</t>
  </si>
  <si>
    <t>General ledger will automatically integrate with all sub applications</t>
  </si>
  <si>
    <t>Capability to classify accounting transactions by the following structures: fund, program, organization, project, activity, cost center, object class, and any other data elements needed to meet the data classification and/or reporting needs of the State</t>
  </si>
  <si>
    <t>Ability to modify and customize the chart of accounts structure to be specific to the organization.</t>
  </si>
  <si>
    <t>Ability to establish rules to validate segments of the components of the Chart of Accounts.</t>
  </si>
  <si>
    <t>Ability to have chart of account segment numbers that are alphanumeric .</t>
  </si>
  <si>
    <t>Ability to expand chart of account segments at any point in time without re-entering/re-converting entire chart.</t>
  </si>
  <si>
    <t>Ability to provide options for account roll-up capabilities at any level of the chart of account segments.</t>
  </si>
  <si>
    <t>Ability to support sub-level chart of account codes that roll up to standard account codes.</t>
  </si>
  <si>
    <t>Ability to associate user logins with an organization, or other segment within the chart, and only allow user edit only access to transactions and balances related to that user’s  segment as defined by the chart.</t>
  </si>
  <si>
    <t>Ability to associate an account type (revenue, expense, fund balance, asset, liability, net assets, etc.) with each account when defining the chart of accounts.</t>
  </si>
  <si>
    <t>Ability to support crosswalk from existing chart of accounts for data conversion purposes, retaining the historical chart of accounts in a separate field for reference.</t>
  </si>
  <si>
    <t>Ability to retain history on account segment combinations:</t>
  </si>
  <si>
    <t>Current Year Adopted Budget Amount (expenditures and revenue)</t>
  </si>
  <si>
    <t>Current monthly, quarterly and Year-to-Date actual Amounts  (all balance sheet and income statement accounts)</t>
  </si>
  <si>
    <t>Current Year Budget Adjustments</t>
  </si>
  <si>
    <t>Biennial Budget</t>
  </si>
  <si>
    <t>Budget Balance Remaining (Adjusted Budget minus Year-to-Date Actuals)</t>
  </si>
  <si>
    <t>Amounts Encumbered</t>
  </si>
  <si>
    <t>Prior Year Monthly Totals</t>
  </si>
  <si>
    <t xml:space="preserve">Prior Year Final Budget Amount </t>
  </si>
  <si>
    <t>Prior Year Adopted Budget Amount</t>
  </si>
  <si>
    <t>Last Transaction Date</t>
  </si>
  <si>
    <t>Ability to support the use of 'Cost Centers'</t>
  </si>
  <si>
    <t>Group (xxx)</t>
  </si>
  <si>
    <t>Department (xxx)</t>
  </si>
  <si>
    <t>Division (xxx)</t>
  </si>
  <si>
    <t>Section (xxx)</t>
  </si>
  <si>
    <t>Subsection (xxx)</t>
  </si>
  <si>
    <t>Ability to allow a particular Department to charge to functions in another fund.</t>
  </si>
  <si>
    <t>Ability to limit a Department to charge only against certain functions.</t>
  </si>
  <si>
    <t>Ability to retain history of chart of accounts and run reports based on the chart of accounts as of a stated effective date (i.e., retain an audit trail of changes), in order to view current information in comparison to previous presentation, for example.</t>
  </si>
  <si>
    <t>Ability to produce activity reports on a given date range and the ability to compare results to the same date range for previous years</t>
  </si>
  <si>
    <t>Ability to use "classification codes" or "reporting trees" that can map accounts for reporting purposes other than the CAFR (e.g., based on Organization-wide categories), which may change over time.  (Need to discuss how reporting handles reorganizations).</t>
  </si>
  <si>
    <t>Need to see original and adjusted budgets at the line item level</t>
  </si>
  <si>
    <t>Account Information</t>
  </si>
  <si>
    <t>Ability for users to lookup account numbers (a portion, wild card, etc.).</t>
  </si>
  <si>
    <t>Ability to accommodate up to a 180-character transaction description.</t>
  </si>
  <si>
    <t xml:space="preserve">Ability to maintain a self balancing set of accounts for each fund including assets, liabilities, fund balance, expenditures and revenues including the ability to automatically close to fund balance (user defined) to open the new year. </t>
  </si>
  <si>
    <t>Ability to optionally configure budget control at the account level, in addition to the category level.- i.e. controlling at fund, program, series or GL level (account level) or requiring balanced entries for budgeted transfers or interdepartmental allocations (category level) as desired</t>
  </si>
  <si>
    <t>Ability to assign revenues to specific expense groupings (departments, functions, sub functions)</t>
  </si>
  <si>
    <t xml:space="preserve">Achieve consistency between budget and accounting classifications (i.e., mapping) and ability to synchronize to other deliverables (i.e., CAFR, budget book, grant reporting) that may require a different mapping scheme/structure.  </t>
  </si>
  <si>
    <t>Ledgers</t>
  </si>
  <si>
    <t>Ability to maintain control account balances from subsidiary ledgers for revenue, expenditures (CY, Prior Year), encumbrances (CY, Prior Year), appropriation (CY, Prior Year), assets and liabilities</t>
  </si>
  <si>
    <t>Fund Information</t>
  </si>
  <si>
    <t>Ability to indicate whether funds are governmental, debt service, capital, or other categories for summarization in the CAFR.</t>
  </si>
  <si>
    <t>Ability for the system to calculate whether a fund is a "major fund" for CAFR purposes.</t>
  </si>
  <si>
    <t>Ability to accommodate fund/encumbrance-based accounting.</t>
  </si>
  <si>
    <t>Ability to reverse encumbrances in the period when they were established.</t>
  </si>
  <si>
    <t>Ability to define the details of a fund including:  fiscal year, posting periods, valid posting date ranges, etc.</t>
  </si>
  <si>
    <t>Allocations</t>
  </si>
  <si>
    <t>Ability to automatically allocate between specific accounts (or account groups) as defined by the user (e.g., for lease chargebacks).</t>
  </si>
  <si>
    <t>Ability to perform journal entry functionality to provide assistance in performing allocations, by a percentage or based on a separate allocation table.</t>
  </si>
  <si>
    <t>Ability to accommodate a suffix for “reporting units” beyond account (used for tracking projects or grants) and includes additional sub-projects or sub-grants.</t>
  </si>
  <si>
    <t>Ability to support managerial cost accounting by providing the capability to measure and report the costs of each segment's output.</t>
  </si>
  <si>
    <t>Ability to establish/use multiple assignment methods, such as fixed fee, square footage, full-time equivalent (FTE).</t>
  </si>
  <si>
    <t>Ability to allocate direct and indirect costs differently.</t>
  </si>
  <si>
    <t>Produce various allocation schedules prior to the financial closing for the period.</t>
  </si>
  <si>
    <t>System allows changing allocation schedule at any time during year</t>
  </si>
  <si>
    <t>Automatically prepare a journal entry from each allocation schedule.</t>
  </si>
  <si>
    <t>Transaction Processing</t>
  </si>
  <si>
    <t>Ability to import General Ledger transactions from external data sources with validation rules and exception reports for items that do not meet the validation rules.</t>
  </si>
  <si>
    <t>Ability to set up security to have individual levels of authorization.</t>
  </si>
  <si>
    <t>For purchasing (PO &amp; Non PO), restrict GL use to only the expenditure accounts associated with purchasing</t>
  </si>
  <si>
    <t>For all functions posting transactions-GL validation and restriction to types of accounts</t>
  </si>
  <si>
    <t>Ability to limit the accounts eligible to be selected for posting revenue to the general ledger by individual user or by department (i.e., limiting access to post to cash).</t>
  </si>
  <si>
    <t>Ability to allow for transaction / batch approval prior to posting the transaction.</t>
  </si>
  <si>
    <t>Ability to restrict posting transactions to inactivated accounts.</t>
  </si>
  <si>
    <t>Ability to retain all transactions for at least 10 years on-line.</t>
  </si>
  <si>
    <t>Ability to identify the sub-ledger source for transactions.</t>
  </si>
  <si>
    <t>Ability to enter transactions and inquire of master file data in an on-line, interactive mode, providing an audit trail of each transaction.</t>
  </si>
  <si>
    <t>Ability to prevent one-sided transactions.</t>
  </si>
  <si>
    <t>Ability to generate internal billings based on defined criteria</t>
  </si>
  <si>
    <t>Ability to validate internal transfers and billing transactions.</t>
  </si>
  <si>
    <t>Ability to attach files / images /user notes/emails, documents to a transaction within the system.</t>
  </si>
  <si>
    <t xml:space="preserve"> Ability to subset and subtotal transactions by transaction data elements</t>
  </si>
  <si>
    <t>Ability to add notes/comments to a transaction after it is posted.</t>
  </si>
  <si>
    <t>Ability to enter text description next to each individual GL line item within the journal entry.</t>
  </si>
  <si>
    <t>Ability to prevent specific users from requesting budget transfers from other departments' budgets.</t>
  </si>
  <si>
    <t>Inter-Fund Accounting</t>
  </si>
  <si>
    <t>Ability to perform and track inter-fund transfers ("due to" and "due from").</t>
  </si>
  <si>
    <t>Ability to flag inter-fund entries for review and reconciliation of inter-fund receivables and payables.  System has the ability to automatically generate the required inter-fund transactions based on fund relationship definitions.</t>
  </si>
  <si>
    <t>Edits/Validations</t>
  </si>
  <si>
    <t>Ability to add and maintain validation rules.</t>
  </si>
  <si>
    <t>Ability to apply all established validation rules during the data entry process, giving the user a warning,  but allowing them to save the transaction – for further review and edit / approval.</t>
  </si>
  <si>
    <t>When transactions are created or edited, apply validation rules regarding debits and credits balance, balance by fund, etc.</t>
  </si>
  <si>
    <t>Journaling</t>
  </si>
  <si>
    <t>Ability to indicate that all budget journal entries should be rounded to nearest dollar; general ledger journal entries should be rounded to the nearest penny.</t>
  </si>
  <si>
    <t>Ability to process automated recurring journal entries based on user-defined criteria</t>
  </si>
  <si>
    <t>Ability to process system-generated transactions, such as automated accruals, closing entries, cost assignment transactions, and recurring payments.</t>
  </si>
  <si>
    <t>Ability to establish, save and use journal entry templates that will allow users to easily create new journal entries using pre-saved journal entry details.</t>
  </si>
  <si>
    <t>Ability to have journal entry approval functionality include rejection abilities, comment abilities, response with attachments, and re-routing to originator for correction.</t>
  </si>
  <si>
    <t>Ability to maintain Disaster Tracking information.</t>
  </si>
  <si>
    <t>Ability to record recurring accruals and the related reversing journal entries in the next period or next year.</t>
  </si>
  <si>
    <t>Ability for system to calculate accruals, such as for payroll periods lapsing yearend (based on number of days in payroll period).</t>
  </si>
  <si>
    <t>Ability to journal in batches.</t>
  </si>
  <si>
    <t xml:space="preserve">Ability to allow entries to unlimited accounts with one journal entry (one credit and multiple debits, multiple debits and multiple credits, etc.) with validation of all transactions being in balance. </t>
  </si>
  <si>
    <t>Ability to have journal entries (entered into the system in batches via interfaces) be accompanied by a control total which is created outside the system and is the sum of all sub-ledger postings to ensure the integrity of the data prior to the posting function.  Integrity checks should include a batch number to detect duplicate or skipped batches, and validity of header and trailer records to ensure that counts and amount in trailer agree with records in batch.</t>
  </si>
  <si>
    <t>Ability to summarize distributions to the same account (e.g., cash) or show details of every transaction (i.e., multiple cash disbursements are displayed/stored on-line as a single, summary cash disbursement and shows the details of the balancing disbursements) based on user definition.</t>
  </si>
  <si>
    <t>Ability to submit journals on hold ("park") for later review and release based on authorized security and other user-defined business rules.</t>
  </si>
  <si>
    <t>Ability to create and approve journal vouchers via automated workflow.</t>
  </si>
  <si>
    <t>Ability to notify departments via a workflow when adjusting transactions are recorded against their accounts</t>
  </si>
  <si>
    <t>Ability to select transactions and submit a workflow to indicate if the transaction should be refunded or reclassified</t>
  </si>
  <si>
    <t>Ability to route journal vouchers via workflow based on the type of journal, e.g., reversing entries.</t>
  </si>
  <si>
    <t>Ability to support journal vouchers with dollar amounts in excess of $999,999,999.99</t>
  </si>
  <si>
    <t>Ability to delegate approvals to other authorized users, excluding the user who initiated the transaction.</t>
  </si>
  <si>
    <t>User entry and query screens support validation of codes entered on the screen and assist users in determining correct codes to use (e.g., entering a number displays the related account description; a drop down box/search can be used to find the appropriate account)</t>
  </si>
  <si>
    <t>Ability to process intra-governmental transactions and track intra-governmental balances related to state and federal agencies.</t>
  </si>
  <si>
    <t>Financial Audit Trail</t>
  </si>
  <si>
    <t>Ability to track all workflow components. (i.e., creator, approver, attachments, date and time, status, changes)</t>
  </si>
  <si>
    <t>Provide audit trails to trace transactions from source documents, original input, other systems, system-generated transactions, and internal assignment transactions.</t>
  </si>
  <si>
    <t>Ability to drill down into fund/department/account/PO/expenditure/check issued/receipt detail.</t>
  </si>
  <si>
    <t>Provide audit trails to trace source documents and transactions through successive levels of summarization to the financial statements and the reverse.</t>
  </si>
  <si>
    <t>Provide audit trails to identify changes made to system parameters and tables that would affect the processing or reprocessing of any financial transaction.</t>
  </si>
  <si>
    <t xml:space="preserve">Ability to select transactions for review based on user-defined criteria </t>
  </si>
  <si>
    <t>Period End Processing</t>
  </si>
  <si>
    <t>Ability to perform closes at monthly, quarterly, or annual periods.</t>
  </si>
  <si>
    <t>Ability to archive “prior year history” at close of year to a separate archive database, but still be readily reportable.</t>
  </si>
  <si>
    <t>Ability to move prior year cancelled encumbrances to unencumbered fund balance.</t>
  </si>
  <si>
    <t xml:space="preserve">Ability to move balance sheet accounts, unexpended available balances and unreleased encumbrances over to a new year. </t>
  </si>
  <si>
    <t>Ability to suppress roll forward of appropriations and encumbrances at fund level, department level and/or the grant/project level based on user defined roll forward criteria.</t>
  </si>
  <si>
    <t>Ability to start processing against any open period in the new fiscal year prior to close of last fiscal year.  Retroactive transactions only to open periods are allowed.</t>
  </si>
  <si>
    <t>Ability for authorized users to reopen closed periods.</t>
  </si>
  <si>
    <t>Ability to provide year-end closing procedures that close-out revenues and expenditures/expenses, and carry forward the appropriate balances.</t>
  </si>
  <si>
    <t xml:space="preserve">Ability to support up to 20-month periods (i.e., to show adjusting journal entries for categories such as accruals, reclassifications for reporting purposes, etc.).  </t>
  </si>
  <si>
    <t>Ability to process journals in multiple months simultaneously.</t>
  </si>
  <si>
    <t>Integration</t>
  </si>
  <si>
    <t>Ability to provide a software integration environment where other applications will be interfaced into the GL.</t>
  </si>
  <si>
    <r>
      <t>Ability to track posting status of other ERP application modules</t>
    </r>
    <r>
      <rPr>
        <strike/>
        <sz val="11"/>
        <rFont val="Calibri"/>
        <family val="2"/>
        <scheme val="minor"/>
      </rPr>
      <t/>
    </r>
  </si>
  <si>
    <t>Ability to maintain the budget as compared to actual reporting, by fund, account, category, division and department (i.e. any segment) within the General Ledger module, regardless of whether the Budget module is implemented.</t>
  </si>
  <si>
    <t>Ability to display budget to actual information on one screen, with account numbers and descriptions.</t>
  </si>
  <si>
    <t>Ability to enter and maintain the original budget, supplemental budgets and budget transfers into the General Ledger module, regardless of whether the Budget module is implemented.</t>
  </si>
  <si>
    <t>Ability to maintain unique security on payroll data elements in the General Ledger.</t>
  </si>
  <si>
    <t>Ability to perform timesheet capture to include additional field level tracking to identify usage / quantity and have a rate structure identified that could be used for cost allocation (i.e. FEMA equipment rates).</t>
  </si>
  <si>
    <t>Interface with Budgeting module to load chart of accounts and budget information on July 1 of new fiscal year</t>
  </si>
  <si>
    <t>Reporting and On-Line Inquiry</t>
  </si>
  <si>
    <t>Ability to enter parameters for running reports, including entering ranges that are not in consecutive order. By any segment type</t>
  </si>
  <si>
    <t>Ability to create financial reports for any set of dates or periods.</t>
  </si>
  <si>
    <t>Ability to provide a financial system report writer that allows for custom report configurations to be saved for future use.</t>
  </si>
  <si>
    <t>Ability to generate a report on-demand that allows exceptions to be easily defined and indicates those accounts with an abnormal balance (e.g., asset with a credit balance).</t>
  </si>
  <si>
    <t>Ability to indicate whether to include unposted transactions in reports.</t>
  </si>
  <si>
    <t>Ability to indicate whether to include encumbrances in reports.</t>
  </si>
  <si>
    <t>Ability to allow for departments to view budgeted and actual revenue and expenditure activity against their accounts at any time.</t>
  </si>
  <si>
    <t>Ability to subtotal and subset selected account totals on-screen.</t>
  </si>
  <si>
    <t>Ability to support cross-department and cross-fund account analysis.</t>
  </si>
  <si>
    <t>Ability to prepare preliminary financial statements before period close.</t>
  </si>
  <si>
    <t>Ability to summarize defined activities/functions across selected departments or funds.</t>
  </si>
  <si>
    <t>Ability to run Historical General Ledger reporting across fiscal and calendar years with a minimum of current and four previous years.</t>
  </si>
  <si>
    <t>Ability to populate trend information for user-defined activity and time periods.</t>
  </si>
  <si>
    <t>Ability to produce reports using different sort sequences and totaling (i.e., cost center, etc.).</t>
  </si>
  <si>
    <t>Ability for users to design reports and extract files for their specific requirements and to perform table look-ups and expansion of codes when needed to clarify the information contained within those reports based on user role/security levels.</t>
  </si>
  <si>
    <t>Ability to provide an option to list all detailed accounts that are combined into each line of the financial reports for verification of accounting accuracy.</t>
  </si>
  <si>
    <t>Ability to search chart of accounts for inactive accounts with no history (by user defined time period) / budget to permit batch deletion / inactivation.</t>
  </si>
  <si>
    <t>Ability to generate a Trial Balance, by fund and fund rollup (detail and summary) by account. Description field should display full description for fund and account. Total should be generated for total assets and total liabilities &amp; fund balance, revenue, expense and other financing sources and uses.</t>
  </si>
  <si>
    <t>Ability to report according to account classification structure established for a specific accounting period (i.e., retaining mapping from prior periods for reporting purposes).</t>
  </si>
  <si>
    <t>Ability to create a General Ledger - Ledger Activity Report that is easy to read and understand.</t>
  </si>
  <si>
    <t>Ability to create all required reports for production of the CAFR.</t>
  </si>
  <si>
    <t>To configure the system to accommodate cash, modified, full accrual accounting for all funds.</t>
  </si>
  <si>
    <t>Ability to prepare Single Audit Report, such as Schedule of Expenditures of Federal Awards.</t>
  </si>
  <si>
    <t>Ability to create an Overhead Rate Report, showing a rate that can be used for charge backs, grants, etc.  Rate is based on expenditures by department, location and/or service category.</t>
  </si>
  <si>
    <t>Ability to upload or download data using Excel or any other format.</t>
  </si>
  <si>
    <t>Interest Allocation</t>
  </si>
  <si>
    <t>Ability to define interest apportionment requirements and create automatic allocation entry.</t>
  </si>
  <si>
    <t>Grant / Project Set-Up</t>
  </si>
  <si>
    <t>Ability to create user-maintained master files for:</t>
  </si>
  <si>
    <t>Jobs / Activities</t>
  </si>
  <si>
    <t>Projects</t>
  </si>
  <si>
    <t>Sub-Projects</t>
  </si>
  <si>
    <t>Grants</t>
  </si>
  <si>
    <t>Ability to create project/grant master file that allows for tracking and reporting, including:</t>
  </si>
  <si>
    <t>Department and person(s) responsible for the project or grant</t>
  </si>
  <si>
    <t>Alphanumeric project/grant numbers (coding assigned by authorized users to be used to identify grants or projects, including case numbers for example)</t>
  </si>
  <si>
    <t>Key dates (approval date, start date, end date, extension date, date of last draw, final performance report, and user-defined key reporting dates)</t>
  </si>
  <si>
    <t>System-generated reminders to users of key reporting dates</t>
  </si>
  <si>
    <t>Grant name (program title)</t>
  </si>
  <si>
    <t>Descriptions / Comments</t>
  </si>
  <si>
    <t>Funding source(s)/grantors (e.g., who is providing funding for the grant, project, subproject, activities/task) including contact information</t>
  </si>
  <si>
    <t>Pass-through grant indicator and entity and grant #</t>
  </si>
  <si>
    <t>Contract number(s) for projects and grants--could have multiple contracts for each</t>
  </si>
  <si>
    <t>Ordinance or legislative reference number (s) for project or grants - could have multiple ordinances for each including ordinances for extensions</t>
  </si>
  <si>
    <t>Catalog of Federal Domestic Assistance (CFDA) number, if applicable</t>
  </si>
  <si>
    <t>Amendments (dates, dollars, activity being amended) and allows for multiple amendments</t>
  </si>
  <si>
    <t>Subrecipient information</t>
  </si>
  <si>
    <t>Allowable amounts and other information re: restricted use of funds</t>
  </si>
  <si>
    <t>Total grant / project budget amount, over multiple years as necessary</t>
  </si>
  <si>
    <t>Budget detail per grant, project, subproject, activities/task, objective</t>
  </si>
  <si>
    <t>Grant  type</t>
  </si>
  <si>
    <t>Project milestones and phases</t>
  </si>
  <si>
    <t>Project milestone and phase start and end dates</t>
  </si>
  <si>
    <t>Relevant GL accounts (for revenues and expenditures)</t>
  </si>
  <si>
    <t>Retainage requirements</t>
  </si>
  <si>
    <t>Accounting basis (e.g. cash vs. accrual)</t>
  </si>
  <si>
    <t>Designate reimbursement or advance</t>
  </si>
  <si>
    <t>Indicator of whether or not there is Grant matching, how much, and type (cash, in kind, staff time, etc.)</t>
  </si>
  <si>
    <t>Multiple other user defined fields</t>
  </si>
  <si>
    <t>Track EEOC and Davis/Bacon information</t>
  </si>
  <si>
    <t>Minority Contractors</t>
  </si>
  <si>
    <t>Date of certification</t>
  </si>
  <si>
    <t>Ability to set-up and manage the following types of grant sources :</t>
  </si>
  <si>
    <t>In-Kind Contribution</t>
  </si>
  <si>
    <t>In-Kind Match</t>
  </si>
  <si>
    <t>Federal</t>
  </si>
  <si>
    <t>Federal funds passed through State</t>
  </si>
  <si>
    <t>Foundation</t>
  </si>
  <si>
    <t>Local</t>
  </si>
  <si>
    <t>Other user defined grant types</t>
  </si>
  <si>
    <t>Ability to have multi-level Grant / Project roll up.</t>
  </si>
  <si>
    <t>Ability to create Grant / Project cycles that are different than the fiscal year.</t>
  </si>
  <si>
    <t>Ability to establish key performance indicators (KPIs) for projects and grants.</t>
  </si>
  <si>
    <t>Ability for system to calculate retainages and show amounts appropriately as a liability within the system (and not as "paid out" in procurement or A/P modules)</t>
  </si>
  <si>
    <t>Pre-Award Grant Activities</t>
  </si>
  <si>
    <t>Ability to track grant applications status (e.g., in progress, submitted) and next steps (e.g., due dates).</t>
  </si>
  <si>
    <t xml:space="preserve">Ability to submit pre-approval requests for grant workflows in the system </t>
  </si>
  <si>
    <t>Ability to automate the process for requesting and establishing a new grant via a highly configurable multi-step approval process workflow, and be able to view the status of the workflow.</t>
  </si>
  <si>
    <t>Ability to track grant applications information to determine whether to apply for similar grants in the future (e.g., success rate, issues, amount of time spent on grant application based on payroll/timesheet data, amount spent fulfilling grant requirements)</t>
  </si>
  <si>
    <t>Workflow can be configured to be dependent upon grant attributes</t>
  </si>
  <si>
    <t>For grants issued by the City, system provides ability to accept grant applications with supporting documentation online.</t>
  </si>
  <si>
    <t>Grant / Budgeting</t>
  </si>
  <si>
    <t>Ability to identify and generate carry over projects and grant balances as well as set up information between fiscal years, unless flagged as closed.</t>
  </si>
  <si>
    <t>Ability to notify designated staff (by grant/project) a defined number of days or months prior to expiration.</t>
  </si>
  <si>
    <t>Ability to assist with contract development by summarizing actual costs incurred for prior similar projects.</t>
  </si>
  <si>
    <t>Ability to integrate project cost planning with budget planning module</t>
  </si>
  <si>
    <t>Ability to enter and maintain time-phased budgets for a project or grant, including multi-year projects and grants.</t>
  </si>
  <si>
    <t>Ability to forecast hours/fees required to complete the project based on remaining activities from project budget.</t>
  </si>
  <si>
    <t>Ability to support entry and provisioning of project cost estimates prior to approval of the project budget.</t>
  </si>
  <si>
    <t>Ability to provide drill down capabilities on budgets, cost estimates, actuals.</t>
  </si>
  <si>
    <t>Ability to populate rates for revenues over 20 years, based on Organization's rate model.</t>
  </si>
  <si>
    <t>Ability to prepare cash flow projections for projects and grants.</t>
  </si>
  <si>
    <t>Ability to include annual increases ("escalators") in budget projections.</t>
  </si>
  <si>
    <t>Ability to roll forward project and grant budgets, including line items with ability to include a comment for what the funds will be used for.</t>
  </si>
  <si>
    <t>Grant / Activity</t>
  </si>
  <si>
    <t>Ability to associate a grant / project number with a financial transaction even after the transaction has posted with appropriate security, workflow and audit trail.</t>
  </si>
  <si>
    <t>Ability to collect labor time, machine usage, services/subcontract costs, and material usage data for individual grants, potentially interfacing with a third party Work Order system/module. (e.g. labor compliance)</t>
  </si>
  <si>
    <t>A system that has the ability to allow employees to have remote access for logging information when they are in the field.</t>
  </si>
  <si>
    <t xml:space="preserve">Ability to map GL accounts to a grouping to reflect grant sponsor class.  </t>
  </si>
  <si>
    <t>Ability to track program income for specific grant types.  Program income includes payments from citizen to the Organization for interest or loan repayments.  For certain grants (e.g., Neighborhood Stabilization), use of program income, including both cash outflows and inflows, must be tracked.</t>
  </si>
  <si>
    <t>Ability to designate funds as restricted (e.g., solicitations, donations and contributions)</t>
  </si>
  <si>
    <t>For grants that are received annually (e.g., entitlement grants such as Community Development Block Grant, or CDBG), ability to indicate which year of funding is being used for a grant, and warn staff if they are not selecting the oldest amounts available (funds can be taken away if not used).</t>
  </si>
  <si>
    <t>Grant Costing</t>
  </si>
  <si>
    <t>The ability to set a cost allocation plans on projects and grants</t>
  </si>
  <si>
    <t xml:space="preserve">Ability for the Grant / Project accounting module to allow for journal entry of costs </t>
  </si>
  <si>
    <t>Ability to split any transaction by percent or flat amount (e.g., labor, inventory, equipment use, square footage, etc.) to one or more projects/grants.</t>
  </si>
  <si>
    <t>Ability to automatically allocate employee benefit costs to grants based on hours worked or user/grant defined percentages.</t>
  </si>
  <si>
    <t>Ability to define specific employee benefit types that can be allocated to each grant.</t>
  </si>
  <si>
    <t>Ability to display unencumbered balance and unexpended balance for each project/grant.</t>
  </si>
  <si>
    <t>Ability for automatic notification of cost overruns.</t>
  </si>
  <si>
    <t>Ability to generate alerts prior to cost overruns.</t>
  </si>
  <si>
    <t>Ability for auto warning/notification when budget is nearly exhausted based on percentage or dollar amount</t>
  </si>
  <si>
    <t>Ability to recognize project expenditures and revenues on an accrual basis (when the work is performed) rather than when the invoice is received or when payroll is processed.  This provides the ability to maintain an accrual basis of accounting and identify potential budget concerns on a timely basis.</t>
  </si>
  <si>
    <t xml:space="preserve">A system that can calculate and provide reports for indirect rates for staff and overhead. </t>
  </si>
  <si>
    <t>Ability to change the allocation formula without affecting prior allocations.</t>
  </si>
  <si>
    <t>Grant Tracking</t>
  </si>
  <si>
    <t>Ability to generate a notification based on effective/expiration dates for fixed term appointments/grant funded positions.</t>
  </si>
  <si>
    <t>Ability to notify designated staff (by grant/project) a defined number of days prior to deadline for grant reporting submission.</t>
  </si>
  <si>
    <t>Ability to electronically notify in advance of upcoming key grant completion dates.</t>
  </si>
  <si>
    <t>Ability to electronically notify in advance of upcoming grant spending deadlines including final close out.</t>
  </si>
  <si>
    <t>Ability to track and report on non-financial performance measures against a grant/project or sub-activity within a grant or project.</t>
  </si>
  <si>
    <t>Ability to accumulate and report on Grant / Project personnel costs by person by day.</t>
  </si>
  <si>
    <t>Ability to establish system wide grant rules that may disallow the charging of expenditures to grants that have a closed or inactive status.</t>
  </si>
  <si>
    <t>Ability to accumulate and report on Grant / Project equipment costs by establishing equipment rate schedules (this is a non-cash transaction--just an allocation to the proper Grant / Project coding).</t>
  </si>
  <si>
    <t>Ability to accumulate grant activity costs to a holding area, until the new grant is awarded i.e. pre-award activities</t>
  </si>
  <si>
    <t>Ability for authorized users to reclassify the grant coding/reference # after the transactions are posted  with detailed audit trail that is reportable.</t>
  </si>
  <si>
    <t>Grant Reimbursements</t>
  </si>
  <si>
    <t>Ability to create a billing / receivable / drawdown for grant activity based on workflow billed to funder based upon a user defined set of accumulated grant expenditures.</t>
  </si>
  <si>
    <t>Ability to configure a grant reimbursement request workflow.</t>
  </si>
  <si>
    <t>A system that alerts Grant / Project manager in advance if spending is nearing the allowable reimbursable amount  particularly as it relates to accumulating salary &amp; benefits costs</t>
  </si>
  <si>
    <t>Ability to indicate that only portions of every expense are reimbursable  (e.g., 10% of every invoice submitted).</t>
  </si>
  <si>
    <t>A system that can track reimbursement by project/grants, especially when there are multiple grants for a single project (e.g., vehicle) or multiple projects funded by a single grant</t>
  </si>
  <si>
    <t>Ability to designate expenditures as non-reimbursable.</t>
  </si>
  <si>
    <t>Ability to notify responsible department(s) for sending out and receiving reimbursement requests</t>
  </si>
  <si>
    <t>General Integration</t>
  </si>
  <si>
    <t>Ability to perform both payroll and personnel functions from a single database with automatic update of information in both systems from a single transaction.</t>
  </si>
  <si>
    <t>Ability to integrate position request with Budget module for development of personnel budget</t>
  </si>
  <si>
    <t>Ability for the position requisition function to integrate to the Payroll and Human Resources functions to create a position upon approval by the Council, using workflows.</t>
  </si>
  <si>
    <t>System allows for attachment of electronic documents (documents, spreadsheets, images, PDF's, emails saved to HTML, etc.) to employee record</t>
  </si>
  <si>
    <t>System natively integrates to the City office productivity suite for mail merge of letters</t>
  </si>
  <si>
    <t>Ability to integrate with Accounts Payable to automatically process payments to insurance/benefits providers.</t>
  </si>
  <si>
    <t>Ability to tie certain job characteristics to a position.</t>
  </si>
  <si>
    <t>Position Control, Classification &amp; Tracking</t>
  </si>
  <si>
    <t>Ability to have unique identifier for each position</t>
  </si>
  <si>
    <t>Ability to handle several types of position classifications, including part time, full, temp part / full time, seasonal, elected, other</t>
  </si>
  <si>
    <t>Ability for system to track allocation of hours for positions.</t>
  </si>
  <si>
    <t>Ability to automate changes to classifications.</t>
  </si>
  <si>
    <t>Ability to have system warnings or prevent users from entering inconsistent class characteristic issues.</t>
  </si>
  <si>
    <t>Ability to create, view, inquire and report on online Position/Class Definition.</t>
  </si>
  <si>
    <t>Ability to perform online Position Description approvals.</t>
  </si>
  <si>
    <t>Ability to maintain history of creations, promotions, changes and abolishment's - to coding, position attributes (e.g., end dates), title, pay range assignments, definitions, minimum qualifications.</t>
  </si>
  <si>
    <t>Ability to associate an employee with a position or multiple positions</t>
  </si>
  <si>
    <t>Ability to calculate and monitor employee turnover rates by job classification, department, and other user-defined criteria.</t>
  </si>
  <si>
    <t>Ability to create Head Count Reports.</t>
  </si>
  <si>
    <t>Ability to maintain Position Control history</t>
  </si>
  <si>
    <t>Ability to manage workforce planning by development of future positions and association of class and comp structures for financial forecasting (e.g., Reduction in Force)</t>
  </si>
  <si>
    <t>Ability to create and track position requests, including status.</t>
  </si>
  <si>
    <t>Ability to track length of time (by date) positions have been vacant.</t>
  </si>
  <si>
    <t>Ability to create and track all position request activities, status and progress.</t>
  </si>
  <si>
    <t>Ability to maintain a history of classification codes and cross-walk to new classification codes</t>
  </si>
  <si>
    <t>Ability to report salary change history by single class or group of classes.</t>
  </si>
  <si>
    <t>Ability to incorporate salary schedule and pay ranges into system.</t>
  </si>
  <si>
    <t>Ability to flag classifications (positions) that should not be filled.</t>
  </si>
  <si>
    <t>Ability to notify appropriate users of upcoming employee step increases based upon hours worked in class (including tracking hours separately for each class if an employee has two classifications).</t>
  </si>
  <si>
    <t>Ability for system to be set up in tables for positions, classifications and relational benefits, including differentials, which is shared by all users (Dept., HR, etc.). Information should auto fill from default data.  Position attributes need to be linked to job attributes so that all data is consistent and updates are reflected in real time.</t>
  </si>
  <si>
    <t>Recruiting</t>
  </si>
  <si>
    <t>Ability to track position advertising approaches used per open position (e.g. Facebook, Monster, newspaper, etc.)</t>
  </si>
  <si>
    <t>Ability to track advertising costs for Recruitment per position</t>
  </si>
  <si>
    <t>Ability to track recruitment plan tasks and notes of all activities.</t>
  </si>
  <si>
    <t>Ability to centralize recruitment/examination plan (maintain the entire history of recruitment and exam plans within one central repository, i.e. job posting, applicants, hurdles, written/oral exam questions, physicals, advertisements, notes, etc.).</t>
  </si>
  <si>
    <t>Applicant Tracking</t>
  </si>
  <si>
    <t>Ability to create, post and print job announcements.</t>
  </si>
  <si>
    <t>Standard system functionality provides ability to post job specification to the City's website.</t>
  </si>
  <si>
    <t>Ability for announcements to auto-expire after their closing date and automatically be removed from the website.</t>
  </si>
  <si>
    <t>Ability to accept and separately track applications for volunteer and other non-paid positions</t>
  </si>
  <si>
    <t>Ability to manage volunteers by groups in cases where individual names are not available.</t>
  </si>
  <si>
    <t>Ability to for the City to configure data entry screens.</t>
  </si>
  <si>
    <t>Ability to allow an applicant to create their own profile online and provide security such that the applicant can view and modify only their data and check the status of the application.</t>
  </si>
  <si>
    <t>Ability to allow applicants to apply online for open positions by filling out online application and attaching additional electronic documents.</t>
  </si>
  <si>
    <t>Ability to enter applicants including referral source, date, position applied for, contact info, rehire, test results, certifications, etc.</t>
  </si>
  <si>
    <t>Ability for the applicant to respond to job specific questions maintained in a database, to filter out employees who do not meet minimum qualifications.</t>
  </si>
  <si>
    <t>Ability for the applicant to complete an online application and later retrieve the application for viewing, modification or conversion to applications for another position.</t>
  </si>
  <si>
    <t>Ability to send an automatic notification to the applicant acknowledging receipt of an application both on the screen and by email.  If the applicant does not have an email address, the system must have the ability to mail merge and print a hard copy.</t>
  </si>
  <si>
    <t>Ability to track applicant skills.</t>
  </si>
  <si>
    <t>Ability for the applicant to submit an application even if there is not a specific vacancy (for volunteer recruitment purposes)</t>
  </si>
  <si>
    <t>Testing</t>
  </si>
  <si>
    <t>Ability to create a database of questions.</t>
  </si>
  <si>
    <t>Ability to track results of Pre-employment drug testing and background check.</t>
  </si>
  <si>
    <t>Ability to perform multiple levels of applicant testing and allow for applicant lookup of test results completed</t>
  </si>
  <si>
    <t>Applicant Hiring Decision Support</t>
  </si>
  <si>
    <t>Ability to track applicant reference and reference checking results</t>
  </si>
  <si>
    <t>Ability to match applications to positions</t>
  </si>
  <si>
    <t>Ability to allow multiple hurdles of scoring applicants, such as on minimum qualifications plus desirables.</t>
  </si>
  <si>
    <t>Ability to score, rank and refer applicants.</t>
  </si>
  <si>
    <t>Ability to refer certified applicants electronically (refer certified candidates including scanned hardcopy materials to hiring managers online).</t>
  </si>
  <si>
    <t>Ability to collect and report on Affirmative Action Plan</t>
  </si>
  <si>
    <t>Ability to track, analyze and report on key hiring metrics.</t>
  </si>
  <si>
    <t>Employee Onboarding</t>
  </si>
  <si>
    <t>Ability to perform 'hire' action which will pull over any information on the applicant into the HR and Payroll functions</t>
  </si>
  <si>
    <t>Ability to define and establish a listing of onboarding activities for the City, and track onboarding progress against them for each employee hire, including extra hires.</t>
  </si>
  <si>
    <t>Ability to define and establish electronic forms and workflows that need to be completed for onboarding activities, which populate the appropriate HR and payroll information.</t>
  </si>
  <si>
    <t>Ability to track pre-employment process status (e.g. drug test complete, all forms complete).</t>
  </si>
  <si>
    <t>Ability to track multiple hire dates including original hire, position hire and benefit date.</t>
  </si>
  <si>
    <t>Personnel Administration</t>
  </si>
  <si>
    <t>Ability to maintain the current status and chronological history of all employees and allow comprehensive searching/sorting/reporting on the following information:</t>
  </si>
  <si>
    <t>Identification number (different from Social Security Number)</t>
  </si>
  <si>
    <t>Employee name</t>
  </si>
  <si>
    <t>Address (unlimited)</t>
  </si>
  <si>
    <t>Phone (unlimited)</t>
  </si>
  <si>
    <t>Former/maiden name (unlimited)</t>
  </si>
  <si>
    <t>ADA</t>
  </si>
  <si>
    <t>Adjusted effective hire date</t>
  </si>
  <si>
    <t>Allowance amounts</t>
  </si>
  <si>
    <t>Anniversary date (i.e., time in job)</t>
  </si>
  <si>
    <t>Base, range and current salary</t>
  </si>
  <si>
    <t>Birth date</t>
  </si>
  <si>
    <t>Certifications/licenses (license number, expiration date(s), endorsements)</t>
  </si>
  <si>
    <t>Citizenship</t>
  </si>
  <si>
    <t>Completed physical</t>
  </si>
  <si>
    <t>Court ordered community service</t>
  </si>
  <si>
    <t>Job classification and grade change history</t>
  </si>
  <si>
    <t>Date of death</t>
  </si>
  <si>
    <t>Days worked</t>
  </si>
  <si>
    <t>Dependents (names, ages, social security numbers)</t>
  </si>
  <si>
    <t>Discipline records</t>
  </si>
  <si>
    <t>Driver's License number (including type, expiration and restrictions)</t>
  </si>
  <si>
    <t>Education/training received (degrees, majors/minors/training)</t>
  </si>
  <si>
    <t>Email (both Work  / Personal)</t>
  </si>
  <si>
    <t>Emergency information  i.e. contact name (minimum of 3), phone, address, doctor preference and medical alert)</t>
  </si>
  <si>
    <t>Employment status changes (including dates)</t>
  </si>
  <si>
    <t>Ethnic background/EEOC classification/Standard Occupational Classification (SOC)</t>
  </si>
  <si>
    <t>Gender</t>
  </si>
  <si>
    <t>Grant funding (e.g., for interns)</t>
  </si>
  <si>
    <t>Hiring dates/termination dates (cumulative employment history)</t>
  </si>
  <si>
    <t>Hours worked (including for volunteers)</t>
  </si>
  <si>
    <t>I-9 certification status</t>
  </si>
  <si>
    <t>Immunizations</t>
  </si>
  <si>
    <t>Languages spoken</t>
  </si>
  <si>
    <t>Last date worked</t>
  </si>
  <si>
    <t>Layoff/leave of absence/recall/return dates (including military leave)</t>
  </si>
  <si>
    <t>Leave accrual</t>
  </si>
  <si>
    <t>Leave of absence start and stop dates, type of leave, hours, remarks</t>
  </si>
  <si>
    <t>Marital status</t>
  </si>
  <si>
    <t>Military background</t>
  </si>
  <si>
    <t>Other/user-defined</t>
  </si>
  <si>
    <t>Overall wage history</t>
  </si>
  <si>
    <t>Past Work experience (including prior employers)</t>
  </si>
  <si>
    <t>Pay for performance with eligibility and amounts received.</t>
  </si>
  <si>
    <t>Pay range, step</t>
  </si>
  <si>
    <t>Performance evaluations and dates (including next review date)</t>
  </si>
  <si>
    <t>Photograph of employee (including date)</t>
  </si>
  <si>
    <t>Position change history (including dates)</t>
  </si>
  <si>
    <t>Position number</t>
  </si>
  <si>
    <t>Preferred name / alias</t>
  </si>
  <si>
    <t>Probation dates</t>
  </si>
  <si>
    <t>Probationary status</t>
  </si>
  <si>
    <t>Promotions/demotions and dates</t>
  </si>
  <si>
    <t>Retirement effective date and number</t>
  </si>
  <si>
    <t>Safety sensitive position</t>
  </si>
  <si>
    <t>Scheduled hours</t>
  </si>
  <si>
    <t>Seniority dates (multiple) with adjustments</t>
  </si>
  <si>
    <t>Social Security number</t>
  </si>
  <si>
    <t>Spouse's name</t>
  </si>
  <si>
    <t>Step increase date</t>
  </si>
  <si>
    <t>Supervisor (multiple levels)</t>
  </si>
  <si>
    <t>Tardiness/absenteeism, and accrual usage history</t>
  </si>
  <si>
    <t>Termination date</t>
  </si>
  <si>
    <t>Training History (City and prior employers)</t>
  </si>
  <si>
    <t>Transfers</t>
  </si>
  <si>
    <t>Veteran status</t>
  </si>
  <si>
    <t>Visa type &amp; expiration</t>
  </si>
  <si>
    <t>W4 information</t>
  </si>
  <si>
    <t>Work location</t>
  </si>
  <si>
    <t>Workers Compensation code</t>
  </si>
  <si>
    <t>Unlimited user defined fields</t>
  </si>
  <si>
    <t>Ability to auto-generate unique employee id number for new hires with no duplicate id numbers.</t>
  </si>
  <si>
    <t>System provides an "Employee Communications" log which can be used by Personnel staff to log conversations with employees related to various aspects of their employment.  Log is easily visible from the main electronic employee record.</t>
  </si>
  <si>
    <t>Ability to grant review rights and set security levels on active/terminated/ retired employee history.</t>
  </si>
  <si>
    <t>Ability to set up employees with regular and special work hour schedules.</t>
  </si>
  <si>
    <t>Ability to track the same information for employees, regardless of temporary or regular status.</t>
  </si>
  <si>
    <t>System allows for employee building access assignments.</t>
  </si>
  <si>
    <t>System provides functionality to manage assignment of other organization materials (e.g. security ID badges/key fobs, fire extinguishers, AED, vehicles, IT resources, etc.) to employees, including tracking of historical assignments</t>
  </si>
  <si>
    <t>Ability to submit future personnel/payroll actions, e.g.,. be able to submit April, May, June actions at the time the actions are known rather than waiting until effective date.</t>
  </si>
  <si>
    <t>Ability to enter/key more than one personnel action at a time (e.g. a supervisor sends a list of all their employee's salary increases - system has a panel where all can be entered at once).</t>
  </si>
  <si>
    <t>Ability to track reemployment eligibility for laid off employees.</t>
  </si>
  <si>
    <t>Ability to assign only one employee identification number per employee regardless of the number of positions held.</t>
  </si>
  <si>
    <t>Ability to enter one employee in multiple positions with multiple job titles, pay rates, classifications, cost centers, etc. during the same pay cycle without the need for manual journal entries; show cross reference in payroll register.</t>
  </si>
  <si>
    <t>Ability to flag terminated employees who are ineligible for rehire.</t>
  </si>
  <si>
    <t>Ability to automatically give cost of living increases based on the base salary</t>
  </si>
  <si>
    <t>Ability to produce mass changes by employee group using percentages or flat rates with effective dates</t>
  </si>
  <si>
    <t>Ability to track supervisor relationships on the employee level.  When positions are moved, there should be system defaults established to move/assign supervisors automatically so no employee is in the system without a supervisor.</t>
  </si>
  <si>
    <t>Employee Self-Service</t>
  </si>
  <si>
    <t>Ability for employee to change their own demographic data (with data validation in all appropriate fields).</t>
  </si>
  <si>
    <t>System provides capabilities to configure and administer an online employee open enrollment, allowing employees to view their benefit choices, costs, copays, deductibles, prior election and how their current elections affect their paychecks (e.g., annual out-of-pocket costs), etc.</t>
  </si>
  <si>
    <t>Ability to have tiered benefit tables (e.g., one code would have Employee Only and Family tiers with associated employee and employer costs) so when updating at open enrollment only codes need to be updated, with ability to report by org. level (e.g. Police, Fire, other unions, and non-union staff)</t>
  </si>
  <si>
    <t>Ability for employee to enter family status changes and change beneficiaries.</t>
  </si>
  <si>
    <t>Ability for employee to view current and historical pay stubs / advices (with all benefits balances).</t>
  </si>
  <si>
    <t>Ability for manager to view their employees including pay rate in bi-weekly / hourly / monthly figures, range, job title, next review date, original hire date, position hire date, general leave balances including holiday, comp time earned/taken, and training hours/courses YTD, merit date, retirement participation date, history of earnings for 10 years, working title.  Employee's view provides the same, personal information.  System provides the appropriate security.</t>
  </si>
  <si>
    <t>Ability for designated personnel to view information and enter status changes for designated employees and employees with no self-service (i.e., Manager Self-Service).</t>
  </si>
  <si>
    <t>Ability to be informed of upcoming evaluation, step increases, and merit increase review dates through manager self-service.</t>
  </si>
  <si>
    <t>Ability for employees to enroll in training classes online</t>
  </si>
  <si>
    <t>Ability for employees to view and enroll in wellness program activates online</t>
  </si>
  <si>
    <t>Ability for managers to access a screen which will allow cash value calculation of general leave balances based on balance, rate of pay and available unused vacation.</t>
  </si>
  <si>
    <t>Ability to schedule time off requests electronically</t>
  </si>
  <si>
    <t>Ability to manage and workflow an employee suggestion box</t>
  </si>
  <si>
    <t>If an employee indicates that they had a life event change within self-service, system automatically sends them information regarding potential changes to make and deadlines, with reminders.</t>
  </si>
  <si>
    <t>Benefits</t>
  </si>
  <si>
    <t>Ability to track, inquire and report on Medicare as second payer for self insured payers &amp; spouses, including Medicare number, eligibility status / dates</t>
  </si>
  <si>
    <t>Ability to enter dependents and beneficiaries in one table and then tie the appropriate records from that table to all applicable benefits (avoiding entering the same dep/ben data multiple times).</t>
  </si>
  <si>
    <t>Ability to determine benefit eligibility and automatically recalculate premiums based on an employee's position.</t>
  </si>
  <si>
    <t>Ability to manually override benefits assigned based on business rules.</t>
  </si>
  <si>
    <t>Ability to perform online update of employees benefit enrollment status for each benefit plan.</t>
  </si>
  <si>
    <t>Ability to support multiple carriers for each benefit plan.</t>
  </si>
  <si>
    <t>Ability to automatically flag for FMLA leave eligibility after 12 continuous months of employment if 1250 hours are worked.</t>
  </si>
  <si>
    <t>Ability to accommodate and identify multiple types of benefit plans (e.g., health, dental, life insurance, etc.) that are employee and/or employer paid with multiple premium amounts per plan (individual, individual+1, family).</t>
  </si>
  <si>
    <t>Ability to set and calculate variable employee and employer contribution amounts on employee benefit deduction records based on the following input transaction fields:</t>
  </si>
  <si>
    <t>Effective date</t>
  </si>
  <si>
    <t>Benefit plan</t>
  </si>
  <si>
    <t>Dependent coverage (individual +1, family)</t>
  </si>
  <si>
    <t>Employee group</t>
  </si>
  <si>
    <t>Eligibility</t>
  </si>
  <si>
    <t>Combination of the above fields</t>
  </si>
  <si>
    <t>Coverage amount/level</t>
  </si>
  <si>
    <t>Ability to track employee assignment of benefits prior to the related deduction being taken</t>
  </si>
  <si>
    <t>Ability to automatically assign end dates for benefits when employee is terminated.</t>
  </si>
  <si>
    <t>Ability for accrual rate to default to zero upon employee separation.  If a rehire happens, accrual adjustments should be done accordingly (e.g., if employee is rehired within 60 days).</t>
  </si>
  <si>
    <t>Ability to handle employees with multiple retirement programs based on employee group.  Police and Civilian, several different options in each plan.</t>
  </si>
  <si>
    <t>Ability to automatically create GL entries to appropriate fund account for employer contributed benefits.</t>
  </si>
  <si>
    <t>Ability to select specific enrollment information and define the format for interfaces to outside carriers including medical, dental, vision and life.</t>
  </si>
  <si>
    <t>Ability to automatically calculate service for benefit eligibility, i.e. eligible the first of the month after 30 days of employment.</t>
  </si>
  <si>
    <t>Ability to calculate time in medical plan for employee and dependents (history).</t>
  </si>
  <si>
    <t>Ability to calculate service by:</t>
  </si>
  <si>
    <t>Hours</t>
  </si>
  <si>
    <t>Elapsed time</t>
  </si>
  <si>
    <t>Elapsed time with multiple breaks in service</t>
  </si>
  <si>
    <t>Ability to calculate the cost of lost work time due to an accident, illness, or FMLA.</t>
  </si>
  <si>
    <t>Ability to check and flag dependents who no longer qualify for insurance benefits (age 23 or 27).</t>
  </si>
  <si>
    <t>Ability to record employee and dependents' enrollment in health and dental insurance programs</t>
  </si>
  <si>
    <t>Ability to retain dependent data for a user-specified period of time after the dependent is no longer covered on the employee’s insurance.</t>
  </si>
  <si>
    <t>Ability to track and report on all benefit enrollment history including employee and dependents' data.</t>
  </si>
  <si>
    <t>Ability to identify all COBRA eligible actions and flag employees/dependents as they become COBRA eligible.</t>
  </si>
  <si>
    <t>Ability to calculate and deduct life insurance, short-term and long-term disability premiums each month for all employees based on gross wages and employee age.</t>
  </si>
  <si>
    <t>Ability to move from Active employee to retiree.</t>
  </si>
  <si>
    <t>Ability to move from Active employee to COBRA participant.</t>
  </si>
  <si>
    <t>Ability to automatically update all master files when certain insurance master file data is updated.</t>
  </si>
  <si>
    <t>Ability to allow only authorized users to modify/adjust pay rates.</t>
  </si>
  <si>
    <t>Ability to record and summarize benefits by any employee group level or class.</t>
  </si>
  <si>
    <t>Ability to pool hours for vacation donation, allowing employees to donate vacation time to the pool from their accrued balances (participation restricted by leave plan).</t>
  </si>
  <si>
    <t>Ability to use a code to track donated hours for catastrophic leave and set rules for maximums and types of hours that may be donated.</t>
  </si>
  <si>
    <t>Ability to setup catastrophic leave pools based on pay rates.  E.g., if an employee earning $30/hr donates to a person earning $10/hr, the person taking leave will have 3 hours available.</t>
  </si>
  <si>
    <t>Ability to track information on each employee (including deductibles, coverages, and co-pays of health benefits), by type</t>
  </si>
  <si>
    <t>Allows pre-enrollment posting</t>
  </si>
  <si>
    <t>Ability to track multiple pension categories per employee, including deferred compensation</t>
  </si>
  <si>
    <t>Ability to administer pre-tax deductions for flexible spending accounts (FSA) for medical and dependent care</t>
  </si>
  <si>
    <t>Ability to allow changes by employees to insurance plans, dependent care, flexible spending accounts at times of qualifying events.</t>
  </si>
  <si>
    <t>Ability to associate benefit with employee class</t>
  </si>
  <si>
    <t>Ability to calculate benefits (e.g., LTD &amp; life insurance) with different caps for different employee groups.</t>
  </si>
  <si>
    <t>Ability to import rate changes for benefits and deductions in mass.</t>
  </si>
  <si>
    <t>Ability to automatically calculate multiple overtime and other premiums (e.g., shift differential) based on actual worked hours outside the employees’ scheduled hours or time of day (schedule deviation) and rules built into the system. Overtime calculations will take into account start and stop times, scheduled hours, type of duty performed.</t>
  </si>
  <si>
    <t>Ability to configure multiple categories of leave accumulators (including vacation, leave, sick, FMLA, and comp adjustments) and formulas in the system, without needing special programming or technical skills.</t>
  </si>
  <si>
    <t>Ability to define method of PTO/Sick leave benefit accrual (banked, accrued) including eligibility rules, rate, plan year, allowed, rollover rules and caps)</t>
  </si>
  <si>
    <t>Ability to limit leave accruals based on maximum for defined plan, job class, department, status, etc. and record the time lost as a result of the limits.</t>
  </si>
  <si>
    <t>Benefit Reporting</t>
  </si>
  <si>
    <t>Ability to produce letters for COBRA and HIPAA that include all necessary data.</t>
  </si>
  <si>
    <t>Ability to view/print deduction reports to document the amounts of the employee and employer contributions</t>
  </si>
  <si>
    <t>Ability to view/print a list of employees contributing to charitable organizations and amount contributed.</t>
  </si>
  <si>
    <t>Ability to create a leave activity report.</t>
  </si>
  <si>
    <t>Ability to create a leave balance report.</t>
  </si>
  <si>
    <t>Ability to create annual health insurance benefits summaries by carrier, employee or other user sort.</t>
  </si>
  <si>
    <t>Ability to view/print benefit enrollment by benefit or by employee.</t>
  </si>
  <si>
    <t>Ability to view/print reports indicating vacation balances in excess of maximum allowable.</t>
  </si>
  <si>
    <t>Ability to report on census data for insurance providers and the actuary.</t>
  </si>
  <si>
    <t>Ability to create an employee statement of current benefits.</t>
  </si>
  <si>
    <t>Ability to create an employee confirmation statement.</t>
  </si>
  <si>
    <t>Ability to create an employee benefit report that details insurance benefits and costs for each employee ("total compensation").</t>
  </si>
  <si>
    <t>Ability to produce a notice of benefit changes whenever any of the following conditions is encountered:</t>
  </si>
  <si>
    <t>Employee's name changes</t>
  </si>
  <si>
    <t>Employee terminates employment</t>
  </si>
  <si>
    <t>Employee moves to a non-pay status</t>
  </si>
  <si>
    <t>Employee's deduction is administratively canceled</t>
  </si>
  <si>
    <t>Employee and/or the employer contribution amount is administratively changed</t>
  </si>
  <si>
    <t>On demand</t>
  </si>
  <si>
    <t>Ability to view/print a report to document deductions not taken even though scheduled.</t>
  </si>
  <si>
    <t>Ability to view/print a report or flag employee when move from full time benefit eligible to less than full time benefit eligible.</t>
  </si>
  <si>
    <t>Ability to view/print a report on employee injuries (DOB, Address, SSN, wage, start date, etc.)</t>
  </si>
  <si>
    <t>Ability to generate notice of work injury form</t>
  </si>
  <si>
    <t>Ability to view/print an auto accident report</t>
  </si>
  <si>
    <t>Ability to view/print a general liability report</t>
  </si>
  <si>
    <t>Deferred Compensation</t>
  </si>
  <si>
    <t>Ability to defer special pay into a deferred compensation plan, if special pay is sick/vacation/PTO.</t>
  </si>
  <si>
    <t>Ability to set maximum pre-tax and taxable dollar amount on deferred compensation deductions across multiple plans.</t>
  </si>
  <si>
    <t>Ability to calculate employee deferred comp withholding contribution based on percentage of gross wages.</t>
  </si>
  <si>
    <t>Ability to compute employer-paid retirement contributions based on a percentage of the employee's gross wages.</t>
  </si>
  <si>
    <t>Accruals</t>
  </si>
  <si>
    <t>Ability to automatically record leave time and accruals per pay period and annually based on a combination of years of service and employee group for several types of leave plans (PTO, traditional vacation/sick, Police, Department Directors) according to City policies.</t>
  </si>
  <si>
    <t>Ability to track  accruals for FLMA, State Disability Insurance (SDI), catastrophic leave (CAT), and paid family leave (PFL)</t>
  </si>
  <si>
    <t>Ability to track codes for reasons for using FMLA and PFL (e.g., self, family member, etc.)</t>
  </si>
  <si>
    <t>Ability to publish accrual amounts for SDI and catastrophic leave on self-service and pay stub so employees can track their own hours.</t>
  </si>
  <si>
    <t>Ability to track Workers Comp and FMLA leave used either in pay or non-pay status for the previous 12 months (“rolling calendar”).</t>
  </si>
  <si>
    <t>Ability to automatically adjust the paid leave accrued balance by type when leave time is taken (PTO, sick vacation, floating holiday, sick incentive).</t>
  </si>
  <si>
    <t>Ability to automatically transfer maximums and accruals from the prior year while still being able to track the maximums and accruals for the new year</t>
  </si>
  <si>
    <t>Ability to automatically adjust leave balances when an employee exercises a "buy back" option.</t>
  </si>
  <si>
    <t>Ability to manually adjust balances with appropriate security.</t>
  </si>
  <si>
    <t>Ability for an authorized user to allow employee leave balances to become negative if the vacation, sick, PTO, or comp (used or paid) balances are exhausted.</t>
  </si>
  <si>
    <t>Ability to calculate retirement benefits based on salary, years of service and selection of plan options (straight life, social security level income, co-annuitant, PLOP, DROP).</t>
  </si>
  <si>
    <t>Ability to store at least 25 years of employee retirement wages and retirement information.</t>
  </si>
  <si>
    <t>Ability for the system to automatically adjust accruals if an employee moves to out of pay status</t>
  </si>
  <si>
    <t>Ability to report on the number of total pay periods worked for seasonal / part time / intermittent employees who do not have consecutive pay periods.</t>
  </si>
  <si>
    <t>Ability to report on the number of total pay periods worked for seasonal / part time / intermittent employees since their last pay increase date, who do not have consecutive pay periods.</t>
  </si>
  <si>
    <t>Ability for system to automatically assign accruals based on rehire rules and hours worked, including midyear allocations of prorated benefits.</t>
  </si>
  <si>
    <t>Ability to calculate vacation, sick, and comp payoffs at termination including current period accrual, current period taken, and remaining balance.</t>
  </si>
  <si>
    <t>Ability to adjust Leave accrual hour balances.</t>
  </si>
  <si>
    <t>Training Management &amp; Administration</t>
  </si>
  <si>
    <t>Ability to register employees for training courses offered</t>
  </si>
  <si>
    <t>Ability to develop, maintain, inquire and report on the various data elements for each training course available, including:  Course, description, hours, materials, IT requirements, min/max employees, etc.</t>
  </si>
  <si>
    <t>Ability to develop, maintain, inquire and report on the various data elements for each section (instance) of when a course is offered:  Date, location, instructor, feedback, registrants, etc.</t>
  </si>
  <si>
    <t>Ability to enter courses a trainer is eligible to teach.</t>
  </si>
  <si>
    <t>Ability to automatically update employee records for attendance in a class.</t>
  </si>
  <si>
    <t>Ability to categorize training by various job categories (i.e., management, supervisory, professional, technical, clerical, skilled, semiskilled and service related).</t>
  </si>
  <si>
    <t>Ability to subcategorize training within job categories by required, strongly encouraged and optional.</t>
  </si>
  <si>
    <t>Ability to flag a class as a requirement for various certificate programs (e.g. CDL, ESDP or ICMA).</t>
  </si>
  <si>
    <t>Ability to record training time completed during night and weekend courses, classes, and seminars.</t>
  </si>
  <si>
    <t>Ability to provide edits/warnings if employee tries to enroll in a class already taken.</t>
  </si>
  <si>
    <t>Ability to view/print training by topic, department, employee and job category.</t>
  </si>
  <si>
    <t>Ability to view/print a report indicating those employees who have received training and those scheduled for future training classes.</t>
  </si>
  <si>
    <t>Ability to list outside (not internal program) courses identified as effective in meeting specific training needs.</t>
  </si>
  <si>
    <t>Ability to capture, track, workflow, approve, inquire and report on employee requests for travel and / or external training, including tracking of projected and actual training and travel cost.</t>
  </si>
  <si>
    <t>Ability for approved travel / training requests to be printed</t>
  </si>
  <si>
    <t>Ability to select specific employees and view/print individual training profiles.</t>
  </si>
  <si>
    <t>Ability to view/print a full-year or monthly training calendar by course name and job category.</t>
  </si>
  <si>
    <t>Ability to view/print number of training hours completed annually by individual, by department and by division.</t>
  </si>
  <si>
    <t>Ability to view/print a roster of class attendees.</t>
  </si>
  <si>
    <t>Ability to send calendar appointments (e.g., to Outlook calendar) when employee enrolls in training.</t>
  </si>
  <si>
    <t>Ability to generate flexible training notification messages.</t>
  </si>
  <si>
    <t>Ability to view/print a list of available training programs and prerequisites to the individual programs.</t>
  </si>
  <si>
    <t>Ability to view/print reports to conduct employee program review, curriculum development, new discipline candidates, and skills and general program development.</t>
  </si>
  <si>
    <t>Ability to view/print a list of employees who have not taken a specific class based on additional user defined criteria.</t>
  </si>
  <si>
    <t>Ability to view/print employee certificate of completion.</t>
  </si>
  <si>
    <t>Ability to track training data for volunteers and non-paid staff</t>
  </si>
  <si>
    <t>Tuition Reimbursement</t>
  </si>
  <si>
    <t>Ability to set tuition reimbursement thresholds/max.</t>
  </si>
  <si>
    <t>Ability to define and implement an approval process for tuition reimbursement requests</t>
  </si>
  <si>
    <t>Ability to monitor compliance with process, maintain rules, polices, tables, outstanding balances (before and after course is taken).</t>
  </si>
  <si>
    <t>Ability to calculate reimbursement amount based on grade received and graduate or undergraduate level.</t>
  </si>
  <si>
    <t>Ability to report number of classes taken by department, graduate or undergraduate level, grades, etc.</t>
  </si>
  <si>
    <t>Ability to track course completions, drops, etc.</t>
  </si>
  <si>
    <t>Skills Tracking</t>
  </si>
  <si>
    <t>Skills can be tracked and linked to:</t>
  </si>
  <si>
    <t>Positions (requirement)</t>
  </si>
  <si>
    <t>Employees (possession)</t>
  </si>
  <si>
    <t>Department objectives (target)</t>
  </si>
  <si>
    <t>Certifications / Licenses</t>
  </si>
  <si>
    <t>Ability to record and flag yearly training requirements and certifications, including expiration dates, as needed to keep professional licenses per employee.</t>
  </si>
  <si>
    <t>Ability to flag CDL employees and CDL supervisors who have not taken their annual training.</t>
  </si>
  <si>
    <t>Ability to track licenses, certifications, and continuing education units.</t>
  </si>
  <si>
    <t>Wellness Program</t>
  </si>
  <si>
    <t>Ability to configure Wellness programs (e.g. health fairs, flu shots, blood drives, lunch &amp; learns, etc.) administered by the organization and their related meetings / activities</t>
  </si>
  <si>
    <t>Ability to route wellness enrollment reminders annually based on employee anniversary date.</t>
  </si>
  <si>
    <t>Ability to track, manage, inquire and report on wellness program activity participation per employee</t>
  </si>
  <si>
    <t>System provides wellness program activity reporting</t>
  </si>
  <si>
    <t>Compliance Tracking &amp; Reporting</t>
  </si>
  <si>
    <t>Ability to track and report all necessary elements for compliance with the following laws:</t>
  </si>
  <si>
    <t>Equal Employment Opportunity (EEO) - all categories including ADEA (Age Discrimination and Employment Act) and any other data fields needed record Standard Occupational Classification (SOC) codes and EEO 4 data</t>
  </si>
  <si>
    <t>COBRA</t>
  </si>
  <si>
    <t>INS - immigration laws including fields for tracking I-9 documents verified</t>
  </si>
  <si>
    <t>Veterans</t>
  </si>
  <si>
    <t>Disabilities (ADA)</t>
  </si>
  <si>
    <t>Accommodations - free form text field for accommodations provided</t>
  </si>
  <si>
    <t>Fair Labor Standards (FLSA) status by position for all positions</t>
  </si>
  <si>
    <t>Unemployment claims</t>
  </si>
  <si>
    <t>Child Labor</t>
  </si>
  <si>
    <t>Federal Transportation Administration (FTA)</t>
  </si>
  <si>
    <t>Federal Aviation Administration (FAA)</t>
  </si>
  <si>
    <t>Approved exceptions to Fair Labor Standards (FLSA) status for all positions.</t>
  </si>
  <si>
    <t>Vendor provides software updates to maintain compliance with all applicable Federal and State laws related to HR tracking and management</t>
  </si>
  <si>
    <t>Ability for system to determine monthly COBRA payments based on workforce reduction agreement rules.</t>
  </si>
  <si>
    <t>Ability to generate a report or other notification when an employee indicates that he/she has greater than 10 dependents, for City reporting.</t>
  </si>
  <si>
    <t>Other Reporting Requirements</t>
  </si>
  <si>
    <t>Ability to track "light-duty "(staff on FLSA disability who work for up to 120 days of light duty), similarly to extra hires, and flexibility within this feature.</t>
  </si>
  <si>
    <t>Ability to track extra hires' hours over the duration of their employment with the State, especially for use if the extra hire is hired full-time.</t>
  </si>
  <si>
    <t>Ability to export any system report to a text file or spreadsheet</t>
  </si>
  <si>
    <t>Ability to perform online inquiry for data sets previously listed.</t>
  </si>
  <si>
    <t>Ability to create an Overtime report by employee group, class, department, etc.</t>
  </si>
  <si>
    <t>Ability to view/print attendance reports for active, full-time, part-time on-call, seasonal, temporary and exception employees by pay period and annual totals (calendar and rolling calendar).</t>
  </si>
  <si>
    <t>Ability to create organizational chart based on supervisor field, tracking position and position number.</t>
  </si>
  <si>
    <t>Ability to view/print a list of employees with automatic eligibility for promotion and eligibility date.</t>
  </si>
  <si>
    <t>Ability to view/print advance notifications to department heads of who is approaching retirement qualification dates (reflect multiple retirement systems and multiple requirements of those systems).</t>
  </si>
  <si>
    <t>Ability to produce reports by department, work location, responsible supervisor, and outcomes on performance evaluations for all probationary, part-time, temporary and permanent employees (to be accessible to appropriate users)</t>
  </si>
  <si>
    <t>Ability to produce reports by department, work location and responsible supervisor on performance evaluations scheduled, completed and not completed on a monthly, quarterly and annual basis (for regular and extra hires).</t>
  </si>
  <si>
    <t>Ability to report as of a 'point in time'.</t>
  </si>
  <si>
    <t>Ability to create a leave without pay workflow and management leave balance report (e.g., trigger off-time entry data so letters can automatically be sent to employees out on LWOP or sick for more than X pay period(s).  Trigger (copy of letter) should also be sent to HR for follow-up).</t>
  </si>
  <si>
    <t>Ability to create monthly lists of employees in safety sensitive positions for random drug testing including ability to run lists for different groups of employees such as fire, police and CDL.</t>
  </si>
  <si>
    <t>Ability to create retroactive pay calculations and net credited service dates of all employees.</t>
  </si>
  <si>
    <t>Ability to create summary reports of all service awards, licenses, certificates, and credentials earned by each employee.</t>
  </si>
  <si>
    <t>Ability to report on temporarily promoted employees and employees on an acting assignment with a scheduled end date  (Temporary Assignment Pay).</t>
  </si>
  <si>
    <t>Ability to report on temporary and part-time and employees, paid and unpaid interns by department.</t>
  </si>
  <si>
    <t>Ability to create a Promotion/Demotion/Transfer Report, by EEOC classification and department.</t>
  </si>
  <si>
    <t>Ability to create a Seniority Listing Report which is system calculated and considers seniority adjustments</t>
  </si>
  <si>
    <t>Ability to create an EEOC report.</t>
  </si>
  <si>
    <t>Ability to view/print a report of employees near max of FMLA hours.</t>
  </si>
  <si>
    <t>Ability to have ad hoc report capability with user defined sort on all employees indicating any data maintained in system data elements.</t>
  </si>
  <si>
    <t>Ability to print mailing labels for employees based on any field of the employee or position record</t>
  </si>
  <si>
    <t>Ability to create CDL background check forms</t>
  </si>
  <si>
    <t>Ability to create Fitness for Duty and Return to Duty Forms</t>
  </si>
  <si>
    <t>Ability to create Gym Membership forms</t>
  </si>
  <si>
    <t>Ability to view/print workers comp incidents or liability claims by employee group, class or department, and hours worked.</t>
  </si>
  <si>
    <t>Ability to track hours for Time in Job (RIF or seniority) analysis</t>
  </si>
  <si>
    <t>Reporting - Pension / Retirement</t>
  </si>
  <si>
    <t>Ability to report the following individual retirement deduction information in each retirement system's prescribed format:</t>
  </si>
  <si>
    <t>Employee identification</t>
  </si>
  <si>
    <t>Retirement plan identification</t>
  </si>
  <si>
    <t>Employee earnings information</t>
  </si>
  <si>
    <t>Employee contribution information</t>
  </si>
  <si>
    <t>Employer contribution information</t>
  </si>
  <si>
    <t>Employer identification</t>
  </si>
  <si>
    <t>Total member contribution information</t>
  </si>
  <si>
    <t>Ability to produce deduction statistical reports which provide extensive detail and summary totals of deductions withheld.</t>
  </si>
  <si>
    <t>Ability to track total voluntary contributions by individual and total by plan.</t>
  </si>
  <si>
    <t>Ability to provide retirement department (MCERA) with access to retired employee benefit information (e.g., code tied to retirement entry date for Medical BP level).</t>
  </si>
  <si>
    <t>Workflow</t>
  </si>
  <si>
    <t>Ability to electronically route personnel action forms from end-users/departments to multiple individuals for approvals.</t>
  </si>
  <si>
    <t>Ability to  automatically create a Performance Appraisal workflow based on employee anniversary date and administer performance appraisal process including notice to manager 45 days prior to performance review, second notice if not completed and notice to the manager's boss or HR if still not completed after effective date.</t>
  </si>
  <si>
    <t>Ability to electronically route and approve time and attendance data for at least six levels (employee, supervisor, department payroll clerk, department director, Personnel, Fiscal/Payroll).</t>
  </si>
  <si>
    <t>Ability to route training reminders to employee and supervisor.</t>
  </si>
  <si>
    <t>Ability to route notices to all appropriate departments (benefits, payroll, training, IT, etc.) when an employee is terminated in the system.</t>
  </si>
  <si>
    <t>Ability to route notices to all appropriate departments (benefits, payroll, IT, etc.) when an employee's  special appointment or temporary promotion ends.</t>
  </si>
  <si>
    <t>Ability to purge/inactivate extra hires/special appointment hires after a certain user-defined period of no activity.</t>
  </si>
  <si>
    <t>Ability to route pending job reclassification notifications including ability for supervisor to respond with approval.</t>
  </si>
  <si>
    <t>Ability to automatically notify employees directly impacted by the class spec changes as needed.</t>
  </si>
  <si>
    <t>Ability to create and route automated notices to supervisors, on a standardized schedule, of individuals who have not reached their minimum annual training hours</t>
  </si>
  <si>
    <t>Automated notice to human resources of employees who have been paid under a leave code</t>
  </si>
  <si>
    <t>Ability to inquire and report on where routed approvals are in the queue (whose inbox the forms are in and how long they have been there).</t>
  </si>
  <si>
    <t>Ability to create  workflows for employee requests for leave (OT, leave, On-call) including type, total hours, purpose and approvals.</t>
  </si>
  <si>
    <t>Ability to schedule appointments (exams, oral boards, interviews, physicals, etc.) through workflows</t>
  </si>
  <si>
    <t>Ability to develop and utilize workflows for position requisitions.</t>
  </si>
  <si>
    <t>Ability to develop and utilize workflows for classification and compensation.</t>
  </si>
  <si>
    <t>Ability to develop and utilize workflows for appeal process.</t>
  </si>
  <si>
    <t>Employee Relations</t>
  </si>
  <si>
    <t>Ability to track grievances and complaints, including status</t>
  </si>
  <si>
    <t>Ability to generate user defined reports on grievance and complaint information.</t>
  </si>
  <si>
    <t>Ability to track online grievances and complaints by department, employee and type / class</t>
  </si>
  <si>
    <t>Risk Management</t>
  </si>
  <si>
    <t>Ability to track and report on Workers' Compensation claim activity, including date of loss, injury type, WC-1, restrictions, appointments, notes, etc.</t>
  </si>
  <si>
    <t>Ability to auto populate employee demographic information when submitting a claim</t>
  </si>
  <si>
    <t>Ability to mange a paid loss retro plan and forecast future benefit payments (similar to self insured model)</t>
  </si>
  <si>
    <t>System provides functionality to track, manage, inquire and report on basic first aid supplies for and with departments</t>
  </si>
  <si>
    <t>System provides functionality to track, manage, inquire and report on accidents, incidents and losses including:</t>
  </si>
  <si>
    <t>Type</t>
  </si>
  <si>
    <t>Causes</t>
  </si>
  <si>
    <t>Consequences</t>
  </si>
  <si>
    <t>Timing and allocation</t>
  </si>
  <si>
    <t>Other qualitative data</t>
  </si>
  <si>
    <t>Other quantitative data</t>
  </si>
  <si>
    <t>System provides functionality to track, manage, inquire and report on property, casualty and liability claims, including:</t>
  </si>
  <si>
    <t>Carrier</t>
  </si>
  <si>
    <t>Claim information (multiple fields)</t>
  </si>
  <si>
    <t>Incident date</t>
  </si>
  <si>
    <t>Claim date</t>
  </si>
  <si>
    <t>Resolution</t>
  </si>
  <si>
    <t>System provides functionality to track insurance certificates</t>
  </si>
  <si>
    <t>System provides functionality to track what insurable properties the City owns</t>
  </si>
  <si>
    <t>Performance Management</t>
  </si>
  <si>
    <t>Ability to perform and track online performance evaluations - flexible tool with multiple formats.</t>
  </si>
  <si>
    <t>Ability to maintain the following data elements:</t>
  </si>
  <si>
    <t>Date of performance and salary review, date completed</t>
  </si>
  <si>
    <t>Date of next performance and salary review</t>
  </si>
  <si>
    <t>Position at time of review</t>
  </si>
  <si>
    <t>Performance Rating</t>
  </si>
  <si>
    <t>Recommended merit increase</t>
  </si>
  <si>
    <t>Actual merit increase</t>
  </si>
  <si>
    <t>Reason for more/less than recommended increase</t>
  </si>
  <si>
    <t>Other user-defined dates</t>
  </si>
  <si>
    <t>Ability to link more than one evaluation date to each record</t>
  </si>
  <si>
    <t>Ability to make across the board pay rate changes including and excluding certain pay types as needed</t>
  </si>
  <si>
    <t>Ability to link salary changes to performance ratings.</t>
  </si>
  <si>
    <t>Ability to support 360 degree performance reviews.</t>
  </si>
  <si>
    <t>Ability to provide tools to report on or identify departments with potential performance problems.</t>
  </si>
  <si>
    <t>Ability to link position attributes to performance evaluations</t>
  </si>
  <si>
    <t>Ability to accommodate on-demand appraisals</t>
  </si>
  <si>
    <t>Ability to accommodate multiple evaluation types for employees (i.e., bargaining units).</t>
  </si>
  <si>
    <t>Ability to utilize e-mail to notify employees for acknowledgements needed.</t>
  </si>
  <si>
    <t xml:space="preserve">Ability to configure policy development workflows </t>
  </si>
  <si>
    <t>Product drives the process for the end user through notifications, reminders, and push notifications.</t>
  </si>
  <si>
    <t>Ability to align goals and performance reviews through cascading objectives</t>
  </si>
  <si>
    <t>Ability to measure by individual goals that cascade into the overall organizational goal (Cascading components).</t>
  </si>
  <si>
    <t xml:space="preserve">Ability to generate individualized performance developmental plans.  </t>
  </si>
  <si>
    <t>Administration of 360 surveys for rating competencies.</t>
  </si>
  <si>
    <t>Product has the ability to do tracking, reporting, and objective setting on Individual/Team/Organizational performance.</t>
  </si>
  <si>
    <t>Product allows for “hard” competencies.</t>
  </si>
  <si>
    <t>Product allows for “soft” competencies.</t>
  </si>
  <si>
    <t>Product has a mobile device integration to the application which allows for use of access to read/edit.</t>
  </si>
  <si>
    <t>Product has a succession planning/management module.</t>
  </si>
  <si>
    <t xml:space="preserve">Product has a Pay-for-Performance component. </t>
  </si>
  <si>
    <t>Product has a Talent Profile component.</t>
  </si>
  <si>
    <t>Ability to search and report on specific capabilities, skills and competencies.</t>
  </si>
  <si>
    <t>Product has a knowledge base / reference material area.</t>
  </si>
  <si>
    <t>Contains or offers product training.</t>
  </si>
  <si>
    <t>Off boarding</t>
  </si>
  <si>
    <t>Ability to track exit activities, including return of City material assignments, exit interview results, etc.</t>
  </si>
  <si>
    <t>Ability to assist with security changes, inactivating badges</t>
  </si>
  <si>
    <t>Ability to support collection of City assets (phone, laptop, etc.)</t>
  </si>
  <si>
    <t>Ability to provide user-configurable checklist for exiting employees</t>
  </si>
  <si>
    <t>Ability to support activation of City administered pension plan</t>
  </si>
  <si>
    <t>Ability to provide a user-configurable checklist for the death of an employee</t>
  </si>
  <si>
    <t>Succession and Career Planning</t>
  </si>
  <si>
    <t>Ability to maintain internal/external job management.</t>
  </si>
  <si>
    <t>Ability to maintain career development.</t>
  </si>
  <si>
    <t>Ability to create career profiles.</t>
  </si>
  <si>
    <t>Ability to perform replacement planning - domino effect.</t>
  </si>
  <si>
    <t>Ability to compare changes over time in regards to transfers, terms, and retirement rates.</t>
  </si>
  <si>
    <t>Ability to interface with the City intranet for name changes and other employee contact information.</t>
  </si>
  <si>
    <t>Ability to interface with an external training provider, in order to update course offerings.</t>
  </si>
  <si>
    <t>Ability to interface with an external applicant tracking system (NeoGov).</t>
  </si>
  <si>
    <t>Ability to interface or integrate with an external volunteer/intern database (e.g., volunteer management software).</t>
  </si>
  <si>
    <t>Ability to interface with benefit providers (i.e. retirement plan, health providers, etc.) [Utilize electronic data interface (834 carrier feeds)]</t>
  </si>
  <si>
    <t>Module Interface Requirements</t>
  </si>
  <si>
    <t>System provides the ability to interface the  Inspections module to the Permits and Zoning modules</t>
  </si>
  <si>
    <t>System is capable of being deployed remotely on PDA’s, laptops or other remote clients with synchronization features built in for maintaining database consistency.</t>
  </si>
  <si>
    <t>System integrates with an Misc. Billing / Accounts Receivable module for account management purposes.</t>
  </si>
  <si>
    <t>System is integrated to the Master Address module and has capability to flag a property as suspicious to warn staff before approaching.</t>
  </si>
  <si>
    <t>System integrates with GIS.</t>
  </si>
  <si>
    <t>System integrates with GPS.</t>
  </si>
  <si>
    <t>System integrates with IVR.</t>
  </si>
  <si>
    <t xml:space="preserve">System provides the ability to notify the Finance Department the assessment of fees (i.e. false alarms).  </t>
  </si>
  <si>
    <t>System allows for interfaces with or uploads from external inspection agencies.</t>
  </si>
  <si>
    <t>Workflow Functionality</t>
  </si>
  <si>
    <t>System provides for Workflow and application routing for staff scheduling and assignments</t>
  </si>
  <si>
    <t>System provides for Workflow and application routing for various approvals, signatures, notifications and email integration.</t>
  </si>
  <si>
    <t>Workflow functionality can accommodate intradepartmental processes.</t>
  </si>
  <si>
    <t>System capable of creating Workflows for inspections based on GIS, certifications, application type.</t>
  </si>
  <si>
    <t>Request Management</t>
  </si>
  <si>
    <t>System provides Web based functionality to allow inspection requests, and provides functionality to confirm with permit applicant, upon scheduling of inspection</t>
  </si>
  <si>
    <t>System provides web based functionality to allow constituents to schedule inspections online.</t>
  </si>
  <si>
    <t>System provides functionality to easily verify the appropriateness of an inspection request in terms of the sequence of inspections for a given project type.</t>
  </si>
  <si>
    <t>System provides means for logging and time stamping inspection requests.</t>
  </si>
  <si>
    <t>Service Request Management function is integrated with Master Address to populate property Identification Number (PIN), address, owner information, alerts and judgments on the service request, as it is being entered</t>
  </si>
  <si>
    <t>Inspections and Investigations</t>
  </si>
  <si>
    <t>System automatically prepares standard inspection checklist based on type of project and type of inspection.</t>
  </si>
  <si>
    <t>System provides a means to establish an inspection schedule based on both recurring and non-recurring dates.</t>
  </si>
  <si>
    <t>System can schedule inspections</t>
  </si>
  <si>
    <t>System provides functionality for managing inspection scheduling.</t>
  </si>
  <si>
    <t>System allows the generation of standard reports for a specific inspection or property or specific owners with multiple properties.</t>
  </si>
  <si>
    <t>System allows multiple cases to be associated with a single property.</t>
  </si>
  <si>
    <t>System allows multiple violations to be associated with a single case.</t>
  </si>
  <si>
    <t>System provides for the interface of remote inspection devices, allowing inspectors to enter findings and inquire on project / case information while at the site.</t>
  </si>
  <si>
    <t>System provides a method of preparing agendas and backup documentation for cases reaching Court, Code Enforcement Board or similar authority</t>
  </si>
  <si>
    <t xml:space="preserve">System accepts results and narrative information for daily inspections.  </t>
  </si>
  <si>
    <t>System maintains historical information about each case and  inspection.</t>
  </si>
  <si>
    <t>System provides an inspection request management functionality that in integrated to the ESRI GIS system, providing automated routing and location information</t>
  </si>
  <si>
    <t>System provides ability to report on all inspection reports for a project</t>
  </si>
  <si>
    <t>System provides tools for users to create custom reports through a report writer using key fields.</t>
  </si>
  <si>
    <t>System can report on inspection revenues by type.</t>
  </si>
  <si>
    <t>System can accommodate restaurant inspections.</t>
  </si>
  <si>
    <t>System can accommodate health inspections.</t>
  </si>
  <si>
    <t>System can accommodate illicit discharge detection and elimination (IDDE) inspections.</t>
  </si>
  <si>
    <t>System can notify external utilities (i.e. ComEd) of approved inspections.</t>
  </si>
  <si>
    <t>System provides automated delivery of third party inspection and testing reports (e.g., fire, life safety, etc.), ensuring that reports meet the minimum requirements of the referenced code and determine that the minimum required frequencies for inspection, testing and maintenance have been met. </t>
  </si>
  <si>
    <t>Code/Ordinance Enforcement</t>
  </si>
  <si>
    <t>System automatically prompts action on re-inspections/re-calls.</t>
  </si>
  <si>
    <t>System can notify external constituents of inspections and necessary follow-up</t>
  </si>
  <si>
    <t>System can provide notifications to responsible parties, and establish user-defined follow-up inspection program to ensure corrections are made.</t>
  </si>
  <si>
    <t>System provides a quick review of an inspection status of any project.</t>
  </si>
  <si>
    <t>System provides functionality for communication of inspection results (configurable for owner, contractor, etc.) via email communication.</t>
  </si>
  <si>
    <t>System provides the ability to record fines on properties generated by code enforcement actions.</t>
  </si>
  <si>
    <t>System provides a method of assigning a case to an inspector for follow-up.  Where appropriate, allow demand reports to be run, sorted by inspector.</t>
  </si>
  <si>
    <t>System provides a method of establishing fine calculations and identifying a project which has failed multiple inspections</t>
  </si>
  <si>
    <t>System provides functionality to capture and track billing information associated with inspections and code enforcement.</t>
  </si>
  <si>
    <t>System can track multiple code enforcement types.</t>
  </si>
  <si>
    <t>System provides "tickler" file notification to ensure timely, efficient follow-up by appropriate staff for user-defined tasks.</t>
  </si>
  <si>
    <t>System provides functionality to allow for generation of customized correspondence concerning inspections, violations notices, etc.</t>
  </si>
  <si>
    <t>System can maintain, sort, search, retrieve, and report on key information about property (e.g. owner information, builder information, property address, parcel number, permits, inspections, etc.).</t>
  </si>
  <si>
    <t>System can automatically determine fees and expiration dates</t>
  </si>
  <si>
    <t>System can track inspection and violation data</t>
  </si>
  <si>
    <t>System able to be configured to charge / not charge fees for re-inspection, based on inspection type - with override capabilities</t>
  </si>
  <si>
    <t>System provides functionality to proactively notify the applicant of inspection results, once complete.</t>
  </si>
  <si>
    <t>System provides functionality to allow authorized staff to configure, specify and limit which data fields are available for public inquiry on the Web inspections portal.</t>
  </si>
  <si>
    <t>System allows for barcode functionality for inspection permits</t>
  </si>
  <si>
    <t>Violations</t>
  </si>
  <si>
    <t>System maintains historical records of findings and actions associated with a given property &amp; business &amp; individuals</t>
  </si>
  <si>
    <t>System provides functionality to allow for review that all established requirements have been met.</t>
  </si>
  <si>
    <t>System provides functionality for project notes and comments.</t>
  </si>
  <si>
    <t>System provides the ability to generate a violation notice to be sent to the property owner</t>
  </si>
  <si>
    <t>System provides the ability to track notices and the complaint status</t>
  </si>
  <si>
    <t>System provides the ability to activate interdepartmental holds on addresses that are noncompliant, disabling issuance of permits or other project activity based on the severity of the hold</t>
  </si>
  <si>
    <t>Additional items added</t>
  </si>
  <si>
    <t>System provides the ability to complete inspections without an internet connection and sync data once an internet connection is established</t>
  </si>
  <si>
    <t>Inspections are in a format that is readily printed or e-mailed.</t>
  </si>
  <si>
    <t>System should allow for off-site printing of inspection results.</t>
  </si>
  <si>
    <t>Inventory Master Record</t>
  </si>
  <si>
    <t xml:space="preserve">Ability to support multiple inventory numbering schemes in a single system. </t>
  </si>
  <si>
    <t>Ability to cross-reference the above-mentioned numbering scheme to vendor and vendor part number</t>
  </si>
  <si>
    <t xml:space="preserve">Ability to support user defined numbering schemes. </t>
  </si>
  <si>
    <t xml:space="preserve">Ability to support multiple inventory locations. </t>
  </si>
  <si>
    <t>Ability to provide for maintenance of the following data elements for all inventory items.  Inquiry and reporting on inventory items can be based on any of the following fields:</t>
  </si>
  <si>
    <t>Alternate Item Number</t>
  </si>
  <si>
    <t>Audit Priority for continuous inventory (A,B,C)</t>
  </si>
  <si>
    <t>Average Cost</t>
  </si>
  <si>
    <t>Bin Number/Shelf number</t>
  </si>
  <si>
    <t>Charge to Job/Account</t>
  </si>
  <si>
    <t>Classification</t>
  </si>
  <si>
    <t>Current Cost (last price paid)</t>
  </si>
  <si>
    <t>Current Cost Date</t>
  </si>
  <si>
    <t>Custodian/Assigned to (either staff or asset)</t>
  </si>
  <si>
    <t>Date Issued</t>
  </si>
  <si>
    <t>Date Item Entered Inventory</t>
  </si>
  <si>
    <t>Date Item Ordered</t>
  </si>
  <si>
    <t>Economic Order Quantity</t>
  </si>
  <si>
    <t>Employee Name and Number Ordering Item(s)</t>
  </si>
  <si>
    <t>Emergency Item</t>
  </si>
  <si>
    <t>Expiration Date</t>
  </si>
  <si>
    <t>General Ledger Account Number (including Program)</t>
  </si>
  <si>
    <t>Inventory Item Location</t>
  </si>
  <si>
    <t>Inventory Item Number</t>
  </si>
  <si>
    <t>Issue Tracking</t>
  </si>
  <si>
    <t xml:space="preserve">Issued By </t>
  </si>
  <si>
    <t>Issued To</t>
  </si>
  <si>
    <t>Item Commodity</t>
  </si>
  <si>
    <t>Item Description</t>
  </si>
  <si>
    <t>Latest Quantity Received</t>
  </si>
  <si>
    <t>Manufacturer Name</t>
  </si>
  <si>
    <t>Manufacturer Part Number</t>
  </si>
  <si>
    <t>Month-to-Date Receipts</t>
  </si>
  <si>
    <t>Most Recent Purchase Order Number</t>
  </si>
  <si>
    <t>Multiple Vendor Numbers</t>
  </si>
  <si>
    <t>Ordering Account Number</t>
  </si>
  <si>
    <t>Overhead Rate</t>
  </si>
  <si>
    <t>Quantity Available</t>
  </si>
  <si>
    <t>Quantity on Hand</t>
  </si>
  <si>
    <t>Quantity on Order</t>
  </si>
  <si>
    <t>Quantity Reserved</t>
  </si>
  <si>
    <t>Received By</t>
  </si>
  <si>
    <t>Received Date</t>
  </si>
  <si>
    <t>Reorder Point (maximum/minimum) and Replenishment Quantity</t>
  </si>
  <si>
    <t>Reserved By (multiple departments)</t>
  </si>
  <si>
    <t>Total Value of Quantity on Hand</t>
  </si>
  <si>
    <t>Type (each, dozen, etc.)</t>
  </si>
  <si>
    <t>Units of Measure for Issue</t>
  </si>
  <si>
    <t>Units of Measure for Purchase</t>
  </si>
  <si>
    <t>Vendor Part Number (as cross reference)</t>
  </si>
  <si>
    <t>Warehouse Identifier</t>
  </si>
  <si>
    <t>Year-to-Date Receipts</t>
  </si>
  <si>
    <t>Ability to have fields automatically fill if keyed information is redundant.</t>
  </si>
  <si>
    <t>Ability to accommodate alpha numerical commodity and sub-commodity codes, consistent with universal NIGP commodity codes.</t>
  </si>
  <si>
    <t>Ability to notify appropriate users when inventory levels have reached the reorder point.</t>
  </si>
  <si>
    <t>Ordering / Reordering</t>
  </si>
  <si>
    <t>Configurable workflow shared with Inventory and Purchasing modules to control process of ordering, replenishing, and removing inventory items.</t>
  </si>
  <si>
    <t>Ability to process back orders.</t>
  </si>
  <si>
    <t>Inventory Withdrawal</t>
  </si>
  <si>
    <t>Ability to support the development of a catalogue of inventory available to internal customers (including both regular and surplus inventory).</t>
  </si>
  <si>
    <t xml:space="preserve">Ability for internal customers to place on-line orders. </t>
  </si>
  <si>
    <t>Ability to remove materials or parts from inventory based on work order requirements.  System is updated automatically when  parts are issued to work orders</t>
  </si>
  <si>
    <t>Ability to handle multiple inventory locations and prioritize them for stock picking purposes.</t>
  </si>
  <si>
    <t>Ability to provide a surplus “excess or obsolete” function to withdraw inventory, posting to a separate GL account.</t>
  </si>
  <si>
    <t>Ability to restrict inventory access to those items / locations the user is authorized for.</t>
  </si>
  <si>
    <t>Receiving</t>
  </si>
  <si>
    <t xml:space="preserve">Ability to print barcode labels with user defined data relating to the inventory item. </t>
  </si>
  <si>
    <t>Ability to process, on-line, receipts at multiple receiving locations.</t>
  </si>
  <si>
    <t>Ability to support barcoding.</t>
  </si>
  <si>
    <t>Ability to support RFID (Radiofrequency Identification)</t>
  </si>
  <si>
    <t>Inventory Adjustments/Auditing</t>
  </si>
  <si>
    <t>Ability for authorized users to perform inventory level adjustments</t>
  </si>
  <si>
    <t>Ability to create a cycle count report without freezing inventory.</t>
  </si>
  <si>
    <t>Costing</t>
  </si>
  <si>
    <t>Ability to automatically calculate weighted average, FIFO, LIFO, etc. cost of inventory items when stock contains items at multiple prices.</t>
  </si>
  <si>
    <t>Ability to apply an overhead rate to the item cost for an inventory item.</t>
  </si>
  <si>
    <t>Interfaces / Integration</t>
  </si>
  <si>
    <t>Ability to link work orders / service orders to inventory</t>
  </si>
  <si>
    <t>Ability to alert staff via a workflow of what inventory to provide to new hires.</t>
  </si>
  <si>
    <t>Ability to alert staff via a workflow of what inventory to obtain from terminating employees.</t>
  </si>
  <si>
    <t>Ability to provide on-line access to inventory transactions (receipt, issues, and adjustments) and status.</t>
  </si>
  <si>
    <t>Ability to generate inventory reports on an ad-hoc or systematic basis for maintenance personnel, financial staff, and management.</t>
  </si>
  <si>
    <t>Ability to support reporting by multiple inventory/warehouse locations.</t>
  </si>
  <si>
    <t>Ability to report on vendor activity, by item, date, or value.</t>
  </si>
  <si>
    <t>Ability to create a vendor/Item Cross Reference Report.</t>
  </si>
  <si>
    <t>Ability to produce an ABC Inventory Analysis.</t>
  </si>
  <si>
    <t>Ability to generate a price list for each item.</t>
  </si>
  <si>
    <t>Ability to create a report of Recommended Orders, for all or user-selected items below reorder point, including:</t>
  </si>
  <si>
    <t>Maximum and Minimum Reorder Points</t>
  </si>
  <si>
    <t>Date of Last Purchase</t>
  </si>
  <si>
    <t>Year-to-Date Issuances</t>
  </si>
  <si>
    <t>Ability to generate a Back Order Status report, of all items currently on back order.</t>
  </si>
  <si>
    <t>Ability to generate a Receiving Report, with each item by date or vendor or P.O.#.</t>
  </si>
  <si>
    <t>Ability to create an Active Parts Report, lists all materials and parts currently assigned to open work orders.</t>
  </si>
  <si>
    <t>Ability to create a Material Usage Report, including value and quantities by account, department, division, vehicle, part number, or program for a specified time period.</t>
  </si>
  <si>
    <t xml:space="preserve">Ability to notify system user of inactivity of inventory items for user specified time.   </t>
  </si>
  <si>
    <t>Ability to report on current inventories and historical usage to be used in capacity planning.</t>
  </si>
  <si>
    <t>Ability to identify available funds by inventory commodity</t>
  </si>
  <si>
    <t>Ability to require the validation of funds prior to release of requisition orders or purchase requests for inventory items.</t>
  </si>
  <si>
    <t>Ability to support for physical verification of inventory balances by location and type</t>
  </si>
  <si>
    <t>Ability to record changes in physical condition (i.e. excellent, good, fair, or poor), quantities, etc., based on the results of physical inventory verifications.</t>
  </si>
  <si>
    <t>Ability to track pooled investments.</t>
  </si>
  <si>
    <t>Ability to maintain a database of negotiable instruments held for safekeeping.</t>
  </si>
  <si>
    <t>Ability to manage agreements and track letters of credit, performance bonds and cash deposits.</t>
  </si>
  <si>
    <t>Ability to flag performance bonds and cash deposits to indicate debt offset.</t>
  </si>
  <si>
    <t>Ability to associate draw bill/refund relationship.</t>
  </si>
  <si>
    <t>Ability to tie 'letter of credit' system to accounts payable for cash deposit release.</t>
  </si>
  <si>
    <t>Ability to integrate Investment Management activities into general ledger directly.</t>
  </si>
  <si>
    <t>Ability to perform interest projections based on user specifications.</t>
  </si>
  <si>
    <t>Ability to provide detailed projected yield and maturity analysis tools</t>
  </si>
  <si>
    <t>Ability to assign and track an investment that is associated with one or more funds.</t>
  </si>
  <si>
    <t>Ability to target investment earnings to another fund.</t>
  </si>
  <si>
    <t>Ability to set up a fund as non-interest bearing.</t>
  </si>
  <si>
    <t>Ability to track fund balances for distribution of interest.</t>
  </si>
  <si>
    <t>Ability to record an estimated interest rate for pooled investments for the month.</t>
  </si>
  <si>
    <t>Ability to allocate interest earnings (including negative interest) and unrealized gains/losses based on average balances calculated from user defined to/from dates or periods.</t>
  </si>
  <si>
    <t>Ability to track interest receivable by fund/org.</t>
  </si>
  <si>
    <t>Ability to track FMV balances on a fund/org level.</t>
  </si>
  <si>
    <t>Ability to track a pool of collateral for sweep repurchase agreements and CD's.</t>
  </si>
  <si>
    <t>Ability to record investment calls and partial calls.</t>
  </si>
  <si>
    <t>Ability to create user defined portfolios.</t>
  </si>
  <si>
    <t>Ability to calculate amortization/accretion utilizing a user defined method (i.e., straight line, constant yield, etc.).</t>
  </si>
  <si>
    <t>Ability to calculate multiple yields (e.g. yields based on industry standards).</t>
  </si>
  <si>
    <t>Ability to perform and print investment compliance review (comparing the portfolio to the policy) based on user-defined parameters.</t>
  </si>
  <si>
    <t>Ability to utilize reminders/flags</t>
  </si>
  <si>
    <t>Ability to interface with the City's financial institutions</t>
  </si>
  <si>
    <t>Ability to abide by the State's investment laws for governments.</t>
  </si>
  <si>
    <t>Ability to integrate investments management with the bank reconciliation process.</t>
  </si>
  <si>
    <t>Ability to integrate to the G/L module.</t>
  </si>
  <si>
    <t>Ability to integrate to the AP and AR module for non-scheduled transactions.</t>
  </si>
  <si>
    <t>System Functional Requirements</t>
  </si>
  <si>
    <t>System's master address / geobase is a centralized geobase database that is integrated with other ERP module areas proposed which contain parcel, address and / or owner information (please use comments section to identify those which are integrated and those which are not integrated)</t>
  </si>
  <si>
    <t>All other system modules which track information related to parcel numbers, addresses or other asset ID schemes allow the user to specify the parcel number, address, or asset ID in the transaction / information entered.</t>
  </si>
  <si>
    <t>The street index includes address ranges for each street within the Organization</t>
  </si>
  <si>
    <t>Ability to support a standard naming convention including segments for all streets and addresses.</t>
  </si>
  <si>
    <t>Street Dictionary necessary for data integrity</t>
  </si>
  <si>
    <t>System provides the ability to associate multiple addresses with a parcel</t>
  </si>
  <si>
    <t>System provides the ability to associate multiple parcels with an address</t>
  </si>
  <si>
    <t>System's master address function is integrated to all other system modules receiving alerts created in that module and displaying them to the other modules, and allowing changes within other modules.</t>
  </si>
  <si>
    <t>Ability to view, add, delete, or change user comments depending on user security roles.</t>
  </si>
  <si>
    <t>Ability to alert other users in other modules to user comments in this module.</t>
  </si>
  <si>
    <t>System includes standard functionality to attach electronic documents to addresses and parcels.</t>
  </si>
  <si>
    <t>When transactional changes are identified (new parcel, split, combine) the system has the ability to automatically notify various staff (configurable) and external agencies (configurable) of the change.</t>
  </si>
  <si>
    <t>System provides the capability to create a "house account" which represents the parent "building" record for other "apartment" address records</t>
  </si>
  <si>
    <t>System provides ability to transfer all parcel and/or address information from a temporary parcel identification number and/or address to a permanent number, including all related license, permit and other transactional information</t>
  </si>
  <si>
    <t>The system will support a single parcel record that is not duplicated within the system.</t>
  </si>
  <si>
    <t>System is capable of integrating to the Organization’s ESRI GIS to synchronize property information (e.g. parcel, street name, etc.) and for spatial displays and queries</t>
  </si>
  <si>
    <t xml:space="preserve">System allows for hierarchical structure for parcels, addresses, structure, and individual units.  </t>
  </si>
  <si>
    <t>User comments follow the hierarchical structure for parcels, address, structure, and individual units (i.e. a comment on the parcel will cascade down to lower records)</t>
  </si>
  <si>
    <t>System provides referential integrity capabilities based on the hierarchical structure.</t>
  </si>
  <si>
    <t>System integrates with ESRI GIS system to associate records with a GIS shape file and allows for viewing of other GIS layers in context of location.</t>
  </si>
  <si>
    <t xml:space="preserve">Options to incorporate a map base display and position (geocode) address locations using a Geographic Information System (GIS) server based web mapping application or similar application capability </t>
  </si>
  <si>
    <t>Ability to maintain history of a piece of property that identifies how the property record originated and subsequent changes.</t>
  </si>
  <si>
    <t>Ability to relate historical property records to the current record so that a complete history of a property is available in one place.</t>
  </si>
  <si>
    <t>Ability to not assign an address to a parcel if desired, leave blank (rather than putting unknown or the lot number).</t>
  </si>
  <si>
    <t>Ability to do lien checks against properties.</t>
  </si>
  <si>
    <t>Possibility for other types of identifiers other than addresses and parcels, where information pertaining to that identifier can be seen by other associated identifiers.  For instance, if we had a subdivision identifier, we could attach requirements, etc... to the subdivision that can be seen by all associated addresses/parcels for that subdivision</t>
  </si>
  <si>
    <t>Need to be able to identify if the address is within city limits or out of city limits</t>
  </si>
  <si>
    <t>Ability to import location records and related data from an external source.</t>
  </si>
  <si>
    <t xml:space="preserve">Ability to specify data fields associated with a location record with lookup tables that allow comments for data validation. </t>
  </si>
  <si>
    <t>Ability to specify whether fields on a location record are mandatory or optional</t>
  </si>
  <si>
    <t>Customer Management</t>
  </si>
  <si>
    <t>Ability for system to generate customer ID numbers and link ID to master name.</t>
  </si>
  <si>
    <t>Ability to split or combine customer accounts.</t>
  </si>
  <si>
    <t>Ability to identify duplicate accounts by user defined criteria</t>
  </si>
  <si>
    <t>System must provide the ability to maintain and query the following customer information:</t>
  </si>
  <si>
    <t>Customer Number</t>
  </si>
  <si>
    <t>Name of Customer</t>
  </si>
  <si>
    <t>Separate fields for First Name, Middle Initial, Last Name</t>
  </si>
  <si>
    <t>Owner / Business Address(s)</t>
  </si>
  <si>
    <t>Customer master  two addresses lines (i.e., physical vs. mailing)</t>
  </si>
  <si>
    <t xml:space="preserve">Bill To Address (Nine Digit Zip Code) </t>
  </si>
  <si>
    <t>Telephone - Work/Cell/Home</t>
  </si>
  <si>
    <t>FAX Number</t>
  </si>
  <si>
    <t>Customer Type (e.g., individual, property, hangar)</t>
  </si>
  <si>
    <t>Number of Insufficient Fund Checks Received</t>
  </si>
  <si>
    <t>Date of Last Insufficient Fund Check Received</t>
  </si>
  <si>
    <t>State Tax Exempt Number plus expiration date</t>
  </si>
  <si>
    <t>Federal Tax ID number</t>
  </si>
  <si>
    <t xml:space="preserve"> Social Security Number (with ability to restrict access)</t>
  </si>
  <si>
    <t>Drivers License Number</t>
  </si>
  <si>
    <t>Last payment date</t>
  </si>
  <si>
    <t>Last payment amount</t>
  </si>
  <si>
    <t>Email Address</t>
  </si>
  <si>
    <t>Customer Notes (in log form, tracking user ID, date, and time)</t>
  </si>
  <si>
    <t>Unlimited number of user defined fields</t>
  </si>
  <si>
    <t>Current balance</t>
  </si>
  <si>
    <t>Last invoice date</t>
  </si>
  <si>
    <t xml:space="preserve">Prepaid  deposit/advance on account </t>
  </si>
  <si>
    <t>Pending transactions</t>
  </si>
  <si>
    <t>Last statement balance</t>
  </si>
  <si>
    <t>Liens</t>
  </si>
  <si>
    <t>Installment (Payment) Plans, with varying terms and annual increases per customer</t>
  </si>
  <si>
    <t>Lease terms and conditions</t>
  </si>
  <si>
    <t>Ability to review a customer's billing/transaction history at a summary level and be able to drill down and select a bill or transaction item to view in detail.</t>
  </si>
  <si>
    <t>Ability for the system to automatically maintain and allow viewing of an audit log of all changes to a customer account.</t>
  </si>
  <si>
    <t>Ability to block postings to an inactive account.</t>
  </si>
  <si>
    <t>Ability to develop user-defined flags and warnings.</t>
  </si>
  <si>
    <t>Ability to block customer account for payment and provide a notification/warning (e.g., to notify the clerk/customer that additional action is needed first or the payment must be paid at a different location).</t>
  </si>
  <si>
    <t>Ability to establish effective and end dates for managing all customer flags.</t>
  </si>
  <si>
    <t>Accepts overpayments and stores a credit balance in the appropriate account/customer record, including the appropriate accounting entry based on Organization defined accounts (i.e., suspense accounts), based on Business Unit.</t>
  </si>
  <si>
    <t>Ability to process refund against customer credit balance from overpayment.</t>
  </si>
  <si>
    <t>Ability for the system to generate reports indicating which accounts have credit balances greater than the Organization threshold, and for a user to use minimal clicks (e.g., select all, deselect some) for mass approval to process refunds.</t>
  </si>
  <si>
    <t>Ability to apply overpayment amounts to other invoices for that customer.</t>
  </si>
  <si>
    <t>System to warn for customer overpayment</t>
  </si>
  <si>
    <t>Ability to support eGovernment customer self-service function, whereby each customer has the ability to access customer account level information, including viewing their invoices, payments, a statement, minimum amount due to avoid shut-off, etc.</t>
  </si>
  <si>
    <t>Ability to see all outstanding receivables on a customer's account across all implemented ERP modules</t>
  </si>
  <si>
    <t xml:space="preserve">AR account open item management </t>
  </si>
  <si>
    <t>Ability to accept a payment and apply to billings on user defined bill types</t>
  </si>
  <si>
    <t>Ability to report customers that have had no activity as of a user specified date, so that the customer can be archived from the system and option to reactivate.</t>
  </si>
  <si>
    <t>Ability to prevent inactivation of a customer's record if there is an outstanding activity.</t>
  </si>
  <si>
    <t>Miscellaneous Billing and Invoicing</t>
  </si>
  <si>
    <t>Ability to support recurring billing functions allowing the user to establish effective date and frequency of recurring billing.</t>
  </si>
  <si>
    <t>Ability to enter information to automatically adjust recurring billing amounts, such as number of days in the month or percentage increases over time.</t>
  </si>
  <si>
    <t>Ability to bill a minimum billing amount based on bill type (e.g., for installment agreements).</t>
  </si>
  <si>
    <t>Ability to select the "remit to" address on the invoice from a list of centrally approved/managed addresses.</t>
  </si>
  <si>
    <t>Ability to establish a series of department specific bill types for various charges.</t>
  </si>
  <si>
    <t>Ability to establish bill types and rate tables and schedules for each with the ability for authorized users to change these default rates on invoices.</t>
  </si>
  <si>
    <t>Ability to accommodate various bill calculation methods using rate tables (e.g., flat rate, unit charge, flat rate plus a unit charge, etc.).</t>
  </si>
  <si>
    <t>Ability for a particular bill type to be configured to require the association of that bill to a parcel number or other user defined field (e.g., unique identifiers for interface transactions).</t>
  </si>
  <si>
    <t>Ability for the system to automatically apply penalties and interest based upon system-defined rules and/or criteria</t>
  </si>
  <si>
    <t>Ability to enter payment with an effective (posting) date for payment</t>
  </si>
  <si>
    <t>Ability to maintain the following information associated with a particular bill type:</t>
  </si>
  <si>
    <t>Associated customer accounts</t>
  </si>
  <si>
    <t>Revenue and receivable accounts</t>
  </si>
  <si>
    <t>Related department</t>
  </si>
  <si>
    <t>Frequency</t>
  </si>
  <si>
    <t>Ability for user to define an invoice format specific to each bill type without programming intervention required.</t>
  </si>
  <si>
    <t>Ability for the bill print formatting features to be enabled by forms design tools, not performed through mail merge.</t>
  </si>
  <si>
    <t>Ability to print invoices in a specified order such as customer number, customer name, invoice number, zip code etc.</t>
  </si>
  <si>
    <t>Ability to establish installment payment schedules (including over multiple years) and take partial payments, including applying interest to outstanding amounts.</t>
  </si>
  <si>
    <t>Ability to notify tellers that loan amount is within a user-defined threshold to notify citizen that final payment amount is minimal, or for City to finalize the loan and write-off any minimal amount remaining.</t>
  </si>
  <si>
    <t>Ability for the system to generate installment payment coupons (coupon books) to send to customers, with coupons printing in a format to provide to customers in monthly order, with minimal human intervention needed.</t>
  </si>
  <si>
    <t>Ability to automatically generate separate GL batches when processing invoices, payments, adjustments, etc.</t>
  </si>
  <si>
    <t>Produce customer reconciliation statements showing beginning balance, charges, credits and payments, and a new outstanding balance.</t>
  </si>
  <si>
    <t>Produce standard, Organization-wide, bill type, and business-unit aging reports, past due reports, account statuses, and collections statuses.</t>
  </si>
  <si>
    <t>Ability to send an "estimate/deposit" (should not be labeled as an invoice, should be labeled as an "estimate/deposit").</t>
  </si>
  <si>
    <t>Ability to establish user-defined receivable types.</t>
  </si>
  <si>
    <t>Ability to input billing information at the departmental level.</t>
  </si>
  <si>
    <t>Ability to generate a credit memo/adjustments to specific invoices or to a group of invoices (e.g., regular automated review for errors, such as inappropriate delinquent charges, and potential corrections), with scheduled reports to notify users of corrections identified and ability to multi-select and post.</t>
  </si>
  <si>
    <t>Ability to manage return payments on customer accounts (i.e., record payment reversals for NSF checks).</t>
  </si>
  <si>
    <t>Ability to import/export invoice line item information from/to external data sources (i.e., Excel) into a working (not yet printed/posted) invoice.</t>
  </si>
  <si>
    <t>Ability to barcode invoices and have receipting scanners identify the customer account/invoice for applying payments.</t>
  </si>
  <si>
    <t>Ability to establish payment terms (# days until due) based on bill type.</t>
  </si>
  <si>
    <t>Ability to allow one-time invoices (i.e., one-time customers for miscellaneous sales).</t>
  </si>
  <si>
    <t>Ability to credit each line item on an invoice to multiple revenue accounts.</t>
  </si>
  <si>
    <t>Ability to reprint billings/invoices.</t>
  </si>
  <si>
    <t xml:space="preserve">Ability to bill electronically </t>
  </si>
  <si>
    <t>Ability to develop invoices with multiple pages of detail with the option to summarize the charges onto one line item with an attachment.</t>
  </si>
  <si>
    <t>Ability to specify due dates for bills, based on type of bill or billing frequency, such as 30 days from the printing or mailing date or other user-defined criteria.</t>
  </si>
  <si>
    <t>Ability to e-mail an invoice versus printing and mailing.</t>
  </si>
  <si>
    <t>Ability to specify invoice numbering schemes specific to each bill type (i.e., alphanumeric).</t>
  </si>
  <si>
    <t>Ability for hotel and franchise owners to report revenue and exemptions via an online form, with system ability to then calculate Transient Room Tax or Franchise tax based on applicable percentage.</t>
  </si>
  <si>
    <t>Ability to set effective dates for fee increases</t>
  </si>
  <si>
    <t>Late Charges/ Interest/Penalty</t>
  </si>
  <si>
    <t>Ability to electronically send out delinquency notifications</t>
  </si>
  <si>
    <t>Ability for payment reminders (delinquent notices) to print based on most recent data in the system (not as of month end, for example).</t>
  </si>
  <si>
    <t>Ability to establish late charges and penalties as a percentage of overdue amount, a flat penalty, a daily penalty, etc..</t>
  </si>
  <si>
    <t>Ability to establish late charges with user definable frequency as to when late charges are applied (I.e. daily, weekly, monthly, quarterly, etc.).</t>
  </si>
  <si>
    <t>Ability to waive penalty for an individual customer or invoice with proper authorization.</t>
  </si>
  <si>
    <t>Ability to include messages on bills.</t>
  </si>
  <si>
    <t>Statement Processing</t>
  </si>
  <si>
    <t>Ability to generate one statement for all bill types being billed to same customer.</t>
  </si>
  <si>
    <t xml:space="preserve">Ability to electronically generate bills and monthly statements </t>
  </si>
  <si>
    <t>Ability to support late notice statement processing with configurable language based on the aging results.</t>
  </si>
  <si>
    <t>Ability to print statements with zero balances if there was any activity for the month</t>
  </si>
  <si>
    <t>Ability to print statement with zero balances on request if there was no activity for the month</t>
  </si>
  <si>
    <t>Receivables Management</t>
  </si>
  <si>
    <t>Ability to establish loans for payment types (attached to properties) and calculate/track amortization in the system for interim and final payments.</t>
  </si>
  <si>
    <t>Ability to print promissory notes from the system, based on terms entered into the system.</t>
  </si>
  <si>
    <t>Ability to setup liens when loans are provided and remove liens when loans are closed off, with workflow reminders for steps.</t>
  </si>
  <si>
    <t>Ability for the system to be configured to allow decentralized entry and workflow to central authorized users for review of any and all remotely entered information for accuracy before billing and final posting to the General Ledger and Accounts Receivable.</t>
  </si>
  <si>
    <t>Ability to identify on an unpaid invoice on the customer record, if an item is "in Collections".</t>
  </si>
  <si>
    <t xml:space="preserve">Ability to assign an unpaid invoice to Collections with proper authorization (e.g., via a user-defined field on the invoice record, not the customer record).  </t>
  </si>
  <si>
    <t>Ability to identify on an invoice on the customer record, if an item is being disputed.</t>
  </si>
  <si>
    <t>Ability to indicate if a receivable is included in a bankruptcy filing.</t>
  </si>
  <si>
    <t>Ability to have an approval process where a request is routed through a workflow including approval of a write off or adjustment.</t>
  </si>
  <si>
    <t>Ability to attach documents</t>
  </si>
  <si>
    <t>Ability to set security rights for viewing attachments, such as limiting only designated users access to HIPAA sensitive information (e.g., inmate billings).</t>
  </si>
  <si>
    <t>System must provide the ability to compile delinquent receivables for:</t>
  </si>
  <si>
    <t>Transfer/export to a collection agency</t>
  </si>
  <si>
    <t>Write-off the balance</t>
  </si>
  <si>
    <t>Adjustment of the balance</t>
  </si>
  <si>
    <t>When invoices are transferred to a collection agency, the system has the ability to automatically post these to a different AR account in GL</t>
  </si>
  <si>
    <t>Ability to generate notices for mailing to customers resulting from NSF checks that includes a returned check fee.</t>
  </si>
  <si>
    <t>Ability to integrate to a Point Of Sale (POS) system.</t>
  </si>
  <si>
    <t>Ability to send  or receive a billing file to/from a 3rd party for the printing and mailing of the invoices and statements</t>
  </si>
  <si>
    <t>System integrates with a voice response system (Teleworks or comparable software) to allow customers to be able to inquire on their account and bill information via phone.</t>
  </si>
  <si>
    <t>System allows for the import of electronic payment files from various sources (bank, credit card merchants, etc.)</t>
  </si>
  <si>
    <t xml:space="preserve">Ability to automatically match incoming cash receipts to corresponding billing/invoice.  </t>
  </si>
  <si>
    <t>Ability to override automatic matching for incoming cash receipts in order to split the application of payments to multiple invoices.</t>
  </si>
  <si>
    <t>Ability to clear over/under payments to cash over /short account with threshold based on Organization policy, restricting who has access to change thresholds within the system.</t>
  </si>
  <si>
    <t>Ability to change the general ledger account that charge codes are posted to, without impacting historical information.</t>
  </si>
  <si>
    <t>Ability to attach liens to land files.</t>
  </si>
  <si>
    <t>Ability to attach liens to receivables.</t>
  </si>
  <si>
    <t>Ability to create Federal Form 1098</t>
  </si>
  <si>
    <t>Ability to create forms that incorporate privacy laws and HIPAA requirements (e.g. ambulance transport)</t>
  </si>
  <si>
    <t>Ability to pull reports on any user defined and general customer information fields.</t>
  </si>
  <si>
    <t>Ability to create A/R reports for user selected GL accounts</t>
  </si>
  <si>
    <t>Automatic notifications or reporting for items needing attention, such as past due, unpaid balances, disputed items, etc.</t>
  </si>
  <si>
    <t>General Functional Requirements</t>
  </si>
  <si>
    <t>Ability to create or change employee records (wages, deductions, etc.) in the past, present, and future time periods with audit trail of changes</t>
  </si>
  <si>
    <t>System has the ability to flag employees that are not eligible for the Affordable care act</t>
  </si>
  <si>
    <t xml:space="preserve">Ability to recalculate payroll in current period based on the updates to the employee records in prior periods. </t>
  </si>
  <si>
    <t>Payroll system should be date driven (start date, end date, etc.) for future flexibility (changes in rates, wage types, calculations, etc.)</t>
  </si>
  <si>
    <t xml:space="preserve">Ability for system to calculate payroll for mid pay period personnel actions. </t>
  </si>
  <si>
    <t xml:space="preserve">Ability to prorate employee pay calculation based on FTE. </t>
  </si>
  <si>
    <t>System provides all mandated State and Federal payroll reports, and includes updates with the standard software maintenance agreement.</t>
  </si>
  <si>
    <t>Ability to restrict access to Payroll/Personnel system according to specific end user roles.</t>
  </si>
  <si>
    <t xml:space="preserve">Ability to perform supplemental payroll processing to support tax reporting requirements and perform year-end processing and quarterly tax adjustments. </t>
  </si>
  <si>
    <t>Ability to set different worker's comp rates for the different types of job classifications or type of job  (i.e. Safety vs. Non-Safety employees)</t>
  </si>
  <si>
    <t>Ability to adjust all accumulated totals that are affected by an adjustment (e.g., FICA-subject wages, taxes, and retirement).</t>
  </si>
  <si>
    <t>Ability to match every payment and adjustment with the pay period where the adjustment applies.</t>
  </si>
  <si>
    <t>Ability to pay employees every other week but have the choice of producing vendor checks (i.e. Fed'l, state, insurances, etc.)  on the same cycle or monthly.</t>
  </si>
  <si>
    <t>Ability to change position, pay rate, wages, deductions, and job class mid-pay cycle.</t>
  </si>
  <si>
    <t>Ability to generate multiple checks for an employee within a single pay cycle.</t>
  </si>
  <si>
    <t>Ability to provide extensive audit trails of payroll transactions and employee payroll record changes</t>
  </si>
  <si>
    <t>Ability to pay employees with hourly rate and biweekly salary in same payroll cycle.</t>
  </si>
  <si>
    <t>Ability to maintain salary information for terminated employees for a user-defined time interval.</t>
  </si>
  <si>
    <t>Ability to reconcile COBRA payments made with eligibility records in HR.</t>
  </si>
  <si>
    <t>Ability to automate deductions for payment plans (employee overpayments and buybacks) and report on the amounts outstanding.</t>
  </si>
  <si>
    <t>Ability to automatically stop deductions when employee overpayments are fully re-paid.</t>
  </si>
  <si>
    <t>Ability to have multiple deductions for different payment plans for one employee.</t>
  </si>
  <si>
    <t>Ability to account for taxability of deductions based on taxability of overpayments.</t>
  </si>
  <si>
    <t>Ability to make payments to employees above their regular pay and define these payments as taxable/non-taxable, FLSA/non-FLSA, or Pensionable/non-pensionable.</t>
  </si>
  <si>
    <t>Ability to make adjustments (deductions) to employees' regular pay and define them as taxable/non-taxable, FLSA/non-FLSA, or Pensionable/non-pensionable.</t>
  </si>
  <si>
    <t>Ability to track base pay (per contract hourly pay) and premium pays (i.e. shift differential, longevity, overtime, etc.) separately and list all of these earnings separately on the check stub, with complete names/descriptions for each category.</t>
  </si>
  <si>
    <t>Ability to track step increases for pay, with premium or incentive pay having no impact on step increases.</t>
  </si>
  <si>
    <t>Ability to send appropriate electronic notifications to HR/Payroll Personnel when important payroll functions have occurred (checks printed, etc.)</t>
  </si>
  <si>
    <t>Ability for end-users to submit changes to payroll via an automated workflow (i.e. changes to W4, bank details,  time entry, self-service functionality).</t>
  </si>
  <si>
    <t>Ability for employee to donate leave to catastrophic leave and/or individual</t>
  </si>
  <si>
    <t>Ability to customize leave accruals and automate calculation/pro-rate leave accruals based on union contracts, regardless of when employees are hired or transferred (e.g., mid-pay period or mid fiscal year).</t>
  </si>
  <si>
    <t>Ability to have workflows or other tools for payroll processing, to incorporate a checklist to ensure that steps are followed in the appropriate order, during the year and at year-end.</t>
  </si>
  <si>
    <t>Employee Setup and Maintenance</t>
  </si>
  <si>
    <t>Ability to group employees by a minimum of three organization levels (Division, Department, and Status)</t>
  </si>
  <si>
    <t>Ability to classify employees in variety of ways (active, terminated, inactive, on-call, seasonal, permanent, temporary term, intermittent, full-time, part-time, elected, exempt, non-exempt, and user-defined other).</t>
  </si>
  <si>
    <t>Ability to classify an employee as Medicare only, both Social Security and Medicare or exempt from both Social Security and Medicare.</t>
  </si>
  <si>
    <t>System must provide the ability to safeguard against using duplicate Social Security Numbers.</t>
  </si>
  <si>
    <t xml:space="preserve">System must provide the ability to safeguard against using duplicate unique identifier such as multiple Personnel numbers (e.g. retirees, employees, extra-hires) and relate them if necessary. </t>
  </si>
  <si>
    <t>Ability to display employee information without displaying the SSN.</t>
  </si>
  <si>
    <t>Ability to enter multiple location codes per employee, such as work location, paycheck location (for distribution purposes), etc.. And the flexibility to change the locations by the Department as often as needed.</t>
  </si>
  <si>
    <t>Deductions and Contributions</t>
  </si>
  <si>
    <t>Ability to track and query the following information:</t>
  </si>
  <si>
    <t>Basic and additional life insurance (i.e. supplemental, double-supplemental, dependent)</t>
  </si>
  <si>
    <t>Charitable contributions</t>
  </si>
  <si>
    <t>Credit union (or other banking facility)</t>
  </si>
  <si>
    <t>Deductions for Organization Liabilities (i.e. Pension Obligation Bond, Retiree Health)</t>
  </si>
  <si>
    <t>Deductions with a future effective date(s)</t>
  </si>
  <si>
    <t>Deferred compensation (457)</t>
  </si>
  <si>
    <t>Dependent coverage (single +1, family)</t>
  </si>
  <si>
    <t xml:space="preserve">Eligibility  </t>
  </si>
  <si>
    <t>Federal, state, FICA, Medicare taxes</t>
  </si>
  <si>
    <t>Flexible spending/cafeteria plan (health and dependent care)</t>
  </si>
  <si>
    <t xml:space="preserve">Multiple Garnishment Types including: </t>
  </si>
  <si>
    <t>Child Support</t>
  </si>
  <si>
    <t>Federal/State Levies</t>
  </si>
  <si>
    <t>Creditor</t>
  </si>
  <si>
    <t>Bankruptcy</t>
  </si>
  <si>
    <t>Other user defined</t>
  </si>
  <si>
    <t>Multiple garnishment types as defined above applied across multiple states (i.e. Child Support)</t>
  </si>
  <si>
    <t>Long-term disability insurance</t>
  </si>
  <si>
    <t>Multiple Insurance plans</t>
  </si>
  <si>
    <t>State disability insurance (SDI)</t>
  </si>
  <si>
    <t>Workers compensation</t>
  </si>
  <si>
    <t>Uniquely identified deductions for an employee or group of employees (i.e. Probation Offset, etc.)</t>
  </si>
  <si>
    <t>Unlimited number of deductions</t>
  </si>
  <si>
    <t>Ability to specify, by pay/deduction code:</t>
  </si>
  <si>
    <t>Which codes apply to which employees.</t>
  </si>
  <si>
    <t>Which are for retroactive pays.</t>
  </si>
  <si>
    <t>Which deductions apply by pay period and employee/bargaining group.</t>
  </si>
  <si>
    <t>Deductions with begin and stop dates for such items as:</t>
  </si>
  <si>
    <t>Recurring deductions</t>
  </si>
  <si>
    <t>Minimum/maximum percentage of earnings amount</t>
  </si>
  <si>
    <t>Minimum/maximum fixed dollar value</t>
  </si>
  <si>
    <t>Frequency for withholding</t>
  </si>
  <si>
    <t>Ability to establish multiple deferred compensation (457) matching rules, allowing for Organization match based on employee contribution (and combined contribution) level</t>
  </si>
  <si>
    <t>Ability to allow for leave without pay with the ability to continue employer paid deductions (FMLA, USERRA, Injury Pay - Safety).</t>
  </si>
  <si>
    <t>Ability to have on-line real-time update capability of the deduction table.</t>
  </si>
  <si>
    <t>Ability to provide mass update capabilities on payroll tables.</t>
  </si>
  <si>
    <t>Ability to set-up arrears rules by deduction type.</t>
  </si>
  <si>
    <t>Ability to allow the selection of the method of computing employee and employer contribution amounts based on the following:</t>
  </si>
  <si>
    <t>Flat dollar amount</t>
  </si>
  <si>
    <t>Percentage of the total contribution amount</t>
  </si>
  <si>
    <t>Amount per hour worked</t>
  </si>
  <si>
    <t>Formula</t>
  </si>
  <si>
    <t>Percent of earnings</t>
  </si>
  <si>
    <t>Annual wages</t>
  </si>
  <si>
    <t>Ability to produce audits of employee deductions for the purpose of detecting the absence of a required deduction or the existence of an unauthorized deduction.</t>
  </si>
  <si>
    <t>Ability to determine if a deduction should be applied to a particular payment based on such criteria as earnings type, effective dates, and employee group restrictions.</t>
  </si>
  <si>
    <t>Ability to determine if earnings are sufficient to withhold a deduction.</t>
  </si>
  <si>
    <t>Ability to accumulate totals per employee deduction for the following employee and employer contribution amounts:</t>
  </si>
  <si>
    <t>Current period wage period</t>
  </si>
  <si>
    <t>Month-to-date</t>
  </si>
  <si>
    <t>Quarter-to-date</t>
  </si>
  <si>
    <t>Year-to-date</t>
  </si>
  <si>
    <t>Fiscal-to-date</t>
  </si>
  <si>
    <t>Life-to-date</t>
  </si>
  <si>
    <t>Ability to process special supplemental deductions.</t>
  </si>
  <si>
    <t>Ability to calculate a single ER percentage contribution to pension plans.</t>
  </si>
  <si>
    <t>Ability to calculate a multiple ER percentage contribution to pension plans.</t>
  </si>
  <si>
    <t xml:space="preserve">Ability to assign employee retirement contribution rates based on State/Organization plans. </t>
  </si>
  <si>
    <t>Ability to set up deduction with different taxability for Income taxes, Social Security and Medicare taxes (for example deferred comp, section 125 plan earnings).</t>
  </si>
  <si>
    <t>Ability to do a monthly accumulation of insurance premiums for reconciliation to insurance providers' invoice file. Provide for method of comparison.</t>
  </si>
  <si>
    <t>Ability to calculate and deduct life insurance, short-term and long-term disability premiums each month for all employees based on gross wages and employee's age.</t>
  </si>
  <si>
    <t>Ability to generate automatic G/L journal entry for all deductions each pay period.</t>
  </si>
  <si>
    <t>Ability to add unlimited number of user-defined deductions.</t>
  </si>
  <si>
    <t>Ability to auto adjust all deductions at termination</t>
  </si>
  <si>
    <t>Ability to set up deductions as pre-tax and post-tax</t>
  </si>
  <si>
    <t xml:space="preserve">Ability for the system to automatically select proper taxability based on deduction type (for example Dependent Life should be post-tax). </t>
  </si>
  <si>
    <t>Ability for the system to automatically select proper State/Federal taxability for section 125 cost of coverage of registered/non-registered domestic partners</t>
  </si>
  <si>
    <t xml:space="preserve">Garnishments  </t>
  </si>
  <si>
    <t>Ability to process garnishments for third-parties, child support, bankruptcy, federal levy.</t>
  </si>
  <si>
    <t>Ability to setup varying computational methods for each garnishment type, such as determining an employee' s disposable earnings for each garnishment type (gross minus required withholdings) including accommodations for varying tax filing status'.</t>
  </si>
  <si>
    <t>Ability to enter specific garnishment withholding amounts for an employee for each pay period.</t>
  </si>
  <si>
    <t>Ability to record the following information with each garnishment:</t>
  </si>
  <si>
    <t>Name and address of the levying party</t>
  </si>
  <si>
    <t>Case number</t>
  </si>
  <si>
    <t>Garnishment amount</t>
  </si>
  <si>
    <t>Balance</t>
  </si>
  <si>
    <t>Ability to flag employee when garnishment balance and interest is paid</t>
  </si>
  <si>
    <t>Ability to generate an individual or combined garnishment check</t>
  </si>
  <si>
    <t>Ability to cancel garnishment check and refund with appropriate workflow</t>
  </si>
  <si>
    <t>Ability to calculate and deduct Organization defined garnishment admin fee</t>
  </si>
  <si>
    <t>Ability to have one garnishment deduction that can be paid out to multiple vendors</t>
  </si>
  <si>
    <t>Ability to calculate withholding of specific amount up to a pre-described amount (balance due/maximum deduction amount).</t>
  </si>
  <si>
    <t>Ability to calculate withholding at a percentage rate of disposable pay up to a pre-described amount (balance due/maximum deduction amount).</t>
  </si>
  <si>
    <t>Ability to establish minimum earnings standards which preempt the deduction from being taken (e.g., 30 X minimum wage exempt from garnishment).</t>
  </si>
  <si>
    <t>Ability to track each garnishment independently (to track multiple garnishments per employee).</t>
  </si>
  <si>
    <t>Ability to properly calculate multiple garnishments for one employee</t>
  </si>
  <si>
    <t>Ability to prioritize garnishments based on Oregon state law.</t>
  </si>
  <si>
    <t>Ability to update calculations based on most current federal and state regulations.</t>
  </si>
  <si>
    <t>Ability to calculate court-ordered medical insurance premiums as garnishment when computing disposable income.</t>
  </si>
  <si>
    <t>Earnings</t>
  </si>
  <si>
    <t>Data Elements - Earnings</t>
  </si>
  <si>
    <t>Ability to accumulate totals per employee earnings type:</t>
  </si>
  <si>
    <t>Ability to track and query the following earnings information:</t>
  </si>
  <si>
    <t>Regular Pay</t>
  </si>
  <si>
    <t xml:space="preserve">Overtime Pay (straight 1.0, 1.5, 2.0, 2.5) </t>
  </si>
  <si>
    <t>Catastrophic leave</t>
  </si>
  <si>
    <t>Compensation time earned</t>
  </si>
  <si>
    <t>Compensation time paid</t>
  </si>
  <si>
    <t>Earnings type subject to FLSA, retirement, FICA, income tax, or Unemployment Insurance</t>
  </si>
  <si>
    <t>Education pay</t>
  </si>
  <si>
    <t>Family death (funeral) leave</t>
  </si>
  <si>
    <t>Family Leave - no pay, comp taken, dependent sick leave, personal holiday, sick leave, vacation, catastrophic leave</t>
  </si>
  <si>
    <t xml:space="preserve">Pay stub visibility of hours previously worked or taken but paid in the current pay period to distinguish from the current pay period earnings </t>
  </si>
  <si>
    <t>Incentive / award paid</t>
  </si>
  <si>
    <t>Jury duty</t>
  </si>
  <si>
    <t>Lump sum paid leave (vacation, comp time hours, holiday paid, personal leave, floating holiday and banked holidays etc.)</t>
  </si>
  <si>
    <t>Military Active Leave</t>
  </si>
  <si>
    <t>Modified Duty</t>
  </si>
  <si>
    <t>Military Training</t>
  </si>
  <si>
    <t>On the job injury pay</t>
  </si>
  <si>
    <t>On-call shift by day</t>
  </si>
  <si>
    <t xml:space="preserve">Paid Leave </t>
  </si>
  <si>
    <t>Unpaid Leave</t>
  </si>
  <si>
    <t>Personal Leave</t>
  </si>
  <si>
    <t>Retirement benefit received</t>
  </si>
  <si>
    <t>Short term disability</t>
  </si>
  <si>
    <t>Status: Permanent, Term, on-call, seasonal, temporary, intermittent</t>
  </si>
  <si>
    <t>Step Increase</t>
  </si>
  <si>
    <t>Administrative Leave Paid</t>
  </si>
  <si>
    <t>Termination leave payout (vacation, comp time hours, holiday paid, personal leave, floating holiday and banked holidays etc.)</t>
  </si>
  <si>
    <t>Training pay/Instructor Pay</t>
  </si>
  <si>
    <t>Holidays of all types: Holidays Worked, Banked Holidays, half day Holidays, holiday in lieu etc.</t>
  </si>
  <si>
    <t>Temporary Promotion Pay</t>
  </si>
  <si>
    <t>Temporary Assignment Pay</t>
  </si>
  <si>
    <t>POST Incentive Pay</t>
  </si>
  <si>
    <t xml:space="preserve">Workers Compensation Pay  </t>
  </si>
  <si>
    <t xml:space="preserve">Contractual OT </t>
  </si>
  <si>
    <t>OT Double Time</t>
  </si>
  <si>
    <t>Bi-lingual Pay Differential</t>
  </si>
  <si>
    <t>Assignment Differential</t>
  </si>
  <si>
    <t>Shift Differential</t>
  </si>
  <si>
    <t>Variable taxing rates and methods (e.g. flat percent or annualized percentage table) for any earnings type</t>
  </si>
  <si>
    <t>Ability to input future effective dates for changes to take place.</t>
  </si>
  <si>
    <t>Ability to identify retirement eligible wages from gross wages by group code or other defined flag</t>
  </si>
  <si>
    <t>Ability to have different base wages for calculating different deductions and earnings (union dues, fringe, etc.)</t>
  </si>
  <si>
    <t>Ability to allow an unlimited number of user defined earning types and attributes.</t>
  </si>
  <si>
    <t xml:space="preserve">Ability to report automatically when an employee reaches the set number of hours based on the employee group and classification. </t>
  </si>
  <si>
    <t>Ability to pay one employee based on multiple positions (additional appointments) with multiple job titles, pay rates, multiple departments, classifications, cost centers, etc., during the same pay cycle without the need for manual journal entries and show cross reference in payroll register and check stub.</t>
  </si>
  <si>
    <t>Ability to split employee pay and benefits across multiple departments, cost centers based on fixed percentage or worked hours.</t>
  </si>
  <si>
    <t>Ability to calculate regular rate of pay, per FLSA requirements: 
Rate of Pay = ((Total hours X Base Rate) + (additions to pay))/total hours worked</t>
  </si>
  <si>
    <t>Ability to allow the overtime calculation to include non-work hours</t>
  </si>
  <si>
    <t>Ability to establish a separate catastrophic leave bank for employees that have received catastrophic leave.  If accruals need to be suspended or adjusted, rules should be configured.</t>
  </si>
  <si>
    <t>Other Earnings</t>
  </si>
  <si>
    <t xml:space="preserve">Ability of department to change earnings/pay in the past, present, future and hold changes in suspense awaiting release by authorized user/department prior to updating employee record </t>
  </si>
  <si>
    <t>Ability to calculate additional pay for temporary assignments and temporary promotions above employee's current position</t>
  </si>
  <si>
    <t>Ability to pay earnings based on following calculations:</t>
  </si>
  <si>
    <t>Flat amount per pay period</t>
  </si>
  <si>
    <t>Percent of salary rate (base pay rate)</t>
  </si>
  <si>
    <t>Hourly rate</t>
  </si>
  <si>
    <t>Bi-weekly salary</t>
  </si>
  <si>
    <t>Monthly salary</t>
  </si>
  <si>
    <t>Annual salary</t>
  </si>
  <si>
    <t>Fixed Amount</t>
  </si>
  <si>
    <t xml:space="preserve">      ARC (After Hours) payment - Hours worked after business hours (Paid flat rate per hour)</t>
  </si>
  <si>
    <t>Ability to restrict an earnings type to a specified group or groups of employees</t>
  </si>
  <si>
    <t>Ability to compute total hours worked multiplied by rate per hour when less than a standard pay period amount is due to an individual.</t>
  </si>
  <si>
    <t>Ability of system to calculate and adjust taxable wages for non-cash fringe benefits (imputed income)</t>
  </si>
  <si>
    <t>Ability for the system to automatically calculate imputed income based on section 125 taxability and cost of coverage of registered/non-registered domestic partners</t>
  </si>
  <si>
    <t xml:space="preserve">Ability for departmental request of supplemental pay with appropriate workflow. </t>
  </si>
  <si>
    <t>Ability to enter expense advances as prepayments and subsequently reduce the amount of the employee expense report</t>
  </si>
  <si>
    <t>Ability to calculate and pay an employee's other source of compensation:</t>
  </si>
  <si>
    <t>Allowance (clothing, uniform, etc.), including incorporating appropriate controls when an allowance is only allowed every other year.</t>
  </si>
  <si>
    <t>Car Allowance</t>
  </si>
  <si>
    <t>Lump sum payment for unused leave</t>
  </si>
  <si>
    <t>Mileage reimbursement</t>
  </si>
  <si>
    <t>Moving expenses</t>
  </si>
  <si>
    <t>Other reimbursements and additions to pay</t>
  </si>
  <si>
    <t>Prior period adjustments</t>
  </si>
  <si>
    <t>Supplemental payments</t>
  </si>
  <si>
    <t>One time payment</t>
  </si>
  <si>
    <t>Travel reimbursement</t>
  </si>
  <si>
    <t>Meal Reimbursement</t>
  </si>
  <si>
    <t>Tuition reimbursement</t>
  </si>
  <si>
    <t>Stipends ((for participation on Commissions or Boards (Assessment Appeals Board, etc.))</t>
  </si>
  <si>
    <t>Overtime</t>
  </si>
  <si>
    <t>Ability to calculate gross pay</t>
  </si>
  <si>
    <t xml:space="preserve">Ability to calculate overtime payments (FLSA Regular Rate of Pay) using weighted average hourly rate (Rate of Pay = ((Total hours X Base Rate) + (additions to pay))/total hours worked) in a work week for employees with one or more pay rates.  
</t>
  </si>
  <si>
    <t xml:space="preserve">Ability to have user defined overtime calculations (ability to calculate overtime and take into consideration call back minimums). </t>
  </si>
  <si>
    <t>Ability to identify which additional pays are included in FLSA OT hourly rate calculation.</t>
  </si>
  <si>
    <t>Ability to calculate FLSA overtime on only one position's hours for an employee in multiple positions (e.g., an employee who works hours in an exempt position and hours in a non-exempt position).</t>
  </si>
  <si>
    <t>Ability to calculate overtime hours for different employee groups with different FLSA/work periods.</t>
  </si>
  <si>
    <t>Ability to calculate scheduled overtime premium pay:  Base Rate X OT hours X .5. (for example Fire, Safety premium pay)</t>
  </si>
  <si>
    <t>Ability to pay overtime rate if employee has worked less than 40 hours in week per FLSA cycles (based on contract/MOU i.e. 37.5 hours, etc.).</t>
  </si>
  <si>
    <t>Ability to alert users if OT is entered without OT rules having been met</t>
  </si>
  <si>
    <t>Ability to alert users if more than scheduled hours of work is entered without OT paid or comp time accrued.</t>
  </si>
  <si>
    <t>Ability to pay OT for 7K exempt employees (Safety Fire/Sheriff) within different cycles.</t>
  </si>
  <si>
    <t>Ability to record overtime based on Fire regulations for OT (enter time worked per day and record OT after 28 day cycle)</t>
  </si>
  <si>
    <t>Ability to enter and report overtime by user-definable segments (i.e. General Ledger, Cost Centers, Organizational Units, Divisions, etc.) or grant-eligible employees.</t>
  </si>
  <si>
    <t>Ability to specify earning codes that are overtime eligible.</t>
  </si>
  <si>
    <t>Ability to pay double time and 2.5 time for specific groups under specific conditions.</t>
  </si>
  <si>
    <t>Ability to pay shift differential based on percentage of rate or set amount.</t>
  </si>
  <si>
    <t>Ability to calculate shift differential by work times coded by employees, according to agreement</t>
  </si>
  <si>
    <t>Ability to pay shift on a different step or pay rate within the pay range (i.e. 5% of Step 3, not actual step)</t>
  </si>
  <si>
    <t>Ability to pay shift differential on overtime/comp time at premium overtime rate.</t>
  </si>
  <si>
    <t>Comp Time</t>
  </si>
  <si>
    <t>Ability to track comp time and allow either to be taken or paid out (up to the discretion of the employee) within the same time period earned.</t>
  </si>
  <si>
    <t>Ability to limit earned comp time to a user specified number of hours by employee group; provide ability to enter exceptions.</t>
  </si>
  <si>
    <t>Ability to pay out comp time at any time during the year.</t>
  </si>
  <si>
    <t>Ability to auto pay comp time and banked holiday balances based on defined rules; must allow exceptions.</t>
  </si>
  <si>
    <t>Retro Pay/Deductions</t>
  </si>
  <si>
    <t>Ability to automatically re-calculate deductions in current period for prior period changes in employee's deductions (insurance premiums, changes to benefits enrollments, union dues, retirement contributions, etc.).</t>
  </si>
  <si>
    <t>Ability to clear deductions in arrears that exceed employee's wages.</t>
  </si>
  <si>
    <t>Ability to calculate pay or wage adjustments in current period when pay-related information in prior periods is changed - rate, hours, allowances, pay code, etc.</t>
  </si>
  <si>
    <t>Ability to track all retro active changes to employee records prior to payroll run.</t>
  </si>
  <si>
    <t>Ability to track all retro active changes to employee records after a payroll run.</t>
  </si>
  <si>
    <t>Ability to track retro active payment and deductions on the payroll journal and employee pay stub.</t>
  </si>
  <si>
    <t>PTO</t>
  </si>
  <si>
    <t>Ability to identify which funds are to be used for accrual of vacation, sick time, etc., for those staff who are allocated to multiple funds.</t>
  </si>
  <si>
    <t>Ability to limit PTO/vacation accruals based on maximum for defined plan, job class, department, status, etc. and record the time lost as a result of the limits.</t>
  </si>
  <si>
    <t>Ability to record leave time and accruals per pay period and annually based on combination of years of service, employee group, employee status, etc. for several types of leave plans (PTO, Police, traditional Vacation/Sick, executive accrual, according to Organization policies).</t>
  </si>
  <si>
    <t>Ability to automatically adjust the paid leave accrued balances by type when leave is taken (vacation, sick, sick incentive, PTO, holiday, floating holiday, etc.)</t>
  </si>
  <si>
    <t>Ability to track detailed leave information: type, leave date, hours taken, remarks, start/stop dates.</t>
  </si>
  <si>
    <t>Ability to track multiple leaves at the same time - i.e. FMLA, PDL, etc.</t>
  </si>
  <si>
    <t>Ability to limit the usage of PTO/vacation, sick leave, and comp time based on employee's accumulated balances, with exceptions allowed.</t>
  </si>
  <si>
    <t>Ability to automatically pay out comp time based on established limits per group.</t>
  </si>
  <si>
    <t>Ability to automatically calculate, adjust and report a change in general leave accrual rate based on a change in standard pay hours (i.e. when an employee moves from a 75 to 80 job and visa versa).</t>
  </si>
  <si>
    <t>Ability to store and retrieve "year-to-date" leave accrued, taken, paid, lost (over max), and forfeited.</t>
  </si>
  <si>
    <t>Ability to prohibit PTO and vacation payoffs for terminating probationary employees.</t>
  </si>
  <si>
    <t>Ability to turn on and off employees accruals based on a predetermined time frame or other specific conditions. (i.e. Catastrophic Leave)</t>
  </si>
  <si>
    <t>Ability to create different pay out rules for each different type of leave</t>
  </si>
  <si>
    <t>Ability to have different Leave Accrual pay out rules depending upon Bargaining Unit and Fringe Group upon Separation</t>
  </si>
  <si>
    <t>Ability to determine the dollar amount of sick, personal, vacation, comptime, management Leave liability by user identified fields (i.e.. Fund, cost center, department, etc.) (And any other type of leave used by the Organization).</t>
  </si>
  <si>
    <t xml:space="preserve">Ability to create an automatic notification to the employee and their manager when an employee's vacation time balance is reaching their maximum accrual </t>
  </si>
  <si>
    <t>Ability to create an automatic notification to the employee and their manager when an employee's sick balance is reaching a zero or negative balance.</t>
  </si>
  <si>
    <t xml:space="preserve">Ability to track Leave Accruals based upon the number of hours an employee has worked. </t>
  </si>
  <si>
    <t>Ability to forecast leave balances including accruals for employees taking an extended absence. (Family leave or worker's comp)</t>
  </si>
  <si>
    <t>Labor Distribution</t>
  </si>
  <si>
    <t>Ability to distribute labor costs based on hours worked in each fund.</t>
  </si>
  <si>
    <t>Ability to calculate labor costs based on user defined rate. (i.e. weighted vs. actual vs. project)</t>
  </si>
  <si>
    <t>Ability to distribute labor and fringe costs to different cost centers or GL accounts.</t>
  </si>
  <si>
    <t>Ability to track and calculate, on a daily basis, labor cost of projects (FEMA reporting).</t>
  </si>
  <si>
    <t>Ability to distribute costs for labor outside of base rate/project weighted rate (overtime and mileage) by project (not as a proportion of the labor costs per project).</t>
  </si>
  <si>
    <t>Ability to track uncompensated hours for employees by project to gather total hours needed to complete project (i.e. exempt overtime).</t>
  </si>
  <si>
    <t>Ability to track uncompensated hours for volunteers by project to gather total hours needed to complete project (also for potential matching portion of grants).</t>
  </si>
  <si>
    <t>Ability to track hours or cost with no cost allocation for projects or initiatives</t>
  </si>
  <si>
    <t>Ability to provide cost accounting options for task, location, and project.</t>
  </si>
  <si>
    <t>Ability to generate internal billing for cost allocation in distributing labor costs for project/grants/departments.</t>
  </si>
  <si>
    <t>Ability to have a percentage allocation set up for the costs centers</t>
  </si>
  <si>
    <t>Ability to accommodate batch splitting for labor distribution during pay periods that cross accounting periods.</t>
  </si>
  <si>
    <t>Payroll Processing</t>
  </si>
  <si>
    <t>Ability to forecast/simulate an employee's paycheck based on criteria/employee data entered (i.e. Tax changes etc.. W4)</t>
  </si>
  <si>
    <t>Ability to "lock" employees records and time sheets during payroll processing to prevent changes while payroll is calculated for the payroll period.</t>
  </si>
  <si>
    <t>Ability to allow future changes to employee records if the start date of change is after the current pay period end date during payroll processing.</t>
  </si>
  <si>
    <t>Ability to run proposed current and future payroll and validate payroll results/paystub</t>
  </si>
  <si>
    <t xml:space="preserve">Ability to run proposed current and future payroll and validate payroll results and report information </t>
  </si>
  <si>
    <t>Ability to allow run payroll multiple times before finalizing the payroll for further processing</t>
  </si>
  <si>
    <t>Direct Deposit</t>
  </si>
  <si>
    <t xml:space="preserve">Ability to include travel reimbursements with payroll (direct deposit when possible), by employee ID. </t>
  </si>
  <si>
    <t>If the reimbursement is outside the payroll system, ability to associate the payment to employee record for tax reporting (i.e. W2's)</t>
  </si>
  <si>
    <t>Ability to create a file for direct deposit in ACH format for vendors and others as needed.</t>
  </si>
  <si>
    <t>Ability to create a file for direct deposit in ACH format for employees salary payments.</t>
  </si>
  <si>
    <t>Ability to change the format of the bank file when changes are requested from the bank based on authority.</t>
  </si>
  <si>
    <t>Ability to have multiple financial institutions per employee designated for direct deposit.</t>
  </si>
  <si>
    <t>Ability to allow direct deposit as:</t>
  </si>
  <si>
    <t>Full net amount to one financial institution</t>
  </si>
  <si>
    <t>Percentages of the net amount to more than one financial institution/account</t>
  </si>
  <si>
    <t>Fixed amounts to more than one financial institution/account</t>
  </si>
  <si>
    <t>Ability to direct payments to pay cards and create file to upload to pay card provider.</t>
  </si>
  <si>
    <t>Ability to prenote prior to an employee's first pay cycle.</t>
  </si>
  <si>
    <t>Ability to override prenote process.</t>
  </si>
  <si>
    <t>Ability to accept direct deposit changes directly from bank (i.e. Credit Union)</t>
  </si>
  <si>
    <t>Ability to provide electronic check stubs</t>
  </si>
  <si>
    <t xml:space="preserve">For employee benefits on leave without pay (LWOP), family leave employees with no pay, and COBRA, ability for system to state which fields are needed to track direct pay agreements, and track direct start, end dates, and changes.  </t>
  </si>
  <si>
    <t>Check Printing</t>
  </si>
  <si>
    <t>Ability to provide computer-generated payroll checks.</t>
  </si>
  <si>
    <t>Ability to print check and stub, or earnings statement, on self-mailer check form.</t>
  </si>
  <si>
    <t>Ability to print checks in prescribed sequence that can be changed at any time by users.</t>
  </si>
  <si>
    <t>Ability to view pay stub/earning statement online on or after the check date</t>
  </si>
  <si>
    <t>System must provide flexible processing schedules for the ability to rerun payroll, if needed.</t>
  </si>
  <si>
    <t>Ability to restart the check process for the following:</t>
  </si>
  <si>
    <t>One check</t>
  </si>
  <si>
    <t>Small group of checks</t>
  </si>
  <si>
    <t>Entire check run</t>
  </si>
  <si>
    <t>Ability to automatically advance to next paycheck to continue stub printing.</t>
  </si>
  <si>
    <t>Ability to record a manual check in the system in case the check was cut outside the payroll processing.</t>
  </si>
  <si>
    <t>Ability to have special payroll runs at the same time as a normal payroll run.</t>
  </si>
  <si>
    <t>Ability to print and flag multiple checks for each employee in the normal payroll run (i.e. defined based on the payment)</t>
  </si>
  <si>
    <t>Ability to run preliminary payrolls that do not update year-to-date balances but simulate the update of year-to-date balances with simulated postings to the general ledger (e.g. a test run).</t>
  </si>
  <si>
    <t>Ability to print payroll replacement checks.</t>
  </si>
  <si>
    <t>Ability to void payroll check or direct deposit and reissue a new check or process a direct deposit for the same payment.</t>
  </si>
  <si>
    <t>Ability to print single payroll checks for employees even if they are working in multiple positions or funded from multiple funding sources.</t>
  </si>
  <si>
    <t>Ability to issue checks outside of the processing cycle.</t>
  </si>
  <si>
    <t>Ability of the advice / check stub to be simple to read/understand and have all relevant detailed information regarding the employee, earnings, and deductions, including annual accumulators as defined by user.  California law may require each earning code and rate to be shown separately.</t>
  </si>
  <si>
    <t>Ability to print the name of financial institution on direct deposit advice.</t>
  </si>
  <si>
    <t>Ability to support MICR printing</t>
  </si>
  <si>
    <t>Ability to support printing the check signature with proper security of the signature.</t>
  </si>
  <si>
    <t>Payroll Taxes</t>
  </si>
  <si>
    <t>Ability to automatically update the tax tables (rates and limits) for the following tax categories:</t>
  </si>
  <si>
    <t>Federal income tax</t>
  </si>
  <si>
    <t>State income tax</t>
  </si>
  <si>
    <t>FICA (OASDI and Medicare)</t>
  </si>
  <si>
    <t>Earned income credit</t>
  </si>
  <si>
    <t xml:space="preserve">State Unemployment Tax </t>
  </si>
  <si>
    <t>Ability to provide tax tables updates automatically which are in compliance with all applicable tax laws.</t>
  </si>
  <si>
    <t>Ability to have an update automatically applied annually or as on needed basis with tax table changes</t>
  </si>
  <si>
    <t>Ability to have default taxes withheld using single with zero exemptions as the default.</t>
  </si>
  <si>
    <t>Ability to allow any legally allowable number of exemptions (marital status and dependents) for each taxing entity.</t>
  </si>
  <si>
    <t>Ability to withhold Federal and State income taxes on the basis of aggregated/supplemental earnings for a pay period.</t>
  </si>
  <si>
    <t>Ability to define different tax rates for different earnings ( i.e. earning1 can be at aggregate rate based on W4 information and Earning2 can be at 3% etc.)</t>
  </si>
  <si>
    <t>Ability to support and deduct multiple pension types and calculations</t>
  </si>
  <si>
    <t xml:space="preserve">Ability to do a manual FICA (social security and Medicare) add-on to increase wages for non-cash taxable fringe benefits </t>
  </si>
  <si>
    <t>Ability to adjust (withhold or refund) employees Federal, Organization, and State withholding taxes by pay period.</t>
  </si>
  <si>
    <t>Ability to adjust (debit or credit) an employee's Federal, State and Organization year-to-date taxable gross wage and withholding amount totals.</t>
  </si>
  <si>
    <t>Ability to exclude wages withheld for Deferred Compensation Plans and Section 125 Accounts from Federal, State, and Organization income tax withholdings.</t>
  </si>
  <si>
    <t>Ability to maintain an employee's OASDI and Medicare contribution total for  prior tax years.</t>
  </si>
  <si>
    <t>Ability to automatically and manually adjust (withhold or refund) OASDI and Medicare by employee in the current pay period.</t>
  </si>
  <si>
    <t>Ability to adjust (debit or credit) OASDI and Medicare year-to-date totals for employee and employer withholding amounts and employee's gross wages.</t>
  </si>
  <si>
    <t xml:space="preserve">Ability to individually define employee withholdings for social security and Medicare based on Organization criteria. </t>
  </si>
  <si>
    <t>Ability to calculate Earned Income Credit.</t>
  </si>
  <si>
    <t>Ability to set IRS Limits on an employee's record for different tax entities.</t>
  </si>
  <si>
    <t>Void Check Processing</t>
  </si>
  <si>
    <t>Ability for the reversal (void paycheck) process to be automated to reverse all employer/employee records (including voluntary deductions, time and attendance, and PTO accruals).</t>
  </si>
  <si>
    <t>Ability for manager to initiate process to void a paycheck</t>
  </si>
  <si>
    <t>Ability to have multiple manual checks per pay cycle by employee.</t>
  </si>
  <si>
    <t>Ability to have multiple voided checks per pay cycle by employee.</t>
  </si>
  <si>
    <t>Ability to record each replacement check number in the payment history record for the check that is replaced and the replacement number should not overlay the original check number.</t>
  </si>
  <si>
    <t>Ability to locate and view every check record using the replacement check number, employee ID number, or check date as a search key.</t>
  </si>
  <si>
    <t>Ability to automatically re-apply deductions from voided checks to subsequent payments.</t>
  </si>
  <si>
    <t>GL - Journal Entries</t>
  </si>
  <si>
    <t>Ability to automatically post payroll transaction data to the General Ledger after regular payroll and special (off cycle) payrolls</t>
  </si>
  <si>
    <t>Ability to specify posting dates for posting payroll transactions.</t>
  </si>
  <si>
    <t>Ability to post payroll transaction to multiple funds and cost centers based on employee records (for example, organizational assignments, multiple positions).</t>
  </si>
  <si>
    <t>Ability to create GL journal entries which allow for interfund transactions and still balance in total and by fund  (e.g. employees who are paid from several funds, but whose tax withholdings are accumulated in one fund).</t>
  </si>
  <si>
    <t>Ability to create monthly and annual payroll accrual journal entries.</t>
  </si>
  <si>
    <t>Ability to create detail journal entries to allocate labor charges to various cost centers for programmatic labor distribution.</t>
  </si>
  <si>
    <t>Ability to select a date for future posting of automated journal entries.</t>
  </si>
  <si>
    <t>Ability to create automated journal entries for fringe benefit cost to multiple cost centers for retirement, workers' comp, or unemployment on a percentage of salary; medical insurance and disability insurance which are based on actual plan cost-table.</t>
  </si>
  <si>
    <t>Payroll Calendars</t>
  </si>
  <si>
    <t>Different calendars for determining (minimum = 99):</t>
  </si>
  <si>
    <t>Family leave</t>
  </si>
  <si>
    <t>Multiple FLSA periods (e.g. 7, 14, 24 and 28 day periods)</t>
  </si>
  <si>
    <t>Number of work days in the pay period</t>
  </si>
  <si>
    <t>Time to be paid and/or days not worked in order to compute gross (exception employees)</t>
  </si>
  <si>
    <t>Beginning and ending dates of the pay period</t>
  </si>
  <si>
    <t>Holidays for multiple job classes</t>
  </si>
  <si>
    <t>Flex schedule calendars - (for example, identifying the 9/80 work week; 1st week 45 scheduled hours, 2nd week 35 scheduled hours; and multiple of different schedule).</t>
  </si>
  <si>
    <t>Calendars flexible to identify 1st day back or "in lieu "of holidays</t>
  </si>
  <si>
    <t>1/2 day holidays</t>
  </si>
  <si>
    <t>Integration and Interfaces</t>
  </si>
  <si>
    <t>Ability to interface with budget for department, project and fund calculations</t>
  </si>
  <si>
    <t>Ability to provide interfaces with federal and state tax deposit software.</t>
  </si>
  <si>
    <t>Ability to interface with bank for positive pay, including pre-note functionality</t>
  </si>
  <si>
    <t>Ability to interface with Accounts Payable for paying vendors (e.g., third party remittances), eliminating/minimizing need for reconciliations</t>
  </si>
  <si>
    <t>Ability to interface with benefit providers (i.e. retirement plan [CPAS, using a table-based interface; health providers; etc.] [Utilize electronic data interface (834 carrier feeds)]</t>
  </si>
  <si>
    <t>Ability to interface with payroll check print program</t>
  </si>
  <si>
    <t>Ability to integrate with a Document Management System</t>
  </si>
  <si>
    <t>Ability to interface with department scheduling systems (e.g., police and fire)</t>
  </si>
  <si>
    <t>Ability to integrate with all ERP modules including Time and Attendance systems</t>
  </si>
  <si>
    <t>Ability to interface with other applications throughout the Organization - HR Applications, DPW scheduling applications, etc.</t>
  </si>
  <si>
    <t>Ability to interface to DPW CAMS system for labor cost allocation</t>
  </si>
  <si>
    <t>Reporting Features</t>
  </si>
  <si>
    <t>Ability to report on calculated compensated absences showing ending balances in hours and calculated pay.</t>
  </si>
  <si>
    <t>Ability to view on-line mid-period earnings calculations for termination pay.</t>
  </si>
  <si>
    <t>Ability to have user designed standard and ad hoc reporting, including detailed exception reporting (e.g., for auditing).</t>
  </si>
  <si>
    <t>Ability to view and download all employee data stored in database.</t>
  </si>
  <si>
    <t>Ability to view payroll data for federal, state, and local government reports.</t>
  </si>
  <si>
    <t>Ability to view a Payroll Register in user-defined order, (i.e. showing gross pay, payroll fund, all system-calculated taxes and deductions, net pay, and check number).</t>
  </si>
  <si>
    <t xml:space="preserve">Ability to track "light-duty "(staff on FLSA disability who work for up to 120 days of light duty), similarly to extra hires, and flexibility within this feature.   </t>
  </si>
  <si>
    <t>Ability to provide reports (paper and on-line) immediately after payroll has run which include but are not limited to the following:</t>
  </si>
  <si>
    <t>Federal, state, and local tax reporting (i.e. pay period to date, quarterly to date and year to date, IRS Form 941)</t>
  </si>
  <si>
    <t>List of gross wages in excess of user specified amounts</t>
  </si>
  <si>
    <t>Ability to produce attendance reports for active, full-time, part-time, on-call, seasonal, temporary and exception employees by pay period and annual total (calendar and rolling years), to contain the following:</t>
  </si>
  <si>
    <t>Each employee in the department, with multiple employees per page</t>
  </si>
  <si>
    <t>Pay period</t>
  </si>
  <si>
    <t>General Leave - all tracked categories</t>
  </si>
  <si>
    <t>Accounts charged</t>
  </si>
  <si>
    <t>Pay rate(s) - for each type of earnings</t>
  </si>
  <si>
    <t>Standard hours</t>
  </si>
  <si>
    <t>Hours worked</t>
  </si>
  <si>
    <t>OT Hours worked</t>
  </si>
  <si>
    <t>Temporary Hours worked for Regular employees</t>
  </si>
  <si>
    <t>Holidays worked</t>
  </si>
  <si>
    <t>Leave accrual balances</t>
  </si>
  <si>
    <t>Ability to produce all of the wage and tax reports required to comply with Federal and State laws, rules and regulations, including the following:</t>
  </si>
  <si>
    <t>Internal Revenue Service (for income tax)</t>
  </si>
  <si>
    <t>Organization ordinance</t>
  </si>
  <si>
    <t>Other taxing entities</t>
  </si>
  <si>
    <t>Ability to print/report/identify, prior to issuance of first pay check, weekly lists of all employees engaged who do not have direct deposit instructions.</t>
  </si>
  <si>
    <t>Produce a report of audit trail changes made to employees records and identify who made the changes (e.g., for recalculating payroll).</t>
  </si>
  <si>
    <t>Ability to produce a report showing benefits participation by benefit, carrier and, coverage level.</t>
  </si>
  <si>
    <t>Ability to create a report that shows all employees with over/under scheduled hours per week paid and what type of hours for Regular/Temporary etc.</t>
  </si>
  <si>
    <t>Ability to create Payroll Projection Reports, forecasting payroll amounts by department, fund, etc., through year-end.  Compares to budgeted amounts.</t>
  </si>
  <si>
    <t>Ability to report on retroactive pay detail, by pay period</t>
  </si>
  <si>
    <t xml:space="preserve">Ability to record and report the actual mileage (i.e. miles) driven by any employee </t>
  </si>
  <si>
    <t>Ability to build, by pay period, retirement information extract file for the Organizations Employees' Retirement Association.</t>
  </si>
  <si>
    <t>Ability to track all hours and type of hours worked by all types of employees.</t>
  </si>
  <si>
    <t>Ability to track total compensation by employee by time period</t>
  </si>
  <si>
    <t>Ability to track all pay and type of pay earned by all types of employees.</t>
  </si>
  <si>
    <t>Ability to assign security by department, groups or any other user defined category to each and all reports.</t>
  </si>
  <si>
    <t>W-2s and 1099s</t>
  </si>
  <si>
    <t>Ability to generate a transmittable electronic file for W-2s and 1099s.</t>
  </si>
  <si>
    <t>Ability to post on-line year-end Forms (W-2) for each person employed by the Organization during the tax year and 1099-R for every retiree.</t>
  </si>
  <si>
    <t>Ability to maintain the information required to produce W-2's.</t>
  </si>
  <si>
    <t>Ability to maintain the information required to produce W-2Cs.</t>
  </si>
  <si>
    <t>Ability to produce duplicate W-2 and W-2C forms to replace lost or misplaced forms.</t>
  </si>
  <si>
    <t>Ability to produce early Forms W-2, forms W-2C, and duplicates on a demand basis.</t>
  </si>
  <si>
    <t>Ability for employees to download W-2 information into tax software</t>
  </si>
  <si>
    <t>Ability to generate 1099 for wages paid after death of employee.</t>
  </si>
  <si>
    <t>Ability to track poll workers as vendors and generate 1099Ms for poll workers when necessary.</t>
  </si>
  <si>
    <t xml:space="preserve">Ability to track whether a poll worker/volunteer is an active Organization employee or retiree, in order for the Organization to include or exclude any poll earnings on the employees’/retirees’ W-2 (as retirees do not receive W-2s). </t>
  </si>
  <si>
    <t>System integrates to Exchange email system for configurable notifications to staff (e.g. Ordinance Enforcement, Public Works, etc.) during change of project case status (e.g. approval in order to record ordinance)</t>
  </si>
  <si>
    <t>System integrates with central Master Address / Parcel Management function and provides updates, based on approved permits</t>
  </si>
  <si>
    <t>System is capable of checking for holds, conditions, alerts, and open violations and complaints applicable to this address and permit type, through integration to the Master Address / Parcel function</t>
  </si>
  <si>
    <t xml:space="preserve">System includes standard functionality to attach electronic documents, either natively, or through integration to the external document management system. </t>
  </si>
  <si>
    <t>Ability for customer to upload to electronic plan.</t>
  </si>
  <si>
    <t xml:space="preserve">System provides a web-based constituent interface allowing for secured appropriate access to information such as applications for sidewalk closures, status of permit, notifications of activities, etc. </t>
  </si>
  <si>
    <t>System provides functionality, which is able to be configured by authorized staff, to make any scanned attachments, associated with a project permit application (either natively, or through integration to the a document management system) available to the public via the Web portal</t>
  </si>
  <si>
    <t>System is integrated to the Cash Receipting modules of the system providing the ability to accept customer payments for various permit types, and other charges</t>
  </si>
  <si>
    <t>System provides the ability to perform transactions tendering both with a cash register and with an integrated cash register drawer.</t>
  </si>
  <si>
    <t>System's Permitting module integrates with the Business Licensing module, to enable business license process to confirm permit approval.</t>
  </si>
  <si>
    <t>System includes barcoding or QR coding capabilities for permitting</t>
  </si>
  <si>
    <t>System provides the ability to associate documents and letters to a specific parcel address and store in a document management system</t>
  </si>
  <si>
    <t>System provides tracking of all interim and final approvals, including dates</t>
  </si>
  <si>
    <t>System provides functionality to schedule hearings and indicate case results and approval / disapproval status</t>
  </si>
  <si>
    <t>System provides the capability to restrict issuance of a permit subject to the prior issuance of other permit/licenses.</t>
  </si>
  <si>
    <t>System provides the ability to view and report upon permits by site, by type, by geography, by address, by department, permit number by project subset (discipline), or any attribute of the permit.</t>
  </si>
  <si>
    <t>System provides notifications “ticklers” and notify other departments of status changes and activity requests.</t>
  </si>
  <si>
    <t>System provides permit compliance tracking and reporting, including scheduling reminders several years into the future.</t>
  </si>
  <si>
    <t>System provides ability to easily search on and browse list of activities related to a project.</t>
  </si>
  <si>
    <t>System displays all development and projects applied for and permits issued against any site during project creation and at other times upon demand.</t>
  </si>
  <si>
    <t>System provides ability to update site information attributes easily</t>
  </si>
  <si>
    <t>System provides ability to perform bulk refreshes of parcel and parcel owner information</t>
  </si>
  <si>
    <t>System provides ability to maintain detail site information for multiple structures on a parcel.</t>
  </si>
  <si>
    <t>System provides inquiry into the detail site data by parcel, address, owner,  structure, floor, unit, etc.</t>
  </si>
  <si>
    <t>System provides capabilities to issue permits, violations, and inspections to any of the following level of data; parcel, address, structure, floor, unit, or occupant.</t>
  </si>
  <si>
    <t>System provides or integrates electronic plan review capabilities with workflow functionality and markup capabilities</t>
  </si>
  <si>
    <t>System allows for concurrent reviews of workplans</t>
  </si>
  <si>
    <t>Ability to create workflows based on permit type - data requirements, inspection levels, etc.</t>
  </si>
  <si>
    <t>Permitting Process</t>
  </si>
  <si>
    <t>System must provide permitting processes for a variety of permit types.</t>
  </si>
  <si>
    <t>Allow entry of applicant information. If the applicant is also the owner, provide an easy way to indicate this.</t>
  </si>
  <si>
    <t>Allow easy verification of contractor licenses, license registration, and insurance and provide an easy method to add or update licensing the insurance information.</t>
  </si>
  <si>
    <t>System provides the ability to verify various contractor business licenses (contractor, electrician, etc.)</t>
  </si>
  <si>
    <t>System provides ability to enter or update information, which is specific to each permit type, including information required for fee calculation.</t>
  </si>
  <si>
    <t>System provides easy verification that all routing has been completed for each permit type.</t>
  </si>
  <si>
    <t>System provides easy verification that all required documentation has been submitted for each permit type.</t>
  </si>
  <si>
    <t>System generates printable permit card and applications.</t>
  </si>
  <si>
    <t>System generates printable inspection card and applications</t>
  </si>
  <si>
    <t>System generates customized correspondence concerning applications for permits, inspections, plan reviews, violations notices, etc.</t>
  </si>
  <si>
    <t>System provides the capability to restrict issuance of licenses/permits subject to the prior issuance of other permit/licenses.</t>
  </si>
  <si>
    <t>System provides functionality to prevent issuance of a permit until routing is complete, all holds are released, and all required documentation has been submitted.</t>
  </si>
  <si>
    <t xml:space="preserve">System provides functionality to generate email notifications to the applicant when Plans are approved, permits are issued, or inspection results are issued. </t>
  </si>
  <si>
    <t>System allows authorized users to issue permits by over-riding holds and checks. When modifications are made to records a non-editable timestamp-containing user ID, Date and Time need to be saved.</t>
  </si>
  <si>
    <t>Permitting:  Fees &amp; Receipts</t>
  </si>
  <si>
    <t>System provides configurable fee calculation capabilities based on permit type.</t>
  </si>
  <si>
    <t>System capable of establishing fee groups</t>
  </si>
  <si>
    <t>System capable of assigning multiple individual fees or fee groups to a permit application</t>
  </si>
  <si>
    <t>System capable of allowing for adjustment of fees</t>
  </si>
  <si>
    <t>System includes a fee calculator for “what-ifs” scenarios (e.g. if a customer wants to know how much the fees would be for a project, without entering an application).</t>
  </si>
  <si>
    <t>System allows for additional charges or fee amendments throughout project and permit life.</t>
  </si>
  <si>
    <t>System provide individual project or permit summary of all charges and credits made against it.</t>
  </si>
  <si>
    <t>System provides an easy method to generate application, permit and inspection invoices, using pre-determined invoice numbers.</t>
  </si>
  <si>
    <t>System provides a way to register refunds against projects, applications, and permits.</t>
  </si>
  <si>
    <t>System accepts payments, provides receipts to customers, and displays relevant information about the transaction and customer through the Cash Receipt module.</t>
  </si>
  <si>
    <t>System maintains accurate records of all license holders and applicants for above.</t>
  </si>
  <si>
    <t>System provides the ability to inquire on all permit jobs/permits pulled for each license/permit holder and applicant over a user-defined time period.</t>
  </si>
  <si>
    <t>System maintains complete audit trails of receipts, payments, late fees, approvals, denials and who performed the transaction.</t>
  </si>
  <si>
    <t>System can automatically determine permit fees and expiration dates from type codes, based on user-defined tables.</t>
  </si>
  <si>
    <t>System allows authorized users to override fees.</t>
  </si>
  <si>
    <t>System provides the ability to report on customer payment status related to charges in the permitting and inspection processes.</t>
  </si>
  <si>
    <t>System accepts online payments for permits/inspections</t>
  </si>
  <si>
    <t>Contractor licensing function integrates with other aspects of the Community Development Permit and Inspections module, to enable permit process to confirm valid contractor license prior to permit approval</t>
  </si>
  <si>
    <t>System integrates with ESRI GIS system to associate a P&amp;Z case with a GIS shape file and allows for viewing of other GIS layers in context of P&amp;Z case location</t>
  </si>
  <si>
    <t>System integrates with central Master Address / Parcel Management function and provides updates, based on approved P&amp;Z project cases</t>
  </si>
  <si>
    <t>System integrates with central Master Address / Parcel Management function for property and address information, and displays any properly alerts</t>
  </si>
  <si>
    <t>System integrates with central Cash Receipting function, and allows for collection of zoning fees</t>
  </si>
  <si>
    <t>System includes standard functionality to attach electronic documents, including large blueprint size documents, to P&amp;Z project cases, either natively, or through integration to the external document management system.</t>
  </si>
  <si>
    <t>System provides a Web based portal which includes standard functionality to accept electronic attachments and associate multiple documents to the project permit application.  This functionality is provided natively.</t>
  </si>
  <si>
    <t>System integrates with the AP for refunds</t>
  </si>
  <si>
    <t>System provides functionality to generate notifications of expiration of Land Use Decisions.</t>
  </si>
  <si>
    <t>System integrated with the Licensing function, for release, when Certificate of Occupancy is approved</t>
  </si>
  <si>
    <t>System provides configurable fee calculation tools that accommodate fees based on a combination of multiple components.</t>
  </si>
  <si>
    <t>General Zoning Functionality</t>
  </si>
  <si>
    <t>Ability to enter and track Planning &amp; Zoning (P&amp;Z) project case information.</t>
  </si>
  <si>
    <t>Ability to enter and track Planning &amp; Zoning (P&amp;Z) development agreement information.</t>
  </si>
  <si>
    <t>System provides the ability to view permits by site, by type, by geography, by address, by department, permit number by project subset (discipline), or any attribute of the permit.</t>
  </si>
  <si>
    <t>System provides ability to associate new addresses that may be created during the plan review process.</t>
  </si>
  <si>
    <t>Contractor License Management</t>
  </si>
  <si>
    <t>Accommodates the tracking of contractor licenses and insurance, for various contractor license types.</t>
  </si>
  <si>
    <t>System functionality allows users to update contractor information, directly from a permit, with which that contractor is associated</t>
  </si>
  <si>
    <t>Pre-project Review / Counseling / Pre-planning Process</t>
  </si>
  <si>
    <t>System provides ability to define and configure various permit application types.</t>
  </si>
  <si>
    <t>System provides the ability to define a checklist of materials and procedures for each type of application for use in screening applications, enforcing procedural discipline, and recording completed steps.</t>
  </si>
  <si>
    <t>System provides ability to define and configure which fields are required for various application types.</t>
  </si>
  <si>
    <t>System provides ability to note all discussions.</t>
  </si>
  <si>
    <t>Project Application Intake</t>
  </si>
  <si>
    <t>System automatically populates project data with the appropriate information from the land record based on the address(es)/parcel(s) selected (e.g., land area, owner name and address, etc)</t>
  </si>
  <si>
    <t>System provides functionality during address selection to mitigate improper data entry by validating the address against common abbreviation and variations into a standard address format.</t>
  </si>
  <si>
    <t xml:space="preserve">System provides ability to automatically generate, and allow manual updates to application specific information such as: the filing date, the next available hearing dates for various organizations, and other information required for fee calculations. </t>
  </si>
  <si>
    <t>Project Application Review, Approval &amp; Inquiry</t>
  </si>
  <si>
    <t>System provides highly configurable workflow functionality for project assignment, routing, and review step scheduling and tracking based on project type.</t>
  </si>
  <si>
    <t>System provides the ability for authorized users to add, remove, or change elements of a project's workflow at any time.</t>
  </si>
  <si>
    <t>System provides reviewers with functionality to review, mark up, provide comments, and indicate approval status.</t>
  </si>
  <si>
    <t>System provides users the ability to view other reviewer comments.</t>
  </si>
  <si>
    <t>System verifies that specified project documentation has been submitted and required reviews have been completed before approval is granted.</t>
  </si>
  <si>
    <t>System provides email notifications to internal and external users that can be configured and triggered by various actions (e.g., review requested, review completion, status change, etc.).</t>
  </si>
  <si>
    <t>System provides the ability to track multiple types of reviews for a single project from project initiation to build out.</t>
  </si>
  <si>
    <t>System updates project status based on the status of the review and can also be updated manually if necessary.</t>
  </si>
  <si>
    <t>System provides a configurable dashboard to display specified summary or detail reports, such as current assignments, past due reviews, summary statistics, etc.</t>
  </si>
  <si>
    <t>System allows assignment of unlimited number of agents, contractor, architect, lawyer, etc. to each project. include detail information concerning the agent type, name, address, and phone number.</t>
  </si>
  <si>
    <t>System allow the creation and updating of a hearing calendar on the system for all types of hearings held by reviewing organizations.</t>
  </si>
  <si>
    <t>System is capable of providing management reporting of assignments that are taking longer than assigned time standards.</t>
  </si>
  <si>
    <t>System provides notifications or dashboard on reviews beyond established review deadlines</t>
  </si>
  <si>
    <t>System provides ability to track grandfathered zoning requirements and associate them to a specific address(es)</t>
  </si>
  <si>
    <t>System enables application reviewers to record parcel holds or flags against a project, address, contractor, owner, or permit of specific type.</t>
  </si>
  <si>
    <t>System provide easy determination of application status in terms of progress through the process; show existing flags, holds, and other factors affecting status.</t>
  </si>
  <si>
    <t>System does not enable work on a step until all reviews are completed and all required approvals are complete prior to next step, as defined by user.</t>
  </si>
  <si>
    <t>System tracks all actions performed on a project into an activity list, showing the user performing the actions, date, time, and type of activity.</t>
  </si>
  <si>
    <t>System provides an easy method for authorized users to over-ride holds and conditions placed on this project during development review project.</t>
  </si>
  <si>
    <t>System automatically provides an un-editable timestamp for changes to override holds and conditions placed on a project.</t>
  </si>
  <si>
    <t>System provide functionality for Web access by authorized external stakeholders to project status, project conditions, requirements and comments</t>
  </si>
  <si>
    <t>Escrow Management</t>
  </si>
  <si>
    <t>System tracks escrow information and transactions for various projects requiring permits</t>
  </si>
  <si>
    <t>System maintains an audit trail of historical changes to developer escrow accounts</t>
  </si>
  <si>
    <t>System allows for establishing alerts on escrow</t>
  </si>
  <si>
    <t>System allows for the notification if an escrow is overspent</t>
  </si>
  <si>
    <t>System provides the ability to send out a request to a developer requesting additional funds if the escrow amount is depleted</t>
  </si>
  <si>
    <t>System provides the ability to add additional funds to an existing escrow account</t>
  </si>
  <si>
    <t>System allows release of excess funds when projects are complete.</t>
  </si>
  <si>
    <t>System tracks bonds of all types (e.g., performance bonds, maintenance bonds, warranty bonds, etc.)</t>
  </si>
  <si>
    <t>Project / Set-Up</t>
  </si>
  <si>
    <t>Department (responsible for the project or grant)</t>
  </si>
  <si>
    <t>Individual project manager (responsible for project)</t>
  </si>
  <si>
    <t>Key dates (approval date, start date, end date, extension date, date of last draw, final performance report)</t>
  </si>
  <si>
    <t>Resolution # for Approval</t>
  </si>
  <si>
    <t>Funding source(s)/grantors (e.g., who is providing funding for the grant, project, subproject, activities/task) including contact information and dollar amount for each funding source</t>
  </si>
  <si>
    <t>Ability to view Contractor(s) name associated with grants and projects e.g., who is providing funding for the grant, project, subproject, activities/task)</t>
  </si>
  <si>
    <t>Ability to view detail on contractor (name, contact, address, certifications, Fed ID number, EEO)</t>
  </si>
  <si>
    <t>Sub recipient information</t>
  </si>
  <si>
    <t>User-defined project attributes related to project types, phases, platforms, etc.</t>
  </si>
  <si>
    <t>Indicator of whether or not there is Grant matching, and how much</t>
  </si>
  <si>
    <t>Date of certification (related to Minority Contractors)</t>
  </si>
  <si>
    <t>Ability to designate whether or not projects are to be capitalized (construction-in-progress).</t>
  </si>
  <si>
    <t>Ability to have multi-level project / grant roll up.</t>
  </si>
  <si>
    <t>Ability to allow user-defined project number assignment; if user defined, have validation to disallow duplicates.</t>
  </si>
  <si>
    <t>Ability to create project / grant cycles that are different than the fiscal year.</t>
  </si>
  <si>
    <t>Ability to establish key performance indicators (KPIs) for projects and grants with ability to configure KPIs by project</t>
  </si>
  <si>
    <t xml:space="preserve"> Ability to configure a workflow to approve routing of contract amendments and change orders.</t>
  </si>
  <si>
    <t>Ability to separate one project into multiple categories.</t>
  </si>
  <si>
    <t>Ability to enter CIP general information and project categorization. (e.g. description, map reference, notes).</t>
  </si>
  <si>
    <t>Portfolio management capabilities.</t>
  </si>
  <si>
    <t>Ability to rank CIP projects based on selected criteria and scoring against this criteria.</t>
  </si>
  <si>
    <t>Ability to associate or cross-reference projects and permits with other projects.</t>
  </si>
  <si>
    <t>Ability to associate or cross-reference geospatial data with projects and permits.</t>
  </si>
  <si>
    <t>Five-year budget forecasting.</t>
  </si>
  <si>
    <t>Ability to identify project balances to be carried over as well as set up information between fiscal years, unless flagged as closed.</t>
  </si>
  <si>
    <t>Ability to report upon designated staff (by grant/project) a defined number of days prior to expiration.</t>
  </si>
  <si>
    <t>Ability to support entry and provisioning of project cost estimates prior to workflow approval of the project budget.</t>
  </si>
  <si>
    <t>Project / Grant Activity</t>
  </si>
  <si>
    <t>Ability to track program income for specific grant types.  Program income includes payments from citizen to the City for interest or loan repayments.  For certain grants (e.g., Neighborhood Stabilization), use of program income, including both cash outflows and inflows, must be tracked.</t>
  </si>
  <si>
    <t>Project Costing</t>
  </si>
  <si>
    <t xml:space="preserve">Ability for the project / grant accounting module to allow for journal entry of costs </t>
  </si>
  <si>
    <t>Ability to display unencumbered balance and unexpended balance for each project/grant based on annual and biannual budget, and total project/grant funding, as well as by line item within each project.</t>
  </si>
  <si>
    <t>Ability for automatic notification of cost overruns</t>
  </si>
  <si>
    <t>Project Management - Set Up</t>
  </si>
  <si>
    <t>Templates for various project types (assessments, planning, design, construction, relocations) with required and optional fields defined by the City</t>
  </si>
  <si>
    <t>Templates for various project thresholds (mega, major, minor)</t>
  </si>
  <si>
    <t>System allows users to attach documents/files (Spreadsheets, schedules, pdfs)</t>
  </si>
  <si>
    <t>System allows importing/exporting to and from other formats (excel, Microsoft project, word)</t>
  </si>
  <si>
    <t>Project Management - Execution</t>
  </si>
  <si>
    <t xml:space="preserve">Ability to track multiple projects simultaneously </t>
  </si>
  <si>
    <t>Ability to track resources (equipment, personnel, contractors, other)</t>
  </si>
  <si>
    <t>Ability to track and monitor key project elements (financials, milestones)</t>
  </si>
  <si>
    <t>Project Management - Reporting</t>
  </si>
  <si>
    <t>Ability to define standard and adhoc reports based upon user defined criteria.</t>
  </si>
  <si>
    <t>Report personnel time allocation on each project at each project phase (planning, design, bidding, construction)</t>
  </si>
  <si>
    <t>Ability to identify projects approaching budget threshold</t>
  </si>
  <si>
    <t>Ability to identify projects approaching schedule threshold and critical time constraints</t>
  </si>
  <si>
    <t>Ability to report using budget and scheduling what-if scenarios</t>
  </si>
  <si>
    <t>System has scheduling features that use complex dependencies with lead and lag scheduling capabilities</t>
  </si>
  <si>
    <t>System will provide automatic alerts warning when project is at risk of going over budget</t>
  </si>
  <si>
    <t>System has project calendaring and scheduling capability</t>
  </si>
  <si>
    <t>Ability to collaborate between project managers, administrators, internal customers</t>
  </si>
  <si>
    <t>System has reports that track all projects providing a summary report of all project details</t>
  </si>
  <si>
    <t>Ability to track and report, by account number, project numbers, categories, expenditures &amp; revenue for each individual project, including budget to actual comparisons by user-defined period.  Pull data from other modules for reporting</t>
  </si>
  <si>
    <t xml:space="preserve">Ability to archive completed projects data and retrieve historical data </t>
  </si>
  <si>
    <t>Project / Grant Close</t>
  </si>
  <si>
    <t>Ability to inactivate a grant/project.</t>
  </si>
  <si>
    <t>Prior to closing a grant or project, have the ability to check for open or pending items (i.e. if the grant or project is identified on an open encumbrance, un-related project, un-related grant, unpaid payment document, fixed asset, etc.), prompt the user about whether or not this project or grant should be closed.</t>
  </si>
  <si>
    <t>Ability to hold a grant open after the grant term – to accumulate grant costs &amp; accommodate end of grant corrections and reclassifications.</t>
  </si>
  <si>
    <t>Ability to associate a grant / project number with the transaction, for all source transactions (including: requisitions, purchase orders, vouchers, invoices, contracts, cash receipts, work orders, general ledger transactions) to or from other modules within the system using the proper chart of account codes</t>
  </si>
  <si>
    <t>Ability to assign a project to certain general ledger accounts in order to prevent incorrect journal entries (i.e., validation).  For example, storm water projects should only post to storm water revenue and expense accounts.</t>
  </si>
  <si>
    <t xml:space="preserve">A system that provides outputs that can be interfaced to third-party systems </t>
  </si>
  <si>
    <t xml:space="preserve">The ability to reconcile source data with corresponding interface results </t>
  </si>
  <si>
    <t>System has pre-defined reports, with ability to save new report formats to templates.</t>
  </si>
  <si>
    <t>System provides an executive level dashboard to track real-time status of project / grant activity with graphical representation of information through charts.</t>
  </si>
  <si>
    <t xml:space="preserve">A system that can provide reports for personnel, interdepartmental, and other expenses and compare this information to budgets, based on year. </t>
  </si>
  <si>
    <t>Ability to complete project reporting requirements in configurable formats.</t>
  </si>
  <si>
    <t>Ability to create reports in compliance with Single Audit Act (e.g., Schedule of Expenditures of Federal Awards, or SEFA).  Indicates Federal and pass-through projects.  Tracks EEOC and Davis/Bacon information for contractors, etc. including tracking revenue by CFDA number.</t>
  </si>
  <si>
    <t>Ability to generate analyses for (including but not limited to) variances and percent completion:</t>
  </si>
  <si>
    <t>Ability to prepare projects in progress reporting, including fiscal performance.</t>
  </si>
  <si>
    <t>Allow user-specified grouping of individual projects for summary reporting purposes (e.g. multiple projects associated with widening the same street over a number of years).</t>
  </si>
  <si>
    <t>System provides project and grant status reports for project and grant managers to track status and progress</t>
  </si>
  <si>
    <t>Projects are identified as: (could be more than one)</t>
  </si>
  <si>
    <t>Capital projects</t>
  </si>
  <si>
    <t>Operating projects</t>
  </si>
  <si>
    <t>Special projects</t>
  </si>
  <si>
    <t>Special District Projects</t>
  </si>
  <si>
    <t>Maintenance projects</t>
  </si>
  <si>
    <t>Bond project</t>
  </si>
  <si>
    <t>Other user defined project types</t>
  </si>
  <si>
    <t>Query projects by:</t>
  </si>
  <si>
    <t xml:space="preserve">Budget </t>
  </si>
  <si>
    <t xml:space="preserve">    Schedule (5-Year, 10-Year, 20-Year) </t>
  </si>
  <si>
    <t xml:space="preserve">    Type </t>
  </si>
  <si>
    <t xml:space="preserve"> Funding Sources</t>
  </si>
  <si>
    <t>Sponsor</t>
  </si>
  <si>
    <t xml:space="preserve">Prioritization </t>
  </si>
  <si>
    <t>Maintains the following general financial project information:</t>
  </si>
  <si>
    <t>Status:  Fully funded, partially funded, non-funded</t>
  </si>
  <si>
    <t>Project budget</t>
  </si>
  <si>
    <t>Encumbrances</t>
  </si>
  <si>
    <t>Expenditures</t>
  </si>
  <si>
    <t>Balance sheet accounts (example: receivables, retainage)</t>
  </si>
  <si>
    <t>Revenues</t>
  </si>
  <si>
    <t>Funding Sources (multiple funding sources for each project)</t>
  </si>
  <si>
    <t>Penalties</t>
  </si>
  <si>
    <t>Amendments/Change orders</t>
  </si>
  <si>
    <t>Reimbursement Resolutions</t>
  </si>
  <si>
    <t>Tracks the following dates:</t>
  </si>
  <si>
    <t>Planned Project start date</t>
  </si>
  <si>
    <t>Actual project start date</t>
  </si>
  <si>
    <t>Start date for phase (for determining eligible expenditures)</t>
  </si>
  <si>
    <t>End date for phase (for determining eligible expenditures)</t>
  </si>
  <si>
    <t>Planned project completion date</t>
  </si>
  <si>
    <t>Actual project completion date</t>
  </si>
  <si>
    <t>Substantial completion date</t>
  </si>
  <si>
    <t>Other key dates and completion for milestones</t>
  </si>
  <si>
    <t>Projects are linked to:</t>
  </si>
  <si>
    <t>Contracts/ Purchasing Module</t>
  </si>
  <si>
    <t>Other projects</t>
  </si>
  <si>
    <t>Projects and project phases have the following status:</t>
  </si>
  <si>
    <t xml:space="preserve">Active </t>
  </si>
  <si>
    <t>Inactive</t>
  </si>
  <si>
    <t>Pending (Cannot post financial transactions)</t>
  </si>
  <si>
    <t>Closed (Cannot post financial transactions)</t>
  </si>
  <si>
    <t>Other user defined phases</t>
  </si>
  <si>
    <t>Can track the following:</t>
  </si>
  <si>
    <t>Scope</t>
  </si>
  <si>
    <t>Changes in Scope</t>
  </si>
  <si>
    <t>Approvals of Changes in Scope</t>
  </si>
  <si>
    <t>Variances</t>
  </si>
  <si>
    <t>Percent Complete</t>
  </si>
  <si>
    <t>Expenditures (from purchasing module)</t>
  </si>
  <si>
    <t>Direct payments (not through purchasing)</t>
  </si>
  <si>
    <t>Hours for Project (direct hours) - from time and attendance module</t>
  </si>
  <si>
    <t>Salary Costs (direct costs)</t>
  </si>
  <si>
    <t>Overhead costs  (indirect costs) with ability to manually override overhead allocation</t>
  </si>
  <si>
    <t>In kind matches</t>
  </si>
  <si>
    <t>Equipment costs</t>
  </si>
  <si>
    <t>Material costs and quantities</t>
  </si>
  <si>
    <t>Supplies from inventory</t>
  </si>
  <si>
    <t>Contractor costs/professional services</t>
  </si>
  <si>
    <t xml:space="preserve"> Ability to report upon revenue allocations by project.</t>
  </si>
  <si>
    <t>Updates the following types of accounts during a close:</t>
  </si>
  <si>
    <t xml:space="preserve">Capital Assets </t>
  </si>
  <si>
    <t>Expenditures for capital project can be identified as capitalized expenses</t>
  </si>
  <si>
    <t>Ability to report upon one project by multiple categories.</t>
  </si>
  <si>
    <t>System will move a project to Fixed Assets but allow for any subsequent expenditures to be charged to that project. (partial settlement of assets under construction)</t>
  </si>
  <si>
    <t>Transfers construction-in-progress accounts to fixed asset accounts at project close or completion</t>
  </si>
  <si>
    <t>System allows creation of asset before project close</t>
  </si>
  <si>
    <t>One project can be converted into multiple assets</t>
  </si>
  <si>
    <t>System allows users to determine what costs should be capitalized</t>
  </si>
  <si>
    <t>All purchasing related applications provide direct interface/integrate with all related financial modules, including third party software such as NIGP Codes, and Bid Management, as applicable</t>
  </si>
  <si>
    <t>Ability to support automatic entry into other modules, such as contract management, inventory, accounts payables and fixed assets.  Document history and real-time retrieval on-line , linking requisitions to purchase orders, invoices and checks.</t>
  </si>
  <si>
    <t>Provide on-going on-line system technical support (help function, tutorial, webinar training).</t>
  </si>
  <si>
    <t>Allows each department to initiate the procurement process through requisition entry into the financial system.</t>
  </si>
  <si>
    <t>Ability to drill down to all supporting documents included in and related to the procurement transaction (from requisition to invoice/payment issuance).</t>
  </si>
  <si>
    <t>Ability to support vendor EDI capabilities (ability to interact with vendors on-line, place orders, receive invoices and make payments electronically)</t>
  </si>
  <si>
    <t>Ability to electronically generate and maintain annual, blanket, and standard purchase orders transactions using an on-line requisitioning system for all procurements.</t>
  </si>
  <si>
    <t>Ability to look up the real-time status of procurements including requisition and purchase orders.</t>
  </si>
  <si>
    <t>The interface must be user-friendly and contain similar form layouts with simple screen details.</t>
  </si>
  <si>
    <t>Ability to retrieve existing data from one process to another without re-keying (i.e. vendor  number entry to automatically populate requisition data such as vendor name, address and remittance type; Department shipping location, etc.).</t>
  </si>
  <si>
    <t>Ability to default the Shipping address (with multiple locations) on purchase orders based on the user that is requesting the goods / services.</t>
  </si>
  <si>
    <t>Ability to scan/attach documents (e.g., specifications, back-up documentation, invoices, packing slips, warrants, etc.) to requisitions, purchase orders and payment vouchers.</t>
  </si>
  <si>
    <t>Ability to automatically generate recurring payables/purchase orders for frequently ordered merchandise, i.e. recurring expenditures or progress payments on contracts/lease agreements.</t>
  </si>
  <si>
    <t>Ability to designate a purchase or contract as a standard purchase order, single blanket order, or multiple blanket orders.</t>
  </si>
  <si>
    <t>Ability to validate the following information upon data entry to ensure data integrity and internal control, such as:</t>
  </si>
  <si>
    <t>General Ledger Account Code</t>
  </si>
  <si>
    <t>Requisition number</t>
  </si>
  <si>
    <t>Minimum order</t>
  </si>
  <si>
    <t>Maximum order</t>
  </si>
  <si>
    <t>Commodity code (NIGP)</t>
  </si>
  <si>
    <t>Ability to seamlessly submit a budget adjustment request within the purchasing module before accepting a requisition.</t>
  </si>
  <si>
    <t>Ability to suspend further processing if the budget at the entry coding level is exceeded when entering a requisition.</t>
  </si>
  <si>
    <t>Ability to generate customized e-mails for automated distribution (internal and external customers/vendors)</t>
  </si>
  <si>
    <t>Ability to process direct payments (items that do not require a purchase order, i.e. - utility bills, employee reimbursements, payments to other government entities, etc.).</t>
  </si>
  <si>
    <t>Ability to cross-reference a direct payment request by vendor name/vendor number with vendor master file and requisitioner file to obtain a list of existing POs. for that vendor.</t>
  </si>
  <si>
    <t>System requirement to classify type purchase, i.e. Goods and Trade Services/Commodities; Professional Services, Construction etc.</t>
  </si>
  <si>
    <t>Ability to allow for multi-site delivery address.</t>
  </si>
  <si>
    <t>Ability to split line items by accounts, by dollar and by percentage</t>
  </si>
  <si>
    <t>Vendor File and History</t>
  </si>
  <si>
    <t>Ability to restrict addition of a vendor unless the vendor profile/application is complete with all required and applicable information including automated W-9 verification and insurance (as required) documentation. (Include a fill-in box for GL, WC, E&amp;O and etc. for expiration dates)</t>
  </si>
  <si>
    <t>Ability to place a vendor "on hold", restricting payments or PO's from being issued.</t>
  </si>
  <si>
    <t>Ability to allow buyers to override either user-specified or system-generated vendors and prices.</t>
  </si>
  <si>
    <r>
      <t xml:space="preserve">Ability to require vendors to maintain updated vendor files in order for a purchase order to be issued.  Discrepancies between requisition vendor profile information and vendor master file must be resolved before PO can be issued. </t>
    </r>
    <r>
      <rPr>
        <strike/>
        <sz val="11"/>
        <rFont val="Calibri"/>
        <family val="2"/>
        <scheme val="minor"/>
      </rPr>
      <t/>
    </r>
  </si>
  <si>
    <t>Ability to alpha search on partial name information and then select from a list of the closest matches.</t>
  </si>
  <si>
    <t>Ability to have a single vendor file accessed from the Accounts Payable, procurement and Inventory modules (including 1099 and W-9 information).</t>
  </si>
  <si>
    <t>Ability to change 1099 status without losing prior history</t>
  </si>
  <si>
    <t>Ability to have a free text area where comments about a vendor may be attached to the vendor file record.</t>
  </si>
  <si>
    <t>Ability to allow both "order from" and "remit to" vendor address with option of electronic remittance.</t>
  </si>
  <si>
    <t>Ability to enter vendor number or name and have the system complete address, delivery, terms, etc. information from the vendor master file.</t>
  </si>
  <si>
    <t>Ability to track by vendor purchases by user defined start and end date or time periods.</t>
  </si>
  <si>
    <t>Ability to identify vendors who do not meet government or City regulations (i.e. Peace Conversion Commission, Debarment, OSHA, EEO).</t>
  </si>
  <si>
    <t xml:space="preserve">Ability to change/delete vendor if an error has been made prior to printing of the purchase order.  </t>
  </si>
  <si>
    <t xml:space="preserve">Ability to designate certain vendor types as one-time that are able to be cleared from the system by the user at any time (e.g., witnesses, jurors, refunds on personal property, based upon City security and records retention policies).  These vendors do not require a W-9. </t>
  </si>
  <si>
    <t>Ability to accumulate vendor and bidder performance statistics for all vendors, such as:</t>
  </si>
  <si>
    <t xml:space="preserve">Condition of goods/quality of </t>
  </si>
  <si>
    <t>Number/Amount of Price Increases</t>
  </si>
  <si>
    <t>Number of Out-of-Stocks (Backorders)</t>
  </si>
  <si>
    <t>Number of Late Deliveries (Backorders)</t>
  </si>
  <si>
    <t>Number of Returns</t>
  </si>
  <si>
    <t>Number of Bids Submitted</t>
  </si>
  <si>
    <t>Number of Bids Awarded</t>
  </si>
  <si>
    <t>Dollar Amount of Bids</t>
  </si>
  <si>
    <t>Invoicing accuracy</t>
  </si>
  <si>
    <t>Comments on Performance</t>
  </si>
  <si>
    <t>Ability to create, maintain, and search comprehensive centralized active and inactive vendor master files with the following information:</t>
  </si>
  <si>
    <t>Name(s) and Address(es) (e.g., order from/pay to), including DBA;s</t>
  </si>
  <si>
    <t xml:space="preserve">DBA </t>
  </si>
  <si>
    <t>Previous Name (open text)</t>
  </si>
  <si>
    <t>Multiple (2+) Contact Names</t>
  </si>
  <si>
    <t>Phone Number(s)</t>
  </si>
  <si>
    <t>FAX Number(s)</t>
  </si>
  <si>
    <t>Email Addresses</t>
  </si>
  <si>
    <t>License Type (Permit, registration, Contractor, Professional)</t>
  </si>
  <si>
    <t>License Number</t>
  </si>
  <si>
    <t>Independent Contractor (yes/no)</t>
  </si>
  <si>
    <t>Date of Last Purchase and Commodity Codes of Products Purchased</t>
  </si>
  <si>
    <t>Amount of Last Purchase</t>
  </si>
  <si>
    <t>Total Purchases by user defined time periods (start/end dates) and allow drill down to requisitions and PO with all supporting documents attachments.</t>
  </si>
  <si>
    <t>Ownership Status (MBE, WBE, DBE, Small Business, Local Preference and PCC)</t>
  </si>
  <si>
    <t>Ownership Type (Sole Proprietor Non-profit, Corp, Partnership, etc.)</t>
  </si>
  <si>
    <t>Open Purchase Order Number and Amounts</t>
  </si>
  <si>
    <t>Open Invoice Numbers and Amounts</t>
  </si>
  <si>
    <t>Tax ID Number</t>
  </si>
  <si>
    <t>NIGP codes</t>
  </si>
  <si>
    <t>Last Quoted Price</t>
  </si>
  <si>
    <t>Last Quoted Shipping Date</t>
  </si>
  <si>
    <t>User-Determined Comments</t>
  </si>
  <si>
    <t>Terms Code (Payment i.e. 2%-net 10 net 30 days and Shipment, FOB-Destination)</t>
  </si>
  <si>
    <t>Bid Documents(s) References(s)</t>
  </si>
  <si>
    <t>Purchase History File (dates, quantity, products, purchase order numbers, vendor payments, trade-ins and discounts) for Current and Prior year(s)</t>
  </si>
  <si>
    <t>1099 Code</t>
  </si>
  <si>
    <t>Website DUNS # (if available)</t>
  </si>
  <si>
    <t>Comments  (As necessary)</t>
  </si>
  <si>
    <t>Ability to purge historical (inactive) and one-time vendors.  (Per records retention policy)</t>
  </si>
  <si>
    <t>Ability to detect and prevent duplicate vendor files i.e. similar names, same Tax ID, same address, etc..)</t>
  </si>
  <si>
    <t>Ability to prevent vendor maintenance from affecting the vendor information on historical transactions.  This can be overridden with the proper security access</t>
  </si>
  <si>
    <t>The receiving date  from being earlier that the requisition date</t>
  </si>
  <si>
    <t>The unit price from being greater than the unit price approved on the purchase order</t>
  </si>
  <si>
    <t>Where the total invoice amount/shipment amount is greater that the approved purchase order amount, the quantity received from being greater than the quantity approved on the purchase order/contract.</t>
  </si>
  <si>
    <t>Ability to specify “Receive All Lines” in order to speed data entry.</t>
  </si>
  <si>
    <t xml:space="preserve">Ability to partially receive items </t>
  </si>
  <si>
    <t>Receiver or other authorized user has option on partial receipt to close remaining amount of purchase order.</t>
  </si>
  <si>
    <t>Ability to distinguish between quantity or services received</t>
  </si>
  <si>
    <t>System ability to distinguish between low value assets and fixed assets; record useful life</t>
  </si>
  <si>
    <t>System requires receiver of fixed assets to enter ID, serial number, description and physical location</t>
  </si>
  <si>
    <t>Fixed asset records flows from requisitioner, purchase order, receiver to finance</t>
  </si>
  <si>
    <t>Receiver can record quantities received in excess of quantity ordered.</t>
  </si>
  <si>
    <t>System generates a report by PO#, Vendor # or other user defined criteria to identify orders that have not been received in a timely manner.</t>
  </si>
  <si>
    <t>Ability to automatically generate an annual surplus property disposal list</t>
  </si>
  <si>
    <t>Ability to code surplus property disposal list for disposition method, i.e. salvage, auction, donation, trade-in, recycle externally, or agency repurpose.</t>
  </si>
  <si>
    <t>Ability to allow for the recording of goods returned to the vendor.</t>
  </si>
  <si>
    <t xml:space="preserve">Requisition Processing </t>
  </si>
  <si>
    <t>Ability to classify the Document Type as follows:</t>
  </si>
  <si>
    <t>Regular/Standard Purchase Order</t>
  </si>
  <si>
    <t>Blanket Purchase Order (Encumbered or Non-Encumbered)</t>
  </si>
  <si>
    <t>Confirming Purchasing Order</t>
  </si>
  <si>
    <t>User-Defined Document Types</t>
  </si>
  <si>
    <t>Ability to default, with security override, the related Asset number if the requisition is tied to a contract or project that is also tied to an asset (i.e., Project A is for construction of building 123 - all requisitions referencing Project A should automatically be tied to the building asset.</t>
  </si>
  <si>
    <t xml:space="preserve">Ability to flag and alert requisitioner if ADA Sec 508 compliance documentation is required. </t>
  </si>
  <si>
    <t>Ability to link a fixed asset to an existing trackable asset (capital, buildings, furniture, equipment, etc.); fixed over $5k; low value = under $5k)</t>
  </si>
  <si>
    <t>Ability for system generated fixed asset # and low value asset # to be linked with the Fixed Asset Tag attached to physical asset by requisitioner</t>
  </si>
  <si>
    <t>Ability to place on hold a un-issued requisition with requisition partial details, without routing for approval.</t>
  </si>
  <si>
    <t xml:space="preserve">Ability to require requisitioner/s to attach quotes to requisitions requiring a quote from vendor/s based upon business rules or as supported by workflow. </t>
  </si>
  <si>
    <t>Ability to link data to identify a requisition with associated Buyer, PO, Vendor, etc.</t>
  </si>
  <si>
    <t>Ability to group requisitioned items by vendor or commodity code for volume purchase purposes.</t>
  </si>
  <si>
    <t>Ability to validate proposed vendor on the requisition against existing on-line vendor file.</t>
  </si>
  <si>
    <t>Ability to determine, by password or log-on, which department is requisitioning items and automatically default to information for that department.</t>
  </si>
  <si>
    <t>Ability to identify within the requisition, the accounting period / fiscal year that the requisition is associated with.</t>
  </si>
  <si>
    <t>Ability to enter default and customized comments on purchase orders and requisitions with full text editing features (e.g. indent, bold, paragraph, etc.).</t>
  </si>
  <si>
    <t>Ability to provide requisition and purchase order forms for centralized and decentralized entry.</t>
  </si>
  <si>
    <t>Ability to maintain history on all requisitioner transactions and view requisitions by assigned buyer.</t>
  </si>
  <si>
    <t>System must provide the ability to do the following tasks or include the following information in the requisition and purchase order process:</t>
  </si>
  <si>
    <t>Input and store quantity, price and description</t>
  </si>
  <si>
    <t>Buyer</t>
  </si>
  <si>
    <t>Calculate and extend price, including discount terms</t>
  </si>
  <si>
    <t>Retrieve vendor information automatically</t>
  </si>
  <si>
    <t>Specify Unit of Measure (Ea, Ft, lb, C, M, etc.)</t>
  </si>
  <si>
    <t>Multiple budgetary accounts</t>
  </si>
  <si>
    <t>Departmental contact, address, and phone number</t>
  </si>
  <si>
    <t>Shipping instructions / freight terms (FOB)</t>
  </si>
  <si>
    <t xml:space="preserve">Identify various funding sources for different procurement requirements including federal and state grants funds </t>
  </si>
  <si>
    <t xml:space="preserve">Ability to email purchase orders, with all associated/attached documents included. </t>
  </si>
  <si>
    <t>Ability to automatically transfer data codes, text and requisition information from requisitions to PO.</t>
  </si>
  <si>
    <t>Ability to view/change an unapproved requisition by requisitioner or as authorized by Purchasing.</t>
  </si>
  <si>
    <t>Ability to select a default ship-to address using a drop-box, based on link to requesting department code (with authorized user override capability).</t>
  </si>
  <si>
    <t>Ability to transfer information from multiple requisitions to a single purchase order with references to source documents.</t>
  </si>
  <si>
    <t>Ability to suspend requisitions received in Purchasing that are incomplete and to return them to the originating parties.</t>
  </si>
  <si>
    <t>Ability to provide an audit trail at the requisition line item level to allow for requisition tracking when a requisition is split into multiple PO's.</t>
  </si>
  <si>
    <t>Ability to inquire on historical POs and convert them into a new requisition.</t>
  </si>
  <si>
    <t>Ability to automatically pre-encumber funds upon entry of the requisition, including applicable sales and use tax.</t>
  </si>
  <si>
    <t>Ability to reverse the pre-encumbered funds upon cancellation of the requisition.</t>
  </si>
  <si>
    <t>Ability to release pre-encumbrances based on user-determined criteria (based on City policy) at year-end.</t>
  </si>
  <si>
    <t>Ability to liquidate related pre-encumbrance balances and establish encumbrances, upon approval/award of a purchase order.</t>
  </si>
  <si>
    <t>Ability to create user-defined fields/flags to identify internal transfers and assign follow-up activity based on workflow.</t>
  </si>
  <si>
    <t>Commodity Codes / NIGP (National Institute of Governmental Purchasing) Code Use</t>
  </si>
  <si>
    <t>Use NIGP Codes extending at least to five levels (5-digits)</t>
  </si>
  <si>
    <t>Ability to assign requisitions to a manager or buyer, automatically, based on commodity code or requesting department, with an override ability.</t>
  </si>
  <si>
    <t>Ability to import standard NIGP codes based upon periodic updates by an outside agency</t>
  </si>
  <si>
    <t xml:space="preserve">Bid/Quote Management  </t>
  </si>
  <si>
    <t xml:space="preserve">Ability to support electronic bidding and procurement of the following from start on online procurement to archiving documents for records retention: </t>
  </si>
  <si>
    <t>Goods and Trade Services</t>
  </si>
  <si>
    <t>Information Technology</t>
  </si>
  <si>
    <t>Agreements</t>
  </si>
  <si>
    <t>Professional Services</t>
  </si>
  <si>
    <t>Construction</t>
  </si>
  <si>
    <t>Ability to automatically generate multiple boiler plate solicitation and contract document templates and have the ability to integrate Terms and Conditions, Special Provisions, General Provisions/ Conditions, Scope of Work or Specification for:</t>
  </si>
  <si>
    <t>Commodity/Goods</t>
  </si>
  <si>
    <t>Trade Services</t>
  </si>
  <si>
    <t>Verbal Quotes</t>
  </si>
  <si>
    <t>RFQ</t>
  </si>
  <si>
    <t>RFI</t>
  </si>
  <si>
    <t>IFB</t>
  </si>
  <si>
    <t>Q&amp;A and Addendums</t>
  </si>
  <si>
    <t>Ability to pull up prior bid/proposal documents by various user defined criteria such as commodity codes and copy information to new solicitation</t>
  </si>
  <si>
    <t>Ability to convert awarded bid/proposal to PO or approved contract</t>
  </si>
  <si>
    <t>Ability to maintain a list of all vendors who respond to solicitations.</t>
  </si>
  <si>
    <t>Ability to automate selection and notification of vendors for bids/proposals by commodity codes.</t>
  </si>
  <si>
    <t>System can accommodate bid exempt purchases, i.e. state contracts or "piggybacking" on other governmental agency competitive contract awards.</t>
  </si>
  <si>
    <t>System can accommodate bid exempt purchases i.e. single or sole source.</t>
  </si>
  <si>
    <t>Ability to access solicitations on-line by Invitation for Bid (IFB), Request for Proposal (RFP) number or RFQ number.</t>
  </si>
  <si>
    <t>Ability to add a link for plans and specifications stored in one or more online plan rooms</t>
  </si>
  <si>
    <t xml:space="preserve">Ability to store and retrieve bidding documents in various formats (ACAD, PDF, DOC, etc.)
</t>
  </si>
  <si>
    <t xml:space="preserve">Ability to validate all bids with automatic error checking prior to bid submission
</t>
  </si>
  <si>
    <t>Ability to use remote access to inquire and obtain copies of solicitations.</t>
  </si>
  <si>
    <t>Ability to obtain vendor application on-line.</t>
  </si>
  <si>
    <t>Ability to obtain/publish bid results on-line.</t>
  </si>
  <si>
    <t>Ability for departmental users to view bid information.</t>
  </si>
  <si>
    <t>Ability to create and publish back-up documentation such as bid analysis sheets, award notices, etc.</t>
  </si>
  <si>
    <t>Ability to track single source and sole source awards in the vendor master file.</t>
  </si>
  <si>
    <t>Ability to track single source and sole source awards in the commodity code file.</t>
  </si>
  <si>
    <t>Ability to use the word processing feature to assist in compiling bid/specification documents.</t>
  </si>
  <si>
    <t xml:space="preserve">Ability to view and maintain a bidder list and plan holder list showing names, addresses, contact, and commodity codes.  </t>
  </si>
  <si>
    <t xml:space="preserve">Ability to produce bid closeout file that captures all project documents, searchable and retrievable </t>
  </si>
  <si>
    <t>Ability to use memo records to create verbal price quotations.</t>
  </si>
  <si>
    <t>Ability to automatically and/or manually assign status, including:</t>
  </si>
  <si>
    <t>Bid Document In-Process</t>
  </si>
  <si>
    <t>Bid Sent</t>
  </si>
  <si>
    <t>Bid Evaluated</t>
  </si>
  <si>
    <t>Bid Ready for Approval</t>
  </si>
  <si>
    <t>Bid Approved</t>
  </si>
  <si>
    <t>Bid Ready to Open</t>
  </si>
  <si>
    <t>Bid Open</t>
  </si>
  <si>
    <t>Bid to PO</t>
  </si>
  <si>
    <t>Ability to view or select bidder list for RFQ, by all or partial selection</t>
  </si>
  <si>
    <t>Ability to automatically tabulate responses to Request for Quotes (RFQ) and Invitation for Bids (IFB).</t>
  </si>
  <si>
    <t>Ability to allow the online submission of responses to RFQs (Request for Quotes), IFBs (Invitation to Bid) and RFPs (Requests for Proposal) and provide vendor with an automatic receipt of submission.</t>
  </si>
  <si>
    <t xml:space="preserve">Ability to allow the online distribution of RFQs, IFBs and RFPs including automated notification of addendums to vendors registered for solicitation. </t>
  </si>
  <si>
    <t>Ability to check the status of a bid, proposal or quote, online in the system.</t>
  </si>
  <si>
    <t>Ability to view and report on Contract and bid data information:</t>
  </si>
  <si>
    <t>Expiration dates</t>
  </si>
  <si>
    <t>Commodity codes</t>
  </si>
  <si>
    <t>Vendors</t>
  </si>
  <si>
    <t>Departments</t>
  </si>
  <si>
    <t>PO #s</t>
  </si>
  <si>
    <t>Insurance expiration dates  (by coverage types and insurer/broker)</t>
  </si>
  <si>
    <t>Performance bond expiration dates</t>
  </si>
  <si>
    <t xml:space="preserve">Contract number </t>
  </si>
  <si>
    <t xml:space="preserve">Contract expiration date with extensions </t>
  </si>
  <si>
    <t>Define time period to receive advance notice prior to contract expiration and automatically notify Departments when contract expiration dates are about to expire</t>
  </si>
  <si>
    <t>Encumbrance / Purchase Order Processing</t>
  </si>
  <si>
    <t>Ability to see requisitions from the Purchase Order Screen</t>
  </si>
  <si>
    <t>Ability to automatically or individually roll encumbrances forward to subsequent  year(s) and be able to identify encumbrances by budget year.</t>
  </si>
  <si>
    <t>Ability to increase or decrease the amount of an encumbrance (within the Budget Approval workflow process).</t>
  </si>
  <si>
    <t>Ability to maintain an audit trail of P.O./ encumbrance changes.</t>
  </si>
  <si>
    <t>Ability to automatically encumber funds in the financial system when purchase order is approved.</t>
  </si>
  <si>
    <t>Ability to liquidate the outstanding balance of an encumbrance when the related payment is a final payment or the PO is cancelled/terminated with the ability to track current and prior year purchase order liquidations separately.</t>
  </si>
  <si>
    <t>Ability to authorize payment greater than the outstanding encumbrance with appropriate user security.</t>
  </si>
  <si>
    <t>Ability to save a purchase order with partial details, before approval and issuance.</t>
  </si>
  <si>
    <t>Ability to allocate purchase order line items to multiple General Ledger accounts (e.g., departments and  project codes).</t>
  </si>
  <si>
    <t>Ability to handle multiple partial receipts of goods/services against specific purchase orders.</t>
  </si>
  <si>
    <t>Ability to prohibit duplicate purchase order, request for quote, and contract numbers.</t>
  </si>
  <si>
    <t>Allow multi-year PO's and contracts</t>
  </si>
  <si>
    <t>Ability to allocate shipping charges to the Purchase Order lines, as required.</t>
  </si>
  <si>
    <t>Ability to reference contract number on purchase order.</t>
  </si>
  <si>
    <t>Ability to clearly identify PO amendments/change orders (What has changed, what revision number, dates, etc.).</t>
  </si>
  <si>
    <t>Ability to view an open purchase order file (with user-defined criteria) which includes summaries of open purchase order amounts and encumbrances.</t>
  </si>
  <si>
    <t xml:space="preserve">Ability to change purchase requisitions/purchase orders and have those changes be reflected in the appropriate encumbrances, even after the fiscal period that the PO relates to has been closed. (Authorized users only) </t>
  </si>
  <si>
    <t>Ability to assign a purchase order number, when no requisition exists, for authorized users.</t>
  </si>
  <si>
    <t xml:space="preserve">Ability to suspend further processing if the budget is exceeded when entering a requisition. </t>
  </si>
  <si>
    <t>Ability to inform requesting department of any variances from requisition to purchase order and purchase order to payment.</t>
  </si>
  <si>
    <t>Ability to automatically close a purchase order and release the encumbrance after all purchase order line items are either canceled or received and paid (When flagged to do so).</t>
  </si>
  <si>
    <t>Ability for check cancellation to provide the option of restoring funds back to the appropriate encumbrance</t>
  </si>
  <si>
    <t>Ability to enter comments and/or special instructions on  purchase orders including canned statements and messages.</t>
  </si>
  <si>
    <t>Ability to specify comments that are internal reference only.</t>
  </si>
  <si>
    <t>Ability to copy repetitive or prior years' purchase orders.</t>
  </si>
  <si>
    <t>Ability to electronically link to vendors' online catalogs and order forms for products ordered and/or invoiced online for contracted suppliers and suppliers offering most favored customer pricing.</t>
  </si>
  <si>
    <t>Ability to access an approved contract vendor's on-line catalog, select items for the shopping cart and load them into the purchase requisition</t>
  </si>
  <si>
    <t>Ability to purge and save to off-line storage media closed purchase orders and requisitions within user defined periods pursuant to the City's records retention policy.</t>
  </si>
  <si>
    <t xml:space="preserve">Ability to segregate responsibilities for 3-way matching functions based on user permissions. </t>
  </si>
  <si>
    <t>Ability for employees to scan, attach, and upload multiple supporting documents to a requisition or PO at the same time in a single batch</t>
  </si>
  <si>
    <t xml:space="preserve">Blanket Purchase Order   </t>
  </si>
  <si>
    <t xml:space="preserve">A system with the ability to create blanket PO's with parameters including: approved vendor, total blanket order cost not-to-exceed, time period, and estimated or specific quantities with specific unit prices for each item/unit of measure.  </t>
  </si>
  <si>
    <t>Ability to easily view blanket purchase order balances at any time.</t>
  </si>
  <si>
    <t>System triggers notification to department when commodity is being requisitioned that is included on an existing Blanket Purchase Order</t>
  </si>
  <si>
    <t>Ability to have an unlimited number of extensions to a blanket purchase order (not automatic), subject to Purchasing and Contracting policies.</t>
  </si>
  <si>
    <t>Ability to automatically check for the correct unit price in a purchase order.</t>
  </si>
  <si>
    <t>Ability to "renew" blanket POs each year with minimal re-entry/edits.</t>
  </si>
  <si>
    <t>Ability to continue a blanket purchase order from one fiscal year into the next.</t>
  </si>
  <si>
    <t>Ability to restrict the creation of a single vendor blanket purchase order exceeding a user-defined dollar amount.</t>
  </si>
  <si>
    <t>Ability to encumber or not-encumber a blanket purchase order, based on blanket purchase order type or funding availability.</t>
  </si>
  <si>
    <t>Ability to make changes on a blanket purchase order as a change order or amended Blanket Purchase Order pursuant to Purchasing and Contracting policies.</t>
  </si>
  <si>
    <t>Ability to have multiple orders on a blanket purchase order.</t>
  </si>
  <si>
    <t>Ability to process blanket orders requiring multiple shipping dates for each item ordered.</t>
  </si>
  <si>
    <t>Ability to track the following information on a blanket purchase order:</t>
  </si>
  <si>
    <t>Payments made</t>
  </si>
  <si>
    <t>NIGP Commodity Code</t>
  </si>
  <si>
    <t>Number of orders</t>
  </si>
  <si>
    <t>Quantities</t>
  </si>
  <si>
    <t>Average quantity per order</t>
  </si>
  <si>
    <t>By fund/org and account</t>
  </si>
  <si>
    <t>Cumulative totals</t>
  </si>
  <si>
    <t>Department/Division/User</t>
  </si>
  <si>
    <t>Change Order Processing</t>
  </si>
  <si>
    <t>Ability to allow for change orders to be processed against an existing purchase requisition and purchase order.</t>
  </si>
  <si>
    <t>System requires approval for change orders over a system-defined percentage of the original amount.</t>
  </si>
  <si>
    <t>Ability to track/see all change orders associated with a purchase order.</t>
  </si>
  <si>
    <t>Ability to suspend further processing and required the requisition to be updated after resolving budget issue when a change order is processed that will exceed the budgeted amount available.</t>
  </si>
  <si>
    <t xml:space="preserve">Vendor Self-Service </t>
  </si>
  <si>
    <t>Ability to allow vendors to access and maintain their own vendor profile information on-line.  This includes the services they provide (NIGP) commodity codes).</t>
  </si>
  <si>
    <t>Validate vendor changes such as mergers, vendor name change, dissolution and etc. with appropriate legal supporting documentation (Prevent the altering of payment information once invoices have been linked to PO's or approved payment has been processed)</t>
  </si>
  <si>
    <t>Ability to create and maintain vendor registration files with the following information:</t>
  </si>
  <si>
    <t>Name(s) and Address(es) including dba's</t>
  </si>
  <si>
    <t>Payment Method</t>
  </si>
  <si>
    <t>Identify Local Preference</t>
  </si>
  <si>
    <t>Tax Identification/Social Security Number, Exempt/Non-Exempt</t>
  </si>
  <si>
    <t>System generated vendor # with validation by Accounts Payable</t>
  </si>
  <si>
    <t>License Type (Permit, Registration, Contractor, Professional)</t>
  </si>
  <si>
    <t>License Number (If applicable)</t>
  </si>
  <si>
    <t>NIGP Commodity Code(s)</t>
  </si>
  <si>
    <t>Duns Number ( If available or applicable)</t>
  </si>
  <si>
    <t>Preferred remittance option and remittance instructions</t>
  </si>
  <si>
    <t>Website (If available)</t>
  </si>
  <si>
    <t>Identify if EDI, ACH,EFT Capable</t>
  </si>
  <si>
    <t>Identify if Workforce Bidder Preference with attached certification</t>
  </si>
  <si>
    <t>Independent Contractor Status</t>
  </si>
  <si>
    <t>Request to upload, update catalog with authorization from IST/Purchasing</t>
  </si>
  <si>
    <t>Allow vendors to self-subscribe to notification of specific commodity code bids/RFPs</t>
  </si>
  <si>
    <t>Include a field that requires vendor to provide expiration dates on GL, WC, E&amp;O and other insurance as required to do business with the City</t>
  </si>
  <si>
    <t xml:space="preserve">Ability to automatically request new certificate of liability insurance and additional insured endorsement when insurance expires, send confirmation of registration and receipt of documents, , send e-mail or letter to vendors, with defined criteria, such as vendor information, commodity codes and other data </t>
  </si>
  <si>
    <t>Ability to alert vendors that they already registered (e.g. search by TIN, SSN, address, commodity code and other fields) and then suspend further entry.</t>
  </si>
  <si>
    <t>Ability to restrict addition of a vendor unless the vendor profile/application is complete with all required and applicable information including automated W-9  verification and insurance (as required) documentation.</t>
  </si>
  <si>
    <t xml:space="preserve">Ability to restrict vendors from changing client-specified information. </t>
  </si>
  <si>
    <t>Ability to check the status of payments on-line.</t>
  </si>
  <si>
    <t>Ability to view bid tabulation results on-line</t>
  </si>
  <si>
    <t>Ability to automatically receive via e-mail approved purchased order.</t>
  </si>
  <si>
    <t>Ability to view, download, print, and submit quotes/bids/proposals and attachments on-line in a secured lock box.</t>
  </si>
  <si>
    <t>Workflow/Approval Processing</t>
  </si>
  <si>
    <t>Ability to send purchase requisition and purchase order approval notification to multiple requisitioners and purchasers, based on user security.</t>
  </si>
  <si>
    <t>Ability to workflow from purchase requisition approver to 2nd level requisition approver for work orders and special commodities i.e.  computer equipment, office furniture, outside printing and radios before being routed to Purchasing.</t>
  </si>
  <si>
    <t>Ability to use electronic workflow capabilities to approve purchase requisitions, create and approve purchase orders, and apply invoices/payments, including notifications, queues, and electronic signatures.  Workflows to route based on amounts and item types (e.g., IT equipment, grant items, etc.).</t>
  </si>
  <si>
    <t>Ability to re-assign approvals to another person, due to an absence.</t>
  </si>
  <si>
    <t>Ability to use workflow capabilities to manage solicitations, responses, addendums and bid receipts.</t>
  </si>
  <si>
    <t>Ability to use workflow to notify Purchasing of changes needed to a purchase order  due to a Change Order or Cancellation with re-route workflow to Requisitioner and PO Approvers</t>
  </si>
  <si>
    <t xml:space="preserve">Workflow capability for PR and PO approval of unencumbered City-wide contracts </t>
  </si>
  <si>
    <t xml:space="preserve">Workflow capability for automated Work Orders </t>
  </si>
  <si>
    <t>Ability to send system generated reminder notices based on user-defined criteria including: requisition awaiting approval to requisition approver; items invoiced, but not received and items received but not invoiced to receiver/invoice approver; pending PO approvals exceeding _ # days to PO approvers</t>
  </si>
  <si>
    <t>Ability to incorporate hyperlinks notifying approvers of requests to approve</t>
  </si>
  <si>
    <t>Ability to view other users' queues, status (open, received, invoiced, paid, partially filled/back ordered, partially paid), and audit trails of workflows (e.g., who approved each step), and drill into components of the workflow (e.g., purchase order and attached electronic documents).</t>
  </si>
  <si>
    <t>Ability to scan/attach images from mobile devices (e.g., phones, tablets) to workflows via mobile access to the system (e.g., attaching images of receipts to invoices for approval).</t>
  </si>
  <si>
    <t>Procurement Cards</t>
  </si>
  <si>
    <t xml:space="preserve">Ability to process procurement card transactions. </t>
  </si>
  <si>
    <t>Ability to track P-Card purchases for Low Value Assets or other such purchases</t>
  </si>
  <si>
    <t xml:space="preserve">Ability to interface with a third party procurement card provider. </t>
  </si>
  <si>
    <t xml:space="preserve">Ability to initiate an approval workflow for issuing procurement cards. </t>
  </si>
  <si>
    <t>Ability to track procurement card system transactions by various criteria such as NIGP Codes, vendor and user names, departments and etc.</t>
  </si>
  <si>
    <t>On-line Queries</t>
  </si>
  <si>
    <t>Ability of the system on-line inquiry feature to include the following items (based upon user defined time period - start/end dates):</t>
  </si>
  <si>
    <t>Open purchase orders</t>
  </si>
  <si>
    <t>Closed purchase orders</t>
  </si>
  <si>
    <t>Partial filled purchase orders</t>
  </si>
  <si>
    <t>Blanket purchase orders</t>
  </si>
  <si>
    <t>Purchase order history for all items, including inventory</t>
  </si>
  <si>
    <t>Open requisitions</t>
  </si>
  <si>
    <t>Vendors by class/item</t>
  </si>
  <si>
    <t>Contractor/vendor information</t>
  </si>
  <si>
    <t>Open contracts/projects</t>
  </si>
  <si>
    <t>Encumbered amounts on each project</t>
  </si>
  <si>
    <t>Amount spent on each project</t>
  </si>
  <si>
    <t>Ability to search files by vendor name.</t>
  </si>
  <si>
    <t>Ability to search by vendor phonetically.</t>
  </si>
  <si>
    <t>Ability to search on vendor name using "starts with" commands.</t>
  </si>
  <si>
    <t>Ability to search variations of vendor names (e.g., "Intl" or "International", and DBA names), including cross referencing common abbreviations.</t>
  </si>
  <si>
    <t>Ability to search and determine if invoice has been paid.</t>
  </si>
  <si>
    <t>Ability to query by invoice number.</t>
  </si>
  <si>
    <t xml:space="preserve">Ability to perform a purchase order/requisition inquiry by the following: </t>
  </si>
  <si>
    <t>Remit to name</t>
  </si>
  <si>
    <t>Ordering department, division, and user</t>
  </si>
  <si>
    <t>Ability to view all PO, BPO, and Contracts in alpha, chronological, code order.</t>
  </si>
  <si>
    <t>Ability to track and report on Bid/RFP by: Awards, Dollar Amounts, Vendor Responses, Buyer, Commodity, Commodity Code.</t>
  </si>
  <si>
    <t>Ability to track vendor bids by: vendor history, past awards, bid responses</t>
  </si>
  <si>
    <t xml:space="preserve">Ability to create ad hoc queries and reports in a user-friendly manner i.e. simple navigational tools, tutorials and etc. </t>
  </si>
  <si>
    <t>Ability to create dashboard reports as defined by user such as spend by commodity category, department etc.</t>
  </si>
  <si>
    <t xml:space="preserve">Ability to view requisitions assigned to buyers in real time, or in a user defined time period. </t>
  </si>
  <si>
    <t>System Requirements - Scheduling</t>
  </si>
  <si>
    <t>Ability to easily transfer time that is planned as a schedule into time reported as worked, without rekeying, and only entering any differences between the planned and actual time worked.</t>
  </si>
  <si>
    <t>Scheduled hours that become worked hours should be automatically treated the same way as time entered on the timesheet for the purposes of leave accruals.</t>
  </si>
  <si>
    <t>Ability to enter actual time worked regardless of existing scheduled hours.</t>
  </si>
  <si>
    <t>For employees who should enter actual hours worked, we need to have ability to identify employees who failed to fill out their timesheets for the pay period.</t>
  </si>
  <si>
    <t>Ability to easily identify, via warnings or visual identifiers, when workers are being scheduled for overtime.</t>
  </si>
  <si>
    <t>Ability to integrate leave administration with Time &amp; Attendance.</t>
  </si>
  <si>
    <t>Ability to configure the system to be in compliance with federal and state labor laws, collective bargaining agreements, and organization policies.</t>
  </si>
  <si>
    <t>Ability to allow workers to log into a self-service website to see their vacation/sick/other balances and request time off.</t>
  </si>
  <si>
    <t xml:space="preserve">Provide a "wizard" in the workflow when an employee requests a leave. </t>
  </si>
  <si>
    <t>Ability to support workflow for employees to initiate leave of absence events, route to managers for approval and HR notification</t>
  </si>
  <si>
    <t>Ability to alert Payroll, HR and/or Manager for absences that require follow-up</t>
  </si>
  <si>
    <t>Track leaves that were granted/revoked.</t>
  </si>
  <si>
    <t>Ability to not accept leave time in excess of accruals (or, if needed, to provide a warning rather than a hard-stop).</t>
  </si>
  <si>
    <t>Ability to account for pre-scheduled absences in the schedule generation, such as vacations, sick, FMLA, and other time off.</t>
  </si>
  <si>
    <t>Ability to recommended qualified, available staff members to fill open shifts when unplanned absences occur.</t>
  </si>
  <si>
    <t>Ability to allow workers to click a link in an email to confirm receipt of their schedule.</t>
  </si>
  <si>
    <t>Ability for scheduled workers to log into a self-service website and sign up for or remove activities from their schedule.</t>
  </si>
  <si>
    <t>Ability to provide a stand by list once the primary list is at full capacity for an activity.</t>
  </si>
  <si>
    <t>Ability to identify employees who are eligible for overtime scheduling based on factors such as last time offered overtime, seniority, rank, and vacation.</t>
  </si>
  <si>
    <t>Ability to set up one-time activities and reoccurring activities in the system. This feature would include the number of workers needed for the activity.</t>
  </si>
  <si>
    <t>Ability to utilize a past template or activity to create a new activity in the system.</t>
  </si>
  <si>
    <t>Ability to allow vacation requests to be sorted and prioritized by seniority and request date.</t>
  </si>
  <si>
    <t>Ability to allow workers to trade, drop, pick-up shifts, through a posting bulletin board.</t>
  </si>
  <si>
    <t>Ability to allow workers to view published schedules online.</t>
  </si>
  <si>
    <t>Ability to allow a supervisor to view which workers have viewed and confirmed receipt of their schedule.</t>
  </si>
  <si>
    <t>Ability to create an automatic notification to workers when changes to a schedule occur.</t>
  </si>
  <si>
    <t>Ability to define schedules with varying times and lengths (e.g. 4 hours per day, 8 hours per day, etc.).</t>
  </si>
  <si>
    <t>Ability to allow for scheduling of shift patterns to be automatically repeated, or rolled forward to future weeks automatically.</t>
  </si>
  <si>
    <t>Ability to create schedule patterns that can repeat at any user defined intervals, e.g. 28-day cycles.</t>
  </si>
  <si>
    <t>Ability for a timekeeping administrator to enter or create schedules for employees.</t>
  </si>
  <si>
    <t>Ability to create schedule groups, and assign employees to those schedule groups. Assignment must be made through the user interface, or through integration with employee system of record.</t>
  </si>
  <si>
    <t>Ability to allow for schedules of all employees within a scheduling group to be changed by editing the group schedule.</t>
  </si>
  <si>
    <t>Ability to allow for the schedules of employees within a scheduling group to be individually edited without changing the schedules of other employees in the scheduling group.</t>
  </si>
  <si>
    <t>Ability to accommodate unlimited schedule changes and adjustments on demand.</t>
  </si>
  <si>
    <t>Ability to create a flexible number of different shifts.</t>
  </si>
  <si>
    <t>Ability to create a flexible number user-defined schedules.</t>
  </si>
  <si>
    <t>Ability to define shift start and stop times using a 12-hour or 24-hour clock.</t>
  </si>
  <si>
    <t>Ability to accommodate multiple shift start and stop times</t>
  </si>
  <si>
    <t>Ability to define split shift rotations.</t>
  </si>
  <si>
    <t>Ability to assign employees to shifts at any point in the schedule.</t>
  </si>
  <si>
    <t>Ability to schedule shifts that cross multiple days (e.g. start at 6:00 p.m. on day one and complete at 2:00 a.m. on day two).</t>
  </si>
  <si>
    <t>Ability to import employee work-schedule information from an external labor scheduling system.</t>
  </si>
  <si>
    <t>Ability to schedule employees to a particular location and job.</t>
  </si>
  <si>
    <t>Ability to create "templates" of the most commonly used shifts so that these can be assigned easily to employees or groups of employees.</t>
  </si>
  <si>
    <t>Ability to define scheduling policy and flag any schedules that do not comply with City policy.</t>
  </si>
  <si>
    <t>Ability to track employee scheduling preferences and availability.</t>
  </si>
  <si>
    <t>Ability to track employee seniority by job to use in call-in or priority scheduling processes.</t>
  </si>
  <si>
    <t>Ability to include scheduling metrics such as scheduling effectiveness, actual vs. scheduled hours, and coverage percentage, and display these graphically.</t>
  </si>
  <si>
    <t>Ability to highlight open shifts that require coverage.</t>
  </si>
  <si>
    <t>Ability to enforce real-time leave balances and usage rules for scheduling absences.</t>
  </si>
  <si>
    <t>Ability to automatically apply schedule quality rules, such as minimums and maximums per employee, per day, per period.</t>
  </si>
  <si>
    <t>Ability to have a notification for approver that indicates which staff have entered hours short of or over their scheduled hours, based on a defined tolerance level.</t>
  </si>
  <si>
    <t>Ability to schedule workers based on skills, shift, certification, license, etc.</t>
  </si>
  <si>
    <t>Ability to set work schedules by worker, pay group, or job class.</t>
  </si>
  <si>
    <t>Ability to substitute Scheduled/Regular Day Off (RDO) days within a schedule without creating or assigning a new schedule for an employee (i.e., alternative day off).</t>
  </si>
  <si>
    <t>Time and Attendance - Employee Set Up</t>
  </si>
  <si>
    <t>Ability to store Time and Attendance records for employees and volunteers.</t>
  </si>
  <si>
    <t>Ability to setup worker's default time and attendance settings with the following:</t>
  </si>
  <si>
    <t>Standard work week (40.0 hours) divided into 4 or 5 working days (Monday-Friday)</t>
  </si>
  <si>
    <t>Standard work week (37.5 hours) divided into 4 or 5 working days (Monday-Friday)</t>
  </si>
  <si>
    <t>Standard 9/80 schedule (80 or 75 bi-weekly hours worked in 9 days with one day off - RDO)</t>
  </si>
  <si>
    <t>Flexible schedules</t>
  </si>
  <si>
    <t>Fire and Police schedules (e.g., rotating 24 or 28 day work periods)</t>
  </si>
  <si>
    <t>Alternate work schedule (other than 8 hours a day)</t>
  </si>
  <si>
    <t>Days worked other than a Monday through Friday work week</t>
  </si>
  <si>
    <t>Standard differential shift</t>
  </si>
  <si>
    <t>Multi-site data entry</t>
  </si>
  <si>
    <t>Multi shifts on a work schedule that may include back to back shifts that count as Regular scheduled hours, but also qualify for overtime pay</t>
  </si>
  <si>
    <t>Different types of shifts - Swing, Graveyard, and/or Weekend Shifts</t>
  </si>
  <si>
    <t>Ability to establish security rules based on roles in the system that prevent employees from viewing time codes that do not apply to them.</t>
  </si>
  <si>
    <t>Ability to update the status of a worker to separated when the worker has been terminated.</t>
  </si>
  <si>
    <t>Ability to update the status of a worker to Inactive when the worker has been put on leave for a indefinite amount of time.</t>
  </si>
  <si>
    <t>Ability for the system to accommodate when an employee changes FLSA cycles multiple times within a single pay period (e.g., when EE has two jobs, one FLSA, second not FLSA).</t>
  </si>
  <si>
    <t>Time and Attendance - Data Collection</t>
  </si>
  <si>
    <t>Ability to remotely enter timesheet data with immediate editing for errors, through department work stations.</t>
  </si>
  <si>
    <t>Ability to enter time when employee started and finished working into the electronic time keeping system that could replace timesheets/manual entry.</t>
  </si>
  <si>
    <t>Ability to support and integrate with a mobile, user-friendly time entry system.</t>
  </si>
  <si>
    <t>Proposed data collection terminals must be supported by the software vendor.</t>
  </si>
  <si>
    <t>Data collection terminals must support barcode, magnetic stripe, proximity readers, and biometric capabilities such as finger scan technology.</t>
  </si>
  <si>
    <t>Ability for data collection terminals to support on-line and offline modes.</t>
  </si>
  <si>
    <t>In online mode, transactions must be transmitted from the data collection terminal to the database in real time. Transactions should be available for exception reporting, on premise reporting and pay rule calculation in real time.</t>
  </si>
  <si>
    <t>Ability for data to be stored at the data collection terminal until confirmation of successful transfer is received to prevent data loss.</t>
  </si>
  <si>
    <t>Ability for data at the data collection terminal to be secure and stored in non-volatile memory in off-line mode to prevent data loss in case of power failure.</t>
  </si>
  <si>
    <t>Ability for the proposed terminal to store transactions in off-line mode.</t>
  </si>
  <si>
    <t>Ability to accommodate rounding of employee transactions, regardless of source. System should accommodate rounding to the nearest tenth hour, quarter hour, or actual time.</t>
  </si>
  <si>
    <t>Ability to provide for the prevention of overlapping or redundant punches.</t>
  </si>
  <si>
    <t>Ability to provide warning and/or prevention of errors, overlapping or redundant time entries (e.g., overlapping overtime and regular hours).</t>
  </si>
  <si>
    <t>Ability to support employee transfers to different accounts, departments, jobs, or work rules that must be validated as valid for that employee at the point of entry.</t>
  </si>
  <si>
    <t>Ability for employee self service transactions, such as approving timecard, leave requests, review schedule, review time entry, and review accruals balances to be available at the data collection terminal.</t>
  </si>
  <si>
    <t>Ability for the proposed data collection terminal to communicate via TCP/IP Ethernet and Wi-Fi connectivity to the server.</t>
  </si>
  <si>
    <t>Ability to allow for unique employee ID /badge ID number (number should be the same for both). The solution must not require SSN.</t>
  </si>
  <si>
    <t>Ability to allow for the inactivation of lost badge numbers and the reassignment of badge numbers without affecting previous employee transactions.</t>
  </si>
  <si>
    <t>Ability for a system administrator to control functional access availability to employees groups. Employees should only be presented with those functions to which they have access, according to their role and needs.</t>
  </si>
  <si>
    <t xml:space="preserve">Create role based rules that are maintained at timekeeper level </t>
  </si>
  <si>
    <t>Ability to create timesheets by pay period, per individual worker.</t>
  </si>
  <si>
    <t>Ability to enter text with time and attendance information as needed, with an option to require text entry for particular time codes.</t>
  </si>
  <si>
    <t>Ability to adjust for daylight savings time related to time and attendance reporting.</t>
  </si>
  <si>
    <t>Ability to enter all department time and attendance from single point of entry.</t>
  </si>
  <si>
    <t>Ability to enter time and attendance data for past, current, and future dates.</t>
  </si>
  <si>
    <t>Ability to adjust time and attendance, accrued balances, and cost accounting with single entry.</t>
  </si>
  <si>
    <t>Ability to charge time to multiple accounts, departments, projects, locations, work orders, grants, and pay codes/groups, cost centers, and activities.</t>
  </si>
  <si>
    <t>Ability to support validation functionality (locations, work orders, grants, and pay codes/groups, cost centers, and activities; based on employee transactions, supervisor edits, or scheduled transfers) when used in combination with other GL segments.</t>
  </si>
  <si>
    <t>Ability to add new system edits (validations) as needed; imports from HRIS required</t>
  </si>
  <si>
    <t>Ability to alert users if less than the workers' standard hours are coded.</t>
  </si>
  <si>
    <t>Ability to provide mechanism for the worker and supervisor to certify time for federal grant reporting.</t>
  </si>
  <si>
    <t>Ability to record multiple pay types for each hour and/or shift.</t>
  </si>
  <si>
    <t>Ability to record and accumulate a time entry as unpaid work time. (i.e. Leave w/out Pay)</t>
  </si>
  <si>
    <t>Ability to utilize a field for tracking end dates for limited term positions.</t>
  </si>
  <si>
    <t>A system that has all time entry inputs on one screen, and sorts employees by last name.</t>
  </si>
  <si>
    <t>Time and Attendance - Calculation Rules Enforcement &amp; Time Evaluation</t>
  </si>
  <si>
    <t>Ability to support time and attendance calculation rules that must be completely parameter driven and easy to set-up, change, and track without needing special programming or other technical skills.</t>
  </si>
  <si>
    <t>Ability to accurately calculate total hours including Regular hire and Temporary (Extra Hire) hours by job classification</t>
  </si>
  <si>
    <t>Ability to provide for the configuration of an unlimited number of time and attendance calculation rules.</t>
  </si>
  <si>
    <t>Ability to update user-defined rules and have the changes reflected immediately for time entry and processing.</t>
  </si>
  <si>
    <t>Ability for time and attendance calculation rules and other system settings to be effective dated where required.</t>
  </si>
  <si>
    <t>Ability to define time and attendance calculation rules at the employee, or group level.</t>
  </si>
  <si>
    <t>Ability to apply scheduling rules in accordance with child labor laws</t>
  </si>
  <si>
    <t>Ability to code or report OT to specific cost center.</t>
  </si>
  <si>
    <t>Ability to alert user that they are not eligible for OT based upon pre-determined rules ( i.e. such as not having actually worked enough hours to earn OT)</t>
  </si>
  <si>
    <t>Ability to support configurable pay periods for weekly, bi-weekly, semi-monthly and monthly periods. Multiple pay periods for different employee classes must be seamlessly supported in a single database.</t>
  </si>
  <si>
    <t>Ability to include configurable periods by shift for meal and breaks in accordance with state and federal law as well as defined by agreements.</t>
  </si>
  <si>
    <t>Ability to maintain a calendar of holidays. Separate and distinct holiday calendars can be maintained for different groups of employees, based on policy and agreements.</t>
  </si>
  <si>
    <t>Ability to manage holiday pay policies, including holiday pay and apply special rules for hours worked on a holiday. Ability to designate first day back as a Holiday (in lieu). Eligibility rules for holiday pay (work scheduled day before and after, for example) must be automatically enforced.</t>
  </si>
  <si>
    <t>Ability for system to apply holiday pay to employees based on their FTE amount (e.g., .5 FTE is paid 50% of the holiday hours).</t>
  </si>
  <si>
    <t>Ability to provide for real time alerts to timekeeping exceptions, such as approaching overtime, comp time, and absences.</t>
  </si>
  <si>
    <t>Ability to pay half day holiday pay on a holiday; including regular, holiday and overtime for those who continue to work.</t>
  </si>
  <si>
    <t>Ability to pay meal penalties for missed meal breaks as determined by agreements.</t>
  </si>
  <si>
    <t>Ability to calculate premium pay and OT for those in a FLSA work period (7K exemption).</t>
  </si>
  <si>
    <t>Time and Attendance - Approvals</t>
  </si>
  <si>
    <t>Ability to electronically route and approve time and attendance data for at least six levels: (employee, supervisor, department payroll clerk, department director, Personnel, Fiscal/Payroll).</t>
  </si>
  <si>
    <t>Ability to route time and attendance data to multiple department approvers if an employee works for multiple departments.</t>
  </si>
  <si>
    <t>System prevents employees from entering absences exceeding their scheduled hours.</t>
  </si>
  <si>
    <t>Ability to support a user configurable approval process based on the City's org structure</t>
  </si>
  <si>
    <t>Ability for employees to approve their timesheets. This approval must be available within employee self service and the data collection terminals. The attestation language must be configurable.</t>
  </si>
  <si>
    <t>Ability for Managers/Supervisors to view employee timesheets that require approval (both summary and detailed level).</t>
  </si>
  <si>
    <t>Ability for Managers/Supervisors to update the employees time when approving, for instance for missed punches, missing leave, etc.</t>
  </si>
  <si>
    <t>Ability to define a set of comments used to annotate manual changes and other edits of employee records (i.e. duplicate, missed punch, etc.).</t>
  </si>
  <si>
    <t>Ability to provide comments as part of exception reporting capability within the solution.</t>
  </si>
  <si>
    <t>Ability for a Manager to submit modified time cards with the employee’s acknowledgement.</t>
  </si>
  <si>
    <t>Ability to provide for a pay period lock function for use by payroll to prevent further timecard edits by supervisors or employees.</t>
  </si>
  <si>
    <t>146 Ability to prohibit employee from making updates to record after department level of approval.</t>
  </si>
  <si>
    <t>147 Ability of multiple users to access timesheet prior to approval.</t>
  </si>
  <si>
    <t>148 Ability to route back through approval workflow if changes are made to the timesheet.</t>
  </si>
  <si>
    <t>Ability to limit updates to system based on role-based authorization.</t>
  </si>
  <si>
    <t>Ability to automatically default to the next "interim" supervisor if an employee's supervisor "Out of Office" or position is vacant.</t>
  </si>
  <si>
    <t>Ability to notify approver (including payroll dept.), via report or other, if a timesheet has not been submitted by the deadline.</t>
  </si>
  <si>
    <t>Ability to create different time sheets for different groups or departments.</t>
  </si>
  <si>
    <t>Time and Attendance - Timecard Edits</t>
  </si>
  <si>
    <t>Ability to adjust or correct time entries captured in the current period, but not yet paid.</t>
  </si>
  <si>
    <t>Ability to adjust or correct time entries paid in previous pay periods with the adjustment in  the current period, not the prior timecard</t>
  </si>
  <si>
    <t>Ability to easily navigate from the error report to the timecard to make edits.</t>
  </si>
  <si>
    <t>Ability to define default time entries for earnings, hours, holiday data, and labor distributions and the ability to override and make changes to this default information.</t>
  </si>
  <si>
    <t>Ability to recalculate all totals immediately after a value is changed.</t>
  </si>
  <si>
    <t>Ability for all historical employee time and attendance information, including any adjustments, to be available online for audit or review purposes.</t>
  </si>
  <si>
    <t>Ability for the manager to make mass edits to selected employees.</t>
  </si>
  <si>
    <t>Ability to provide user access to update current time and attendance data at any time.</t>
  </si>
  <si>
    <t>Time and Attendance - Volunteer Management</t>
  </si>
  <si>
    <t>Ability to put a description/event associated with the volunteer hours</t>
  </si>
  <si>
    <t>Ability for the system to track hours for paid/unpaid employees who are volunteering services.</t>
  </si>
  <si>
    <t>Ability to report on Volunteer hours, types of services provided by department etc.</t>
  </si>
  <si>
    <t>Time and Attendance - Interactive Views &amp; Navigation</t>
  </si>
  <si>
    <t xml:space="preserve">Ability for employees, supervisors and payroll to view the employee master data characteristics (job, schedule, location, job hours, FTE%, different positions, etc.) </t>
  </si>
  <si>
    <t>Ability to provide interactive exception and summary views for common tasks or processes with the capability to drill down on specific employees records.</t>
  </si>
  <si>
    <t>Ability for employee selection queries to select employees by status, exceptions, pay codes used, and other criteria.</t>
  </si>
  <si>
    <t>Ability for employee selection queries to be assigned to a particular interactive view by default. Any employee selection query can be selected to override the default assignment.</t>
  </si>
  <si>
    <t>Ability for the user to configure the interactive views with user-defined columns.</t>
  </si>
  <si>
    <t>Ability to provide a primary and secondary sort capability within the interactive views.</t>
  </si>
  <si>
    <t>Ability to multi-select employees within the interactive view and perform group edits.</t>
  </si>
  <si>
    <t>Ability to schedule group edits on a specific date/time.</t>
  </si>
  <si>
    <t>Ability to configure interactive views by manager and assign a default view based on manager role.</t>
  </si>
  <si>
    <t>Time and Attendance - Leave Accruals, Calculations &amp; Enforcement</t>
  </si>
  <si>
    <t>Ability to alert user at entry of exceeding accrued balances.</t>
  </si>
  <si>
    <t>Ability to override entry of exceeding accrual balance with proper authority.</t>
  </si>
  <si>
    <t>Ability to override the system warning to let an employee take leave before becoming entitled to it.</t>
  </si>
  <si>
    <t>Ability to correctly default time recording for employees in a leave status.</t>
  </si>
  <si>
    <t>Ability to record leave time and accruals per pay period and annually based on combination of employee type, years of service (based on hours), and employee group for several types of leave plans (according to City policies)</t>
  </si>
  <si>
    <t>Ability to automatically adjust the paid leave accrued balances by type when leave is taken (vacation, sick, sick incentive, PTO, holiday, floating holiday, etc.</t>
  </si>
  <si>
    <t>Ability to allow employees to cash out holidays based upon rules determined by agreements.</t>
  </si>
  <si>
    <t>Ability to create an automatic notification to the employee when an employee's vacation/sick time balance is running above / below a user defined maximum / minimum level.</t>
  </si>
  <si>
    <t>Ability for comp in lieu of overtime balances to be calculated, reported, and enforced according to our policy.</t>
  </si>
  <si>
    <t>Ability for PTO balances to have takings rules that differ by type of PTO or group. For example, sick balances can be drawn negative, while vacation balances cannot be drawn negative.</t>
  </si>
  <si>
    <t>Ability for probationary periods to be defined within which PTO balances are accrued, but not available for taking.</t>
  </si>
  <si>
    <t>Ability for a requesting employee and the approving manager to be able to record comments associated with the PTO request.</t>
  </si>
  <si>
    <t>Ability for PTO workflow tasks to be preconfigured and delivered as part of standard solution. Workflows can be modified easily to support different approval chains, etc.</t>
  </si>
  <si>
    <t>Allow for proxy (manager, supervisor, peer, HR) of approvals in workflow</t>
  </si>
  <si>
    <t>Ability to provide a complete audit trail of all PTO requests, denials, approvals, or manual entries that must be kept and easily reported.</t>
  </si>
  <si>
    <t>Ability to provide "graphical dashboard" at the manager and HR level of PTO metrics (set by HR). Examples are excessive PTO requests, high PTO balance/costs , patterns (Mondays, Fridays, before/after holidays), PTO requests waiting for approval, PTO denials.</t>
  </si>
  <si>
    <t>Ability for leave takings rules to be defined to enforce a minimum number of hours taken. For instance, VTO or FIRE vacation.</t>
  </si>
  <si>
    <t>Time and Attendance - Protected leaves and other leaves</t>
  </si>
  <si>
    <t>Ability to reset accumulators at year end by leave type.</t>
  </si>
  <si>
    <t>Ability to track hours worked and tenure to determine eligibility for FMLA, City mandated leaves and organizational leave of absence policies.</t>
  </si>
  <si>
    <t>Ability to determine eligibility for concurrent leave polices, for instance, FMLA in concurrence with mandated medical leave.</t>
  </si>
  <si>
    <t>Ability to determine leave eligibility for FMLA based on amount of time already taken</t>
  </si>
  <si>
    <t>Ability to determine leave eligibility based on amount of time already taken.</t>
  </si>
  <si>
    <t>Ability to alert leave administrators when there is a potential qualifying absence for a protected leave (ex: FMLA, CFRA, PDL).</t>
  </si>
  <si>
    <t>Ability to support leave administration functionality such as storing return from leave date and sending alerts when return from leave date is approaching.</t>
  </si>
  <si>
    <t>Ability to allow flexibility in defining the parameters by which Federal, State and organizational policies are managed.</t>
  </si>
  <si>
    <t>Ability to determine a users availability based upon their parameters and FMLA parameters determined by the City (rolling calendar etc.)</t>
  </si>
  <si>
    <t>Ability to track hours and cost of time off, either with or without pay (e.g., military leave, jury duty, FMLA leave, etc.).</t>
  </si>
  <si>
    <t>Ability to track protected leave used, either in pay of non-pay status, for user defined period (rolling calendar).</t>
  </si>
  <si>
    <t>Ability to restrict use of family leave time if employee has reached maximum.</t>
  </si>
  <si>
    <t>Ability to record and accumulate unpaid leave time.</t>
  </si>
  <si>
    <t>Ability for all required letters and forms to be automatically generated to support leave processes.</t>
  </si>
  <si>
    <t>Ability to integrate with Third Party Vendors for Disability, Workers Compensation, and FMLA administration.</t>
  </si>
  <si>
    <t>Ability to provide free form note fields for documentation of specific information associated with the leave cases.</t>
  </si>
  <si>
    <t>Ability to provide notification when documentation such as medical certification or fit for duty forms have not been returned by the specified timeframe.</t>
  </si>
  <si>
    <t>Ability to define how the paid time should be used with unpaid time. For example if the employee is out for their own serious health condition and they should be paid Short Term Disability concurrently with FMLA, the solution must manage the time as defined by the organization.</t>
  </si>
  <si>
    <t>Ability for cascading pay to be defined to happen automatically based on defined rules . For example, in an FMLA case Sick must be drawn down to 8 hours, then Personal Days drawn down to zero, then Vacation drawn down to zero as needed to fill the leave period.</t>
  </si>
  <si>
    <t>Ability to provide real time visibility to everyone who is on a leave of absence, time taken and time available.</t>
  </si>
  <si>
    <t>Ability to provide protected calculations for time available for part time employees for all protected leaves.</t>
  </si>
  <si>
    <t>Ability to provide visibility to managers when an employee is expected to return from a leave of absence so that over scheduling does not occur.</t>
  </si>
  <si>
    <t>Ability to generate alerts if an employee enters time in while on a leave of absence.</t>
  </si>
  <si>
    <t>Ability to coordinate disability pay with vacation or other PTO pay to ensure a full paycheck for the employee.</t>
  </si>
  <si>
    <t>Ability to attach disability documentation to employee record.</t>
  </si>
  <si>
    <t>Ability to report on employees that are missing appropriate documentation.</t>
  </si>
  <si>
    <t>Ability to record if appropriate documentation was received.</t>
  </si>
  <si>
    <t>Ability to record administrative comments.</t>
  </si>
  <si>
    <t>Ability to report and calculate hours for state disability insurance.</t>
  </si>
  <si>
    <t>Ability to alert Payroll &amp; HR if short term disability is reported.</t>
  </si>
  <si>
    <t>Ability to provide a report for all employees on disability, status of disability, expected return to work date, follow ups required.</t>
  </si>
  <si>
    <t>Ability to provide easy to understand leave information in calendar format for employee and manager review.</t>
  </si>
  <si>
    <t>Ability to validate future paid and unpaid leave time against projected balances.</t>
  </si>
  <si>
    <t>Ability for approved leave time, including all paid and unpaid codes, to be put into employee schedule and time card in real time.</t>
  </si>
  <si>
    <t>Ability to identify an unlimited number of pay and leave type codes and descriptions (e.g., workers compensation, recovered pay, 5% training instructor).</t>
  </si>
  <si>
    <t>Ability to alert user for further action if employee's unpaid leave status has expired.</t>
  </si>
  <si>
    <t>Ability to track leave status (e.g., STD, LTD, paid versus unpaid, military) and billing for participants no longer on payroll.</t>
  </si>
  <si>
    <t>Ability to initiate billing to employee when a leave changes from paid leave to an unpaid leave.</t>
  </si>
  <si>
    <t>Ability to determine billing amount, process billing and determine amounts due to deduct from payroll when employees return to work (i.e., direct pay benefits).</t>
  </si>
  <si>
    <t>Ability to pool hours for catastrophic leave, allowing workers to donate vacation time to the pool from their accrued balances (participation restricted by leave plan).</t>
  </si>
  <si>
    <t>Ability to track, maintain, calculate, and transfer hours in a Catastrophic Leave program.</t>
  </si>
  <si>
    <t>Ability to notify donator when the catastrophic leave has been donated.</t>
  </si>
  <si>
    <t>Ability to track multiple leaves (FLMA, PDL, etc.)</t>
  </si>
  <si>
    <t>Time and Attendance - Attendance and Policy Management</t>
  </si>
  <si>
    <t>Ability to define absence types</t>
  </si>
  <si>
    <t>Ability to distinguish between holiday, vacation, and other non-work absence types</t>
  </si>
  <si>
    <t>Ability to report upon the administration and enforcement of attendance or absence control programs to reduce variability of workforce.</t>
  </si>
  <si>
    <t>Ability to calculate absence points, occurrences, percentages or time missed as well as perfect attendance.</t>
  </si>
  <si>
    <t>Ability to provide for the manual entry of occurrences (e.g., late, leave early, unapproved absence) by supervisors.</t>
  </si>
  <si>
    <t>Ability to automatically generate letters and forms associated with disciplinary or perfect attendance policies.</t>
  </si>
  <si>
    <t>Ability to identify patterns of absenteeism, for instance, Friday or Monday absences.</t>
  </si>
  <si>
    <t>Ability to identify “patterns” of time-off, by individual and unit/job (e.g., to track regulatory requirements regarding the number of consecutive days off taken over the course of a year).</t>
  </si>
  <si>
    <t>Ability to track reasons for absences. For example, vacation taken for a reason of SDI or worker's comp integration.</t>
  </si>
  <si>
    <t>Ability to alert supervisors or managers of necessary actions associated with attendance violations. For example (more than three days, doctor's note needed; unauthorized leave exceeding three days, etc.)</t>
  </si>
  <si>
    <t>Ability to generate graphical reports displaying absence information.</t>
  </si>
  <si>
    <t>System has the ability to search for customer information by customer id, location id, customer name, service address, phone number, driver license number, etc. For any non-numeric search, system will provide list of available choices for criteria being searched if an exact match is not found.</t>
  </si>
  <si>
    <t>System allows for search of accounts by parcel ID (PIN)</t>
  </si>
  <si>
    <t>System provides utility account search with wildcards</t>
  </si>
  <si>
    <t xml:space="preserve">System provides a customer overview screen displaying configurable customer information, including pending activity.  </t>
  </si>
  <si>
    <t>System provides ability to associate a landlord account with every account and provides tools to perform an automated rollback if a renter finals.</t>
  </si>
  <si>
    <t>System provides functions to research account details and perform account adjustments</t>
  </si>
  <si>
    <t>Retains and displays (system administer defined) multiple years of billing and collection history in 'Live' database.</t>
  </si>
  <si>
    <t>System tracks utility read routes / sequences, including tracking of directions and meter location</t>
  </si>
  <si>
    <t>Ability to view a "Change History" of records changed by internal staff.</t>
  </si>
  <si>
    <t>Credit card and draft debit – auto draft available for all Utility Billing services</t>
  </si>
  <si>
    <t>System provides e-payment and web customer account services/tools</t>
  </si>
  <si>
    <t>System provides graphic display of usage history per account</t>
  </si>
  <si>
    <t xml:space="preserve">System provides the average usage per account based on a user configurable time frame (e.g., winter 6 month average usage)  </t>
  </si>
  <si>
    <t>System provides ability to perform “what if” billing calculations scenarios</t>
  </si>
  <si>
    <t>System provides tools to assess late charges and provides the related customer correspondence via phone calls, email or written notice</t>
  </si>
  <si>
    <t>Ability to attach images and documents to an account</t>
  </si>
  <si>
    <t>Ability to track all meters by coordinates</t>
  </si>
  <si>
    <t>Ability to create an intuitive and simplified billing calendar based on global system control setup</t>
  </si>
  <si>
    <t>Ability to have an environment to test rate increases and adjustments</t>
  </si>
  <si>
    <t>Ability to have a credit history indicator</t>
  </si>
  <si>
    <t>System provides multiple user defined fields/codes that are searchable and reportable</t>
  </si>
  <si>
    <t xml:space="preserve">User friendly configurable dashboard </t>
  </si>
  <si>
    <t>Ability to drill between customer information, bills, and consumption data - or otherwise easily navigate to data as necessary, without needing to log in and out and navigate to different screens.</t>
  </si>
  <si>
    <t>Ability to use mobile application in the field, with real-time information.</t>
  </si>
  <si>
    <t>Mobile application is available for customers, including ability to view daily consumption.</t>
  </si>
  <si>
    <t>Ability for fields for completion to change (e.g., within drop down boxes) based on previous fields completed.</t>
  </si>
  <si>
    <t>Ability to have multiple user-defined cycles and routes</t>
  </si>
  <si>
    <t>Account Set-Up</t>
  </si>
  <si>
    <t>Maintains utility account master file information in a relational database, including:</t>
  </si>
  <si>
    <t>User Defined Account Number set up with the ability to automatically assign the next available number for new accounts based on cycle and route.</t>
  </si>
  <si>
    <t>Name and Address (both service and billing for owner and renter) follow USPS standard</t>
  </si>
  <si>
    <t>Multiple contact phone numbers</t>
  </si>
  <si>
    <t>E-mail address</t>
  </si>
  <si>
    <t>Customer type (residential, commercial, multi-family, mixed residential &amp; commercial or others user configurable based on service, etc.)</t>
  </si>
  <si>
    <t>Account status (active, inactive, off for non-payment, being finaled, write-off, etc.)</t>
  </si>
  <si>
    <t xml:space="preserve">Water Services: 
residential water, commercial water, irrigation, backflow, etc. with ability to add additional services
 </t>
  </si>
  <si>
    <t>Storm water:
Ability to bill to a parcel, tax lot, or an address</t>
  </si>
  <si>
    <t>Sewer Services:
residential sewer, commercial sewer, etc. with ability to add additional services</t>
  </si>
  <si>
    <t xml:space="preserve">Other:
miscellaneous flat rate charges (i.e. trash out early, shut off, etc.)
Safe Drinking Water Fee; State Sanitary Sewer Permit Fee, etc. with ability to add additional services </t>
  </si>
  <si>
    <t>Allow for sewer billing based upon water usage, number of fixtures or flat rate codes</t>
  </si>
  <si>
    <t>Number of Units (stores, apts., etc.)</t>
  </si>
  <si>
    <t>Past Due Notice override with proper authorization</t>
  </si>
  <si>
    <t>Shut Off Notice override with proper authorization</t>
  </si>
  <si>
    <t>Final bill indicator</t>
  </si>
  <si>
    <t>Installation date by service</t>
  </si>
  <si>
    <t xml:space="preserve">Customer Initiation Date </t>
  </si>
  <si>
    <t xml:space="preserve">Service Initiation Date </t>
  </si>
  <si>
    <t>Billing History</t>
  </si>
  <si>
    <t>Consumption/usage history by meter</t>
  </si>
  <si>
    <t>Adjustment history</t>
  </si>
  <si>
    <t>Payment/collection history</t>
  </si>
  <si>
    <t>EFT Bank Account &amp; ABA Routing Number</t>
  </si>
  <si>
    <t>EFT Start/Stop Dates</t>
  </si>
  <si>
    <t>EFT Bank Account Type</t>
  </si>
  <si>
    <t>Tax Lot/Parcel Number</t>
  </si>
  <si>
    <t>Business Type (multiple per account) - interfacing with business licenses app for validation.  Organization to determine business types to use.</t>
  </si>
  <si>
    <t>Masked/redacted social security numbers (encrypted &amp; stored in database)</t>
  </si>
  <si>
    <t>Amount Due/Received</t>
  </si>
  <si>
    <t>Comments/Notes (unlimited and searchable)</t>
  </si>
  <si>
    <t>Rate Codes by service</t>
  </si>
  <si>
    <t>Read Date</t>
  </si>
  <si>
    <t>Current/Last read</t>
  </si>
  <si>
    <t>Billing specific comments and notes</t>
  </si>
  <si>
    <t>Alternate and/or seasonal addresses</t>
  </si>
  <si>
    <t>Type of dwelling (house, apt, rental, duplex, etc.)</t>
  </si>
  <si>
    <t>Rental unit identifier</t>
  </si>
  <si>
    <t>Jurisdiction</t>
  </si>
  <si>
    <t>Group (to designate individual bills to a "Master Account Bill")</t>
  </si>
  <si>
    <t>Voluntary contribution program(s) designation (i.e., utility assistance fund)</t>
  </si>
  <si>
    <t>NAICS code (multiple for each account, and interfacing with business licensing module)</t>
  </si>
  <si>
    <t>Ability to enter new customer information into the system.</t>
  </si>
  <si>
    <t>Delineates tenant-landlord relationship. Allows user to specify who receives the bill and who is responsible for delinquencies.</t>
  </si>
  <si>
    <t>Ability to reinstate an inactive account.</t>
  </si>
  <si>
    <t>Ability to maintain inactive accounts for a user-defined period of time before purging from the system.</t>
  </si>
  <si>
    <t>Ability to retain inactive account information, including meter information</t>
  </si>
  <si>
    <t>Ability to change account status to ‘shut off’ and continue billing charges</t>
  </si>
  <si>
    <t>Ability to inactive all services at once when an account is being closed out rather than having to close each service individually.</t>
  </si>
  <si>
    <t>Allows the addition and reassignment of cycles and routes without affecting the customer or location identification numbers.</t>
  </si>
  <si>
    <t>System provides a customer master screen, with the ability to display multiple utility accounts and multiple addresses per customer account.</t>
  </si>
  <si>
    <t>Ability to accept international mailing address formats</t>
  </si>
  <si>
    <t>System provides tools to allow for the linkage and de-linkage of multiple accounts (e.g., a customer with multiple properties)</t>
  </si>
  <si>
    <t>System provides tools to allow for batch edits to accounts (e.g., making changes to an entire class of customers, or all customers with a particular service code)</t>
  </si>
  <si>
    <t>Provides for mass changes to accounts due to the deletion of a cycle, the merging of existing cycles, or moving a sub-segment of a cycle to another.</t>
  </si>
  <si>
    <t>Allow for mass changes for selected master file fields and location services</t>
  </si>
  <si>
    <t>Address information auto-populates as the address is typed.</t>
  </si>
  <si>
    <t>System provides a workflow/wizard during account set up confirming all appropriate steps have been completed</t>
  </si>
  <si>
    <t>System has self-service capabilities for citizens, including ability to check consumption and bill status, change addresses, and request water turn-on or shut-off.</t>
  </si>
  <si>
    <t>On-line self service forms/fields have data validation.</t>
  </si>
  <si>
    <t>Via self-service, citizens can opt-in to only receive electronic statements (exact duplicate of paper bill).</t>
  </si>
  <si>
    <t>Citizens can initiate a workflow via online self-service to apply for credits on bills (e.g., for incentives offered by the Organization, such as efficient water use and senior assistance programs).</t>
  </si>
  <si>
    <t>Ability for citizens to apply for utility assistance and senior discount online and have that become a system workflow. Customer applies, staff reviews and approves, email sent to customer to notify of approval, rates adjusted and/or assistance payment applied to account.</t>
  </si>
  <si>
    <t>Ability to transfer customer outstanding balances and deposits to a new location if the customer moves within the City-limits.</t>
  </si>
  <si>
    <t>Ability to accommodate Municipality's Extra Strength Charge program which includes 5 tiered base rates and 5 tiered consumption rates for all of its commercial customers.  The rate is driven by the type of business, and requires the ability to store multiple NAICS codes in customer information.</t>
  </si>
  <si>
    <t>System provides the ability to apply security deposits to accounts after meeting user defined criteria (based on payment activity, when the customer closes the account, after 1 year of excellent payment history, etc.).</t>
  </si>
  <si>
    <t>System will print a detailed receipt for customer deposits.</t>
  </si>
  <si>
    <t>Ability to set up multiple deposit types (tenants vs. owners) &amp; rates</t>
  </si>
  <si>
    <t>Ability to track when the deposit was collected</t>
  </si>
  <si>
    <t xml:space="preserve">Ability to calculate a deposit based on historical consumption averages and meter size at location. </t>
  </si>
  <si>
    <t xml:space="preserve">During account setup, ability to automatically prompt for charging a deposit based on credit history.  </t>
  </si>
  <si>
    <t>Ability to calculate a deposit on system identified rental units.</t>
  </si>
  <si>
    <t>Ability to bill for deposits over a user-defined period of time (e.g., two or more installments), with amount of bill adjusted based on balance due and number of payments remaining.</t>
  </si>
  <si>
    <t>Rate Set Up</t>
  </si>
  <si>
    <t>Configurable multi-component based with the ability to handle seasonal rate changes and tier structure including time of use and real time rates</t>
  </si>
  <si>
    <t>Various tiered consumption rates based on customer type (residential, commercial, small commercial, industrial)</t>
  </si>
  <si>
    <t>Monthly base/flat rate service charge base plus consumption</t>
  </si>
  <si>
    <t>Tiered rates based on a user defined winter quarter's average</t>
  </si>
  <si>
    <t>Ability to calculate a base consumption amount that rates are calculated off of</t>
  </si>
  <si>
    <t>Ability for the rates to automatically change with the season based on user defined months of the season parameters.</t>
  </si>
  <si>
    <t>Ability to take a user-defined period of consumption data and average (i.e., smooth) the bill amounts over a user-defined number of months, in order for customer to pay a constant amount.  Amount is automatically adjusted.</t>
  </si>
  <si>
    <t>Allows for different charge methods for each user-defined service charge type:</t>
  </si>
  <si>
    <t>Proration of flat rate charges</t>
  </si>
  <si>
    <t>Flat rate per impervious area (storm water)</t>
  </si>
  <si>
    <t>Base charge based on meter size</t>
  </si>
  <si>
    <t xml:space="preserve">Multiple rates based on time of day </t>
  </si>
  <si>
    <t>Fire Suppression Systems or Meters</t>
  </si>
  <si>
    <t>Irrigation Metering</t>
  </si>
  <si>
    <t>Hydrant Meter</t>
  </si>
  <si>
    <t>Storm water - flat rate based on sq. ft. of total impervious surface (i.e., including parking lots)</t>
  </si>
  <si>
    <t>Payment in Lieu of Tax (PILOT) (applied against the consumption)</t>
  </si>
  <si>
    <t>Sales Tax (billed at multiple sales tax rates)</t>
  </si>
  <si>
    <t>Sales Tax Exemptions (Governmental, Hotel, etc.)</t>
  </si>
  <si>
    <t>User Defined Miscellaneous Fees (i.e. turn off, turn on, nsf, tampering, etc.)</t>
  </si>
  <si>
    <t>Late Payment Penalty (applied automatically based on payment schedules)</t>
  </si>
  <si>
    <t>Monthly Interest</t>
  </si>
  <si>
    <t xml:space="preserve"> Flat charge </t>
  </si>
  <si>
    <t xml:space="preserve"> Multiplier based on meter definition or user defined multiplier</t>
  </si>
  <si>
    <t xml:space="preserve"> Multi-tiered based on user defined values BLOCK RATES</t>
  </si>
  <si>
    <t xml:space="preserve"> Seasonal rates for water </t>
  </si>
  <si>
    <t xml:space="preserve"> Multiplier based on number of units (e.g., for multi-family sewer charges)</t>
  </si>
  <si>
    <t>Provides multiple tiered rate schedules based upon service type, customer class (residential/commercial) and meter size.</t>
  </si>
  <si>
    <t>Ability to indicate user-defined flags that impact rate calculation, such as if commercial business has a grease trap or other behaviors that can lead to credits on bills.</t>
  </si>
  <si>
    <t>System supports component billing capable of supporting multiple charge types, each with a different rate</t>
  </si>
  <si>
    <t>Ability to add, delete, or suspend (for a user-defined time period) and itemize service charges and/or any miscellaneous fees to a utility bill.</t>
  </si>
  <si>
    <t>Ability to create, edit and revise rate tables, tracking history of prior rate tables.</t>
  </si>
  <si>
    <t>Ability to determine and track which services (i.e. water &amp; base charges only) will have a surcharge</t>
  </si>
  <si>
    <t>Ability to have a franchise fee (e.g., 3%) and/or utility tax go to unique funds and revenue accounts in the GL rather than grouping this with the service that is being charged.</t>
  </si>
  <si>
    <t xml:space="preserve">Ability to calculate franchise fees as a % of utility services, with flexibility to accommodate different rates for different utilities (i.e. franchise fee for storm water may be different than water or sewer). </t>
  </si>
  <si>
    <t>Ability to have each component charge to go to a different revenue account</t>
  </si>
  <si>
    <t>Ability to create charge code for City-owned properties that is assigned to a different GL account (i.e., interdepartmental billing).</t>
  </si>
  <si>
    <t>Ability to set dates in advance of when new rates become effective</t>
  </si>
  <si>
    <t>Ability to import rates from the fee resolution, based on location, size of meter, volume, and thresholds.</t>
  </si>
  <si>
    <t>Ability to make mass changes to charge codes and rates.</t>
  </si>
  <si>
    <t>Meters</t>
  </si>
  <si>
    <t>Ability to have multiple meters accounts associated with the same address.</t>
  </si>
  <si>
    <t>Ability to have multiple addresses per meter, indicating which address is serviced.</t>
  </si>
  <si>
    <t>Ability to have location history per meter (i.e. tracking when a meter moves from one location to another)</t>
  </si>
  <si>
    <t>Ability to create / update Meter numbers.</t>
  </si>
  <si>
    <t>Ability to add / edit / delete meters in mass or range</t>
  </si>
  <si>
    <t>System tracks the following for installed meters:</t>
  </si>
  <si>
    <t>Meter size</t>
  </si>
  <si>
    <t>Meter type</t>
  </si>
  <si>
    <t>Meter Reader Instructions (32 characters minimum)</t>
  </si>
  <si>
    <t>Meter Number (with ability to assign multiple meters per account)</t>
  </si>
  <si>
    <t>Remote Location Description (unlimited)</t>
  </si>
  <si>
    <t>Longitude &amp; Latitude</t>
  </si>
  <si>
    <t>Meter/Remote ID Number</t>
  </si>
  <si>
    <t>Meter Serial Number</t>
  </si>
  <si>
    <t>Meter number of dials (minimum of 8)</t>
  </si>
  <si>
    <t>active / inactive / retired / in stock</t>
  </si>
  <si>
    <t>installed date</t>
  </si>
  <si>
    <t>age (calculated based on installed date)</t>
  </si>
  <si>
    <t>date meter pulled out of service</t>
  </si>
  <si>
    <t>automated meter reading device attached?</t>
  </si>
  <si>
    <t>associated meter device</t>
  </si>
  <si>
    <t xml:space="preserve">Current Read </t>
  </si>
  <si>
    <t>Last Read</t>
  </si>
  <si>
    <t>Capability to support compound meters (i.e., for accurately measuring high and low flow rates).</t>
  </si>
  <si>
    <t>System provides ability to combine meters within a single location for consolidated billing</t>
  </si>
  <si>
    <t>Allows inquiry to meter history by  meter number, remote ID number, account number service address or latitude/longitude.</t>
  </si>
  <si>
    <t>Capability to prompt meter reading entry by displaying customer accounts in user defined sequence</t>
  </si>
  <si>
    <t>Ability to automatically generate meter estimates (based on a change that has occurred in a prior cycle) and report on the estimates</t>
  </si>
  <si>
    <t>System provides the ability to establish billing cycle records with month / year; bill distribution date; bill due date and delinquency date.</t>
  </si>
  <si>
    <t xml:space="preserve">Ability for the system to estimate on historical consumption </t>
  </si>
  <si>
    <t>Ability for a user to enter a manual estimate.</t>
  </si>
  <si>
    <t>Capability of automatically applying certain misc. charges of varying amounts against selected accounts.</t>
  </si>
  <si>
    <t>Ability to handle meter readings up to a significant number of digits (please provide maximum in comments).</t>
  </si>
  <si>
    <t>Ability to calculate a credit when previous estimate was more than the actual consumption.</t>
  </si>
  <si>
    <t>System has the ability to change a read and individually rebill or recalculate the bill. In essence, cancel and rebill accounts.</t>
  </si>
  <si>
    <t>Ability to create surcharge services based on account jurisdiction</t>
  </si>
  <si>
    <t>System provides a mechanism for "holding" bills that are flagged as outside of the Municipality's user-defined exception criteria for billing without disrupting the rest of the billing.  Then having the ability to bill at any time after exceptions have been verified/resolved.</t>
  </si>
  <si>
    <t xml:space="preserve">System provides a Billing Exception Report that alerts for consumptions that fall outside of the Municipality's user defined exception criteria.  Report should include meter info, current and past consumptions, new and previous readings, days between readings, customer account number, meter reader information, and average consumption per customer with expected high/low usage based on average.  </t>
  </si>
  <si>
    <t>Ability to view exceptions within the system and indicate when exceptions have been resolved, retaining audit trail of who reviewed the exception and when.</t>
  </si>
  <si>
    <t>System provides reports by service:  no  bill, unbilled, rules to flag and identify, validation</t>
  </si>
  <si>
    <t>System tracks revenue by rate class</t>
  </si>
  <si>
    <t>System provides a list  that details accounts that have an actual read for the current billing cycle and an estimated read for the prior billing cycle.</t>
  </si>
  <si>
    <t>System provides the ability to post updates to accounts (i.e., adjustments) with new billing information before bills are generated (e.g., amount due, reads, dates, etc.).</t>
  </si>
  <si>
    <t>Ability to remove a customer record from calculated billing file</t>
  </si>
  <si>
    <t>Ability to apply credit and debit adjustments and positive / negative consumption adjustments to accounts anytime during the billing cycle.</t>
  </si>
  <si>
    <t>Adjustments report displays adjustment details including dollar amount, consumption volume (gallons/cubic ft.) and rate/service code.</t>
  </si>
  <si>
    <t>Ability to add additional charges (i.e. a non-payment charge) to the current bill during the billing process.</t>
  </si>
  <si>
    <t>Provides the ability to enter adjustments to customer accounts (dollar amounts and/or consumption used) and reprint single billing statements reflecting the adjustments made.</t>
  </si>
  <si>
    <t>Ability to edit reads at any time, before, during, or after billing with audit trail capabilities.</t>
  </si>
  <si>
    <t>Ability to prorate charges for partial billing due to initiation or termination of accounts.</t>
  </si>
  <si>
    <t>Capability to print previous period/last year's comparative period consumption and current period consumption on each bill.</t>
  </si>
  <si>
    <t>Ability to bill various services/charges at differing frequencies (i.e.:  monthly, bimonthly, semi-annually or annually ).</t>
  </si>
  <si>
    <t>Bills can be based on multiple components (consumption + flat meter charge per meter size and administrative charge per billing cycle prorated for number of days).</t>
  </si>
  <si>
    <t>Ability to calculate and print all bills due in a given month or quarter, depending on billing schedule.</t>
  </si>
  <si>
    <t>System provides ability for the Municipality to prorate mid-cycle rate increases for new and existing billable services.</t>
  </si>
  <si>
    <t xml:space="preserve">System provides tools for flagging accounts for sorting associated printed bills as “Pulled” for review by staff before exporting the billing file to the printer </t>
  </si>
  <si>
    <t>Ability to hold printing of the bill for a specific customer for the current billing cycle or user-specified length of time</t>
  </si>
  <si>
    <t>System provides automated bill runs based on pre-defined billing date and allows for ability to generate a bill on demand</t>
  </si>
  <si>
    <t>System provides ability to bill storm water services and miscellaneous charges separately for owner versus renter at same location (separate bills).</t>
  </si>
  <si>
    <t>Ability to change the bill date and/or due date in mass if error was made during the bill calculation</t>
  </si>
  <si>
    <t>Ability to bill internal departments for all utility services and other miscellaneous work performed.</t>
  </si>
  <si>
    <t>Ability to allocate inter-departmental billing to multiple general ledger accounts at user defined percentages</t>
  </si>
  <si>
    <t>Ability to provide budget billing which would calculate a set amount per billing period per service based on a set of user defined usage parameters.</t>
  </si>
  <si>
    <t>Printing of the Bills</t>
  </si>
  <si>
    <t>System allows for creation of a customizable utility bill format that includes graphics</t>
  </si>
  <si>
    <t>Ability to print a user defined number of months of usage history in a graphic display</t>
  </si>
  <si>
    <t>Ability to generate bills capable of being read via Optical Character Recognition OCR and barcode.  Information must include:</t>
  </si>
  <si>
    <t>Account #</t>
  </si>
  <si>
    <t>Check digit (verification that account was read properly)</t>
  </si>
  <si>
    <t>Bill Amount</t>
  </si>
  <si>
    <t>Ability to export a file of utility bills to an external bill printing organization (i.e. 3rd party billing services).</t>
  </si>
  <si>
    <t>Uses Zip+4 software for sorting of utility bills by zip code to obtain the best postal rate possible.</t>
  </si>
  <si>
    <t>System provides the ability to reprint bills.</t>
  </si>
  <si>
    <t>Ability to email bills (original, re-bills or reprints) to customers when requested.</t>
  </si>
  <si>
    <t>System accommodates multiple dates (due and delinquent) per customer bill</t>
  </si>
  <si>
    <t>Capability to include total past due on the bills.</t>
  </si>
  <si>
    <t>Ability to provide general system messages and account specific messages for printing on bills with the ability to modify those messages for each bill run after bill generation but before exporting to third party printer (e.g., messages re: rate changes or construction in progress).</t>
  </si>
  <si>
    <t>Ability to identify and indicate which customers to include particular messages for, such as those customers that have high consumption or those within a certain geographical area.</t>
  </si>
  <si>
    <t>For accounts that are paying via ACH or recurring credit card, still generate a bill with a message but also indicate that they do not need to pay, due to auto pay.</t>
  </si>
  <si>
    <t>Ability to print on multiple bill formats (i.e. post card, 8.5 x 11, etc.)</t>
  </si>
  <si>
    <t>Ability to have larger font sizes for bill printing on flagged customers (seniors &amp; sight impaired customers)</t>
  </si>
  <si>
    <t>Ability for Organization to change the font of the bills.</t>
  </si>
  <si>
    <t>Ability to automatically group individual accounts on a "Master Account Bill" when printing the bill.</t>
  </si>
  <si>
    <t>Ability to recreate an image of each customer's historical bill on request.</t>
  </si>
  <si>
    <t>Utility Receipting</t>
  </si>
  <si>
    <t>System accommodates the following payment types for utility payments and applications, either via the utility system or a separate Cash Receipting system which is integrated to the utility system:</t>
  </si>
  <si>
    <t>Check</t>
  </si>
  <si>
    <t>EFT/ACH</t>
  </si>
  <si>
    <t>Credit Card Payments</t>
  </si>
  <si>
    <t>Credit/Debit Card Payments taken over the Internet or phone.</t>
  </si>
  <si>
    <t>File import from 3rd party payment organization (i.e. lock box, ACH, etc.)</t>
  </si>
  <si>
    <t>IVR transactions</t>
  </si>
  <si>
    <t>Ability to indicate date/time payment was received for penalty calculations.</t>
  </si>
  <si>
    <t>Ability to choose a payment date when using auto pay / ACH</t>
  </si>
  <si>
    <t>System provides the ability to generate a receipt with payments for multiple accounts.  The printed receipt should show the detail of each account.</t>
  </si>
  <si>
    <t>Capability to accept more than one payment in a single day from a single customer.</t>
  </si>
  <si>
    <t>Automatically creates a journal entry and will update the General Ledger after accounting approval step is performed.</t>
  </si>
  <si>
    <t>Automatically splits total receipted amount to appropriate General Ledger account.</t>
  </si>
  <si>
    <t>Ability to post cash receipts to utility billing module automatically from multiple terminals without interfering with other utility transactions.</t>
  </si>
  <si>
    <t>System provides the capability to set the priority for payment application based on each type of service (posting priority).</t>
  </si>
  <si>
    <t>System provides functionality to define proration of partial payments against various charge types.</t>
  </si>
  <si>
    <t>Ability to automatically distribute receipt of payments against the individual accounts on a "Master Account Bill" when payments are received.</t>
  </si>
  <si>
    <t>Allows for credit balances, but does not apply penalties to such balances.</t>
  </si>
  <si>
    <t>Reverses payment for invalid payments and optionally assesses a user-defined NSF charge and automatically generates NSF notices.</t>
  </si>
  <si>
    <t>System provides the ability to fix accounts and adjust accounts by allowing for transfer of payments between accounts before and/or after a payment has been posted.</t>
  </si>
  <si>
    <t xml:space="preserve">Final Notice </t>
  </si>
  <si>
    <t>Generates final bill, once the date and final read is entered, at any point during the billing cycle.</t>
  </si>
  <si>
    <t>Ability for final bills to print in the same batch as other bills, with a watermark or other indication of "final bill."</t>
  </si>
  <si>
    <t>Penalties/interest</t>
  </si>
  <si>
    <t>Ability to automatically charge interest (percentage) on the delinquent balance (every month an interest charge is accrued)</t>
  </si>
  <si>
    <t>Ability to override and/or credit penalty.</t>
  </si>
  <si>
    <t>Ability for system to not apply a penalty to those customers that are current on their payment plans.</t>
  </si>
  <si>
    <t>Ability to extend the number of days before an account is past due and/or penalty applied on specific accounts in account set up.</t>
  </si>
  <si>
    <t>Delinquent/Past Due Notices/shut offs</t>
  </si>
  <si>
    <t xml:space="preserve">Ability to print delinquent/past due notices to customers.  These are generated based on user defined minimum (based on a single past due bill and/or balance due) and number of days after payment was due, including applicable penalty amounts added.  </t>
  </si>
  <si>
    <t>Ability to automatically create a service order when the cut/shut-off criteria is met.</t>
  </si>
  <si>
    <t>Ability to automatically apply a cut/shut off charge to the customer balance based on customer type when the cut/shut off user defined criteria is met.</t>
  </si>
  <si>
    <t>Ability to automatically apply a reconnect charge to the customer based on customer type when the reconnect defined criteria is met.</t>
  </si>
  <si>
    <t>Ability to send the delinquent files to a third party for collection</t>
  </si>
  <si>
    <t>Ability to generate a shut/cut off report with customer address information, notes, and balance due for field crews on a hand held device.</t>
  </si>
  <si>
    <t>System provides the ability to send delinquent/past due and cut off notices to the landlord if a tenant is responsible for the bill, and the landlord would like to be informed of non-payment.  Would like to view that this option is selected on the account dashboard, and would like option to be automatically deactivated when the tenant moves.</t>
  </si>
  <si>
    <t>Ability to automatically generate a delinquent/past due notice for multiple addresses (mailing, service, landlord, etc.).</t>
  </si>
  <si>
    <t>Optionally, be able to override the generation of the delinquent/past due notice with proper authority and reporting.</t>
  </si>
  <si>
    <t>Ability for the delinquent notices to be driven off of the billing date</t>
  </si>
  <si>
    <t xml:space="preserve">Ability to assign due dates to specific customers </t>
  </si>
  <si>
    <t>Ability to recreate an image of the actual shut-off notice that the customer received when requested.</t>
  </si>
  <si>
    <t>Payment Plans/Agreements</t>
  </si>
  <si>
    <t>Ability to process user-defined payment arrangements (i.e. payment plans) and flag if payments are not being met.</t>
  </si>
  <si>
    <t>Customer Payment Plan Report - show summary of all payment plans that are delinquent, and the ability to generate delinquent payment plan letters as per user defined criteria.</t>
  </si>
  <si>
    <t>Ability to request a payment plan from a customer web portal</t>
  </si>
  <si>
    <t>Ability for the payment agreement to override the calculated bill and print the correct amount due based on the agreement and due date as well as the total amount due.</t>
  </si>
  <si>
    <t>Bankruptcy/foreclosure</t>
  </si>
  <si>
    <t>Ability to support bankruptcy/foreclosure processing that tracks pre-petition and post-petition information.</t>
  </si>
  <si>
    <t>Lien and Assessment Processing</t>
  </si>
  <si>
    <t>Ability to support lien / assessment processing</t>
  </si>
  <si>
    <t>Ability to put a lien / assessment on a property based on user defined balance amounts and due dates per service</t>
  </si>
  <si>
    <t>Ability to add additional charges when a lien / assessment is placed</t>
  </si>
  <si>
    <t>Ability to have multiple liens / assessments on a single property owner</t>
  </si>
  <si>
    <t>Ability to send an email or letter to a property owner when a property will be placed on lien / assessment based on user defined date parameters.</t>
  </si>
  <si>
    <t>Ability for the system to automatically print a claim of lien / assessment form when a property is lien / assessment and a release/satisfaction of lien / assessment form when it is paid</t>
  </si>
  <si>
    <t>Ability to download a list of customer lien / assessments (customer information and amounts per service).</t>
  </si>
  <si>
    <t xml:space="preserve">Write Offs </t>
  </si>
  <si>
    <t>Ability to perform write off processing for accounts finaled and uncollectable based on the final date (and including appropriate security/approval measures).</t>
  </si>
  <si>
    <t>Ability to report customers that have outstanding transactions/bills that are based on a user defined date.</t>
  </si>
  <si>
    <t>Ability to automatically write off balances (i.e. not entering adjustments one by one) in mass (based on a date) and have it update the GL correctly (including appropriate security/approval measures).</t>
  </si>
  <si>
    <t>Utility Service/Work Orders</t>
  </si>
  <si>
    <t>System provides functionality to manage utility service orders associated with the utility customer account</t>
  </si>
  <si>
    <t>System has ability to enter customer account information and identify the related necessary service order activities:</t>
  </si>
  <si>
    <t>New Account</t>
  </si>
  <si>
    <t>Cut/Shut offs</t>
  </si>
  <si>
    <t>Special reads</t>
  </si>
  <si>
    <t>Change or repair meter</t>
  </si>
  <si>
    <t>Unusual Consumption check</t>
  </si>
  <si>
    <t>Final reads</t>
  </si>
  <si>
    <t>Unlimited user defined types</t>
  </si>
  <si>
    <t>Ability to indicate effective dates for future turn-ons and shut-offs</t>
  </si>
  <si>
    <t>Ability to electronically interface results of meter inspections into the system, including date of inspections and who completed the inspection.</t>
  </si>
  <si>
    <t>Ability to store meter maintenance information.</t>
  </si>
  <si>
    <t>Provides user-defined service order types.</t>
  </si>
  <si>
    <t>System provides a central utility accounts with electronic service order workflow to various Municipality staff based on customer’s services.</t>
  </si>
  <si>
    <t>Workflow fields include data validation, and workflow cannot route to the next step until required fields are populated.</t>
  </si>
  <si>
    <t>If data is not validated, including conflicting information, a pop-up or other warning notifies staff to conduct research and update fields before step can be completed.</t>
  </si>
  <si>
    <t>Workflows and queues indicate deadlines based on dependencies for scheduled work.</t>
  </si>
  <si>
    <t>Automatically creates and electronically records results of service orders and manages scheduled, in-progress, and completed service orders.  When results interface into the system, the service order should automatically close (or stays open based on exceptions/flags indicated).</t>
  </si>
  <si>
    <t>Configurable listing of meter related information that can be designated as part of the service order.</t>
  </si>
  <si>
    <t>Ability to mass enter meter reading and automatically close work orders during high volume of turnover</t>
  </si>
  <si>
    <t>Automatically prompts service order generation based on input from meter readers and automated meter reader error codes.</t>
  </si>
  <si>
    <t>Ability to generate an automatic cut/shut-off service order, as defined by user, based on the cut/shut-off report.</t>
  </si>
  <si>
    <t>Accesses and displays service order at any time regardless of status.</t>
  </si>
  <si>
    <t>Automatically produces service orders containing information such as request date, person or department initiating request, job type, due date and comments.</t>
  </si>
  <si>
    <t>Ability to inquire on all outstanding service orders.  Provides the flexibility to list information by job type, request date or due date.</t>
  </si>
  <si>
    <t>Ability to apply multiple miscellaneous charges to a single service order</t>
  </si>
  <si>
    <t>When a payment is entered or imported, ability to compare it against all customers with a shutoff status and automatically create a service/work order to turn the meter back on.</t>
  </si>
  <si>
    <t>Ability to consolidate all service orders for the same service address due on same day</t>
  </si>
  <si>
    <t>Voluntary Contribution Management</t>
  </si>
  <si>
    <t>Ability to track donor demographic information (name, address, etc.)</t>
  </si>
  <si>
    <t>Ability to have user defined programs for contributions</t>
  </si>
  <si>
    <t>Ability to designate a contribution to multiple programs</t>
  </si>
  <si>
    <t>Ability to track the dates and amounts of the dollars coming in and dollars being distributed</t>
  </si>
  <si>
    <t>Ability to report on contribution activity in detail and summary</t>
  </si>
  <si>
    <t>Ability to set a minimum contribution amount</t>
  </si>
  <si>
    <t>Analysis / Forecasting</t>
  </si>
  <si>
    <t>Ability to perform "what if" analysis/forecasting without impacting the data in the LIVE system.</t>
  </si>
  <si>
    <t>Ability to perform a “what if” analysis:</t>
  </si>
  <si>
    <t>utilizing current rate information vs. proposed rate information</t>
  </si>
  <si>
    <t>utilizing current consumption information</t>
  </si>
  <si>
    <t xml:space="preserve">in a trial mode, prior to any updates to actual data, </t>
  </si>
  <si>
    <t>save analyses to a separate file (i.e. exporting to Excel) or print out analysis,</t>
  </si>
  <si>
    <t>on individual accounts and view the results at the account or department level.</t>
  </si>
  <si>
    <t xml:space="preserve">allowing the user to adjust the rates on a configurable basis (i.e. amount, percent, etc.)  for a particular service, customer type (commercial, residential, etc.), billing cycle, and/or route. </t>
  </si>
  <si>
    <t>Ability to export user defined consumption/usage data for analysis</t>
  </si>
  <si>
    <t>Principal Reports</t>
  </si>
  <si>
    <t>User friendly configurable reports with results exportable to Excel or other formats</t>
  </si>
  <si>
    <t>Inspection Report, with size of fire lines, type of customer, water service provider, and amount of impervious surface within City limits.</t>
  </si>
  <si>
    <t>Meter Size Report that identifies the number of meters by size.</t>
  </si>
  <si>
    <t>Arrears Register All Cycles that shows the balances for 30, 60, 90 and 120+ on all accounts as of a user defined date.</t>
  </si>
  <si>
    <t>Area Maintenance Meter Report that shows the customers and numbers that have irrigation meters.</t>
  </si>
  <si>
    <t>Commercial Customer Report.</t>
  </si>
  <si>
    <t>Inactive Account Report that lists all inactive accounts with account balances and ability to choose only account with balances other than 0.</t>
  </si>
  <si>
    <t>Notes Report that shows the individual and group messages that will be displayed on the bills.</t>
  </si>
  <si>
    <t>Customer Count Report that provides the number of customers by cycle, specific category(residential/commercial) and service (water, sewer, garbage).</t>
  </si>
  <si>
    <t>Final Bill Listing Report.</t>
  </si>
  <si>
    <t>Cycle Report, details an individual cycle, route and displays high balances.</t>
  </si>
  <si>
    <t>Customer Report, details information regarding customer's account, name, address, account number, meter info, reads, rate codes, transaction history</t>
  </si>
  <si>
    <t>Top 25 Users Report, detailing highest consumption accounts or highest consumption customers, providing account and usage information</t>
  </si>
  <si>
    <t>Account Adjustment Detail Report (Rate Codes, Consumption Amt, Dollar Amt, Consumption charges broken out)</t>
  </si>
  <si>
    <t xml:space="preserve">Service Order Report - to show, by specified date or type, orders to be done </t>
  </si>
  <si>
    <t>Service Order Completion History - to provide reporting on data entered for all fields (including user defined) in the completion of the service order.</t>
  </si>
  <si>
    <t>Consumption Report, by account, showing utility usage over a user-specified time interval.  Flags abnormal usage (high/low/negative, etc.). Report should include meter information, consumption, new and previous readings, days between readings, customer account number and meter reader information.</t>
  </si>
  <si>
    <t>Summary/Totals by customer type (residential/commercial/multi-family) by jurisdiction giving the total number of accounts, consumption and dollars billed for a given time period.</t>
  </si>
  <si>
    <t>Revenue detail by customer type (residential/commercial/multi-family) by jurisdiction for each service (water, stormwater, irrigation, garbage, etc.) including the utility tax/surcharge for a given time period reporting billed amount.</t>
  </si>
  <si>
    <t>Ability to determine by jurisdiction any amount subject to utility tax and/or surcharge and any exempt amounts.</t>
  </si>
  <si>
    <t>Payment History, reporting bills and associated payments receipted by account.  Shows dates, amounts, arrearages, penalties, account name, consumption, and address.  Can be run for one account and allow user to view.</t>
  </si>
  <si>
    <t>Customer Statistics Report, presenting customer characteristics including number of customers, number of customers by meter size and billing category (customer type), usage and revenue by meter size, usage and revenue by billing type code, date range, district, book, and by a combination of the above.</t>
  </si>
  <si>
    <t>Customer Receivables Aging, presenting aging of user-defined criteria and / or general accounts receivable by customer indicating total amount due and amounts aged by 30, 60, 90 and 120+days, etc.</t>
  </si>
  <si>
    <t>Cash Receipts Listing, reporting all amounts collected against customer accounts. Can be printed on demand with user-defined criteria prior to posting.</t>
  </si>
  <si>
    <t>Cut/Shut Off Report, per cycle, showing accounts with one or more delinquent bills totaling over a user defined amount</t>
  </si>
  <si>
    <t>Delinquent Notices Report, a listing generated based on user defined minimum and number of days after payment was due, including applicable penalty amounts added.  Multiple types of notices capability (i.e. a first delinquent notice and a second delinquent notice with different parameters).</t>
  </si>
  <si>
    <t>All master file information is accessible by the report writer.</t>
  </si>
  <si>
    <t>Cut/Shut off Work/Service Orders.</t>
  </si>
  <si>
    <t>Journal Entry Report, showing all J/E’s over a user-defined period.</t>
  </si>
  <si>
    <t>Billing Report, sorted on user-defined criteria, showing name, location address, current period charges by service, date billed, due date, readings, etc.</t>
  </si>
  <si>
    <t>Outstanding Work Order Report, showing flags based on user-defined criteria</t>
  </si>
  <si>
    <t>Billing Statistics (Rate Codes, Consumption Amt, Dollar Amt, Consumption &amp; Demand charges broken out)</t>
  </si>
  <si>
    <t>Payment Detail (identify fund/account payment applied to)</t>
  </si>
  <si>
    <t>Bill Calc (exception reporting of accounts to be billed)</t>
  </si>
  <si>
    <t>Billing Register (dollar, by charge type and consumption detail of accounts to be billed)</t>
  </si>
  <si>
    <t>Transaction Listing/Recap (for selected or all accounts for given date(s), and/or by transaction type).</t>
  </si>
  <si>
    <t>Deposit on File report by date, printed the account status (active, final or closed/active)</t>
  </si>
  <si>
    <t>Report: Security Deposits Refunded/Applied, with ability to run by specified date range.</t>
  </si>
  <si>
    <t>Security Deposit activity for time period</t>
  </si>
  <si>
    <t>Overdue Deposit Report</t>
  </si>
  <si>
    <t>Surcharge billing &amp; collection report</t>
  </si>
  <si>
    <t>System automatically generates an exception edit list when reads are applied to customer accounts (Meter Not Read Report), and automatically generates a service order for Public Works.</t>
  </si>
  <si>
    <t>Table Report (detail on services, rate codes, etc.) for given field</t>
  </si>
  <si>
    <t>Audit Trail reports for all update processes</t>
  </si>
  <si>
    <t>Ability to report for sewer or water only accounts</t>
  </si>
  <si>
    <t>Ability to report active and/or inactive ACH customers based on status</t>
  </si>
  <si>
    <t>Ability to pull information based on any field in the application and produce a customized letter (i.e. past due letters, voluntary contribution letters, landlord letters, etc.)</t>
  </si>
  <si>
    <t>Ability to send all bills and letters to a third party for printing</t>
  </si>
  <si>
    <t>Ability to report the percentage of consumption verses base charges for commercial water accounts</t>
  </si>
  <si>
    <t>Ability to export a list of all customers that have a particular service code.</t>
  </si>
  <si>
    <t>System reports revenue by rate class</t>
  </si>
  <si>
    <t>Ability to run reports that provide for State sales tax reporting</t>
  </si>
  <si>
    <t>Ability to run a report for receivable account balance by utility (water, electric, sewer, solid waste, storm water, contributions), and also by transaction type (cash receipts, billing, adjustments).</t>
  </si>
  <si>
    <t>Ability to run reports based on date parameters, as of any date.</t>
  </si>
  <si>
    <t>Ability to schedule reports to auto-run and save, with easily identifiable naming scheme.</t>
  </si>
  <si>
    <t>Interfaces/Integrations</t>
  </si>
  <si>
    <t>Ability to update G/L with journal entries made in utility billing after proper approvals.</t>
  </si>
  <si>
    <t xml:space="preserve">Ability to "drill down" from G/L to detail utility billing transaction data </t>
  </si>
  <si>
    <t>Interfaces with Cash Receipting.</t>
  </si>
  <si>
    <t>System is synchronized with Municipality's existing  ESRI GIS architecture</t>
  </si>
  <si>
    <t>Based on Organization's GIS data, ability to populate which citizens use the Organization's water and sewer services.</t>
  </si>
  <si>
    <t>Ability to populate impervious area for customers based on information within GIS system.</t>
  </si>
  <si>
    <t>Ability to interface with business licensing, utility billing, commercial development, and planning and zoning modules, in order to initiate or populate workflows as changes take place that impact utility billing (e.g., creating a new business)</t>
  </si>
  <si>
    <t>Ability to integrate with the Master Address Module</t>
  </si>
  <si>
    <t>Ability to integrate with other modules such as Accounts Receivable to consolidate bills for customers that have utility and non-utility charges</t>
  </si>
  <si>
    <t>Ability to integrate with the Asset Management module for tracking and billing assets.</t>
  </si>
  <si>
    <t>System integrates with Work Orders for any billing generated from the Work Order system (different than service orders within UB)</t>
  </si>
  <si>
    <t>Ability to interface with the postal service for address and move updates</t>
  </si>
  <si>
    <t xml:space="preserve">Capability to interface with AMR systems to download routes to the PC and upload meter readings to the utility billing system. </t>
  </si>
  <si>
    <t>Capability to interface with AMR systems to upload/download utility account information and changes to it (including directions, notes, description, meter location, route sequence)</t>
  </si>
  <si>
    <t>Ability to upload the re-sequencing of routes from the AMR system to the Utility Billing system</t>
  </si>
  <si>
    <t xml:space="preserve">Ability to import consumption from other water providers within the Municipality limits.  </t>
  </si>
  <si>
    <t>System provides an integrated utility service order function that integrates to the utility customer account for customer service and charge/billing purposes</t>
  </si>
  <si>
    <t>Ability to interface with OCR or bar code reading devices, including hand held scanners.</t>
  </si>
  <si>
    <t>System allows for the import of electronic payment files from various sources (Please list the sources in the comments area)</t>
  </si>
  <si>
    <t>System integrates with an IVR system that enables the IVR to call residents to let them know a payment is due to avoid shut-off, for example.</t>
  </si>
  <si>
    <t>Ability to recognize the phone number of the customer and access the account directly for the following:</t>
  </si>
  <si>
    <t>Payment updates</t>
  </si>
  <si>
    <t>Phone notifications for high usage, high bill, return payments, delinquency, service order outcomes, receipt information, etc.</t>
  </si>
  <si>
    <t>Ability for field service personnel to access accounts for daily service via a web based tablet.</t>
  </si>
  <si>
    <t>Ability for service orders to be sent to hand held devices for field workers</t>
  </si>
  <si>
    <t xml:space="preserve">System integrates with the Municipality's web site to provide online functionality where customers (owners &amp; tenants) can access information related to their account.  Including: </t>
  </si>
  <si>
    <t xml:space="preserve"> Consumption History</t>
  </si>
  <si>
    <t xml:space="preserve"> Billing History</t>
  </si>
  <si>
    <t xml:space="preserve"> Payment History</t>
  </si>
  <si>
    <t xml:space="preserve"> Current Bill (including delinquency information, shut-off dates, and minimum payment amounts)</t>
  </si>
  <si>
    <t xml:space="preserve"> Ability to pay online</t>
  </si>
  <si>
    <t>Ability to view and update certain account information (e.g., mail and e-mail addresses, phone numbers), with security settings and data validation.</t>
  </si>
  <si>
    <t>Ability to update the credit card information</t>
  </si>
  <si>
    <t>Ability to calculate a partial and/or pro-rated monthly bill</t>
  </si>
  <si>
    <t xml:space="preserve">Ability to flag account for email notifications </t>
  </si>
  <si>
    <t>Ability to opt out of paper bills and notifications, and receive them electronically only</t>
  </si>
  <si>
    <r>
      <t>Ability to support the use of  business rules such as for requisition</t>
    </r>
    <r>
      <rPr>
        <b/>
        <sz val="11"/>
        <color theme="1"/>
        <rFont val="Calibri"/>
        <family val="2"/>
        <scheme val="minor"/>
      </rPr>
      <t xml:space="preserve"> </t>
    </r>
    <r>
      <rPr>
        <sz val="11"/>
        <color theme="1"/>
        <rFont val="Calibri"/>
        <family val="2"/>
        <scheme val="minor"/>
      </rPr>
      <t>types, dollar threshold limitations; informal bids and formal competitive process; categorize Low Value Assets vs. Fixed Assets.</t>
    </r>
  </si>
  <si>
    <r>
      <t>Ability to Classify the Type of Purchase, i.e. Goods &amp; Trade Services, IT</t>
    </r>
    <r>
      <rPr>
        <b/>
        <sz val="11"/>
        <color theme="1"/>
        <rFont val="Calibri"/>
        <family val="2"/>
        <scheme val="minor"/>
      </rPr>
      <t xml:space="preserve"> </t>
    </r>
    <r>
      <rPr>
        <sz val="11"/>
        <color theme="1"/>
        <rFont val="Calibri"/>
        <family val="2"/>
        <scheme val="minor"/>
      </rPr>
      <t xml:space="preserve">Equipment, Maintenance/MOU Agreements, Professional Services, Construction, Leases, Real Estate transactions and etc. (Please identify any limitations in the comments field). </t>
    </r>
  </si>
  <si>
    <r>
      <t>Ability to require requisitions Document Type "Sole/Single Source"</t>
    </r>
    <r>
      <rPr>
        <b/>
        <sz val="11"/>
        <color theme="1"/>
        <rFont val="Calibri"/>
        <family val="2"/>
        <scheme val="minor"/>
      </rPr>
      <t xml:space="preserve"> </t>
    </r>
    <r>
      <rPr>
        <sz val="11"/>
        <color theme="1"/>
        <rFont val="Calibri"/>
        <family val="2"/>
        <scheme val="minor"/>
      </rPr>
      <t>to include requisite justification documentation</t>
    </r>
  </si>
  <si>
    <r>
      <t>System triggers notification to department when a blanket PO is close to reaching its limit; and then again when it reaches its</t>
    </r>
    <r>
      <rPr>
        <b/>
        <sz val="11"/>
        <color theme="1"/>
        <rFont val="Calibri"/>
        <family val="2"/>
        <scheme val="minor"/>
      </rPr>
      <t xml:space="preserve"> </t>
    </r>
    <r>
      <rPr>
        <sz val="11"/>
        <color theme="1"/>
        <rFont val="Calibri"/>
        <family val="2"/>
        <scheme val="minor"/>
      </rPr>
      <t>dollar limit or term period</t>
    </r>
    <r>
      <rPr>
        <b/>
        <sz val="11"/>
        <color theme="1"/>
        <rFont val="Calibri"/>
        <family val="2"/>
        <scheme val="minor"/>
      </rPr>
      <t>.</t>
    </r>
  </si>
  <si>
    <r>
      <t>Ability to allow vendor to attach electronic documents such as</t>
    </r>
    <r>
      <rPr>
        <b/>
        <sz val="11"/>
        <color theme="1"/>
        <rFont val="Calibri"/>
        <family val="2"/>
        <scheme val="minor"/>
      </rPr>
      <t xml:space="preserve"> </t>
    </r>
    <r>
      <rPr>
        <sz val="11"/>
        <color theme="1"/>
        <rFont val="Calibri"/>
        <family val="2"/>
        <scheme val="minor"/>
      </rPr>
      <t>W-9, certificate of liability insurance, additional insured endorsement, licenses, and etc.</t>
    </r>
  </si>
  <si>
    <r>
      <t>System is capable of tracking and managing entire inspection process, including inspection results from external organizations (e.g. consultant) and other City departments,</t>
    </r>
    <r>
      <rPr>
        <b/>
        <sz val="11"/>
        <color theme="1"/>
        <rFont val="Calibri"/>
        <family val="2"/>
        <scheme val="minor"/>
      </rPr>
      <t xml:space="preserve"> </t>
    </r>
    <r>
      <rPr>
        <sz val="11"/>
        <color theme="1"/>
        <rFont val="Calibri"/>
        <family val="2"/>
        <scheme val="minor"/>
      </rPr>
      <t>thru web based functionality</t>
    </r>
  </si>
  <si>
    <r>
      <t>Ability to allow both automatic project numbering or user-defined project number assignment; if user defined, system validation</t>
    </r>
    <r>
      <rPr>
        <b/>
        <sz val="11"/>
        <color theme="1"/>
        <rFont val="Calibri"/>
        <family val="2"/>
        <scheme val="minor"/>
      </rPr>
      <t xml:space="preserve"> </t>
    </r>
    <r>
      <rPr>
        <sz val="11"/>
        <color theme="1"/>
        <rFont val="Calibri"/>
        <family val="2"/>
        <scheme val="minor"/>
      </rPr>
      <t>to disallow duplicates.</t>
    </r>
  </si>
  <si>
    <r>
      <t xml:space="preserve">Ability to either have transaction posting require authorization </t>
    </r>
    <r>
      <rPr>
        <i/>
        <sz val="11"/>
        <color theme="1"/>
        <rFont val="Calibri"/>
        <family val="2"/>
        <scheme val="minor"/>
      </rPr>
      <t>or</t>
    </r>
    <r>
      <rPr>
        <sz val="11"/>
        <color theme="1"/>
        <rFont val="Calibri"/>
        <family val="2"/>
        <scheme val="minor"/>
      </rPr>
      <t xml:space="preserve"> be automatic based on user security.</t>
    </r>
  </si>
  <si>
    <r>
      <t xml:space="preserve">   Ability to make minor alterations to </t>
    </r>
    <r>
      <rPr>
        <i/>
        <sz val="11"/>
        <color theme="1"/>
        <rFont val="Calibri"/>
        <family val="2"/>
        <scheme val="minor"/>
      </rPr>
      <t>previously</t>
    </r>
    <r>
      <rPr>
        <sz val="11"/>
        <color theme="1"/>
        <rFont val="Calibri"/>
        <family val="2"/>
        <scheme val="minor"/>
      </rPr>
      <t xml:space="preserve"> defined reports.</t>
    </r>
  </si>
  <si>
    <r>
      <t>Ability to</t>
    </r>
    <r>
      <rPr>
        <b/>
        <sz val="11"/>
        <color theme="1"/>
        <rFont val="Calibri"/>
        <family val="2"/>
        <scheme val="minor"/>
      </rPr>
      <t xml:space="preserve"> </t>
    </r>
    <r>
      <rPr>
        <sz val="11"/>
        <color theme="1"/>
        <rFont val="Calibri"/>
        <family val="2"/>
        <scheme val="minor"/>
      </rPr>
      <t>manage overpayments and store a credit balance in the appropriate account/customer record</t>
    </r>
  </si>
  <si>
    <t xml:space="preserve">City of Bend </t>
  </si>
  <si>
    <t>OR</t>
  </si>
  <si>
    <t>Bend</t>
  </si>
  <si>
    <t>January 30th, 2014</t>
  </si>
  <si>
    <t>RFP for ERP System Solution Project
RFP #IT14AA</t>
  </si>
  <si>
    <t>Casler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</si>
</sst>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quot;$&quot;#,##0.00"/>
  </numFmts>
  <fonts count="4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sz val="10"/>
      <name val="Arial"/>
      <family val="2"/>
    </font>
    <font>
      <sz val="10"/>
      <name val="Arial"/>
      <family val="2"/>
    </font>
    <font>
      <sz val="10"/>
      <color theme="1"/>
      <name val="Calibri"/>
      <family val="2"/>
      <scheme val="minor"/>
    </font>
    <font>
      <sz val="11"/>
      <color indexed="8"/>
      <name val="Calibri"/>
      <family val="2"/>
      <scheme val="minor"/>
    </font>
    <font>
      <b/>
      <sz val="18"/>
      <color rgb="FF000000"/>
      <name val="Calibri"/>
      <family val="2"/>
    </font>
    <font>
      <b/>
      <sz val="14"/>
      <color rgb="FF000000"/>
      <name val="Calibri"/>
      <family val="2"/>
    </font>
    <font>
      <sz val="11"/>
      <color rgb="FF000000"/>
      <name val="Calibri"/>
      <family val="2"/>
    </font>
    <font>
      <b/>
      <sz val="14"/>
      <color theme="0"/>
      <name val="Calibri"/>
      <family val="2"/>
      <scheme val="minor"/>
    </font>
    <font>
      <i/>
      <sz val="11"/>
      <color theme="0"/>
      <name val="Calibri"/>
      <family val="2"/>
      <scheme val="minor"/>
    </font>
    <font>
      <sz val="11"/>
      <color theme="0" tint="-0.249977111117893"/>
      <name val="Calibri"/>
      <family val="2"/>
      <scheme val="minor"/>
    </font>
    <font>
      <b/>
      <u/>
      <sz val="11"/>
      <color theme="0" tint="-0.34998626667073579"/>
      <name val="Calibri"/>
      <family val="2"/>
      <scheme val="minor"/>
    </font>
    <font>
      <sz val="11"/>
      <color theme="0" tint="-0.34998626667073579"/>
      <name val="Calibri"/>
      <family val="2"/>
      <scheme val="minor"/>
    </font>
    <font>
      <u/>
      <sz val="11"/>
      <color theme="0" tint="-0.34998626667073579"/>
      <name val="Calibri"/>
      <family val="2"/>
      <scheme val="minor"/>
    </font>
    <font>
      <b/>
      <sz val="11"/>
      <color theme="0" tint="-0.34998626667073579"/>
      <name val="Calibri"/>
      <family val="2"/>
      <scheme val="minor"/>
    </font>
    <font>
      <b/>
      <i/>
      <sz val="11"/>
      <color theme="0"/>
      <name val="Calibri"/>
      <family val="2"/>
      <scheme val="minor"/>
    </font>
    <font>
      <sz val="10"/>
      <name val="Calibri"/>
      <family val="2"/>
      <scheme val="minor"/>
    </font>
    <font>
      <b/>
      <i/>
      <sz val="11"/>
      <color theme="1"/>
      <name val="Calibri"/>
      <family val="2"/>
      <scheme val="minor"/>
    </font>
    <font>
      <b/>
      <sz val="12"/>
      <color theme="0"/>
      <name val="Calibri"/>
      <family val="2"/>
      <scheme val="minor"/>
    </font>
    <font>
      <b/>
      <sz val="8"/>
      <color theme="0" tint="-4.9989318521683403E-2"/>
      <name val="Calibri"/>
      <family val="2"/>
      <scheme val="minor"/>
    </font>
    <font>
      <sz val="11"/>
      <color theme="0" tint="-4.9989318521683403E-2"/>
      <name val="Calibri"/>
      <family val="2"/>
      <scheme val="minor"/>
    </font>
    <font>
      <b/>
      <sz val="12"/>
      <color theme="0" tint="-4.9989318521683403E-2"/>
      <name val="Calibri"/>
      <family val="2"/>
      <scheme val="minor"/>
    </font>
    <font>
      <b/>
      <sz val="12"/>
      <name val="Calibri"/>
      <family val="2"/>
      <scheme val="minor"/>
    </font>
    <font>
      <b/>
      <sz val="20"/>
      <color theme="1"/>
      <name val="Calibri"/>
      <family val="2"/>
      <scheme val="minor"/>
    </font>
    <font>
      <b/>
      <sz val="12"/>
      <color rgb="FFFF0000"/>
      <name val="Calibri"/>
      <family val="2"/>
      <scheme val="minor"/>
    </font>
    <font>
      <sz val="11"/>
      <color rgb="FFFFFF00"/>
      <name val="Calibri"/>
      <family val="2"/>
      <scheme val="minor"/>
    </font>
    <font>
      <b/>
      <sz val="16"/>
      <color theme="1"/>
      <name val="Calibri"/>
      <family val="2"/>
      <scheme val="minor"/>
    </font>
    <font>
      <b/>
      <sz val="11"/>
      <color rgb="FFFFFF00"/>
      <name val="Calibri"/>
      <family val="2"/>
      <scheme val="minor"/>
    </font>
    <font>
      <b/>
      <sz val="12"/>
      <color rgb="FFFFFF00"/>
      <name val="Calibri"/>
      <family val="2"/>
      <scheme val="minor"/>
    </font>
    <font>
      <sz val="11"/>
      <name val="Calibri"/>
      <family val="2"/>
      <scheme val="minor"/>
    </font>
    <font>
      <b/>
      <sz val="11"/>
      <name val="Calibri"/>
      <family val="2"/>
      <scheme val="minor"/>
    </font>
    <font>
      <sz val="9"/>
      <color theme="1"/>
      <name val="Calibri"/>
      <family val="2"/>
      <scheme val="minor"/>
    </font>
    <font>
      <sz val="5"/>
      <color theme="0"/>
      <name val="Calibri"/>
      <family val="2"/>
      <scheme val="minor"/>
    </font>
    <font>
      <sz val="10"/>
      <color indexed="8"/>
      <name val="MS Sans Serif"/>
      <family val="2"/>
    </font>
    <font>
      <strike/>
      <sz val="11"/>
      <name val="Calibri"/>
      <family val="2"/>
      <scheme val="minor"/>
    </font>
    <font>
      <sz val="10"/>
      <color rgb="FF000000"/>
      <name val="Arial"/>
      <family val="2"/>
    </font>
    <font>
      <sz val="12"/>
      <color theme="1"/>
      <name val="Arial"/>
      <family val="2"/>
    </font>
  </fonts>
  <fills count="16">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00539B"/>
        <bgColor indexed="64"/>
      </patternFill>
    </fill>
    <fill>
      <patternFill patternType="solid">
        <fgColor rgb="FF949B50"/>
        <bgColor indexed="64"/>
      </patternFill>
    </fill>
    <fill>
      <patternFill patternType="solid">
        <fgColor rgb="FFBF311A"/>
        <bgColor indexed="64"/>
      </patternFill>
    </fill>
    <fill>
      <patternFill patternType="solid">
        <fgColor rgb="FF807F83"/>
        <bgColor indexed="64"/>
      </patternFill>
    </fill>
    <fill>
      <patternFill patternType="solid">
        <fgColor rgb="FF56A0D3"/>
        <bgColor indexed="64"/>
      </patternFill>
    </fill>
    <fill>
      <patternFill patternType="solid">
        <fgColor theme="1"/>
        <bgColor indexed="64"/>
      </patternFill>
    </fill>
    <fill>
      <patternFill patternType="solid">
        <fgColor theme="0" tint="-0.34998626667073579"/>
        <bgColor indexed="64"/>
      </patternFill>
    </fill>
    <fill>
      <patternFill patternType="solid">
        <fgColor theme="0"/>
        <bgColor indexed="64"/>
      </patternFill>
    </fill>
    <fill>
      <patternFill patternType="solid">
        <fgColor rgb="FFE58E1A"/>
        <bgColor indexed="64"/>
      </patternFill>
    </fill>
    <fill>
      <patternFill patternType="solid">
        <fgColor rgb="FF754200"/>
        <bgColor indexed="64"/>
      </patternFill>
    </fill>
    <fill>
      <patternFill patternType="solid">
        <fgColor theme="0" tint="-4.9989318521683403E-2"/>
        <bgColor indexed="64"/>
      </patternFill>
    </fill>
  </fills>
  <borders count="10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rgb="FF00539B"/>
      </top>
      <bottom/>
      <diagonal/>
    </border>
    <border>
      <left style="medium">
        <color rgb="FF00539B"/>
      </left>
      <right/>
      <top style="medium">
        <color rgb="FF00539B"/>
      </top>
      <bottom style="medium">
        <color rgb="FF00539B"/>
      </bottom>
      <diagonal/>
    </border>
    <border>
      <left/>
      <right/>
      <top style="medium">
        <color rgb="FF00539B"/>
      </top>
      <bottom style="medium">
        <color rgb="FF00539B"/>
      </bottom>
      <diagonal/>
    </border>
    <border>
      <left/>
      <right style="medium">
        <color rgb="FF00539B"/>
      </right>
      <top style="medium">
        <color rgb="FF00539B"/>
      </top>
      <bottom style="medium">
        <color rgb="FF00539B"/>
      </bottom>
      <diagonal/>
    </border>
    <border>
      <left style="medium">
        <color rgb="FF00539B"/>
      </left>
      <right style="medium">
        <color theme="0"/>
      </right>
      <top style="thin">
        <color theme="0"/>
      </top>
      <bottom style="thin">
        <color theme="0"/>
      </bottom>
      <diagonal/>
    </border>
    <border>
      <left style="medium">
        <color theme="0"/>
      </left>
      <right style="medium">
        <color theme="0"/>
      </right>
      <top style="thin">
        <color theme="0"/>
      </top>
      <bottom style="thin">
        <color theme="0"/>
      </bottom>
      <diagonal/>
    </border>
    <border>
      <left style="medium">
        <color rgb="FF00539B"/>
      </left>
      <right style="medium">
        <color theme="0"/>
      </right>
      <top style="thin">
        <color theme="0"/>
      </top>
      <bottom style="medium">
        <color rgb="FF00539B"/>
      </bottom>
      <diagonal/>
    </border>
    <border>
      <left style="medium">
        <color theme="0"/>
      </left>
      <right style="medium">
        <color theme="0"/>
      </right>
      <top style="thin">
        <color theme="0"/>
      </top>
      <bottom style="medium">
        <color rgb="FF00539B"/>
      </bottom>
      <diagonal/>
    </border>
    <border>
      <left style="medium">
        <color theme="0"/>
      </left>
      <right style="thin">
        <color theme="0"/>
      </right>
      <top style="medium">
        <color theme="0"/>
      </top>
      <bottom style="medium">
        <color theme="0"/>
      </bottom>
      <diagonal/>
    </border>
    <border>
      <left style="thin">
        <color theme="0"/>
      </left>
      <right/>
      <top/>
      <bottom/>
      <diagonal/>
    </border>
    <border>
      <left style="thin">
        <color theme="0"/>
      </left>
      <right/>
      <top style="medium">
        <color theme="0"/>
      </top>
      <bottom/>
      <diagonal/>
    </border>
    <border>
      <left style="thin">
        <color theme="0"/>
      </left>
      <right/>
      <top/>
      <bottom style="medium">
        <color theme="0"/>
      </bottom>
      <diagonal/>
    </border>
    <border>
      <left style="thin">
        <color theme="0"/>
      </left>
      <right style="medium">
        <color theme="0"/>
      </right>
      <top style="medium">
        <color theme="0"/>
      </top>
      <bottom style="medium">
        <color theme="0"/>
      </bottom>
      <diagonal/>
    </border>
    <border>
      <left/>
      <right/>
      <top style="medium">
        <color theme="0"/>
      </top>
      <bottom/>
      <diagonal/>
    </border>
    <border>
      <left/>
      <right/>
      <top/>
      <bottom style="medium">
        <color theme="0"/>
      </bottom>
      <diagonal/>
    </border>
    <border>
      <left style="medium">
        <color theme="0"/>
      </left>
      <right style="medium">
        <color theme="0"/>
      </right>
      <top style="medium">
        <color theme="0"/>
      </top>
      <bottom style="medium">
        <color theme="0"/>
      </bottom>
      <diagonal/>
    </border>
    <border>
      <left style="medium">
        <color rgb="FF00539B"/>
      </left>
      <right/>
      <top style="medium">
        <color rgb="FF00539B"/>
      </top>
      <bottom/>
      <diagonal/>
    </border>
    <border>
      <left/>
      <right style="medium">
        <color rgb="FF00539B"/>
      </right>
      <top style="medium">
        <color rgb="FF00539B"/>
      </top>
      <bottom/>
      <diagonal/>
    </border>
    <border>
      <left style="medium">
        <color rgb="FF00539B"/>
      </left>
      <right/>
      <top/>
      <bottom/>
      <diagonal/>
    </border>
    <border>
      <left/>
      <right style="medium">
        <color rgb="FF00539B"/>
      </right>
      <top/>
      <bottom/>
      <diagonal/>
    </border>
    <border>
      <left style="medium">
        <color rgb="FF00539B"/>
      </left>
      <right/>
      <top/>
      <bottom style="medium">
        <color rgb="FF00539B"/>
      </bottom>
      <diagonal/>
    </border>
    <border>
      <left/>
      <right/>
      <top/>
      <bottom style="medium">
        <color rgb="FF00539B"/>
      </bottom>
      <diagonal/>
    </border>
    <border>
      <left/>
      <right style="medium">
        <color rgb="FF00539B"/>
      </right>
      <top/>
      <bottom style="medium">
        <color rgb="FF00539B"/>
      </bottom>
      <diagonal/>
    </border>
    <border>
      <left style="medium">
        <color theme="0"/>
      </left>
      <right style="medium">
        <color theme="0"/>
      </right>
      <top style="medium">
        <color theme="0"/>
      </top>
      <bottom/>
      <diagonal/>
    </border>
    <border>
      <left style="medium">
        <color theme="0"/>
      </left>
      <right/>
      <top style="thin">
        <color theme="0"/>
      </top>
      <bottom style="thin">
        <color theme="0"/>
      </bottom>
      <diagonal/>
    </border>
    <border>
      <left style="medium">
        <color theme="0"/>
      </left>
      <right/>
      <top style="thin">
        <color theme="0"/>
      </top>
      <bottom style="medium">
        <color rgb="FF00539B"/>
      </bottom>
      <diagonal/>
    </border>
    <border>
      <left/>
      <right style="medium">
        <color rgb="FF00539B"/>
      </right>
      <top style="thin">
        <color theme="0"/>
      </top>
      <bottom style="thin">
        <color theme="0"/>
      </bottom>
      <diagonal/>
    </border>
    <border>
      <left/>
      <right style="medium">
        <color rgb="FF00539B"/>
      </right>
      <top style="thin">
        <color theme="0"/>
      </top>
      <bottom style="medium">
        <color rgb="FF00539B"/>
      </bottom>
      <diagonal/>
    </border>
    <border>
      <left style="thin">
        <color theme="0"/>
      </left>
      <right style="thin">
        <color theme="0"/>
      </right>
      <top style="thin">
        <color theme="0"/>
      </top>
      <bottom style="thin">
        <color theme="0"/>
      </bottom>
      <diagonal/>
    </border>
    <border>
      <left style="medium">
        <color rgb="FF00539B"/>
      </left>
      <right/>
      <top style="medium">
        <color rgb="FF00539B"/>
      </top>
      <bottom style="thin">
        <color theme="0"/>
      </bottom>
      <diagonal/>
    </border>
    <border>
      <left style="medium">
        <color rgb="FF00539B"/>
      </left>
      <right/>
      <top style="thin">
        <color theme="0"/>
      </top>
      <bottom style="thin">
        <color theme="0"/>
      </bottom>
      <diagonal/>
    </border>
    <border>
      <left style="thin">
        <color theme="0"/>
      </left>
      <right style="medium">
        <color theme="0"/>
      </right>
      <top style="thin">
        <color theme="0"/>
      </top>
      <bottom style="thin">
        <color theme="0"/>
      </bottom>
      <diagonal/>
    </border>
    <border>
      <left style="medium">
        <color theme="0"/>
      </left>
      <right style="thin">
        <color theme="0"/>
      </right>
      <top style="thin">
        <color theme="0"/>
      </top>
      <bottom style="thin">
        <color theme="0"/>
      </bottom>
      <diagonal/>
    </border>
    <border>
      <left style="medium">
        <color rgb="FF00539B"/>
      </left>
      <right/>
      <top style="medium">
        <color theme="0"/>
      </top>
      <bottom style="medium">
        <color theme="0"/>
      </bottom>
      <diagonal/>
    </border>
    <border>
      <left/>
      <right style="medium">
        <color rgb="FF00539B"/>
      </right>
      <top style="medium">
        <color theme="0"/>
      </top>
      <bottom style="medium">
        <color theme="0"/>
      </bottom>
      <diagonal/>
    </border>
    <border>
      <left style="medium">
        <color theme="0"/>
      </left>
      <right style="thin">
        <color theme="0"/>
      </right>
      <top style="medium">
        <color theme="0"/>
      </top>
      <bottom/>
      <diagonal/>
    </border>
    <border>
      <left style="thin">
        <color theme="0"/>
      </left>
      <right style="thin">
        <color theme="0"/>
      </right>
      <top style="medium">
        <color theme="0"/>
      </top>
      <bottom/>
      <diagonal/>
    </border>
    <border>
      <left style="thin">
        <color theme="0"/>
      </left>
      <right style="medium">
        <color theme="0"/>
      </right>
      <top style="medium">
        <color theme="0"/>
      </top>
      <bottom/>
      <diagonal/>
    </border>
    <border>
      <left style="thin">
        <color theme="0"/>
      </left>
      <right style="thin">
        <color theme="0"/>
      </right>
      <top style="medium">
        <color theme="0"/>
      </top>
      <bottom style="medium">
        <color theme="0"/>
      </bottom>
      <diagonal/>
    </border>
    <border>
      <left style="thick">
        <color theme="0" tint="-0.34998626667073579"/>
      </left>
      <right style="thick">
        <color theme="0" tint="-0.34998626667073579"/>
      </right>
      <top style="thick">
        <color theme="0" tint="-0.34998626667073579"/>
      </top>
      <bottom style="thick">
        <color theme="0" tint="-0.34998626667073579"/>
      </bottom>
      <diagonal/>
    </border>
    <border>
      <left style="thick">
        <color theme="0" tint="-0.34998626667073579"/>
      </left>
      <right/>
      <top/>
      <bottom/>
      <diagonal/>
    </border>
    <border>
      <left/>
      <right style="thick">
        <color theme="0" tint="-0.34998626667073579"/>
      </right>
      <top/>
      <bottom/>
      <diagonal/>
    </border>
    <border>
      <left style="thick">
        <color theme="0" tint="-0.34998626667073579"/>
      </left>
      <right/>
      <top/>
      <bottom style="thick">
        <color theme="0" tint="-0.34998626667073579"/>
      </bottom>
      <diagonal/>
    </border>
    <border>
      <left/>
      <right/>
      <top/>
      <bottom style="thick">
        <color theme="0" tint="-0.34998626667073579"/>
      </bottom>
      <diagonal/>
    </border>
    <border>
      <left/>
      <right style="thick">
        <color theme="0" tint="-0.34998626667073579"/>
      </right>
      <top/>
      <bottom style="thick">
        <color theme="0" tint="-0.34998626667073579"/>
      </bottom>
      <diagonal/>
    </border>
    <border>
      <left/>
      <right/>
      <top style="thick">
        <color theme="0" tint="-0.34998626667073579"/>
      </top>
      <bottom style="thick">
        <color theme="0" tint="-0.34998626667073579"/>
      </bottom>
      <diagonal/>
    </border>
    <border>
      <left/>
      <right style="thick">
        <color theme="0" tint="-0.34998626667073579"/>
      </right>
      <top style="thick">
        <color theme="0" tint="-0.34998626667073579"/>
      </top>
      <bottom style="thick">
        <color theme="0" tint="-0.34998626667073579"/>
      </bottom>
      <diagonal/>
    </border>
    <border>
      <left style="thick">
        <color theme="0" tint="-0.34998626667073579"/>
      </left>
      <right/>
      <top style="thick">
        <color theme="0" tint="-0.34998626667073579"/>
      </top>
      <bottom style="thick">
        <color theme="0" tint="-0.34998626667073579"/>
      </bottom>
      <diagonal/>
    </border>
    <border>
      <left style="thick">
        <color theme="0" tint="-0.34998626667073579"/>
      </left>
      <right/>
      <top style="thick">
        <color theme="0" tint="-0.34998626667073579"/>
      </top>
      <bottom/>
      <diagonal/>
    </border>
    <border>
      <left/>
      <right/>
      <top style="thick">
        <color theme="0" tint="-0.34998626667073579"/>
      </top>
      <bottom/>
      <diagonal/>
    </border>
    <border>
      <left/>
      <right style="thick">
        <color theme="0" tint="-0.34998626667073579"/>
      </right>
      <top style="thick">
        <color theme="0" tint="-0.34998626667073579"/>
      </top>
      <bottom/>
      <diagonal/>
    </border>
    <border>
      <left style="thick">
        <color theme="0" tint="-0.34998626667073579"/>
      </left>
      <right style="thick">
        <color theme="0" tint="-0.34998626667073579"/>
      </right>
      <top style="thick">
        <color theme="0" tint="-0.34998626667073579"/>
      </top>
      <bottom/>
      <diagonal/>
    </border>
    <border>
      <left style="thick">
        <color theme="0" tint="-0.34998626667073579"/>
      </left>
      <right style="thick">
        <color theme="0" tint="-0.34998626667073579"/>
      </right>
      <top/>
      <bottom/>
      <diagonal/>
    </border>
    <border>
      <left style="thick">
        <color theme="0" tint="-0.34998626667073579"/>
      </left>
      <right style="thick">
        <color theme="0" tint="-0.34998626667073579"/>
      </right>
      <top/>
      <bottom style="thick">
        <color theme="0" tint="-0.34998626667073579"/>
      </bottom>
      <diagonal/>
    </border>
    <border>
      <left style="thin">
        <color theme="0"/>
      </left>
      <right/>
      <top style="thin">
        <color theme="0"/>
      </top>
      <bottom style="thin">
        <color theme="0"/>
      </bottom>
      <diagonal/>
    </border>
    <border>
      <left style="thin">
        <color theme="0"/>
      </left>
      <right/>
      <top style="thin">
        <color theme="0"/>
      </top>
      <bottom style="medium">
        <color rgb="FF00539B"/>
      </bottom>
      <diagonal/>
    </border>
    <border>
      <left/>
      <right/>
      <top style="thin">
        <color theme="0"/>
      </top>
      <bottom style="thin">
        <color theme="0"/>
      </bottom>
      <diagonal/>
    </border>
    <border>
      <left style="thin">
        <color theme="0"/>
      </left>
      <right/>
      <top/>
      <bottom style="thin">
        <color theme="0"/>
      </bottom>
      <diagonal/>
    </border>
    <border>
      <left/>
      <right/>
      <top style="medium">
        <color rgb="FF00539B"/>
      </top>
      <bottom style="thin">
        <color theme="0"/>
      </bottom>
      <diagonal/>
    </border>
    <border>
      <left/>
      <right style="medium">
        <color theme="0"/>
      </right>
      <top style="medium">
        <color theme="0"/>
      </top>
      <bottom style="medium">
        <color theme="0"/>
      </bottom>
      <diagonal/>
    </border>
    <border>
      <left/>
      <right/>
      <top style="medium">
        <color rgb="FF00539B"/>
      </top>
      <bottom style="medium">
        <color theme="0"/>
      </bottom>
      <diagonal/>
    </border>
    <border>
      <left/>
      <right style="medium">
        <color theme="0"/>
      </right>
      <top/>
      <bottom style="medium">
        <color theme="0"/>
      </bottom>
      <diagonal/>
    </border>
    <border>
      <left style="medium">
        <color theme="0"/>
      </left>
      <right/>
      <top/>
      <bottom style="medium">
        <color theme="0"/>
      </bottom>
      <diagonal/>
    </border>
    <border>
      <left style="medium">
        <color theme="0"/>
      </left>
      <right/>
      <top/>
      <bottom/>
      <diagonal/>
    </border>
    <border>
      <left/>
      <right style="medium">
        <color theme="0"/>
      </right>
      <top/>
      <bottom/>
      <diagonal/>
    </border>
    <border>
      <left style="medium">
        <color theme="0"/>
      </left>
      <right/>
      <top style="medium">
        <color theme="0"/>
      </top>
      <bottom style="medium">
        <color theme="0"/>
      </bottom>
      <diagonal/>
    </border>
    <border>
      <left/>
      <right style="medium">
        <color rgb="FF00539B"/>
      </right>
      <top style="medium">
        <color theme="0"/>
      </top>
      <bottom style="medium">
        <color rgb="FF00539B"/>
      </bottom>
      <diagonal/>
    </border>
    <border>
      <left style="medium">
        <color indexed="64"/>
      </left>
      <right/>
      <top/>
      <bottom/>
      <diagonal/>
    </border>
    <border>
      <left/>
      <right style="medium">
        <color indexed="64"/>
      </right>
      <top/>
      <bottom/>
      <diagonal/>
    </border>
    <border>
      <left/>
      <right style="medium">
        <color indexed="64"/>
      </right>
      <top/>
      <bottom style="medium">
        <color theme="0"/>
      </bottom>
      <diagonal/>
    </border>
    <border>
      <left style="medium">
        <color indexed="64"/>
      </left>
      <right/>
      <top style="medium">
        <color theme="0"/>
      </top>
      <bottom style="medium">
        <color theme="0"/>
      </bottom>
      <diagonal/>
    </border>
    <border>
      <left/>
      <right style="medium">
        <color indexed="64"/>
      </right>
      <top style="medium">
        <color theme="0"/>
      </top>
      <bottom style="medium">
        <color theme="0"/>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theme="0"/>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medium">
        <color rgb="FF00539B"/>
      </right>
      <top style="thin">
        <color theme="0"/>
      </top>
      <bottom style="thin">
        <color theme="0"/>
      </bottom>
      <diagonal/>
    </border>
    <border>
      <left style="thin">
        <color indexed="64"/>
      </left>
      <right/>
      <top style="thin">
        <color indexed="64"/>
      </top>
      <bottom style="thin">
        <color indexed="64"/>
      </bottom>
      <diagonal/>
    </border>
    <border>
      <left style="medium">
        <color rgb="FF00539B"/>
      </left>
      <right style="medium">
        <color rgb="FF00539B"/>
      </right>
      <top style="medium">
        <color rgb="FF00539B"/>
      </top>
      <bottom style="thin">
        <color theme="0"/>
      </bottom>
      <diagonal/>
    </border>
    <border>
      <left style="medium">
        <color rgb="FF00539B"/>
      </left>
      <right/>
      <top/>
      <bottom style="thin">
        <color theme="0"/>
      </bottom>
      <diagonal/>
    </border>
    <border>
      <left style="thin">
        <color theme="0"/>
      </left>
      <right style="medium">
        <color theme="0"/>
      </right>
      <top/>
      <bottom style="thin">
        <color theme="0"/>
      </bottom>
      <diagonal/>
    </border>
    <border>
      <left style="medium">
        <color theme="0"/>
      </left>
      <right style="medium">
        <color theme="0"/>
      </right>
      <top/>
      <bottom style="thin">
        <color theme="0"/>
      </bottom>
      <diagonal/>
    </border>
    <border>
      <left style="medium">
        <color theme="0"/>
      </left>
      <right style="thin">
        <color theme="0"/>
      </right>
      <top/>
      <bottom style="thin">
        <color theme="0"/>
      </bottom>
      <diagonal/>
    </border>
    <border>
      <left style="thin">
        <color theme="0"/>
      </left>
      <right style="thin">
        <color theme="0"/>
      </right>
      <top/>
      <bottom style="thin">
        <color theme="0"/>
      </bottom>
      <diagonal/>
    </border>
    <border>
      <left/>
      <right/>
      <top/>
      <bottom style="thin">
        <color theme="0"/>
      </bottom>
      <diagonal/>
    </border>
    <border>
      <left style="thin">
        <color theme="0"/>
      </left>
      <right style="medium">
        <color rgb="FF00539B"/>
      </right>
      <top/>
      <bottom style="thin">
        <color theme="0"/>
      </bottom>
      <diagonal/>
    </border>
    <border>
      <left/>
      <right style="medium">
        <color rgb="FF00539B"/>
      </right>
      <top style="medium">
        <color rgb="FF00539B"/>
      </top>
      <bottom style="thin">
        <color theme="0"/>
      </bottom>
      <diagonal/>
    </border>
    <border>
      <left style="medium">
        <color rgb="FF00539B"/>
      </left>
      <right/>
      <top style="thin">
        <color theme="0"/>
      </top>
      <bottom style="medium">
        <color rgb="FF00539B"/>
      </bottom>
      <diagonal/>
    </border>
    <border>
      <left/>
      <right style="medium">
        <color rgb="FF00539B"/>
      </right>
      <top/>
      <bottom style="thin">
        <color theme="0"/>
      </bottom>
      <diagonal/>
    </border>
    <border>
      <left style="medium">
        <color rgb="FF00539B"/>
      </left>
      <right style="medium">
        <color rgb="FF00539B"/>
      </right>
      <top style="medium">
        <color rgb="FF00539B"/>
      </top>
      <bottom/>
      <diagonal/>
    </border>
    <border>
      <left style="medium">
        <color rgb="FF00539B"/>
      </left>
      <right style="medium">
        <color rgb="FF00539B"/>
      </right>
      <top/>
      <bottom/>
      <diagonal/>
    </border>
    <border>
      <left style="medium">
        <color rgb="FF00539B"/>
      </left>
      <right style="medium">
        <color rgb="FF00539B"/>
      </right>
      <top/>
      <bottom style="medium">
        <color rgb="FF00539B"/>
      </bottom>
      <diagonal/>
    </border>
    <border>
      <left style="thick">
        <color rgb="FF807F83"/>
      </left>
      <right style="thick">
        <color rgb="FF807F83"/>
      </right>
      <top style="thick">
        <color rgb="FF807F83"/>
      </top>
      <bottom style="thick">
        <color rgb="FF807F83"/>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75">
    <xf numFmtId="0" fontId="0" fillId="0" borderId="0"/>
    <xf numFmtId="9" fontId="1" fillId="0" borderId="0" applyFont="0" applyFill="0" applyBorder="0" applyAlignment="0" applyProtection="0"/>
    <xf numFmtId="0" fontId="1" fillId="0" borderId="0"/>
    <xf numFmtId="0" fontId="1" fillId="0" borderId="0"/>
    <xf numFmtId="0" fontId="6" fillId="0" borderId="0"/>
    <xf numFmtId="0" fontId="1" fillId="0" borderId="0"/>
    <xf numFmtId="0" fontId="7"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8" fillId="0" borderId="0"/>
    <xf numFmtId="0" fontId="38" fillId="0" borderId="0"/>
    <xf numFmtId="0" fontId="1" fillId="0" borderId="0"/>
    <xf numFmtId="0" fontId="1" fillId="0" borderId="0"/>
    <xf numFmtId="0" fontId="4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1" fillId="0" borderId="0"/>
  </cellStyleXfs>
  <cellXfs count="552">
    <xf numFmtId="0" fontId="0" fillId="0" borderId="0" xfId="0"/>
    <xf numFmtId="9" fontId="0" fillId="0" borderId="0" xfId="1" applyFont="1" applyAlignment="1">
      <alignment vertical="top"/>
    </xf>
    <xf numFmtId="0" fontId="0" fillId="0" borderId="0" xfId="0" applyFont="1" applyAlignment="1">
      <alignment vertical="top"/>
    </xf>
    <xf numFmtId="0" fontId="0" fillId="0" borderId="0" xfId="0" applyFont="1" applyAlignment="1">
      <alignment vertical="top" wrapText="1"/>
    </xf>
    <xf numFmtId="0" fontId="0" fillId="0" borderId="0" xfId="0" applyFont="1" applyAlignment="1">
      <alignment horizontal="right" vertical="top"/>
    </xf>
    <xf numFmtId="0" fontId="0" fillId="3" borderId="0" xfId="0" applyFont="1" applyFill="1" applyAlignment="1">
      <alignment vertical="top"/>
    </xf>
    <xf numFmtId="0" fontId="0" fillId="0" borderId="1" xfId="0" applyFont="1" applyBorder="1" applyAlignment="1">
      <alignment vertical="center" wrapText="1"/>
    </xf>
    <xf numFmtId="0" fontId="0"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0" fontId="0" fillId="0" borderId="1" xfId="0" applyFont="1" applyFill="1" applyBorder="1" applyAlignment="1">
      <alignment vertical="center" wrapText="1"/>
    </xf>
    <xf numFmtId="0" fontId="9" fillId="0" borderId="1" xfId="0" applyFont="1" applyFill="1" applyBorder="1" applyAlignment="1">
      <alignment vertical="center" wrapText="1"/>
    </xf>
    <xf numFmtId="0" fontId="0" fillId="0" borderId="1" xfId="0" applyFont="1" applyBorder="1" applyAlignment="1">
      <alignment horizontal="center" vertical="center"/>
    </xf>
    <xf numFmtId="0" fontId="0" fillId="0" borderId="0" xfId="0" applyFont="1" applyFill="1" applyAlignment="1">
      <alignment vertical="center"/>
    </xf>
    <xf numFmtId="0" fontId="0" fillId="0" borderId="1" xfId="0" applyFont="1" applyFill="1" applyBorder="1" applyAlignment="1">
      <alignment horizontal="center" vertical="center"/>
    </xf>
    <xf numFmtId="0" fontId="0" fillId="0" borderId="0" xfId="0" applyFont="1" applyAlignment="1">
      <alignment vertical="center"/>
    </xf>
    <xf numFmtId="0" fontId="9" fillId="0" borderId="1" xfId="0" applyFont="1" applyFill="1" applyBorder="1" applyAlignment="1">
      <alignment horizontal="center" vertical="center"/>
    </xf>
    <xf numFmtId="0" fontId="3" fillId="6" borderId="1" xfId="0" applyFont="1" applyFill="1" applyBorder="1" applyAlignment="1">
      <alignment horizontal="center" vertical="center" wrapText="1"/>
    </xf>
    <xf numFmtId="0" fontId="3" fillId="6" borderId="1" xfId="0" applyFont="1" applyFill="1" applyBorder="1" applyAlignment="1">
      <alignment horizontal="left" vertical="center" wrapText="1"/>
    </xf>
    <xf numFmtId="0" fontId="3" fillId="6" borderId="1" xfId="0" applyFont="1" applyFill="1" applyBorder="1" applyAlignment="1">
      <alignment horizontal="center" vertical="center"/>
    </xf>
    <xf numFmtId="0" fontId="14" fillId="5" borderId="5" xfId="0" applyFont="1" applyFill="1" applyBorder="1" applyAlignment="1">
      <alignment horizontal="right" vertical="top"/>
    </xf>
    <xf numFmtId="10" fontId="0" fillId="4" borderId="6" xfId="1" applyNumberFormat="1" applyFont="1" applyFill="1" applyBorder="1" applyAlignment="1">
      <alignment horizontal="center" vertical="top"/>
    </xf>
    <xf numFmtId="0" fontId="0" fillId="9" borderId="13" xfId="0" applyFont="1" applyFill="1" applyBorder="1" applyAlignment="1">
      <alignment horizontal="left" vertical="top"/>
    </xf>
    <xf numFmtId="0" fontId="0" fillId="9" borderId="14" xfId="0" applyFont="1" applyFill="1" applyBorder="1" applyAlignment="1">
      <alignment horizontal="left" vertical="top"/>
    </xf>
    <xf numFmtId="0" fontId="4" fillId="8" borderId="0" xfId="0" applyFont="1" applyFill="1" applyBorder="1" applyAlignment="1">
      <alignment vertical="top"/>
    </xf>
    <xf numFmtId="0" fontId="0" fillId="8" borderId="13" xfId="0" applyFont="1" applyFill="1" applyBorder="1" applyAlignment="1">
      <alignment horizontal="left" vertical="top"/>
    </xf>
    <xf numFmtId="0" fontId="3" fillId="8" borderId="15" xfId="0" applyFont="1" applyFill="1" applyBorder="1" applyAlignment="1">
      <alignment vertical="top"/>
    </xf>
    <xf numFmtId="0" fontId="4" fillId="8" borderId="0" xfId="0" applyFont="1" applyFill="1" applyBorder="1" applyAlignment="1">
      <alignment horizontal="left" vertical="top" wrapText="1"/>
    </xf>
    <xf numFmtId="0" fontId="4" fillId="8" borderId="0" xfId="0" applyFont="1" applyFill="1" applyBorder="1" applyAlignment="1">
      <alignment horizontal="center" vertical="center"/>
    </xf>
    <xf numFmtId="0" fontId="4" fillId="8" borderId="0" xfId="0" applyFont="1" applyFill="1" applyBorder="1" applyAlignment="1">
      <alignment horizontal="center" vertical="center" wrapText="1"/>
    </xf>
    <xf numFmtId="0" fontId="17" fillId="8" borderId="0" xfId="0" applyFont="1" applyFill="1" applyBorder="1" applyAlignment="1">
      <alignment horizontal="center" vertical="center"/>
    </xf>
    <xf numFmtId="0" fontId="18" fillId="8" borderId="0" xfId="0" applyFont="1" applyFill="1" applyBorder="1" applyAlignment="1">
      <alignment horizontal="center" vertical="center"/>
    </xf>
    <xf numFmtId="0" fontId="15" fillId="8" borderId="0" xfId="0" applyFont="1" applyFill="1" applyBorder="1" applyAlignment="1">
      <alignment horizontal="center" vertical="center" wrapText="1"/>
    </xf>
    <xf numFmtId="0" fontId="15" fillId="8" borderId="0" xfId="0" applyFont="1" applyFill="1" applyBorder="1" applyAlignment="1">
      <alignment horizontal="left" vertical="top" wrapText="1"/>
    </xf>
    <xf numFmtId="0" fontId="17" fillId="8" borderId="0" xfId="0" applyFont="1" applyFill="1" applyBorder="1" applyAlignment="1">
      <alignment horizontal="center" vertical="center" wrapText="1"/>
    </xf>
    <xf numFmtId="0" fontId="17" fillId="8" borderId="0" xfId="0" applyFont="1" applyFill="1" applyBorder="1" applyAlignment="1">
      <alignment horizontal="left" vertical="top" wrapText="1"/>
    </xf>
    <xf numFmtId="0" fontId="16" fillId="8" borderId="0" xfId="0" applyFont="1" applyFill="1" applyBorder="1" applyAlignment="1">
      <alignment horizontal="center" vertical="center"/>
    </xf>
    <xf numFmtId="0" fontId="17" fillId="8" borderId="0" xfId="0" applyFont="1" applyFill="1" applyBorder="1" applyAlignment="1">
      <alignment vertical="top"/>
    </xf>
    <xf numFmtId="0" fontId="19" fillId="8" borderId="0" xfId="0" applyFont="1" applyFill="1" applyBorder="1" applyAlignment="1">
      <alignment horizontal="center" vertical="center"/>
    </xf>
    <xf numFmtId="164" fontId="17" fillId="8" borderId="0" xfId="1" applyNumberFormat="1" applyFont="1" applyFill="1" applyBorder="1" applyAlignment="1">
      <alignment horizontal="center" vertical="center"/>
    </xf>
    <xf numFmtId="0" fontId="4" fillId="8" borderId="16" xfId="0" applyFont="1" applyFill="1" applyBorder="1" applyAlignment="1">
      <alignment vertical="top" wrapText="1"/>
    </xf>
    <xf numFmtId="0" fontId="4" fillId="8" borderId="0" xfId="0" applyFont="1" applyFill="1" applyBorder="1" applyAlignment="1">
      <alignment vertical="top" wrapText="1"/>
    </xf>
    <xf numFmtId="0" fontId="8" fillId="0" borderId="0" xfId="0" applyFont="1" applyFill="1" applyBorder="1" applyAlignment="1">
      <alignment horizontal="center" vertical="center"/>
    </xf>
    <xf numFmtId="0" fontId="8" fillId="2" borderId="0" xfId="0" applyFont="1" applyFill="1" applyBorder="1" applyAlignment="1">
      <alignment horizontal="center" vertical="center"/>
    </xf>
    <xf numFmtId="0" fontId="8" fillId="2" borderId="24" xfId="0" applyFont="1" applyFill="1" applyBorder="1" applyAlignment="1">
      <alignment horizontal="center" vertical="center"/>
    </xf>
    <xf numFmtId="0" fontId="3" fillId="0" borderId="21" xfId="0" applyFont="1" applyFill="1" applyBorder="1" applyAlignment="1">
      <alignment horizontal="center" vertical="center"/>
    </xf>
    <xf numFmtId="0" fontId="3" fillId="2" borderId="21" xfId="0" applyFont="1" applyFill="1" applyBorder="1" applyAlignment="1">
      <alignment horizontal="center" vertical="center"/>
    </xf>
    <xf numFmtId="0" fontId="3" fillId="0" borderId="23" xfId="0" applyFont="1" applyFill="1" applyBorder="1" applyAlignment="1">
      <alignment horizontal="center" vertical="center"/>
    </xf>
    <xf numFmtId="9" fontId="20" fillId="11" borderId="26" xfId="0" applyNumberFormat="1" applyFont="1" applyFill="1" applyBorder="1" applyAlignment="1">
      <alignment horizontal="center" vertical="center"/>
    </xf>
    <xf numFmtId="0" fontId="2" fillId="8" borderId="21" xfId="0" applyFont="1" applyFill="1" applyBorder="1" applyAlignment="1">
      <alignment horizontal="center" vertical="top"/>
    </xf>
    <xf numFmtId="0" fontId="2" fillId="8" borderId="0" xfId="0" applyFont="1" applyFill="1" applyBorder="1" applyAlignment="1">
      <alignment horizontal="center" vertical="top"/>
    </xf>
    <xf numFmtId="9" fontId="3" fillId="0" borderId="21" xfId="0" applyNumberFormat="1" applyFont="1" applyFill="1" applyBorder="1" applyAlignment="1">
      <alignment horizontal="center" vertical="center"/>
    </xf>
    <xf numFmtId="9" fontId="3" fillId="2" borderId="21" xfId="0" applyNumberFormat="1" applyFont="1" applyFill="1" applyBorder="1" applyAlignment="1">
      <alignment horizontal="center" vertical="center"/>
    </xf>
    <xf numFmtId="9" fontId="3" fillId="2" borderId="23" xfId="0" applyNumberFormat="1" applyFont="1" applyFill="1" applyBorder="1" applyAlignment="1">
      <alignment horizontal="center" vertical="center"/>
    </xf>
    <xf numFmtId="0" fontId="0" fillId="7" borderId="17" xfId="0" applyFont="1" applyFill="1" applyBorder="1" applyAlignment="1">
      <alignment vertical="top"/>
    </xf>
    <xf numFmtId="0" fontId="0" fillId="8" borderId="12" xfId="0" applyFont="1" applyFill="1" applyBorder="1" applyAlignment="1">
      <alignment vertical="top"/>
    </xf>
    <xf numFmtId="0" fontId="0" fillId="8" borderId="0" xfId="0" applyFont="1" applyFill="1" applyAlignment="1">
      <alignment vertical="top"/>
    </xf>
    <xf numFmtId="0" fontId="0" fillId="0" borderId="0" xfId="0" applyFont="1" applyFill="1" applyAlignment="1">
      <alignment vertical="top"/>
    </xf>
    <xf numFmtId="0" fontId="0" fillId="8" borderId="0" xfId="0" applyFont="1" applyFill="1" applyBorder="1" applyAlignment="1">
      <alignment horizontal="left" vertical="top" wrapText="1"/>
    </xf>
    <xf numFmtId="0" fontId="0" fillId="0" borderId="0" xfId="0" applyFont="1" applyFill="1" applyBorder="1" applyAlignment="1">
      <alignment horizontal="left" vertical="top" wrapText="1"/>
    </xf>
    <xf numFmtId="0" fontId="0" fillId="2" borderId="0" xfId="0" applyFont="1" applyFill="1" applyBorder="1" applyAlignment="1">
      <alignment horizontal="left" vertical="center"/>
    </xf>
    <xf numFmtId="0" fontId="0" fillId="0" borderId="0" xfId="0" applyFont="1" applyAlignment="1">
      <alignment horizontal="center" vertical="top"/>
    </xf>
    <xf numFmtId="9" fontId="3" fillId="5" borderId="29" xfId="1" applyFont="1" applyFill="1" applyBorder="1" applyAlignment="1">
      <alignment horizontal="center" vertical="top"/>
    </xf>
    <xf numFmtId="9" fontId="3" fillId="5" borderId="30" xfId="1" applyFont="1" applyFill="1" applyBorder="1" applyAlignment="1">
      <alignment vertical="top"/>
    </xf>
    <xf numFmtId="10" fontId="0" fillId="2" borderId="31" xfId="0" applyNumberFormat="1" applyFont="1" applyFill="1" applyBorder="1" applyAlignment="1">
      <alignment horizontal="center" vertical="top"/>
    </xf>
    <xf numFmtId="10" fontId="0" fillId="0" borderId="31" xfId="0" applyNumberFormat="1" applyFont="1" applyFill="1" applyBorder="1" applyAlignment="1">
      <alignment horizontal="center" vertical="top"/>
    </xf>
    <xf numFmtId="2" fontId="0" fillId="2" borderId="33" xfId="0" applyNumberFormat="1" applyFont="1" applyFill="1" applyBorder="1" applyAlignment="1">
      <alignment vertical="top"/>
    </xf>
    <xf numFmtId="2" fontId="0" fillId="0" borderId="33" xfId="0" applyNumberFormat="1" applyFont="1" applyFill="1" applyBorder="1" applyAlignment="1">
      <alignment vertical="top"/>
    </xf>
    <xf numFmtId="0" fontId="0" fillId="7" borderId="0" xfId="0" applyFont="1" applyFill="1" applyBorder="1" applyAlignment="1">
      <alignment vertical="top"/>
    </xf>
    <xf numFmtId="0" fontId="3" fillId="8" borderId="0" xfId="0" applyFont="1" applyFill="1" applyAlignment="1">
      <alignment horizontal="center" vertical="center"/>
    </xf>
    <xf numFmtId="0" fontId="2" fillId="5" borderId="36" xfId="0" applyFont="1" applyFill="1" applyBorder="1" applyAlignment="1">
      <alignment horizontal="left" vertical="center"/>
    </xf>
    <xf numFmtId="3" fontId="0" fillId="2" borderId="18" xfId="0" applyNumberFormat="1" applyFont="1" applyFill="1" applyBorder="1" applyAlignment="1">
      <alignment horizontal="center" vertical="center"/>
    </xf>
    <xf numFmtId="0" fontId="2" fillId="9" borderId="36" xfId="0" applyFont="1" applyFill="1" applyBorder="1" applyAlignment="1">
      <alignment horizontal="left" vertical="center"/>
    </xf>
    <xf numFmtId="3" fontId="0" fillId="0" borderId="18" xfId="0" applyNumberFormat="1" applyFont="1" applyFill="1" applyBorder="1" applyAlignment="1">
      <alignment horizontal="center" vertical="center"/>
    </xf>
    <xf numFmtId="3" fontId="0" fillId="0" borderId="37" xfId="0" applyNumberFormat="1" applyFont="1" applyFill="1" applyBorder="1" applyAlignment="1">
      <alignment horizontal="center" vertical="center"/>
    </xf>
    <xf numFmtId="0" fontId="2" fillId="13" borderId="36" xfId="0" applyFont="1" applyFill="1" applyBorder="1" applyAlignment="1">
      <alignment horizontal="left" vertical="center"/>
    </xf>
    <xf numFmtId="0" fontId="2" fillId="14" borderId="36" xfId="0" applyFont="1" applyFill="1" applyBorder="1" applyAlignment="1">
      <alignment horizontal="left" vertical="center"/>
    </xf>
    <xf numFmtId="9" fontId="20" fillId="11" borderId="38" xfId="0" applyNumberFormat="1" applyFont="1" applyFill="1" applyBorder="1" applyAlignment="1">
      <alignment horizontal="center" vertical="center"/>
    </xf>
    <xf numFmtId="9" fontId="20" fillId="11" borderId="39" xfId="0" applyNumberFormat="1" applyFont="1" applyFill="1" applyBorder="1" applyAlignment="1">
      <alignment horizontal="center" vertical="center"/>
    </xf>
    <xf numFmtId="9" fontId="20" fillId="11" borderId="40" xfId="0" applyNumberFormat="1" applyFont="1" applyFill="1" applyBorder="1" applyAlignment="1">
      <alignment horizontal="center" vertical="center"/>
    </xf>
    <xf numFmtId="3" fontId="5" fillId="2" borderId="11" xfId="0" applyNumberFormat="1" applyFont="1" applyFill="1" applyBorder="1" applyAlignment="1">
      <alignment horizontal="center" vertical="center"/>
    </xf>
    <xf numFmtId="3" fontId="5" fillId="2" borderId="41" xfId="0" applyNumberFormat="1" applyFont="1" applyFill="1" applyBorder="1" applyAlignment="1">
      <alignment horizontal="center" vertical="center"/>
    </xf>
    <xf numFmtId="3" fontId="5" fillId="2" borderId="15" xfId="0" applyNumberFormat="1" applyFont="1" applyFill="1" applyBorder="1" applyAlignment="1">
      <alignment horizontal="center" vertical="center"/>
    </xf>
    <xf numFmtId="3" fontId="5" fillId="0" borderId="11" xfId="0" applyNumberFormat="1" applyFont="1" applyFill="1" applyBorder="1" applyAlignment="1">
      <alignment horizontal="center" vertical="center"/>
    </xf>
    <xf numFmtId="3" fontId="5" fillId="0" borderId="41" xfId="0" applyNumberFormat="1" applyFont="1" applyFill="1" applyBorder="1" applyAlignment="1">
      <alignment horizontal="center" vertical="center"/>
    </xf>
    <xf numFmtId="3" fontId="5" fillId="0" borderId="15" xfId="0" applyNumberFormat="1" applyFont="1" applyFill="1" applyBorder="1" applyAlignment="1">
      <alignment horizontal="center" vertical="center"/>
    </xf>
    <xf numFmtId="0" fontId="2" fillId="5" borderId="23" xfId="0" applyFont="1" applyFill="1" applyBorder="1" applyAlignment="1">
      <alignment horizontal="left" vertical="center"/>
    </xf>
    <xf numFmtId="3" fontId="20" fillId="5" borderId="24" xfId="0" applyNumberFormat="1" applyFont="1" applyFill="1" applyBorder="1" applyAlignment="1">
      <alignment horizontal="center" vertical="center"/>
    </xf>
    <xf numFmtId="3" fontId="2" fillId="5" borderId="24" xfId="0" applyNumberFormat="1" applyFont="1" applyFill="1" applyBorder="1" applyAlignment="1">
      <alignment horizontal="center" vertical="center"/>
    </xf>
    <xf numFmtId="0" fontId="2" fillId="7" borderId="36" xfId="0" applyFont="1" applyFill="1" applyBorder="1" applyAlignment="1">
      <alignment horizontal="left" vertical="center"/>
    </xf>
    <xf numFmtId="0" fontId="2" fillId="6" borderId="36" xfId="0" applyFont="1" applyFill="1" applyBorder="1" applyAlignment="1">
      <alignment horizontal="left" vertical="center"/>
    </xf>
    <xf numFmtId="0" fontId="0" fillId="8" borderId="0" xfId="0" applyFill="1" applyBorder="1"/>
    <xf numFmtId="0" fontId="0" fillId="11" borderId="0" xfId="0" applyFill="1" applyBorder="1"/>
    <xf numFmtId="0" fontId="2" fillId="10" borderId="42" xfId="0" applyFont="1" applyFill="1" applyBorder="1" applyAlignment="1">
      <alignment horizontal="left" vertical="center" indent="1"/>
    </xf>
    <xf numFmtId="14" fontId="2" fillId="10" borderId="42" xfId="0" applyNumberFormat="1" applyFont="1" applyFill="1" applyBorder="1" applyAlignment="1">
      <alignment horizontal="left" vertical="center" indent="1"/>
    </xf>
    <xf numFmtId="0" fontId="2" fillId="10" borderId="42" xfId="0" applyFont="1" applyFill="1" applyBorder="1" applyAlignment="1">
      <alignment horizontal="center" vertical="center"/>
    </xf>
    <xf numFmtId="9" fontId="2" fillId="6" borderId="42" xfId="0" applyNumberFormat="1" applyFont="1" applyFill="1" applyBorder="1" applyAlignment="1">
      <alignment horizontal="center" vertical="center"/>
    </xf>
    <xf numFmtId="9" fontId="2" fillId="13" borderId="42" xfId="0" applyNumberFormat="1" applyFont="1" applyFill="1" applyBorder="1" applyAlignment="1">
      <alignment horizontal="center" vertical="center"/>
    </xf>
    <xf numFmtId="0" fontId="23" fillId="11" borderId="42" xfId="0" applyFont="1" applyFill="1" applyBorder="1" applyAlignment="1">
      <alignment horizontal="center" vertical="center"/>
    </xf>
    <xf numFmtId="0" fontId="0" fillId="11" borderId="42" xfId="0" applyFill="1" applyBorder="1"/>
    <xf numFmtId="9" fontId="2" fillId="10" borderId="42" xfId="1" applyFont="1" applyFill="1" applyBorder="1" applyAlignment="1">
      <alignment horizontal="left" vertical="center" indent="1"/>
    </xf>
    <xf numFmtId="0" fontId="2" fillId="11" borderId="42" xfId="0" applyFont="1" applyFill="1" applyBorder="1" applyAlignment="1">
      <alignment horizontal="center" vertical="center"/>
    </xf>
    <xf numFmtId="9" fontId="2" fillId="10" borderId="42" xfId="1" applyFont="1" applyFill="1" applyBorder="1" applyAlignment="1">
      <alignment horizontal="center" vertical="center"/>
    </xf>
    <xf numFmtId="9" fontId="2" fillId="11" borderId="42" xfId="1" applyFont="1" applyFill="1" applyBorder="1" applyAlignment="1">
      <alignment horizontal="center" vertical="center"/>
    </xf>
    <xf numFmtId="0" fontId="2" fillId="11" borderId="42" xfId="0" applyFont="1" applyFill="1" applyBorder="1" applyAlignment="1">
      <alignment horizontal="left" vertical="center" indent="1"/>
    </xf>
    <xf numFmtId="0" fontId="4" fillId="11" borderId="42" xfId="0" applyFont="1" applyFill="1" applyBorder="1"/>
    <xf numFmtId="9" fontId="2" fillId="11" borderId="42" xfId="1" applyFont="1" applyFill="1" applyBorder="1" applyAlignment="1">
      <alignment horizontal="left" vertical="center" indent="1"/>
    </xf>
    <xf numFmtId="0" fontId="23" fillId="8" borderId="42" xfId="0" applyFont="1" applyFill="1" applyBorder="1" applyAlignment="1">
      <alignment horizontal="center" vertical="center"/>
    </xf>
    <xf numFmtId="0" fontId="23" fillId="11" borderId="42" xfId="0" applyFont="1" applyFill="1" applyBorder="1" applyAlignment="1">
      <alignment horizontal="left" vertical="center" indent="1"/>
    </xf>
    <xf numFmtId="10" fontId="2" fillId="11" borderId="42" xfId="1" applyNumberFormat="1" applyFont="1" applyFill="1" applyBorder="1" applyAlignment="1">
      <alignment horizontal="center" vertical="center"/>
    </xf>
    <xf numFmtId="49" fontId="2" fillId="10" borderId="42" xfId="0" applyNumberFormat="1" applyFont="1" applyFill="1" applyBorder="1" applyAlignment="1">
      <alignment horizontal="center" vertical="center"/>
    </xf>
    <xf numFmtId="10" fontId="2" fillId="10" borderId="42" xfId="1" applyNumberFormat="1" applyFont="1" applyFill="1" applyBorder="1" applyAlignment="1">
      <alignment horizontal="center" vertical="center"/>
    </xf>
    <xf numFmtId="9" fontId="2" fillId="11" borderId="42" xfId="0" applyNumberFormat="1" applyFont="1" applyFill="1" applyBorder="1" applyAlignment="1">
      <alignment horizontal="center" vertical="center"/>
    </xf>
    <xf numFmtId="9" fontId="0" fillId="11" borderId="42" xfId="0" applyNumberFormat="1" applyFill="1" applyBorder="1"/>
    <xf numFmtId="0" fontId="23" fillId="9" borderId="42" xfId="0" applyFont="1" applyFill="1" applyBorder="1" applyAlignment="1">
      <alignment horizontal="left" vertical="center" indent="1"/>
    </xf>
    <xf numFmtId="0" fontId="23" fillId="9" borderId="42" xfId="0" applyFont="1" applyFill="1" applyBorder="1" applyAlignment="1">
      <alignment horizontal="center" vertical="center"/>
    </xf>
    <xf numFmtId="0" fontId="26" fillId="9" borderId="42" xfId="0" applyFont="1" applyFill="1" applyBorder="1" applyAlignment="1">
      <alignment horizontal="left" vertical="center" indent="1"/>
    </xf>
    <xf numFmtId="0" fontId="23" fillId="14" borderId="42" xfId="0" applyFont="1" applyFill="1" applyBorder="1" applyAlignment="1">
      <alignment horizontal="center" vertical="center"/>
    </xf>
    <xf numFmtId="0" fontId="23" fillId="8" borderId="50" xfId="0" applyFont="1" applyFill="1" applyBorder="1" applyAlignment="1">
      <alignment horizontal="left" vertical="center" indent="1"/>
    </xf>
    <xf numFmtId="0" fontId="23" fillId="8" borderId="49" xfId="0" applyFont="1" applyFill="1" applyBorder="1" applyAlignment="1">
      <alignment horizontal="left" vertical="center" indent="1"/>
    </xf>
    <xf numFmtId="0" fontId="23" fillId="8" borderId="48" xfId="0" applyFont="1" applyFill="1" applyBorder="1" applyAlignment="1">
      <alignment horizontal="left" vertical="center" indent="1"/>
    </xf>
    <xf numFmtId="0" fontId="23" fillId="11" borderId="48" xfId="0" applyFont="1" applyFill="1" applyBorder="1" applyAlignment="1">
      <alignment horizontal="left" vertical="center" indent="1"/>
    </xf>
    <xf numFmtId="10" fontId="25" fillId="11" borderId="52" xfId="1" applyNumberFormat="1" applyFont="1" applyFill="1" applyBorder="1" applyAlignment="1">
      <alignment horizontal="left" vertical="top" wrapText="1" indent="1"/>
    </xf>
    <xf numFmtId="10" fontId="25" fillId="11" borderId="0" xfId="1" applyNumberFormat="1" applyFont="1" applyFill="1" applyBorder="1" applyAlignment="1">
      <alignment horizontal="left" vertical="top" wrapText="1" indent="1"/>
    </xf>
    <xf numFmtId="10" fontId="25" fillId="11" borderId="46" xfId="1" applyNumberFormat="1" applyFont="1" applyFill="1" applyBorder="1" applyAlignment="1">
      <alignment horizontal="left" vertical="top" wrapText="1" indent="1"/>
    </xf>
    <xf numFmtId="0" fontId="23" fillId="9" borderId="50" xfId="0" applyFont="1" applyFill="1" applyBorder="1" applyAlignment="1">
      <alignment horizontal="left" vertical="center" indent="1"/>
    </xf>
    <xf numFmtId="0" fontId="2" fillId="8" borderId="0" xfId="0" applyFont="1" applyFill="1" applyBorder="1" applyAlignment="1">
      <alignment vertical="top"/>
    </xf>
    <xf numFmtId="0" fontId="0" fillId="8" borderId="0" xfId="0" applyFont="1" applyFill="1" applyBorder="1" applyAlignment="1">
      <alignment vertical="top"/>
    </xf>
    <xf numFmtId="0" fontId="23" fillId="9" borderId="0" xfId="0" applyFont="1" applyFill="1" applyBorder="1" applyAlignment="1">
      <alignment horizontal="center" vertical="center"/>
    </xf>
    <xf numFmtId="0" fontId="29" fillId="11" borderId="0" xfId="0" applyFont="1" applyFill="1" applyBorder="1" applyAlignment="1">
      <alignment horizontal="center" vertical="center"/>
    </xf>
    <xf numFmtId="10" fontId="2" fillId="11" borderId="48" xfId="1" applyNumberFormat="1" applyFont="1" applyFill="1" applyBorder="1" applyAlignment="1">
      <alignment horizontal="center" vertical="center"/>
    </xf>
    <xf numFmtId="10" fontId="2" fillId="11" borderId="50" xfId="1" applyNumberFormat="1" applyFont="1" applyFill="1" applyBorder="1" applyAlignment="1">
      <alignment horizontal="center" vertical="center"/>
    </xf>
    <xf numFmtId="0" fontId="23" fillId="9" borderId="42" xfId="0" applyFont="1" applyFill="1" applyBorder="1" applyAlignment="1">
      <alignment horizontal="left" vertical="center"/>
    </xf>
    <xf numFmtId="0" fontId="0" fillId="11" borderId="43" xfId="0" applyFill="1" applyBorder="1"/>
    <xf numFmtId="0" fontId="0" fillId="11" borderId="44" xfId="0" applyFill="1" applyBorder="1"/>
    <xf numFmtId="0" fontId="0" fillId="11" borderId="45" xfId="0" applyFill="1" applyBorder="1"/>
    <xf numFmtId="0" fontId="0" fillId="11" borderId="46" xfId="0" applyFill="1" applyBorder="1"/>
    <xf numFmtId="0" fontId="0" fillId="11" borderId="47" xfId="0" applyFill="1" applyBorder="1"/>
    <xf numFmtId="0" fontId="0" fillId="0" borderId="22" xfId="0" applyFont="1" applyBorder="1" applyAlignment="1">
      <alignment vertical="top"/>
    </xf>
    <xf numFmtId="10" fontId="3" fillId="5" borderId="57" xfId="0" applyNumberFormat="1" applyFont="1" applyFill="1" applyBorder="1" applyAlignment="1">
      <alignment horizontal="center" vertical="center"/>
    </xf>
    <xf numFmtId="10" fontId="3" fillId="5" borderId="58" xfId="1" applyNumberFormat="1" applyFont="1" applyFill="1" applyBorder="1" applyAlignment="1">
      <alignment horizontal="center" vertical="center"/>
    </xf>
    <xf numFmtId="9" fontId="2" fillId="5" borderId="58" xfId="1" applyFont="1" applyFill="1" applyBorder="1" applyAlignment="1">
      <alignment vertical="top"/>
    </xf>
    <xf numFmtId="10" fontId="0" fillId="2" borderId="59" xfId="1" applyNumberFormat="1" applyFont="1" applyFill="1" applyBorder="1" applyAlignment="1">
      <alignment horizontal="center" vertical="top"/>
    </xf>
    <xf numFmtId="10" fontId="0" fillId="0" borderId="59" xfId="1" applyNumberFormat="1" applyFont="1" applyFill="1" applyBorder="1" applyAlignment="1">
      <alignment horizontal="center" vertical="top"/>
    </xf>
    <xf numFmtId="9" fontId="32" fillId="5" borderId="60" xfId="1" applyFont="1" applyFill="1" applyBorder="1" applyAlignment="1">
      <alignment horizontal="center" vertical="top"/>
    </xf>
    <xf numFmtId="3" fontId="0" fillId="0" borderId="62" xfId="0" applyNumberFormat="1" applyFont="1" applyFill="1" applyBorder="1" applyAlignment="1">
      <alignment horizontal="center" vertical="center"/>
    </xf>
    <xf numFmtId="3" fontId="0" fillId="2" borderId="62" xfId="0" applyNumberFormat="1" applyFont="1" applyFill="1" applyBorder="1" applyAlignment="1">
      <alignment horizontal="center" vertical="center"/>
    </xf>
    <xf numFmtId="0" fontId="0" fillId="5" borderId="30" xfId="0" applyFont="1" applyFill="1" applyBorder="1" applyAlignment="1">
      <alignment vertical="top"/>
    </xf>
    <xf numFmtId="0" fontId="23" fillId="9" borderId="50" xfId="0" applyFont="1" applyFill="1" applyBorder="1" applyAlignment="1">
      <alignment horizontal="left" vertical="center" indent="1"/>
    </xf>
    <xf numFmtId="0" fontId="0" fillId="2" borderId="0" xfId="0" applyFont="1" applyFill="1" applyBorder="1" applyAlignment="1">
      <alignment vertical="center"/>
    </xf>
    <xf numFmtId="0" fontId="0" fillId="2" borderId="22" xfId="0" applyFont="1" applyFill="1" applyBorder="1" applyAlignment="1">
      <alignment vertical="center"/>
    </xf>
    <xf numFmtId="0" fontId="13" fillId="5" borderId="42" xfId="0" applyFont="1" applyFill="1" applyBorder="1" applyAlignment="1">
      <alignment horizontal="center" vertical="center"/>
    </xf>
    <xf numFmtId="0" fontId="23" fillId="11" borderId="0" xfId="0" applyFont="1" applyFill="1" applyBorder="1" applyAlignment="1">
      <alignment horizontal="center" vertical="center"/>
    </xf>
    <xf numFmtId="9" fontId="2" fillId="7" borderId="42" xfId="0" applyNumberFormat="1" applyFont="1" applyFill="1" applyBorder="1" applyAlignment="1">
      <alignment horizontal="center" vertical="center"/>
    </xf>
    <xf numFmtId="0" fontId="0" fillId="8" borderId="0" xfId="0" applyFont="1" applyFill="1" applyBorder="1" applyAlignment="1">
      <alignment vertical="top"/>
    </xf>
    <xf numFmtId="0" fontId="0" fillId="0" borderId="0" xfId="0" applyFont="1" applyBorder="1" applyAlignment="1">
      <alignment vertical="top"/>
    </xf>
    <xf numFmtId="0" fontId="2" fillId="0" borderId="0" xfId="0" applyFont="1" applyFill="1" applyBorder="1" applyAlignment="1">
      <alignment vertical="top"/>
    </xf>
    <xf numFmtId="0" fontId="0" fillId="0" borderId="0" xfId="0" applyFont="1" applyFill="1" applyBorder="1" applyAlignment="1">
      <alignment vertical="top"/>
    </xf>
    <xf numFmtId="0" fontId="8" fillId="0" borderId="0" xfId="0" applyFont="1" applyFill="1" applyBorder="1" applyAlignment="1">
      <alignment horizontal="left" vertical="top" wrapText="1"/>
    </xf>
    <xf numFmtId="0" fontId="8" fillId="0" borderId="0" xfId="0" applyFont="1" applyFill="1" applyBorder="1" applyAlignment="1">
      <alignment vertical="top"/>
    </xf>
    <xf numFmtId="0" fontId="4" fillId="9" borderId="16" xfId="0" applyFont="1" applyFill="1" applyBorder="1" applyAlignment="1">
      <alignment horizontal="center" vertical="top"/>
    </xf>
    <xf numFmtId="0" fontId="4" fillId="9" borderId="17" xfId="0" applyFont="1" applyFill="1" applyBorder="1" applyAlignment="1">
      <alignment horizontal="center" vertical="top"/>
    </xf>
    <xf numFmtId="0" fontId="0" fillId="8" borderId="68" xfId="0" applyFont="1" applyFill="1" applyBorder="1" applyAlignment="1">
      <alignment vertical="top"/>
    </xf>
    <xf numFmtId="0" fontId="4" fillId="8" borderId="16" xfId="0" applyFont="1" applyFill="1" applyBorder="1" applyAlignment="1">
      <alignment horizontal="center" vertical="top"/>
    </xf>
    <xf numFmtId="0" fontId="0" fillId="5" borderId="69" xfId="0" applyFont="1" applyFill="1" applyBorder="1" applyAlignment="1">
      <alignment vertical="top"/>
    </xf>
    <xf numFmtId="0" fontId="2" fillId="10" borderId="0" xfId="0" applyFont="1" applyFill="1" applyBorder="1" applyAlignment="1">
      <alignment horizontal="left" vertical="center" indent="1"/>
    </xf>
    <xf numFmtId="3" fontId="3" fillId="3" borderId="42" xfId="0" applyNumberFormat="1" applyFont="1" applyFill="1" applyBorder="1" applyAlignment="1">
      <alignment horizontal="center" vertical="center"/>
    </xf>
    <xf numFmtId="0" fontId="30" fillId="11" borderId="42" xfId="0" applyFont="1" applyFill="1" applyBorder="1" applyAlignment="1">
      <alignment horizontal="left" vertical="top" indent="1"/>
    </xf>
    <xf numFmtId="3" fontId="3" fillId="3" borderId="42" xfId="0" applyNumberFormat="1" applyFont="1" applyFill="1" applyBorder="1" applyAlignment="1">
      <alignment horizontal="left" vertical="center" indent="1"/>
    </xf>
    <xf numFmtId="4" fontId="3" fillId="3" borderId="42" xfId="0" applyNumberFormat="1" applyFont="1" applyFill="1" applyBorder="1" applyAlignment="1">
      <alignment horizontal="center" vertical="center"/>
    </xf>
    <xf numFmtId="0" fontId="30" fillId="11" borderId="45" xfId="0" applyFont="1" applyFill="1" applyBorder="1" applyAlignment="1">
      <alignment horizontal="left" vertical="top" indent="1"/>
    </xf>
    <xf numFmtId="0" fontId="30" fillId="11" borderId="46" xfId="0" applyFont="1" applyFill="1" applyBorder="1" applyAlignment="1">
      <alignment horizontal="left" vertical="top" indent="1"/>
    </xf>
    <xf numFmtId="0" fontId="30" fillId="11" borderId="47" xfId="0" applyFont="1" applyFill="1" applyBorder="1" applyAlignment="1">
      <alignment horizontal="left" vertical="top" indent="1"/>
    </xf>
    <xf numFmtId="0" fontId="34" fillId="3" borderId="42" xfId="0" applyFont="1" applyFill="1" applyBorder="1" applyAlignment="1">
      <alignment vertical="center"/>
    </xf>
    <xf numFmtId="0" fontId="35" fillId="3" borderId="42" xfId="0" applyFont="1" applyFill="1" applyBorder="1" applyAlignment="1">
      <alignment vertical="center"/>
    </xf>
    <xf numFmtId="0" fontId="35" fillId="3" borderId="42" xfId="0" applyFont="1" applyFill="1" applyBorder="1" applyAlignment="1">
      <alignment horizontal="left" vertical="center" indent="1"/>
    </xf>
    <xf numFmtId="0" fontId="3" fillId="3" borderId="42" xfId="0" applyFont="1" applyFill="1" applyBorder="1" applyAlignment="1">
      <alignment horizontal="left" vertical="center" indent="1"/>
    </xf>
    <xf numFmtId="0" fontId="32" fillId="10" borderId="42" xfId="0" applyFont="1" applyFill="1" applyBorder="1" applyAlignment="1">
      <alignment horizontal="left" vertical="center" indent="1"/>
    </xf>
    <xf numFmtId="0" fontId="32" fillId="10" borderId="42" xfId="0" applyFont="1" applyFill="1" applyBorder="1" applyAlignment="1">
      <alignment horizontal="center" vertical="center"/>
    </xf>
    <xf numFmtId="0" fontId="30" fillId="11" borderId="43" xfId="0" applyFont="1" applyFill="1" applyBorder="1" applyAlignment="1">
      <alignment horizontal="left" vertical="top" indent="1"/>
    </xf>
    <xf numFmtId="0" fontId="30" fillId="11" borderId="0" xfId="0" applyFont="1" applyFill="1" applyBorder="1" applyAlignment="1">
      <alignment horizontal="left" vertical="top" indent="1"/>
    </xf>
    <xf numFmtId="0" fontId="30" fillId="11" borderId="44" xfId="0" applyFont="1" applyFill="1" applyBorder="1" applyAlignment="1">
      <alignment horizontal="left" vertical="top" indent="1"/>
    </xf>
    <xf numFmtId="10" fontId="3" fillId="3" borderId="42" xfId="0" applyNumberFormat="1" applyFont="1" applyFill="1" applyBorder="1" applyAlignment="1">
      <alignment horizontal="center" vertical="center"/>
    </xf>
    <xf numFmtId="0" fontId="2" fillId="6" borderId="73" xfId="0" applyFont="1" applyFill="1" applyBorder="1" applyAlignment="1">
      <alignment horizontal="left" vertical="center"/>
    </xf>
    <xf numFmtId="3" fontId="0" fillId="0" borderId="74" xfId="0" applyNumberFormat="1" applyFont="1" applyFill="1" applyBorder="1" applyAlignment="1">
      <alignment horizontal="center" vertical="center"/>
    </xf>
    <xf numFmtId="0" fontId="2" fillId="5" borderId="73" xfId="0" applyFont="1" applyFill="1" applyBorder="1" applyAlignment="1">
      <alignment horizontal="left" vertical="center"/>
    </xf>
    <xf numFmtId="0" fontId="0" fillId="0" borderId="71" xfId="0" applyFont="1" applyBorder="1" applyAlignment="1">
      <alignment vertical="top"/>
    </xf>
    <xf numFmtId="0" fontId="2" fillId="9" borderId="73" xfId="0" applyFont="1" applyFill="1" applyBorder="1" applyAlignment="1">
      <alignment horizontal="left" vertical="center"/>
    </xf>
    <xf numFmtId="0" fontId="2" fillId="13" borderId="73" xfId="0" applyFont="1" applyFill="1" applyBorder="1" applyAlignment="1">
      <alignment horizontal="left" vertical="center"/>
    </xf>
    <xf numFmtId="0" fontId="2" fillId="14" borderId="73" xfId="0" applyFont="1" applyFill="1" applyBorder="1" applyAlignment="1">
      <alignment horizontal="left" vertical="center"/>
    </xf>
    <xf numFmtId="0" fontId="2" fillId="7" borderId="73" xfId="0" applyFont="1" applyFill="1" applyBorder="1" applyAlignment="1">
      <alignment horizontal="left" vertical="center"/>
    </xf>
    <xf numFmtId="0" fontId="2" fillId="10" borderId="75" xfId="0" applyFont="1" applyFill="1" applyBorder="1" applyAlignment="1">
      <alignment horizontal="left" vertical="center"/>
    </xf>
    <xf numFmtId="3" fontId="20" fillId="10" borderId="76" xfId="0" applyNumberFormat="1" applyFont="1" applyFill="1" applyBorder="1" applyAlignment="1">
      <alignment horizontal="center" vertical="center"/>
    </xf>
    <xf numFmtId="3" fontId="2" fillId="10" borderId="76" xfId="0" applyNumberFormat="1" applyFont="1" applyFill="1" applyBorder="1" applyAlignment="1">
      <alignment horizontal="center" vertical="center"/>
    </xf>
    <xf numFmtId="0" fontId="0" fillId="10" borderId="77" xfId="0" applyFont="1" applyFill="1" applyBorder="1" applyAlignment="1">
      <alignment vertical="top"/>
    </xf>
    <xf numFmtId="0" fontId="14" fillId="10" borderId="79" xfId="0" applyFont="1" applyFill="1" applyBorder="1" applyAlignment="1">
      <alignment horizontal="right" vertical="top"/>
    </xf>
    <xf numFmtId="0" fontId="0" fillId="10" borderId="79" xfId="0" applyFont="1" applyFill="1" applyBorder="1" applyAlignment="1">
      <alignment vertical="top"/>
    </xf>
    <xf numFmtId="10" fontId="0" fillId="10" borderId="80" xfId="1" applyNumberFormat="1" applyFont="1" applyFill="1" applyBorder="1" applyAlignment="1">
      <alignment horizontal="center" vertical="top"/>
    </xf>
    <xf numFmtId="0" fontId="30" fillId="11" borderId="52" xfId="0" applyFont="1" applyFill="1" applyBorder="1" applyAlignment="1">
      <alignment horizontal="left" vertical="top" wrapText="1" indent="1"/>
    </xf>
    <xf numFmtId="0" fontId="30" fillId="11" borderId="43" xfId="0" applyFont="1" applyFill="1" applyBorder="1" applyAlignment="1">
      <alignment horizontal="left" vertical="top" wrapText="1" indent="1"/>
    </xf>
    <xf numFmtId="0" fontId="30" fillId="11" borderId="0" xfId="0" applyFont="1" applyFill="1" applyBorder="1" applyAlignment="1">
      <alignment horizontal="left" vertical="top" wrapText="1" indent="1"/>
    </xf>
    <xf numFmtId="0" fontId="30" fillId="11" borderId="45" xfId="0" applyFont="1" applyFill="1" applyBorder="1" applyAlignment="1">
      <alignment horizontal="left" vertical="top" wrapText="1" indent="1"/>
    </xf>
    <xf numFmtId="0" fontId="30" fillId="11" borderId="46" xfId="0" applyFont="1" applyFill="1" applyBorder="1" applyAlignment="1">
      <alignment horizontal="left" vertical="top" wrapText="1" indent="1"/>
    </xf>
    <xf numFmtId="0" fontId="2" fillId="10" borderId="42" xfId="0" applyFont="1" applyFill="1" applyBorder="1" applyAlignment="1">
      <alignment horizontal="center" vertical="center" wrapText="1"/>
    </xf>
    <xf numFmtId="0" fontId="34" fillId="3" borderId="42" xfId="0" applyFont="1" applyFill="1" applyBorder="1" applyAlignment="1">
      <alignment horizontal="center" vertical="center"/>
    </xf>
    <xf numFmtId="0" fontId="0" fillId="2" borderId="81" xfId="1" applyNumberFormat="1" applyFont="1" applyFill="1" applyBorder="1" applyAlignment="1">
      <alignment horizontal="left" vertical="top"/>
    </xf>
    <xf numFmtId="0" fontId="0" fillId="0" borderId="81" xfId="1" applyNumberFormat="1" applyFont="1" applyBorder="1" applyAlignment="1">
      <alignment horizontal="left" vertical="top"/>
    </xf>
    <xf numFmtId="0" fontId="34" fillId="3" borderId="42" xfId="0" applyNumberFormat="1" applyFont="1" applyFill="1" applyBorder="1" applyAlignment="1">
      <alignment vertical="center"/>
    </xf>
    <xf numFmtId="0" fontId="3" fillId="3" borderId="42" xfId="0" applyNumberFormat="1" applyFont="1" applyFill="1" applyBorder="1" applyAlignment="1">
      <alignment vertical="center"/>
    </xf>
    <xf numFmtId="0" fontId="3" fillId="3" borderId="42" xfId="0" applyNumberFormat="1" applyFont="1" applyFill="1" applyBorder="1" applyAlignment="1">
      <alignment horizontal="left" vertical="center"/>
    </xf>
    <xf numFmtId="0" fontId="2" fillId="9" borderId="1" xfId="0" applyFont="1" applyFill="1" applyBorder="1" applyAlignment="1">
      <alignment horizontal="center" vertical="center" wrapText="1"/>
    </xf>
    <xf numFmtId="0" fontId="23" fillId="9" borderId="48" xfId="0" applyFont="1" applyFill="1" applyBorder="1" applyAlignment="1">
      <alignment horizontal="left" vertical="center" indent="1"/>
    </xf>
    <xf numFmtId="0" fontId="30" fillId="11" borderId="42" xfId="0" applyFont="1" applyFill="1" applyBorder="1" applyAlignment="1">
      <alignment horizontal="left" vertical="top" wrapText="1" indent="1"/>
    </xf>
    <xf numFmtId="0" fontId="0" fillId="11" borderId="42" xfId="0" applyFont="1" applyFill="1" applyBorder="1" applyAlignment="1">
      <alignment horizontal="left" vertical="top" wrapText="1" indent="1"/>
    </xf>
    <xf numFmtId="0" fontId="23" fillId="9" borderId="48" xfId="0" applyFont="1" applyFill="1" applyBorder="1" applyAlignment="1">
      <alignment horizontal="center" vertical="center"/>
    </xf>
    <xf numFmtId="0" fontId="0"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37" fillId="10" borderId="42" xfId="0" applyFont="1" applyFill="1" applyBorder="1" applyAlignment="1">
      <alignment horizontal="left" vertical="top" wrapText="1" indent="1"/>
    </xf>
    <xf numFmtId="0" fontId="0" fillId="0" borderId="0" xfId="0" applyFont="1" applyBorder="1" applyAlignment="1">
      <alignment horizontal="center" vertical="center" wrapText="1"/>
    </xf>
    <xf numFmtId="0" fontId="0" fillId="0" borderId="0" xfId="0" applyFont="1" applyBorder="1" applyAlignment="1">
      <alignment vertical="top" wrapText="1"/>
    </xf>
    <xf numFmtId="0" fontId="0" fillId="0" borderId="0" xfId="0" applyFont="1" applyBorder="1" applyAlignment="1">
      <alignment horizontal="center" vertical="top"/>
    </xf>
    <xf numFmtId="0" fontId="0" fillId="0" borderId="0" xfId="0" applyFont="1" applyBorder="1" applyAlignment="1">
      <alignment horizontal="center" vertical="top" wrapText="1"/>
    </xf>
    <xf numFmtId="0" fontId="0" fillId="0" borderId="0" xfId="0" applyFont="1" applyBorder="1" applyAlignment="1">
      <alignment horizontal="left" vertical="top" wrapText="1"/>
    </xf>
    <xf numFmtId="2" fontId="0" fillId="0" borderId="84" xfId="0" applyNumberFormat="1" applyFont="1" applyFill="1" applyBorder="1" applyAlignment="1">
      <alignment vertical="top"/>
    </xf>
    <xf numFmtId="10" fontId="0" fillId="0" borderId="88" xfId="0" applyNumberFormat="1" applyFont="1" applyFill="1" applyBorder="1" applyAlignment="1">
      <alignment horizontal="center" vertical="top"/>
    </xf>
    <xf numFmtId="10" fontId="0" fillId="0" borderId="89" xfId="1" applyNumberFormat="1" applyFont="1" applyFill="1" applyBorder="1" applyAlignment="1">
      <alignment horizontal="center" vertical="top"/>
    </xf>
    <xf numFmtId="0" fontId="0" fillId="0" borderId="90" xfId="1" applyNumberFormat="1" applyFont="1" applyBorder="1" applyAlignment="1">
      <alignment horizontal="left" vertical="top"/>
    </xf>
    <xf numFmtId="0" fontId="2" fillId="5" borderId="83" xfId="0" applyFont="1" applyFill="1" applyBorder="1" applyAlignment="1">
      <alignment vertical="top"/>
    </xf>
    <xf numFmtId="0" fontId="2" fillId="5" borderId="83" xfId="0" applyFont="1" applyFill="1" applyBorder="1" applyAlignment="1">
      <alignment horizontal="center" vertical="top"/>
    </xf>
    <xf numFmtId="9" fontId="2" fillId="5" borderId="91" xfId="1" applyFont="1" applyFill="1" applyBorder="1" applyAlignment="1">
      <alignment horizontal="center" vertical="top"/>
    </xf>
    <xf numFmtId="9" fontId="2" fillId="5" borderId="91" xfId="1" applyFont="1" applyFill="1" applyBorder="1" applyAlignment="1">
      <alignment horizontal="left" vertical="top"/>
    </xf>
    <xf numFmtId="0" fontId="0" fillId="0" borderId="1" xfId="0" applyFont="1" applyBorder="1" applyAlignment="1">
      <alignment horizontal="center" vertical="center" wrapText="1"/>
    </xf>
    <xf numFmtId="0" fontId="0" fillId="0" borderId="1" xfId="0" applyFont="1" applyBorder="1" applyAlignment="1" applyProtection="1">
      <alignment horizontal="center" vertical="center" wrapText="1"/>
      <protection hidden="1"/>
    </xf>
    <xf numFmtId="0" fontId="0" fillId="15" borderId="1" xfId="0" applyFont="1" applyFill="1" applyBorder="1" applyAlignment="1" applyProtection="1">
      <alignment horizontal="center" vertical="center" wrapText="1"/>
      <protection hidden="1"/>
    </xf>
    <xf numFmtId="0" fontId="2" fillId="9" borderId="50" xfId="0" applyFont="1" applyFill="1" applyBorder="1" applyAlignment="1">
      <alignment horizontal="left" vertical="center" indent="1"/>
    </xf>
    <xf numFmtId="0" fontId="2" fillId="9" borderId="48" xfId="0" applyFont="1" applyFill="1" applyBorder="1" applyAlignment="1">
      <alignment horizontal="left" vertical="center" indent="1"/>
    </xf>
    <xf numFmtId="0" fontId="2" fillId="9" borderId="49" xfId="0" applyFont="1" applyFill="1" applyBorder="1" applyAlignment="1">
      <alignment horizontal="left" vertical="center" indent="1"/>
    </xf>
    <xf numFmtId="0" fontId="23" fillId="9" borderId="50" xfId="0" applyFont="1" applyFill="1" applyBorder="1" applyAlignment="1">
      <alignment horizontal="left" vertical="center" indent="1"/>
    </xf>
    <xf numFmtId="0" fontId="2" fillId="5" borderId="19" xfId="0" applyFont="1" applyFill="1" applyBorder="1" applyAlignment="1">
      <alignment vertical="top"/>
    </xf>
    <xf numFmtId="0" fontId="2" fillId="5" borderId="3" xfId="0" applyFont="1" applyFill="1" applyBorder="1" applyAlignment="1">
      <alignment vertical="top"/>
    </xf>
    <xf numFmtId="0" fontId="2" fillId="5" borderId="20" xfId="0" applyFont="1" applyFill="1" applyBorder="1" applyAlignment="1">
      <alignment vertical="top"/>
    </xf>
    <xf numFmtId="0" fontId="2" fillId="8" borderId="0" xfId="0" applyFont="1" applyFill="1" applyBorder="1" applyAlignment="1">
      <alignment vertical="top"/>
    </xf>
    <xf numFmtId="0" fontId="2" fillId="8" borderId="22" xfId="0" applyFont="1" applyFill="1" applyBorder="1" applyAlignment="1">
      <alignment vertical="top"/>
    </xf>
    <xf numFmtId="0" fontId="0" fillId="0" borderId="0" xfId="0" applyFont="1" applyFill="1" applyBorder="1" applyAlignment="1">
      <alignment horizontal="left" vertical="center"/>
    </xf>
    <xf numFmtId="0" fontId="0" fillId="0" borderId="22" xfId="0" applyFont="1" applyFill="1" applyBorder="1" applyAlignment="1">
      <alignment horizontal="left" vertical="center"/>
    </xf>
    <xf numFmtId="0" fontId="0" fillId="0" borderId="24" xfId="0" applyFont="1" applyFill="1" applyBorder="1" applyAlignment="1">
      <alignment horizontal="left" vertical="center"/>
    </xf>
    <xf numFmtId="0" fontId="0" fillId="0" borderId="25" xfId="0" applyFont="1" applyFill="1" applyBorder="1" applyAlignment="1">
      <alignment horizontal="left" vertical="center"/>
    </xf>
    <xf numFmtId="0" fontId="2" fillId="6" borderId="29" xfId="0" applyFont="1" applyFill="1" applyBorder="1" applyAlignment="1">
      <alignment horizontal="left" indent="1"/>
    </xf>
    <xf numFmtId="0" fontId="2" fillId="13" borderId="29" xfId="0" applyFont="1" applyFill="1" applyBorder="1" applyAlignment="1">
      <alignment horizontal="left" indent="1"/>
    </xf>
    <xf numFmtId="0" fontId="2" fillId="7" borderId="30" xfId="0" applyFont="1" applyFill="1" applyBorder="1" applyAlignment="1">
      <alignment horizontal="left" indent="1"/>
    </xf>
    <xf numFmtId="0" fontId="2" fillId="6" borderId="33" xfId="0" applyFont="1" applyFill="1" applyBorder="1" applyAlignment="1">
      <alignment horizontal="left" vertical="center" indent="1"/>
    </xf>
    <xf numFmtId="0" fontId="2" fillId="13" borderId="33" xfId="0" applyFont="1" applyFill="1" applyBorder="1" applyAlignment="1">
      <alignment horizontal="left" vertical="center" indent="1"/>
    </xf>
    <xf numFmtId="0" fontId="2" fillId="7" borderId="92" xfId="0" applyFont="1" applyFill="1" applyBorder="1" applyAlignment="1">
      <alignment horizontal="left" vertical="center" indent="1"/>
    </xf>
    <xf numFmtId="0" fontId="2" fillId="12" borderId="94" xfId="0" applyFont="1" applyFill="1" applyBorder="1" applyAlignment="1">
      <alignment vertical="top"/>
    </xf>
    <xf numFmtId="0" fontId="2" fillId="12" borderId="95" xfId="0" applyFont="1" applyFill="1" applyBorder="1" applyAlignment="1">
      <alignment vertical="top"/>
    </xf>
    <xf numFmtId="0" fontId="4" fillId="12" borderId="95" xfId="0" applyFont="1" applyFill="1" applyBorder="1" applyAlignment="1">
      <alignment horizontal="left" vertical="center"/>
    </xf>
    <xf numFmtId="0" fontId="4" fillId="12" borderId="95" xfId="0" applyFont="1" applyFill="1" applyBorder="1" applyAlignment="1">
      <alignment vertical="center"/>
    </xf>
    <xf numFmtId="0" fontId="4" fillId="12" borderId="96" xfId="0" applyFont="1" applyFill="1" applyBorder="1" applyAlignment="1">
      <alignment horizontal="left" vertical="center"/>
    </xf>
    <xf numFmtId="0" fontId="23" fillId="9" borderId="97" xfId="0" applyFont="1" applyFill="1" applyBorder="1" applyAlignment="1">
      <alignment horizontal="center" vertical="center"/>
    </xf>
    <xf numFmtId="0" fontId="0" fillId="12" borderId="97" xfId="0" applyFill="1" applyBorder="1" applyAlignment="1">
      <alignment horizontal="center" vertical="center"/>
    </xf>
    <xf numFmtId="0" fontId="0" fillId="0" borderId="0" xfId="0" applyFont="1" applyAlignment="1">
      <alignment horizontal="left" vertical="top"/>
    </xf>
    <xf numFmtId="0" fontId="0" fillId="0" borderId="0" xfId="0" applyFont="1" applyFill="1" applyAlignment="1">
      <alignment horizontal="left" vertical="center"/>
    </xf>
    <xf numFmtId="0" fontId="0" fillId="0" borderId="0" xfId="0" applyFont="1" applyAlignment="1">
      <alignment horizontal="left" vertical="center"/>
    </xf>
    <xf numFmtId="0" fontId="3" fillId="0" borderId="1" xfId="0" applyFont="1" applyFill="1" applyBorder="1" applyAlignment="1">
      <alignment horizontal="left" vertical="center" wrapText="1"/>
    </xf>
    <xf numFmtId="0" fontId="0" fillId="0" borderId="1" xfId="0" applyFont="1" applyFill="1" applyBorder="1" applyAlignment="1">
      <alignment horizontal="left" vertical="center" wrapText="1" indent="2"/>
    </xf>
    <xf numFmtId="0" fontId="0" fillId="0" borderId="1" xfId="0" applyFont="1" applyFill="1" applyBorder="1" applyAlignment="1">
      <alignment vertical="center"/>
    </xf>
    <xf numFmtId="0" fontId="3" fillId="0" borderId="1" xfId="0" applyFont="1" applyFill="1" applyBorder="1" applyAlignment="1">
      <alignment vertical="center" wrapText="1"/>
    </xf>
    <xf numFmtId="165" fontId="0" fillId="0" borderId="1" xfId="0" applyNumberFormat="1" applyFont="1" applyFill="1" applyBorder="1" applyAlignment="1">
      <alignment horizontal="center" vertical="center"/>
    </xf>
    <xf numFmtId="165" fontId="0" fillId="0" borderId="1" xfId="0" applyNumberFormat="1" applyFont="1" applyBorder="1" applyAlignment="1">
      <alignment horizontal="center" vertical="center"/>
    </xf>
    <xf numFmtId="0" fontId="3" fillId="6" borderId="98" xfId="0" applyFont="1" applyFill="1" applyBorder="1" applyAlignment="1">
      <alignment horizontal="center" vertical="center" wrapText="1"/>
    </xf>
    <xf numFmtId="0" fontId="3" fillId="6" borderId="98" xfId="0" applyFont="1" applyFill="1" applyBorder="1" applyAlignment="1">
      <alignment horizontal="left" vertical="center" wrapText="1"/>
    </xf>
    <xf numFmtId="0" fontId="3" fillId="6" borderId="98" xfId="0" applyFont="1" applyFill="1" applyBorder="1" applyAlignment="1">
      <alignment horizontal="center" vertical="center"/>
    </xf>
    <xf numFmtId="0" fontId="0" fillId="0" borderId="1" xfId="0" applyFont="1" applyFill="1" applyBorder="1" applyAlignment="1">
      <alignment horizontal="justify" vertical="center"/>
    </xf>
    <xf numFmtId="0" fontId="3" fillId="0" borderId="1" xfId="0" applyFont="1" applyFill="1" applyBorder="1" applyAlignment="1">
      <alignment horizontal="center" vertical="center"/>
    </xf>
    <xf numFmtId="0" fontId="0" fillId="0" borderId="1" xfId="22" applyFont="1" applyFill="1" applyBorder="1" applyAlignment="1">
      <alignment horizontal="left" vertical="center" wrapText="1"/>
    </xf>
    <xf numFmtId="0" fontId="0" fillId="0" borderId="1" xfId="22" applyFont="1" applyFill="1" applyBorder="1" applyAlignment="1">
      <alignment horizontal="center" vertical="center"/>
    </xf>
    <xf numFmtId="0" fontId="3" fillId="0" borderId="1" xfId="62" applyFont="1" applyFill="1" applyBorder="1" applyAlignment="1">
      <alignment horizontal="left" vertical="center" wrapText="1"/>
    </xf>
    <xf numFmtId="0" fontId="0" fillId="0" borderId="1" xfId="63" applyFont="1" applyFill="1" applyBorder="1" applyAlignment="1">
      <alignment horizontal="center" vertical="center"/>
    </xf>
    <xf numFmtId="0" fontId="0" fillId="0" borderId="1" xfId="4" applyFont="1" applyFill="1" applyBorder="1" applyAlignment="1">
      <alignment horizontal="justify" vertical="center" wrapText="1"/>
    </xf>
    <xf numFmtId="0" fontId="0" fillId="0" borderId="1" xfId="63" applyFont="1" applyFill="1" applyBorder="1" applyAlignment="1">
      <alignment horizontal="left" vertical="center" wrapText="1"/>
    </xf>
    <xf numFmtId="0" fontId="3" fillId="0" borderId="1" xfId="16" applyFont="1" applyFill="1" applyBorder="1" applyAlignment="1">
      <alignment horizontal="left" vertical="center" wrapText="1"/>
    </xf>
    <xf numFmtId="0" fontId="0" fillId="0" borderId="1" xfId="16" applyFont="1" applyFill="1" applyBorder="1" applyAlignment="1">
      <alignment horizontal="center" vertical="center"/>
    </xf>
    <xf numFmtId="0" fontId="3" fillId="0" borderId="1" xfId="16" applyFont="1" applyFill="1" applyBorder="1" applyAlignment="1">
      <alignment vertical="center" wrapText="1"/>
    </xf>
    <xf numFmtId="0" fontId="0" fillId="0" borderId="1" xfId="16" applyFont="1" applyFill="1" applyBorder="1" applyAlignment="1">
      <alignment vertical="center" wrapText="1"/>
    </xf>
    <xf numFmtId="0" fontId="0" fillId="0" borderId="1" xfId="16" quotePrefix="1" applyFont="1" applyFill="1" applyBorder="1" applyAlignment="1">
      <alignment horizontal="center" vertical="center"/>
    </xf>
    <xf numFmtId="0" fontId="0" fillId="0" borderId="1" xfId="16" applyFont="1" applyFill="1" applyBorder="1" applyAlignment="1">
      <alignment horizontal="left" vertical="center" wrapText="1" indent="3"/>
    </xf>
    <xf numFmtId="0" fontId="0" fillId="0" borderId="1" xfId="16" applyFont="1" applyFill="1" applyBorder="1" applyAlignment="1">
      <alignment horizontal="justify" vertical="center"/>
    </xf>
    <xf numFmtId="0" fontId="0" fillId="0" borderId="1" xfId="16" applyFont="1" applyFill="1" applyBorder="1" applyAlignment="1">
      <alignment horizontal="left" vertical="center" wrapText="1"/>
    </xf>
    <xf numFmtId="0" fontId="0" fillId="0" borderId="1" xfId="12" applyFont="1" applyFill="1" applyBorder="1" applyAlignment="1">
      <alignment horizontal="left" vertical="center" wrapText="1"/>
    </xf>
    <xf numFmtId="0" fontId="0" fillId="0" borderId="1" xfId="26" applyFont="1" applyFill="1" applyBorder="1" applyAlignment="1">
      <alignment horizontal="left" vertical="center" wrapText="1"/>
    </xf>
    <xf numFmtId="0" fontId="0" fillId="0" borderId="1" xfId="13" applyFont="1" applyFill="1" applyBorder="1" applyAlignment="1">
      <alignment horizontal="left" vertical="center" wrapText="1"/>
    </xf>
    <xf numFmtId="0" fontId="0" fillId="0" borderId="1" xfId="15" applyFont="1" applyFill="1" applyBorder="1" applyAlignment="1">
      <alignment horizontal="left" vertical="center" wrapText="1"/>
    </xf>
    <xf numFmtId="0" fontId="3" fillId="0" borderId="1" xfId="16" applyFont="1" applyFill="1" applyBorder="1" applyAlignment="1">
      <alignment horizontal="justify" vertical="center"/>
    </xf>
    <xf numFmtId="0" fontId="0" fillId="0" borderId="1" xfId="16" applyFont="1" applyFill="1" applyBorder="1" applyAlignment="1" applyProtection="1">
      <alignment horizontal="center" vertical="center"/>
      <protection locked="0"/>
    </xf>
    <xf numFmtId="0" fontId="0" fillId="0" borderId="1" xfId="11" applyFont="1" applyFill="1" applyBorder="1" applyAlignment="1">
      <alignment horizontal="left" vertical="center" wrapText="1"/>
    </xf>
    <xf numFmtId="0" fontId="0" fillId="0" borderId="1" xfId="64" applyFont="1" applyFill="1" applyBorder="1" applyAlignment="1">
      <alignment vertical="center" wrapText="1"/>
    </xf>
    <xf numFmtId="0" fontId="0" fillId="0" borderId="1" xfId="65" applyFont="1" applyFill="1" applyBorder="1" applyAlignment="1">
      <alignment vertical="center" wrapText="1"/>
    </xf>
    <xf numFmtId="0" fontId="0" fillId="0" borderId="1" xfId="0" applyFont="1" applyFill="1" applyBorder="1" applyAlignment="1">
      <alignment horizontal="justify" vertical="center" wrapText="1"/>
    </xf>
    <xf numFmtId="0" fontId="0" fillId="0" borderId="1" xfId="0" applyFont="1" applyFill="1" applyBorder="1" applyAlignment="1">
      <alignment horizontal="left" vertical="center" wrapText="1" indent="1"/>
    </xf>
    <xf numFmtId="0" fontId="0" fillId="0" borderId="1" xfId="0" applyFont="1" applyFill="1" applyBorder="1" applyAlignment="1" applyProtection="1">
      <alignment vertical="center" wrapText="1"/>
    </xf>
    <xf numFmtId="0" fontId="3" fillId="0" borderId="1" xfId="0" applyFont="1" applyFill="1" applyBorder="1" applyAlignment="1" applyProtection="1">
      <alignment vertical="center" wrapText="1"/>
    </xf>
    <xf numFmtId="0" fontId="0" fillId="0" borderId="1" xfId="0" applyFont="1" applyFill="1" applyBorder="1" applyAlignment="1" applyProtection="1">
      <alignment horizontal="left" vertical="center" wrapText="1" indent="2"/>
    </xf>
    <xf numFmtId="0" fontId="0" fillId="0" borderId="1" xfId="16" applyFont="1" applyFill="1" applyBorder="1" applyAlignment="1" applyProtection="1">
      <alignment horizontal="left" vertical="center" wrapText="1"/>
      <protection locked="0"/>
    </xf>
    <xf numFmtId="0" fontId="3" fillId="0" borderId="1" xfId="0" applyFont="1" applyFill="1" applyBorder="1" applyAlignment="1">
      <alignment horizontal="justify" vertical="center"/>
    </xf>
    <xf numFmtId="0" fontId="0" fillId="0" borderId="1" xfId="14" applyFont="1" applyFill="1" applyBorder="1" applyAlignment="1">
      <alignment horizontal="center" vertical="center"/>
    </xf>
    <xf numFmtId="0" fontId="0" fillId="0" borderId="1" xfId="14" applyFont="1" applyFill="1" applyBorder="1" applyAlignment="1">
      <alignment horizontal="justify" vertical="center" wrapText="1"/>
    </xf>
    <xf numFmtId="0" fontId="0" fillId="0" borderId="1" xfId="12" applyFont="1" applyFill="1" applyBorder="1" applyAlignment="1">
      <alignment horizontal="justify" vertical="center" wrapText="1"/>
    </xf>
    <xf numFmtId="0" fontId="0" fillId="0" borderId="1" xfId="0" quotePrefix="1" applyFont="1" applyFill="1" applyBorder="1" applyAlignment="1">
      <alignment horizontal="center" vertical="center"/>
    </xf>
    <xf numFmtId="0" fontId="0" fillId="0" borderId="1" xfId="12" applyFont="1" applyFill="1" applyBorder="1" applyAlignment="1">
      <alignment horizontal="left" vertical="center" wrapText="1" indent="2"/>
    </xf>
    <xf numFmtId="0" fontId="0" fillId="0" borderId="1" xfId="19" applyFont="1" applyFill="1" applyBorder="1" applyAlignment="1">
      <alignment vertical="center" wrapText="1"/>
    </xf>
    <xf numFmtId="0" fontId="0" fillId="0" borderId="1" xfId="19" applyFont="1" applyFill="1" applyBorder="1" applyAlignment="1">
      <alignment horizontal="center" vertical="center"/>
    </xf>
    <xf numFmtId="0" fontId="0" fillId="0" borderId="1" xfId="11" applyFont="1" applyFill="1" applyBorder="1" applyAlignment="1">
      <alignment horizontal="justify" vertical="center" wrapText="1"/>
    </xf>
    <xf numFmtId="0" fontId="0" fillId="0" borderId="1" xfId="11" applyFont="1" applyFill="1" applyBorder="1" applyAlignment="1">
      <alignment horizontal="center" vertical="center"/>
    </xf>
    <xf numFmtId="0" fontId="0" fillId="0" borderId="1" xfId="29" applyFont="1" applyFill="1" applyBorder="1" applyAlignment="1">
      <alignment vertical="center" wrapText="1"/>
    </xf>
    <xf numFmtId="0" fontId="0" fillId="0" borderId="1" xfId="35" applyFont="1" applyFill="1" applyBorder="1" applyAlignment="1">
      <alignment vertical="center" wrapText="1"/>
    </xf>
    <xf numFmtId="0" fontId="0" fillId="0" borderId="1" xfId="20" applyFont="1" applyFill="1" applyBorder="1" applyAlignment="1">
      <alignment vertical="center" wrapText="1"/>
    </xf>
    <xf numFmtId="0" fontId="0" fillId="0" borderId="1" xfId="21" applyFont="1" applyFill="1" applyBorder="1" applyAlignment="1">
      <alignment horizontal="left" vertical="center" wrapText="1"/>
    </xf>
    <xf numFmtId="0" fontId="0" fillId="0" borderId="1" xfId="21" applyFont="1" applyFill="1" applyBorder="1" applyAlignment="1">
      <alignment horizontal="center" vertical="center"/>
    </xf>
    <xf numFmtId="0" fontId="0" fillId="0" borderId="1" xfId="40" applyFont="1" applyFill="1" applyBorder="1" applyAlignment="1">
      <alignment horizontal="justify" vertical="center" wrapText="1"/>
    </xf>
    <xf numFmtId="0" fontId="0" fillId="0" borderId="1" xfId="33" applyFont="1" applyFill="1" applyBorder="1" applyAlignment="1">
      <alignment vertical="center" wrapText="1"/>
    </xf>
    <xf numFmtId="0" fontId="0" fillId="0" borderId="1" xfId="33" applyFont="1" applyFill="1" applyBorder="1" applyAlignment="1">
      <alignment horizontal="center" vertical="center"/>
    </xf>
    <xf numFmtId="0" fontId="0" fillId="0" borderId="1" xfId="17" applyFont="1" applyFill="1" applyBorder="1" applyAlignment="1">
      <alignment vertical="center" wrapText="1"/>
    </xf>
    <xf numFmtId="0" fontId="0" fillId="0" borderId="1" xfId="10" applyFont="1" applyFill="1" applyBorder="1" applyAlignment="1">
      <alignment horizontal="left" vertical="center" wrapText="1"/>
    </xf>
    <xf numFmtId="0" fontId="0" fillId="0" borderId="1" xfId="10" applyFont="1" applyFill="1" applyBorder="1" applyAlignment="1">
      <alignment horizontal="center" vertical="center"/>
    </xf>
    <xf numFmtId="0" fontId="0" fillId="0" borderId="1" xfId="10" applyFont="1" applyFill="1" applyBorder="1" applyAlignment="1">
      <alignment horizontal="left" vertical="center" wrapText="1" indent="2"/>
    </xf>
    <xf numFmtId="0" fontId="0" fillId="0" borderId="1" xfId="18" applyFont="1" applyFill="1" applyBorder="1" applyAlignment="1">
      <alignment vertical="center" wrapText="1"/>
    </xf>
    <xf numFmtId="0" fontId="0" fillId="0" borderId="1" xfId="18" applyFont="1" applyFill="1" applyBorder="1" applyAlignment="1">
      <alignment horizontal="center" vertical="center"/>
    </xf>
    <xf numFmtId="0" fontId="0" fillId="0" borderId="1" xfId="13" applyFont="1" applyFill="1" applyBorder="1" applyAlignment="1">
      <alignment horizontal="justify" vertical="center" wrapText="1"/>
    </xf>
    <xf numFmtId="0" fontId="0" fillId="0" borderId="1" xfId="13" applyFont="1" applyFill="1" applyBorder="1" applyAlignment="1">
      <alignment horizontal="center" vertical="center"/>
    </xf>
    <xf numFmtId="0" fontId="0" fillId="0" borderId="1" xfId="40" applyFont="1" applyFill="1" applyBorder="1" applyAlignment="1">
      <alignment horizontal="left" vertical="center" wrapText="1"/>
    </xf>
    <xf numFmtId="0" fontId="0" fillId="0" borderId="1" xfId="40" applyFont="1" applyFill="1" applyBorder="1" applyAlignment="1">
      <alignment horizontal="center" vertical="center"/>
    </xf>
    <xf numFmtId="0" fontId="0" fillId="0" borderId="1" xfId="40" applyFont="1" applyFill="1" applyBorder="1" applyAlignment="1">
      <alignment horizontal="left" vertical="center" wrapText="1" indent="2"/>
    </xf>
    <xf numFmtId="0" fontId="3" fillId="0" borderId="1" xfId="40" applyFont="1" applyFill="1" applyBorder="1" applyAlignment="1">
      <alignment horizontal="left" vertical="center" wrapText="1" indent="1"/>
    </xf>
    <xf numFmtId="0" fontId="3" fillId="0" borderId="1" xfId="40" applyFont="1" applyFill="1" applyBorder="1" applyAlignment="1">
      <alignment horizontal="left" vertical="center" wrapText="1"/>
    </xf>
    <xf numFmtId="0" fontId="3" fillId="0" borderId="1" xfId="40" applyFont="1" applyFill="1" applyBorder="1" applyAlignment="1">
      <alignment vertical="center"/>
    </xf>
    <xf numFmtId="0" fontId="0" fillId="0" borderId="1" xfId="40" applyFont="1" applyFill="1" applyBorder="1" applyAlignment="1">
      <alignment vertical="center" wrapText="1"/>
    </xf>
    <xf numFmtId="0" fontId="0" fillId="0" borderId="1" xfId="0" applyNumberFormat="1" applyFont="1" applyFill="1" applyBorder="1" applyAlignment="1">
      <alignment vertical="center" wrapText="1"/>
    </xf>
    <xf numFmtId="0" fontId="0" fillId="0" borderId="1" xfId="39" applyFont="1" applyFill="1" applyBorder="1" applyAlignment="1">
      <alignment vertical="center" wrapText="1"/>
    </xf>
    <xf numFmtId="0" fontId="0" fillId="0" borderId="1" xfId="0" applyFont="1" applyFill="1" applyBorder="1" applyAlignment="1">
      <alignment horizontal="left" vertical="center"/>
    </xf>
    <xf numFmtId="0" fontId="0" fillId="0" borderId="1" xfId="4" applyFont="1" applyFill="1" applyBorder="1" applyAlignment="1" applyProtection="1">
      <alignment vertical="center" wrapText="1"/>
    </xf>
    <xf numFmtId="0" fontId="0" fillId="0" borderId="1" xfId="4" applyFont="1" applyFill="1" applyBorder="1" applyAlignment="1" applyProtection="1">
      <alignment horizontal="left" vertical="center" wrapText="1"/>
    </xf>
    <xf numFmtId="0" fontId="3" fillId="0" borderId="1" xfId="4" applyFont="1" applyFill="1" applyBorder="1" applyAlignment="1" applyProtection="1">
      <alignment vertical="center" wrapText="1"/>
    </xf>
    <xf numFmtId="0" fontId="0" fillId="0" borderId="1" xfId="16" applyFont="1" applyFill="1" applyBorder="1" applyAlignment="1">
      <alignment horizontal="left" vertical="center"/>
    </xf>
    <xf numFmtId="0" fontId="3" fillId="0" borderId="1" xfId="66" applyFont="1" applyFill="1" applyBorder="1" applyAlignment="1">
      <alignment horizontal="left" vertical="center" wrapText="1"/>
    </xf>
    <xf numFmtId="0" fontId="0" fillId="0" borderId="1" xfId="66" applyFont="1" applyFill="1" applyBorder="1" applyAlignment="1">
      <alignment horizontal="center" vertical="center"/>
    </xf>
    <xf numFmtId="0" fontId="0" fillId="0" borderId="1" xfId="66" applyFont="1" applyFill="1" applyBorder="1" applyAlignment="1">
      <alignment vertical="center" wrapText="1"/>
    </xf>
    <xf numFmtId="0" fontId="0" fillId="0" borderId="1" xfId="66" applyFont="1" applyFill="1" applyBorder="1" applyAlignment="1">
      <alignment horizontal="left" vertical="center" wrapText="1"/>
    </xf>
    <xf numFmtId="0" fontId="0" fillId="0" borderId="1" xfId="66" applyFont="1" applyFill="1" applyBorder="1" applyAlignment="1">
      <alignment vertical="center"/>
    </xf>
    <xf numFmtId="0" fontId="3" fillId="0" borderId="1" xfId="66" applyFont="1" applyFill="1" applyBorder="1" applyAlignment="1">
      <alignment vertical="center"/>
    </xf>
    <xf numFmtId="0" fontId="3" fillId="0" borderId="1" xfId="66" applyFont="1" applyFill="1" applyBorder="1" applyAlignment="1">
      <alignment vertical="center" wrapText="1"/>
    </xf>
    <xf numFmtId="0" fontId="0" fillId="0" borderId="1" xfId="4" applyFont="1" applyFill="1" applyBorder="1" applyAlignment="1">
      <alignment horizontal="left" vertical="center" wrapText="1"/>
    </xf>
    <xf numFmtId="0" fontId="0" fillId="0" borderId="1" xfId="4" applyFont="1" applyFill="1" applyBorder="1" applyAlignment="1">
      <alignment horizontal="center" vertical="center"/>
    </xf>
    <xf numFmtId="0" fontId="0" fillId="0" borderId="1" xfId="37" applyFont="1" applyFill="1" applyBorder="1" applyAlignment="1">
      <alignment vertical="center" wrapText="1"/>
    </xf>
    <xf numFmtId="0" fontId="0" fillId="0" borderId="1" xfId="37" applyFont="1" applyFill="1" applyBorder="1" applyAlignment="1">
      <alignment horizontal="center" vertical="center"/>
    </xf>
    <xf numFmtId="0" fontId="0" fillId="0" borderId="1" xfId="16" applyFont="1" applyFill="1" applyBorder="1" applyAlignment="1">
      <alignment horizontal="left" vertical="center" wrapText="1" indent="2"/>
    </xf>
    <xf numFmtId="0" fontId="0" fillId="0" borderId="1" xfId="16" applyFont="1" applyFill="1" applyBorder="1" applyAlignment="1">
      <alignment horizontal="left" vertical="center" wrapText="1" indent="1"/>
    </xf>
    <xf numFmtId="0" fontId="0" fillId="0" borderId="1" xfId="16" applyFont="1" applyFill="1" applyBorder="1" applyAlignment="1" applyProtection="1">
      <alignment horizontal="left" vertical="center" wrapText="1" indent="2"/>
      <protection locked="0"/>
    </xf>
    <xf numFmtId="0" fontId="0" fillId="0" borderId="1" xfId="67" applyFont="1" applyFill="1" applyBorder="1" applyAlignment="1">
      <alignment horizontal="center" vertical="center"/>
    </xf>
    <xf numFmtId="0" fontId="0" fillId="0" borderId="1" xfId="16" applyFont="1" applyFill="1" applyBorder="1" applyAlignment="1">
      <alignment horizontal="justify" vertical="center" wrapText="1"/>
    </xf>
    <xf numFmtId="0" fontId="0" fillId="0" borderId="1" xfId="68" applyFont="1" applyFill="1" applyBorder="1" applyAlignment="1">
      <alignment horizontal="center" vertical="center"/>
    </xf>
    <xf numFmtId="2" fontId="0" fillId="0" borderId="1" xfId="69" applyNumberFormat="1" applyFont="1" applyFill="1" applyBorder="1" applyAlignment="1" applyProtection="1">
      <alignment vertical="center" wrapText="1"/>
    </xf>
    <xf numFmtId="0" fontId="0" fillId="0" borderId="1" xfId="70" quotePrefix="1" applyFont="1" applyFill="1" applyBorder="1" applyAlignment="1">
      <alignment horizontal="center" vertical="center"/>
    </xf>
    <xf numFmtId="0" fontId="0" fillId="0" borderId="1" xfId="70" applyFont="1" applyFill="1" applyBorder="1" applyAlignment="1">
      <alignment horizontal="center" vertical="center"/>
    </xf>
    <xf numFmtId="0" fontId="0" fillId="0" borderId="1" xfId="71" applyFont="1" applyFill="1" applyBorder="1" applyAlignment="1">
      <alignment horizontal="center" vertical="center"/>
    </xf>
    <xf numFmtId="0" fontId="0" fillId="0" borderId="1" xfId="69" applyFont="1" applyFill="1" applyBorder="1" applyAlignment="1">
      <alignment vertical="center" wrapText="1"/>
    </xf>
    <xf numFmtId="0" fontId="0" fillId="0" borderId="1" xfId="72" applyFont="1" applyFill="1" applyBorder="1" applyAlignment="1">
      <alignment horizontal="center" vertical="center"/>
    </xf>
    <xf numFmtId="0" fontId="0" fillId="0" borderId="1" xfId="73" applyFont="1" applyFill="1" applyBorder="1" applyAlignment="1">
      <alignment horizontal="center" vertical="center"/>
    </xf>
    <xf numFmtId="0" fontId="0" fillId="0" borderId="1" xfId="65" applyFont="1" applyFill="1" applyBorder="1" applyAlignment="1">
      <alignment horizontal="center" vertical="center"/>
    </xf>
    <xf numFmtId="0" fontId="0" fillId="0" borderId="1" xfId="16" applyNumberFormat="1" applyFont="1" applyFill="1" applyBorder="1" applyAlignment="1">
      <alignment vertical="center" wrapText="1"/>
    </xf>
    <xf numFmtId="0" fontId="0" fillId="0" borderId="1" xfId="16" applyNumberFormat="1" applyFont="1" applyFill="1" applyBorder="1" applyAlignment="1">
      <alignment horizontal="center" vertical="center"/>
    </xf>
    <xf numFmtId="0" fontId="0" fillId="0" borderId="1" xfId="63" quotePrefix="1" applyFont="1" applyFill="1" applyBorder="1" applyAlignment="1">
      <alignment horizontal="center" vertical="center"/>
    </xf>
    <xf numFmtId="0" fontId="0" fillId="0" borderId="1" xfId="63" applyFont="1" applyFill="1" applyBorder="1" applyAlignment="1">
      <alignment horizontal="left" vertical="center" wrapText="1" indent="2"/>
    </xf>
    <xf numFmtId="0" fontId="0" fillId="0" borderId="1" xfId="63" applyFont="1" applyFill="1" applyBorder="1" applyAlignment="1">
      <alignment horizontal="left" vertical="center" wrapText="1" indent="3"/>
    </xf>
    <xf numFmtId="0" fontId="0" fillId="0" borderId="1" xfId="16" applyFont="1" applyFill="1" applyBorder="1" applyAlignment="1" applyProtection="1">
      <alignment vertical="center" wrapText="1"/>
      <protection locked="0"/>
    </xf>
    <xf numFmtId="0" fontId="0" fillId="0" borderId="1" xfId="16" quotePrefix="1" applyFont="1" applyFill="1" applyBorder="1" applyAlignment="1" applyProtection="1">
      <alignment horizontal="center" vertical="center"/>
      <protection locked="0"/>
    </xf>
    <xf numFmtId="0" fontId="0" fillId="0" borderId="1" xfId="16" applyFont="1" applyFill="1" applyBorder="1" applyAlignment="1">
      <alignment horizontal="left" vertical="center" indent="1"/>
    </xf>
    <xf numFmtId="0" fontId="0" fillId="0" borderId="1" xfId="50" applyFont="1" applyFill="1" applyBorder="1" applyAlignment="1">
      <alignment horizontal="left" vertical="center" wrapText="1"/>
    </xf>
    <xf numFmtId="0" fontId="0" fillId="0" borderId="1" xfId="50" applyFont="1" applyFill="1" applyBorder="1" applyAlignment="1">
      <alignment horizontal="center" vertical="center"/>
    </xf>
    <xf numFmtId="0" fontId="0" fillId="0" borderId="1" xfId="58" applyFont="1" applyFill="1" applyBorder="1" applyAlignment="1">
      <alignment horizontal="left" vertical="center" wrapText="1"/>
    </xf>
    <xf numFmtId="0" fontId="0" fillId="0" borderId="1" xfId="58" applyFont="1" applyFill="1" applyBorder="1" applyAlignment="1">
      <alignment horizontal="center" vertical="center"/>
    </xf>
    <xf numFmtId="0" fontId="0" fillId="0" borderId="1" xfId="16" applyFont="1" applyFill="1" applyBorder="1" applyAlignment="1" applyProtection="1">
      <alignment vertical="center" wrapText="1"/>
    </xf>
    <xf numFmtId="0" fontId="0" fillId="0" borderId="1" xfId="16" applyFont="1" applyFill="1" applyBorder="1" applyAlignment="1" applyProtection="1">
      <alignment horizontal="left" vertical="center" wrapText="1" indent="5"/>
    </xf>
    <xf numFmtId="0" fontId="0" fillId="0" borderId="1" xfId="16" applyFont="1" applyFill="1" applyBorder="1" applyAlignment="1" applyProtection="1">
      <alignment horizontal="left" vertical="center" wrapText="1" indent="4"/>
    </xf>
    <xf numFmtId="0" fontId="0" fillId="0" borderId="1" xfId="16" applyFont="1" applyFill="1" applyBorder="1" applyAlignment="1" applyProtection="1">
      <alignment horizontal="left" vertical="center" wrapText="1" indent="6"/>
    </xf>
    <xf numFmtId="0" fontId="0" fillId="0" borderId="1" xfId="16" applyFont="1" applyFill="1" applyBorder="1" applyAlignment="1" applyProtection="1">
      <alignment horizontal="left" vertical="center" wrapText="1" indent="3"/>
    </xf>
    <xf numFmtId="0" fontId="0" fillId="0" borderId="1" xfId="16" applyFont="1" applyFill="1" applyBorder="1" applyAlignment="1" applyProtection="1">
      <alignment horizontal="left" vertical="center" wrapText="1"/>
    </xf>
    <xf numFmtId="0" fontId="3" fillId="0" borderId="1" xfId="0" applyFont="1" applyFill="1" applyBorder="1" applyAlignment="1">
      <alignment horizontal="justify" vertical="center" wrapText="1"/>
    </xf>
    <xf numFmtId="0" fontId="0" fillId="0" borderId="1" xfId="0" applyFont="1" applyFill="1" applyBorder="1" applyAlignment="1">
      <alignment horizontal="left" vertical="center" indent="2"/>
    </xf>
    <xf numFmtId="0" fontId="0" fillId="0" borderId="1" xfId="63" applyFont="1" applyFill="1" applyBorder="1" applyAlignment="1">
      <alignment horizontal="left" vertical="center"/>
    </xf>
    <xf numFmtId="0" fontId="3" fillId="0" borderId="1" xfId="16" applyFont="1" applyFill="1" applyBorder="1" applyAlignment="1">
      <alignment horizontal="center" vertical="center"/>
    </xf>
    <xf numFmtId="0" fontId="0" fillId="0" borderId="1" xfId="74" applyFont="1" applyFill="1" applyBorder="1" applyAlignment="1">
      <alignment vertical="center" wrapText="1"/>
    </xf>
    <xf numFmtId="0" fontId="0" fillId="0" borderId="1" xfId="74" applyFont="1" applyFill="1" applyBorder="1" applyAlignment="1">
      <alignment horizontal="center" vertical="center"/>
    </xf>
    <xf numFmtId="0" fontId="0" fillId="0" borderId="1" xfId="74" quotePrefix="1" applyFont="1" applyFill="1" applyBorder="1" applyAlignment="1">
      <alignment horizontal="center" vertical="center"/>
    </xf>
    <xf numFmtId="0" fontId="0" fillId="0" borderId="1" xfId="0" applyNumberFormat="1" applyFont="1" applyFill="1" applyBorder="1" applyAlignment="1">
      <alignment horizontal="justify" vertical="center" wrapText="1"/>
    </xf>
    <xf numFmtId="49" fontId="0" fillId="0" borderId="1" xfId="0" applyNumberFormat="1" applyFont="1" applyFill="1" applyBorder="1" applyAlignment="1">
      <alignment horizontal="left" vertical="center" wrapText="1"/>
    </xf>
    <xf numFmtId="49" fontId="0" fillId="0" borderId="1" xfId="0" applyNumberFormat="1" applyFont="1" applyFill="1" applyBorder="1" applyAlignment="1">
      <alignment horizontal="left" vertical="center" wrapText="1" indent="2"/>
    </xf>
    <xf numFmtId="0" fontId="0" fillId="0" borderId="1" xfId="0" applyNumberFormat="1" applyFont="1" applyFill="1" applyBorder="1" applyAlignment="1">
      <alignment horizontal="left" vertical="center" wrapText="1" indent="2"/>
    </xf>
    <xf numFmtId="49" fontId="3" fillId="0" borderId="1" xfId="0" applyNumberFormat="1" applyFont="1" applyFill="1" applyBorder="1" applyAlignment="1">
      <alignment horizontal="left" vertical="center" wrapText="1"/>
    </xf>
    <xf numFmtId="49" fontId="0" fillId="0" borderId="1" xfId="0" applyNumberFormat="1" applyFont="1" applyFill="1" applyBorder="1" applyAlignment="1">
      <alignment horizontal="left" vertical="center" wrapText="1" indent="3"/>
    </xf>
    <xf numFmtId="0" fontId="0" fillId="0" borderId="1" xfId="0" applyFont="1" applyFill="1" applyBorder="1" applyAlignment="1">
      <alignment horizontal="left" vertical="center" wrapText="1" indent="3"/>
    </xf>
    <xf numFmtId="0" fontId="0" fillId="0" borderId="1" xfId="11" applyFont="1" applyFill="1" applyBorder="1" applyAlignment="1">
      <alignment vertical="center" wrapText="1"/>
    </xf>
    <xf numFmtId="0" fontId="2" fillId="10" borderId="42" xfId="0" applyFont="1" applyFill="1" applyBorder="1" applyAlignment="1">
      <alignment horizontal="left" vertical="center" wrapText="1" indent="1"/>
    </xf>
    <xf numFmtId="0" fontId="30" fillId="10" borderId="53" xfId="0" applyFont="1" applyFill="1" applyBorder="1" applyAlignment="1">
      <alignment horizontal="left" vertical="top" wrapText="1" indent="1"/>
    </xf>
    <xf numFmtId="0" fontId="30" fillId="10" borderId="44" xfId="0" applyFont="1" applyFill="1" applyBorder="1" applyAlignment="1">
      <alignment horizontal="left" vertical="top" wrapText="1" indent="1"/>
    </xf>
    <xf numFmtId="0" fontId="30" fillId="10" borderId="47" xfId="0" applyFont="1" applyFill="1" applyBorder="1" applyAlignment="1">
      <alignment horizontal="left" vertical="top" wrapText="1" indent="1"/>
    </xf>
    <xf numFmtId="0" fontId="30" fillId="10" borderId="54" xfId="0" applyFont="1" applyFill="1" applyBorder="1" applyAlignment="1">
      <alignment horizontal="left" vertical="top" wrapText="1" indent="1"/>
    </xf>
    <xf numFmtId="0" fontId="30" fillId="10" borderId="56" xfId="0" applyFont="1" applyFill="1" applyBorder="1" applyAlignment="1">
      <alignment horizontal="left" vertical="top" wrapText="1" indent="1"/>
    </xf>
    <xf numFmtId="0" fontId="30" fillId="10" borderId="55" xfId="0" applyFont="1" applyFill="1" applyBorder="1" applyAlignment="1">
      <alignment horizontal="left" vertical="top" wrapText="1" indent="1"/>
    </xf>
    <xf numFmtId="0" fontId="2" fillId="9" borderId="50" xfId="0" applyFont="1" applyFill="1" applyBorder="1" applyAlignment="1">
      <alignment horizontal="left" vertical="center" indent="1"/>
    </xf>
    <xf numFmtId="0" fontId="2" fillId="9" borderId="48" xfId="0" applyFont="1" applyFill="1" applyBorder="1" applyAlignment="1">
      <alignment horizontal="left" vertical="center" indent="1"/>
    </xf>
    <xf numFmtId="0" fontId="2" fillId="9" borderId="49" xfId="0" applyFont="1" applyFill="1" applyBorder="1" applyAlignment="1">
      <alignment horizontal="left" vertical="center" indent="1"/>
    </xf>
    <xf numFmtId="0" fontId="23" fillId="9" borderId="43" xfId="0" applyFont="1" applyFill="1" applyBorder="1" applyAlignment="1">
      <alignment horizontal="left" vertical="center" indent="1"/>
    </xf>
    <xf numFmtId="0" fontId="23" fillId="9" borderId="0" xfId="0" applyFont="1" applyFill="1" applyBorder="1" applyAlignment="1">
      <alignment horizontal="left" vertical="center" indent="1"/>
    </xf>
    <xf numFmtId="9" fontId="24" fillId="10" borderId="50" xfId="1" applyFont="1" applyFill="1" applyBorder="1" applyAlignment="1">
      <alignment horizontal="left" vertical="center" wrapText="1" indent="1"/>
    </xf>
    <xf numFmtId="9" fontId="24" fillId="10" borderId="48" xfId="1" applyFont="1" applyFill="1" applyBorder="1" applyAlignment="1">
      <alignment horizontal="left" vertical="center" wrapText="1" indent="1"/>
    </xf>
    <xf numFmtId="9" fontId="24" fillId="10" borderId="49" xfId="1" applyFont="1" applyFill="1" applyBorder="1" applyAlignment="1">
      <alignment horizontal="left" vertical="center" wrapText="1" indent="1"/>
    </xf>
    <xf numFmtId="0" fontId="23" fillId="9" borderId="50" xfId="0" applyFont="1" applyFill="1" applyBorder="1" applyAlignment="1">
      <alignment horizontal="left" vertical="center" indent="1"/>
    </xf>
    <xf numFmtId="0" fontId="23" fillId="9" borderId="48" xfId="0" applyFont="1" applyFill="1" applyBorder="1" applyAlignment="1">
      <alignment horizontal="left" vertical="center" indent="1"/>
    </xf>
    <xf numFmtId="0" fontId="23" fillId="9" borderId="49" xfId="0" applyFont="1" applyFill="1" applyBorder="1" applyAlignment="1">
      <alignment horizontal="left" vertical="center" indent="1"/>
    </xf>
    <xf numFmtId="0" fontId="23" fillId="5" borderId="42" xfId="0" applyFont="1" applyFill="1" applyBorder="1" applyAlignment="1">
      <alignment horizontal="left" vertical="center" indent="1"/>
    </xf>
    <xf numFmtId="10" fontId="30" fillId="10" borderId="54" xfId="1" applyNumberFormat="1" applyFont="1" applyFill="1" applyBorder="1" applyAlignment="1">
      <alignment horizontal="left" vertical="top" wrapText="1" indent="1"/>
    </xf>
    <xf numFmtId="10" fontId="30" fillId="10" borderId="55" xfId="1" applyNumberFormat="1" applyFont="1" applyFill="1" applyBorder="1" applyAlignment="1">
      <alignment horizontal="left" vertical="top" wrapText="1" indent="1"/>
    </xf>
    <xf numFmtId="10" fontId="30" fillId="10" borderId="56" xfId="1" applyNumberFormat="1" applyFont="1" applyFill="1" applyBorder="1" applyAlignment="1">
      <alignment horizontal="left" vertical="top" wrapText="1" indent="1"/>
    </xf>
    <xf numFmtId="0" fontId="31" fillId="13" borderId="0" xfId="0" applyFont="1" applyFill="1" applyBorder="1" applyAlignment="1">
      <alignment horizontal="center" vertical="center"/>
    </xf>
    <xf numFmtId="0" fontId="4" fillId="14" borderId="54" xfId="0" applyFont="1" applyFill="1" applyBorder="1" applyAlignment="1">
      <alignment horizontal="left" vertical="top" wrapText="1" indent="1"/>
    </xf>
    <xf numFmtId="0" fontId="4" fillId="14" borderId="55" xfId="0" applyFont="1" applyFill="1" applyBorder="1" applyAlignment="1">
      <alignment horizontal="left" vertical="top" wrapText="1" indent="1"/>
    </xf>
    <xf numFmtId="0" fontId="33" fillId="8" borderId="50" xfId="0" applyFont="1" applyFill="1" applyBorder="1" applyAlignment="1">
      <alignment horizontal="left" vertical="center" indent="1"/>
    </xf>
    <xf numFmtId="0" fontId="33" fillId="8" borderId="49" xfId="0" applyFont="1" applyFill="1" applyBorder="1" applyAlignment="1">
      <alignment horizontal="left" vertical="center" indent="1"/>
    </xf>
    <xf numFmtId="0" fontId="23" fillId="8" borderId="50" xfId="0" applyFont="1" applyFill="1" applyBorder="1" applyAlignment="1">
      <alignment horizontal="left" vertical="center" indent="1"/>
    </xf>
    <xf numFmtId="0" fontId="23" fillId="8" borderId="49" xfId="0" applyFont="1" applyFill="1" applyBorder="1" applyAlignment="1">
      <alignment horizontal="left" vertical="center" indent="1"/>
    </xf>
    <xf numFmtId="0" fontId="23" fillId="11" borderId="50" xfId="0" applyFont="1" applyFill="1" applyBorder="1" applyAlignment="1">
      <alignment horizontal="left" vertical="center" indent="1"/>
    </xf>
    <xf numFmtId="0" fontId="23" fillId="11" borderId="49" xfId="0" applyFont="1" applyFill="1" applyBorder="1" applyAlignment="1">
      <alignment horizontal="left" vertical="center" indent="1"/>
    </xf>
    <xf numFmtId="0" fontId="27" fillId="13" borderId="50" xfId="0" applyFont="1" applyFill="1" applyBorder="1" applyAlignment="1">
      <alignment horizontal="left" vertical="center" indent="1"/>
    </xf>
    <xf numFmtId="0" fontId="27" fillId="13" borderId="48" xfId="0" applyFont="1" applyFill="1" applyBorder="1" applyAlignment="1">
      <alignment horizontal="left" vertical="center" indent="1"/>
    </xf>
    <xf numFmtId="0" fontId="27" fillId="13" borderId="49" xfId="0" applyFont="1" applyFill="1" applyBorder="1" applyAlignment="1">
      <alignment horizontal="left" vertical="center" indent="1"/>
    </xf>
    <xf numFmtId="0" fontId="23" fillId="8" borderId="48" xfId="0" applyFont="1" applyFill="1" applyBorder="1" applyAlignment="1">
      <alignment horizontal="left" vertical="center" indent="1"/>
    </xf>
    <xf numFmtId="0" fontId="23" fillId="14" borderId="42" xfId="0" applyFont="1" applyFill="1" applyBorder="1" applyAlignment="1">
      <alignment horizontal="left" vertical="center" indent="1"/>
    </xf>
    <xf numFmtId="0" fontId="30" fillId="10" borderId="51" xfId="0" applyFont="1" applyFill="1" applyBorder="1" applyAlignment="1">
      <alignment horizontal="left" vertical="top" indent="1"/>
    </xf>
    <xf numFmtId="0" fontId="30" fillId="10" borderId="52" xfId="0" applyFont="1" applyFill="1" applyBorder="1" applyAlignment="1">
      <alignment horizontal="left" vertical="top" indent="1"/>
    </xf>
    <xf numFmtId="0" fontId="30" fillId="10" borderId="53" xfId="0" applyFont="1" applyFill="1" applyBorder="1" applyAlignment="1">
      <alignment horizontal="left" vertical="top" indent="1"/>
    </xf>
    <xf numFmtId="0" fontId="30" fillId="10" borderId="43" xfId="0" applyFont="1" applyFill="1" applyBorder="1" applyAlignment="1">
      <alignment horizontal="left" vertical="top" indent="1"/>
    </xf>
    <xf numFmtId="0" fontId="30" fillId="10" borderId="0" xfId="0" applyFont="1" applyFill="1" applyBorder="1" applyAlignment="1">
      <alignment horizontal="left" vertical="top" indent="1"/>
    </xf>
    <xf numFmtId="0" fontId="30" fillId="10" borderId="44" xfId="0" applyFont="1" applyFill="1" applyBorder="1" applyAlignment="1">
      <alignment horizontal="left" vertical="top" indent="1"/>
    </xf>
    <xf numFmtId="0" fontId="23" fillId="9" borderId="42" xfId="0" applyFont="1" applyFill="1" applyBorder="1" applyAlignment="1">
      <alignment horizontal="left" vertical="center" indent="1"/>
    </xf>
    <xf numFmtId="0" fontId="30" fillId="10" borderId="51" xfId="0" applyFont="1" applyFill="1" applyBorder="1" applyAlignment="1">
      <alignment horizontal="left" vertical="top" wrapText="1" indent="1"/>
    </xf>
    <xf numFmtId="0" fontId="30" fillId="10" borderId="52" xfId="0" applyFont="1" applyFill="1" applyBorder="1" applyAlignment="1">
      <alignment horizontal="left" vertical="top" wrapText="1" indent="1"/>
    </xf>
    <xf numFmtId="0" fontId="30" fillId="10" borderId="45" xfId="0" applyFont="1" applyFill="1" applyBorder="1" applyAlignment="1">
      <alignment horizontal="left" vertical="top" wrapText="1" indent="1"/>
    </xf>
    <xf numFmtId="0" fontId="30" fillId="10" borderId="46" xfId="0" applyFont="1" applyFill="1" applyBorder="1" applyAlignment="1">
      <alignment horizontal="left" vertical="top" wrapText="1" indent="1"/>
    </xf>
    <xf numFmtId="0" fontId="28" fillId="8" borderId="54" xfId="0" applyFont="1" applyFill="1" applyBorder="1" applyAlignment="1">
      <alignment horizontal="center" vertical="center"/>
    </xf>
    <xf numFmtId="0" fontId="28" fillId="8" borderId="56" xfId="0" applyFont="1" applyFill="1" applyBorder="1" applyAlignment="1">
      <alignment horizontal="center" vertical="center"/>
    </xf>
    <xf numFmtId="0" fontId="23" fillId="9" borderId="51" xfId="0" applyFont="1" applyFill="1" applyBorder="1" applyAlignment="1">
      <alignment horizontal="center" vertical="center"/>
    </xf>
    <xf numFmtId="0" fontId="23" fillId="9" borderId="52" xfId="0" applyFont="1" applyFill="1" applyBorder="1" applyAlignment="1">
      <alignment horizontal="center" vertical="center"/>
    </xf>
    <xf numFmtId="0" fontId="23" fillId="10" borderId="51" xfId="0" applyFont="1" applyFill="1" applyBorder="1" applyAlignment="1">
      <alignment horizontal="left" vertical="center" indent="1"/>
    </xf>
    <xf numFmtId="0" fontId="23" fillId="10" borderId="52" xfId="0" applyFont="1" applyFill="1" applyBorder="1" applyAlignment="1">
      <alignment horizontal="left" vertical="center" indent="1"/>
    </xf>
    <xf numFmtId="0" fontId="23" fillId="10" borderId="53" xfId="0" applyFont="1" applyFill="1" applyBorder="1" applyAlignment="1">
      <alignment horizontal="left" vertical="center" indent="1"/>
    </xf>
    <xf numFmtId="0" fontId="23" fillId="10" borderId="43" xfId="0" applyFont="1" applyFill="1" applyBorder="1" applyAlignment="1">
      <alignment horizontal="left" vertical="center" indent="1"/>
    </xf>
    <xf numFmtId="0" fontId="23" fillId="10" borderId="0" xfId="0" applyFont="1" applyFill="1" applyBorder="1" applyAlignment="1">
      <alignment horizontal="left" vertical="center" indent="1"/>
    </xf>
    <xf numFmtId="0" fontId="23" fillId="10" borderId="44" xfId="0" applyFont="1" applyFill="1" applyBorder="1" applyAlignment="1">
      <alignment horizontal="left" vertical="center" indent="1"/>
    </xf>
    <xf numFmtId="0" fontId="30" fillId="10" borderId="43" xfId="0" applyFont="1" applyFill="1" applyBorder="1" applyAlignment="1">
      <alignment horizontal="left" vertical="top" wrapText="1" indent="1"/>
    </xf>
    <xf numFmtId="0" fontId="30" fillId="10" borderId="0" xfId="0" applyFont="1" applyFill="1" applyBorder="1" applyAlignment="1">
      <alignment horizontal="left" vertical="top" wrapText="1" indent="1"/>
    </xf>
    <xf numFmtId="0" fontId="2" fillId="8" borderId="71" xfId="0" applyFont="1" applyFill="1" applyBorder="1" applyAlignment="1">
      <alignment horizontal="center" vertical="center"/>
    </xf>
    <xf numFmtId="0" fontId="2" fillId="8" borderId="72" xfId="0" applyFont="1" applyFill="1" applyBorder="1" applyAlignment="1">
      <alignment horizontal="center" vertical="center"/>
    </xf>
    <xf numFmtId="0" fontId="2" fillId="8" borderId="20" xfId="0" applyFont="1" applyFill="1" applyBorder="1" applyAlignment="1">
      <alignment horizontal="center" vertical="center"/>
    </xf>
    <xf numFmtId="0" fontId="2" fillId="8" borderId="22" xfId="0" applyFont="1" applyFill="1" applyBorder="1" applyAlignment="1">
      <alignment horizontal="center" vertical="center"/>
    </xf>
    <xf numFmtId="0" fontId="2" fillId="8" borderId="19" xfId="0" applyFont="1" applyFill="1" applyBorder="1" applyAlignment="1">
      <alignment horizontal="left" vertical="center"/>
    </xf>
    <xf numFmtId="0" fontId="2" fillId="8" borderId="21" xfId="0" applyFont="1" applyFill="1" applyBorder="1" applyAlignment="1">
      <alignment horizontal="left" vertical="center"/>
    </xf>
    <xf numFmtId="0" fontId="2" fillId="8" borderId="3" xfId="0" applyFont="1" applyFill="1" applyBorder="1" applyAlignment="1">
      <alignment horizontal="center" vertical="top"/>
    </xf>
    <xf numFmtId="0" fontId="2" fillId="8" borderId="3" xfId="0" applyFont="1" applyFill="1" applyBorder="1" applyAlignment="1">
      <alignment horizontal="center" vertical="center"/>
    </xf>
    <xf numFmtId="0" fontId="2" fillId="8" borderId="0" xfId="0" applyFont="1" applyFill="1" applyBorder="1" applyAlignment="1">
      <alignment horizontal="center" vertical="center"/>
    </xf>
    <xf numFmtId="9" fontId="2" fillId="8" borderId="3" xfId="1" applyFont="1" applyFill="1" applyBorder="1" applyAlignment="1">
      <alignment horizontal="center" vertical="center"/>
    </xf>
    <xf numFmtId="9" fontId="2" fillId="8" borderId="0" xfId="1" applyFont="1" applyFill="1" applyBorder="1" applyAlignment="1">
      <alignment horizontal="center" vertical="center"/>
    </xf>
    <xf numFmtId="2" fontId="2" fillId="10" borderId="78" xfId="0" applyNumberFormat="1" applyFont="1" applyFill="1" applyBorder="1" applyAlignment="1">
      <alignment horizontal="left" vertical="top"/>
    </xf>
    <xf numFmtId="2" fontId="2" fillId="10" borderId="79" xfId="0" applyNumberFormat="1" applyFont="1" applyFill="1" applyBorder="1" applyAlignment="1">
      <alignment horizontal="left" vertical="top"/>
    </xf>
    <xf numFmtId="0" fontId="2" fillId="8" borderId="70" xfId="0" applyFont="1" applyFill="1" applyBorder="1" applyAlignment="1">
      <alignment horizontal="left" vertical="center"/>
    </xf>
    <xf numFmtId="0" fontId="2" fillId="8" borderId="0" xfId="0" applyFont="1" applyFill="1" applyBorder="1" applyAlignment="1">
      <alignment horizontal="center" vertical="top"/>
    </xf>
    <xf numFmtId="2" fontId="2" fillId="5" borderId="4" xfId="0" applyNumberFormat="1" applyFont="1" applyFill="1" applyBorder="1" applyAlignment="1">
      <alignment horizontal="left" vertical="top"/>
    </xf>
    <xf numFmtId="2" fontId="2" fillId="5" borderId="5" xfId="0" applyNumberFormat="1" applyFont="1" applyFill="1" applyBorder="1" applyAlignment="1">
      <alignment horizontal="left" vertical="top"/>
    </xf>
    <xf numFmtId="0" fontId="2" fillId="8" borderId="63" xfId="0" applyFont="1" applyFill="1" applyBorder="1" applyAlignment="1">
      <alignment horizontal="center" vertical="top"/>
    </xf>
    <xf numFmtId="9" fontId="8" fillId="0" borderId="0" xfId="0" applyNumberFormat="1" applyFont="1" applyFill="1" applyBorder="1" applyAlignment="1">
      <alignment horizontal="left" vertical="center" wrapText="1"/>
    </xf>
    <xf numFmtId="0" fontId="8" fillId="0" borderId="0" xfId="0" applyFont="1" applyFill="1" applyBorder="1" applyAlignment="1">
      <alignment horizontal="left" vertical="center" wrapText="1"/>
    </xf>
    <xf numFmtId="0" fontId="8" fillId="0" borderId="22" xfId="0" applyFont="1" applyFill="1" applyBorder="1" applyAlignment="1">
      <alignment horizontal="left" vertical="center" wrapText="1"/>
    </xf>
    <xf numFmtId="0" fontId="8" fillId="2" borderId="0" xfId="0" applyFont="1" applyFill="1" applyBorder="1" applyAlignment="1">
      <alignment horizontal="left" vertical="center" wrapText="1"/>
    </xf>
    <xf numFmtId="0" fontId="8" fillId="2" borderId="22" xfId="0" applyFont="1" applyFill="1" applyBorder="1" applyAlignment="1">
      <alignment horizontal="left" vertical="center" wrapText="1"/>
    </xf>
    <xf numFmtId="0" fontId="8" fillId="0" borderId="0" xfId="0" applyFont="1" applyFill="1" applyBorder="1" applyAlignment="1">
      <alignment vertical="center" wrapText="1"/>
    </xf>
    <xf numFmtId="0" fontId="8" fillId="0" borderId="22" xfId="0" applyFont="1" applyFill="1" applyBorder="1" applyAlignment="1">
      <alignment vertical="center" wrapText="1"/>
    </xf>
    <xf numFmtId="0" fontId="8" fillId="2" borderId="0" xfId="0" applyFont="1" applyFill="1" applyBorder="1" applyAlignment="1">
      <alignment vertical="center" wrapText="1"/>
    </xf>
    <xf numFmtId="0" fontId="8" fillId="2" borderId="22" xfId="0" applyFont="1" applyFill="1" applyBorder="1" applyAlignment="1">
      <alignment vertical="center" wrapText="1"/>
    </xf>
    <xf numFmtId="0" fontId="21" fillId="2" borderId="24" xfId="0" applyFont="1" applyFill="1" applyBorder="1" applyAlignment="1">
      <alignment vertical="center" wrapText="1"/>
    </xf>
    <xf numFmtId="0" fontId="21" fillId="2" borderId="25" xfId="0" applyFont="1" applyFill="1" applyBorder="1" applyAlignment="1">
      <alignment vertical="center" wrapText="1"/>
    </xf>
    <xf numFmtId="0" fontId="2" fillId="5" borderId="19" xfId="0" applyFont="1" applyFill="1" applyBorder="1" applyAlignment="1">
      <alignment vertical="top"/>
    </xf>
    <xf numFmtId="0" fontId="2" fillId="5" borderId="3" xfId="0" applyFont="1" applyFill="1" applyBorder="1" applyAlignment="1">
      <alignment vertical="top"/>
    </xf>
    <xf numFmtId="0" fontId="2" fillId="5" borderId="20" xfId="0" applyFont="1" applyFill="1" applyBorder="1" applyAlignment="1">
      <alignment vertical="top"/>
    </xf>
    <xf numFmtId="0" fontId="0" fillId="8" borderId="0" xfId="0" applyFont="1" applyFill="1" applyBorder="1" applyAlignment="1">
      <alignment vertical="top"/>
    </xf>
    <xf numFmtId="0" fontId="0" fillId="8" borderId="22" xfId="0" applyFont="1" applyFill="1" applyBorder="1" applyAlignment="1">
      <alignment vertical="top"/>
    </xf>
    <xf numFmtId="0" fontId="0" fillId="2" borderId="34" xfId="0" applyFont="1" applyFill="1" applyBorder="1" applyAlignment="1">
      <alignment horizontal="left" vertical="top"/>
    </xf>
    <xf numFmtId="0" fontId="0" fillId="2" borderId="8" xfId="0" applyFont="1" applyFill="1" applyBorder="1" applyAlignment="1">
      <alignment horizontal="left" vertical="top"/>
    </xf>
    <xf numFmtId="0" fontId="0" fillId="2" borderId="35" xfId="0" applyFont="1" applyFill="1" applyBorder="1" applyAlignment="1">
      <alignment horizontal="left" vertical="top"/>
    </xf>
    <xf numFmtId="0" fontId="0" fillId="0" borderId="34" xfId="0" applyFont="1" applyFill="1" applyBorder="1" applyAlignment="1">
      <alignment horizontal="left" vertical="top"/>
    </xf>
    <xf numFmtId="0" fontId="0" fillId="0" borderId="8" xfId="0" applyFont="1" applyFill="1" applyBorder="1" applyAlignment="1">
      <alignment horizontal="left" vertical="top"/>
    </xf>
    <xf numFmtId="0" fontId="0" fillId="0" borderId="35" xfId="0" applyFont="1" applyFill="1" applyBorder="1" applyAlignment="1">
      <alignment horizontal="left" vertical="top"/>
    </xf>
    <xf numFmtId="0" fontId="2" fillId="5" borderId="7" xfId="0" applyFont="1" applyFill="1" applyBorder="1" applyAlignment="1">
      <alignment horizontal="right" vertical="top"/>
    </xf>
    <xf numFmtId="0" fontId="2" fillId="5" borderId="8" xfId="0" applyFont="1" applyFill="1" applyBorder="1" applyAlignment="1">
      <alignment horizontal="right" vertical="top"/>
    </xf>
    <xf numFmtId="0" fontId="2" fillId="5" borderId="27" xfId="0" applyFont="1" applyFill="1" applyBorder="1" applyAlignment="1">
      <alignment horizontal="right" vertical="top"/>
    </xf>
    <xf numFmtId="0" fontId="2" fillId="5" borderId="9" xfId="0" applyFont="1" applyFill="1" applyBorder="1" applyAlignment="1">
      <alignment horizontal="right" vertical="top"/>
    </xf>
    <xf numFmtId="0" fontId="2" fillId="5" borderId="10" xfId="0" applyFont="1" applyFill="1" applyBorder="1" applyAlignment="1">
      <alignment horizontal="right" vertical="top"/>
    </xf>
    <xf numFmtId="0" fontId="2" fillId="5" borderId="28" xfId="0" applyFont="1" applyFill="1" applyBorder="1" applyAlignment="1">
      <alignment horizontal="right" vertical="top"/>
    </xf>
    <xf numFmtId="0" fontId="0" fillId="0" borderId="0" xfId="0" applyFont="1" applyAlignment="1">
      <alignment horizontal="left" vertical="top"/>
    </xf>
    <xf numFmtId="0" fontId="2" fillId="5" borderId="19" xfId="0" applyFont="1" applyFill="1" applyBorder="1" applyAlignment="1">
      <alignment horizontal="left" vertical="center"/>
    </xf>
    <xf numFmtId="0" fontId="2" fillId="5" borderId="20" xfId="0" applyFont="1" applyFill="1" applyBorder="1" applyAlignment="1">
      <alignment horizontal="left" vertical="center"/>
    </xf>
    <xf numFmtId="0" fontId="2" fillId="5" borderId="84" xfId="0" applyFont="1" applyFill="1" applyBorder="1" applyAlignment="1">
      <alignment horizontal="left" vertical="center"/>
    </xf>
    <xf numFmtId="0" fontId="2" fillId="5" borderId="93" xfId="0" applyFont="1" applyFill="1" applyBorder="1" applyAlignment="1">
      <alignment horizontal="left" vertical="center"/>
    </xf>
    <xf numFmtId="0" fontId="2" fillId="5" borderId="32" xfId="0" applyFont="1" applyFill="1" applyBorder="1" applyAlignment="1">
      <alignment horizontal="left" vertical="top"/>
    </xf>
    <xf numFmtId="0" fontId="2" fillId="5" borderId="61" xfId="0" applyFont="1" applyFill="1" applyBorder="1" applyAlignment="1">
      <alignment horizontal="left" vertical="top"/>
    </xf>
    <xf numFmtId="0" fontId="2" fillId="5" borderId="91" xfId="0" applyFont="1" applyFill="1" applyBorder="1" applyAlignment="1">
      <alignment horizontal="left" vertical="top"/>
    </xf>
    <xf numFmtId="0" fontId="0" fillId="0" borderId="85" xfId="0" applyFont="1" applyFill="1" applyBorder="1" applyAlignment="1">
      <alignment horizontal="left" vertical="top"/>
    </xf>
    <xf numFmtId="0" fontId="0" fillId="0" borderId="86" xfId="0" applyFont="1" applyFill="1" applyBorder="1" applyAlignment="1">
      <alignment horizontal="left" vertical="top"/>
    </xf>
    <xf numFmtId="0" fontId="0" fillId="0" borderId="87" xfId="0" applyFont="1" applyFill="1" applyBorder="1" applyAlignment="1">
      <alignment horizontal="left" vertical="top"/>
    </xf>
    <xf numFmtId="0" fontId="2" fillId="5" borderId="4" xfId="0" applyFont="1" applyFill="1" applyBorder="1" applyAlignment="1">
      <alignment horizontal="center" vertical="top" wrapText="1"/>
    </xf>
    <xf numFmtId="0" fontId="2" fillId="5" borderId="5" xfId="0" applyFont="1" applyFill="1" applyBorder="1" applyAlignment="1">
      <alignment horizontal="center" vertical="top" wrapText="1"/>
    </xf>
    <xf numFmtId="0" fontId="2" fillId="5" borderId="6" xfId="0" applyFont="1" applyFill="1" applyBorder="1" applyAlignment="1">
      <alignment horizontal="center" vertical="top" wrapText="1"/>
    </xf>
    <xf numFmtId="0" fontId="3" fillId="12" borderId="19" xfId="0" applyFont="1" applyFill="1" applyBorder="1" applyAlignment="1">
      <alignment vertical="top" wrapText="1"/>
    </xf>
    <xf numFmtId="0" fontId="3" fillId="12" borderId="3" xfId="0" applyFont="1" applyFill="1" applyBorder="1" applyAlignment="1">
      <alignment vertical="top" wrapText="1"/>
    </xf>
    <xf numFmtId="0" fontId="22" fillId="12" borderId="3" xfId="0" applyFont="1" applyFill="1" applyBorder="1" applyAlignment="1">
      <alignment horizontal="right" vertical="top" wrapText="1"/>
    </xf>
    <xf numFmtId="0" fontId="22" fillId="12" borderId="20" xfId="0" applyFont="1" applyFill="1" applyBorder="1" applyAlignment="1">
      <alignment horizontal="right" vertical="top" wrapText="1"/>
    </xf>
    <xf numFmtId="0" fontId="3" fillId="12" borderId="23" xfId="0" applyFont="1" applyFill="1" applyBorder="1" applyAlignment="1">
      <alignment horizontal="left" vertical="center" wrapText="1"/>
    </xf>
    <xf numFmtId="0" fontId="3" fillId="12" borderId="24" xfId="0" applyFont="1" applyFill="1" applyBorder="1" applyAlignment="1">
      <alignment horizontal="left" vertical="center" wrapText="1"/>
    </xf>
    <xf numFmtId="0" fontId="22" fillId="12" borderId="24" xfId="0" applyFont="1" applyFill="1" applyBorder="1" applyAlignment="1">
      <alignment horizontal="right" vertical="center" wrapText="1"/>
    </xf>
    <xf numFmtId="0" fontId="22" fillId="12" borderId="25" xfId="0" applyFont="1" applyFill="1" applyBorder="1" applyAlignment="1">
      <alignment horizontal="right" vertical="center" wrapText="1"/>
    </xf>
    <xf numFmtId="0" fontId="13" fillId="8" borderId="4" xfId="0" applyFont="1" applyFill="1" applyBorder="1" applyAlignment="1">
      <alignment horizontal="center" vertical="top" wrapText="1"/>
    </xf>
    <xf numFmtId="0" fontId="13" fillId="8" borderId="5" xfId="0" applyFont="1" applyFill="1" applyBorder="1" applyAlignment="1">
      <alignment horizontal="center" vertical="top" wrapText="1"/>
    </xf>
    <xf numFmtId="0" fontId="13" fillId="8" borderId="6" xfId="0" applyFont="1" applyFill="1" applyBorder="1" applyAlignment="1">
      <alignment horizontal="center" vertical="top" wrapText="1"/>
    </xf>
    <xf numFmtId="0" fontId="2" fillId="7" borderId="16" xfId="0" applyFont="1" applyFill="1" applyBorder="1" applyAlignment="1">
      <alignment horizontal="center" vertical="top"/>
    </xf>
    <xf numFmtId="0" fontId="2" fillId="7" borderId="66" xfId="0" applyFont="1" applyFill="1" applyBorder="1" applyAlignment="1">
      <alignment horizontal="center" vertical="top"/>
    </xf>
    <xf numFmtId="0" fontId="2" fillId="7" borderId="0" xfId="0" applyFont="1" applyFill="1" applyBorder="1" applyAlignment="1">
      <alignment horizontal="center" vertical="top"/>
    </xf>
    <xf numFmtId="0" fontId="2" fillId="7" borderId="67" xfId="0" applyFont="1" applyFill="1" applyBorder="1" applyAlignment="1">
      <alignment horizontal="center" vertical="top"/>
    </xf>
    <xf numFmtId="0" fontId="2" fillId="7" borderId="17" xfId="0" applyFont="1" applyFill="1" applyBorder="1" applyAlignment="1">
      <alignment horizontal="center" vertical="top"/>
    </xf>
    <xf numFmtId="0" fontId="2" fillId="7" borderId="65" xfId="0" applyFont="1" applyFill="1" applyBorder="1" applyAlignment="1">
      <alignment horizontal="center" vertical="top"/>
    </xf>
    <xf numFmtId="0" fontId="2" fillId="7" borderId="64" xfId="0" applyFont="1" applyFill="1" applyBorder="1" applyAlignment="1">
      <alignment horizontal="center" vertical="top"/>
    </xf>
    <xf numFmtId="0" fontId="2" fillId="9" borderId="1" xfId="0" applyFont="1" applyFill="1" applyBorder="1" applyAlignment="1">
      <alignment horizontal="left" vertical="top" indent="1"/>
    </xf>
    <xf numFmtId="0" fontId="2" fillId="8" borderId="1" xfId="0" applyFont="1" applyFill="1" applyBorder="1" applyAlignment="1" applyProtection="1">
      <alignment horizontal="center" vertical="center" wrapText="1"/>
      <protection locked="0"/>
    </xf>
    <xf numFmtId="0" fontId="5" fillId="0" borderId="1" xfId="0" applyFont="1" applyBorder="1" applyAlignment="1">
      <alignment horizontal="left" vertical="center" wrapText="1"/>
    </xf>
    <xf numFmtId="0" fontId="2" fillId="5" borderId="1" xfId="0" applyFont="1" applyFill="1" applyBorder="1" applyAlignment="1" applyProtection="1">
      <alignment horizontal="left" vertical="center" wrapText="1"/>
      <protection hidden="1"/>
    </xf>
    <xf numFmtId="0" fontId="2" fillId="9" borderId="1" xfId="0" applyFont="1" applyFill="1" applyBorder="1" applyAlignment="1">
      <alignment horizontal="center" vertical="center"/>
    </xf>
    <xf numFmtId="9" fontId="36" fillId="0" borderId="1" xfId="0" applyNumberFormat="1" applyFont="1" applyBorder="1" applyAlignment="1" applyProtection="1">
      <alignment horizontal="left" vertical="center" wrapText="1" indent="1"/>
      <protection hidden="1"/>
    </xf>
    <xf numFmtId="9" fontId="36" fillId="15" borderId="1" xfId="0" applyNumberFormat="1" applyFont="1" applyFill="1" applyBorder="1" applyAlignment="1" applyProtection="1">
      <alignment horizontal="left" vertical="center" wrapText="1" indent="1"/>
      <protection hidden="1"/>
    </xf>
    <xf numFmtId="0" fontId="4" fillId="0" borderId="2" xfId="0" applyFont="1" applyFill="1" applyBorder="1" applyAlignment="1" applyProtection="1">
      <alignment horizontal="center" vertical="center" wrapText="1"/>
      <protection hidden="1"/>
    </xf>
    <xf numFmtId="0" fontId="4" fillId="0" borderId="1" xfId="0" applyFont="1" applyFill="1" applyBorder="1" applyAlignment="1" applyProtection="1">
      <alignment horizontal="center" vertical="center" wrapText="1"/>
      <protection hidden="1"/>
    </xf>
    <xf numFmtId="0" fontId="4" fillId="0" borderId="82" xfId="0" applyFont="1" applyFill="1" applyBorder="1" applyAlignment="1" applyProtection="1">
      <alignment horizontal="center" vertical="center" wrapText="1"/>
      <protection hidden="1"/>
    </xf>
    <xf numFmtId="0" fontId="2" fillId="8" borderId="1" xfId="0" applyFont="1" applyFill="1" applyBorder="1" applyAlignment="1">
      <alignment horizontal="center" vertical="center" wrapText="1"/>
    </xf>
    <xf numFmtId="0" fontId="5" fillId="0" borderId="82" xfId="0" applyFont="1" applyBorder="1" applyAlignment="1">
      <alignment horizontal="left" vertical="center" wrapText="1"/>
    </xf>
    <xf numFmtId="0" fontId="5" fillId="0" borderId="99" xfId="0" applyFont="1" applyBorder="1" applyAlignment="1">
      <alignment horizontal="left" vertical="center" wrapText="1"/>
    </xf>
    <xf numFmtId="0" fontId="5" fillId="0" borderId="2" xfId="0" applyFont="1" applyBorder="1" applyAlignment="1">
      <alignment horizontal="left" vertical="center" wrapText="1"/>
    </xf>
  </cellXfs>
  <cellStyles count="75">
    <cellStyle name="Normal" xfId="0" builtinId="0"/>
    <cellStyle name="Normal 10" xfId="16"/>
    <cellStyle name="Normal 10 2" xfId="69"/>
    <cellStyle name="Normal 11" xfId="17"/>
    <cellStyle name="Normal 12" xfId="18"/>
    <cellStyle name="Normal 12 2" xfId="39"/>
    <cellStyle name="Normal 12 3" xfId="73"/>
    <cellStyle name="Normal 13" xfId="19"/>
    <cellStyle name="Normal 13 2" xfId="67"/>
    <cellStyle name="Normal 14" xfId="27"/>
    <cellStyle name="Normal 15" xfId="10"/>
    <cellStyle name="Normal 16" xfId="20"/>
    <cellStyle name="Normal 17" xfId="29"/>
    <cellStyle name="Normal 18" xfId="34"/>
    <cellStyle name="Normal 19" xfId="33"/>
    <cellStyle name="Normal 19 2" xfId="64"/>
    <cellStyle name="Normal 2" xfId="6"/>
    <cellStyle name="Normal 2 10" xfId="40"/>
    <cellStyle name="Normal 2 11" xfId="8"/>
    <cellStyle name="Normal 2 2" xfId="2"/>
    <cellStyle name="Normal 2 2 2" xfId="41"/>
    <cellStyle name="Normal 2 3" xfId="3"/>
    <cellStyle name="Normal 2 3 2" xfId="42"/>
    <cellStyle name="Normal 2 4" xfId="5"/>
    <cellStyle name="Normal 2 4 2" xfId="43"/>
    <cellStyle name="Normal 2 5" xfId="7"/>
    <cellStyle name="Normal 2 5 2" xfId="44"/>
    <cellStyle name="Normal 2 6" xfId="45"/>
    <cellStyle name="Normal 2 7" xfId="46"/>
    <cellStyle name="Normal 2 8" xfId="47"/>
    <cellStyle name="Normal 2 9" xfId="48"/>
    <cellStyle name="Normal 20" xfId="35"/>
    <cellStyle name="Normal 20 2" xfId="65"/>
    <cellStyle name="Normal 21" xfId="21"/>
    <cellStyle name="Normal 22" xfId="22"/>
    <cellStyle name="Normal 23" xfId="23"/>
    <cellStyle name="Normal 24" xfId="24"/>
    <cellStyle name="Normal 25" xfId="25"/>
    <cellStyle name="Normal 26" xfId="28"/>
    <cellStyle name="Normal 27" xfId="49"/>
    <cellStyle name="Normal 28" xfId="32"/>
    <cellStyle name="Normal 29" xfId="30"/>
    <cellStyle name="Normal 3" xfId="4"/>
    <cellStyle name="Normal 30" xfId="31"/>
    <cellStyle name="Normal 31" xfId="9"/>
    <cellStyle name="Normal 31 2" xfId="50"/>
    <cellStyle name="Normal 32" xfId="51"/>
    <cellStyle name="Normal 33" xfId="52"/>
    <cellStyle name="Normal 34" xfId="53"/>
    <cellStyle name="Normal 35" xfId="54"/>
    <cellStyle name="Normal 36" xfId="37"/>
    <cellStyle name="Normal 37" xfId="55"/>
    <cellStyle name="Normal 38" xfId="56"/>
    <cellStyle name="Normal 39" xfId="57"/>
    <cellStyle name="Normal 4" xfId="11"/>
    <cellStyle name="Normal 4 2" xfId="72"/>
    <cellStyle name="Normal 40" xfId="58"/>
    <cellStyle name="Normal 41" xfId="59"/>
    <cellStyle name="Normal 42" xfId="60"/>
    <cellStyle name="Normal 43" xfId="61"/>
    <cellStyle name="Normal 44" xfId="36"/>
    <cellStyle name="Normal 45" xfId="38"/>
    <cellStyle name="Normal 47" xfId="66"/>
    <cellStyle name="Normal 48" xfId="74"/>
    <cellStyle name="Normal 5" xfId="26"/>
    <cellStyle name="Normal 5 2" xfId="68"/>
    <cellStyle name="Normal 6" xfId="12"/>
    <cellStyle name="Normal 6 2" xfId="70"/>
    <cellStyle name="Normal 7" xfId="13"/>
    <cellStyle name="Normal 8" xfId="14"/>
    <cellStyle name="Normal 9" xfId="15"/>
    <cellStyle name="Normal 9 2" xfId="71"/>
    <cellStyle name="Normal_GL" xfId="62"/>
    <cellStyle name="Normal_Sheet1" xfId="63"/>
    <cellStyle name="Percent" xfId="1" builtinId="5"/>
  </cellStyles>
  <dxfs count="572">
    <dxf>
      <font>
        <color rgb="FFFFFF00"/>
      </font>
      <fill>
        <patternFill>
          <bgColor rgb="FFBF311A"/>
        </patternFill>
      </fill>
    </dxf>
    <dxf>
      <font>
        <color rgb="FFFFFF00"/>
      </font>
      <fill>
        <patternFill>
          <bgColor rgb="FFBF311A"/>
        </patternFill>
      </fill>
    </dxf>
    <dxf>
      <font>
        <color rgb="FFFFFF00"/>
      </font>
      <fill>
        <patternFill>
          <bgColor rgb="FFBF311A"/>
        </patternFill>
      </fill>
    </dxf>
    <dxf>
      <font>
        <color rgb="FFFFFF00"/>
      </font>
      <fill>
        <patternFill>
          <bgColor rgb="FFBF311A"/>
        </patternFill>
      </fill>
    </dxf>
    <dxf>
      <font>
        <color rgb="FFFFFF00"/>
      </font>
      <fill>
        <patternFill>
          <bgColor rgb="FFBF311A"/>
        </patternFill>
      </fill>
    </dxf>
    <dxf>
      <font>
        <color rgb="FFFFFF00"/>
      </font>
      <fill>
        <patternFill>
          <bgColor rgb="FFBF311A"/>
        </patternFill>
      </fill>
    </dxf>
    <dxf>
      <font>
        <color rgb="FFFFFF00"/>
      </font>
      <fill>
        <patternFill>
          <bgColor rgb="FFBF311A"/>
        </patternFill>
      </fill>
    </dxf>
    <dxf>
      <font>
        <color rgb="FFFFFF00"/>
      </font>
      <fill>
        <patternFill>
          <bgColor rgb="FFBF311A"/>
        </patternFill>
      </fill>
    </dxf>
    <dxf>
      <font>
        <color rgb="FFFFFF00"/>
      </font>
      <fill>
        <patternFill>
          <bgColor rgb="FFBF311A"/>
        </patternFill>
      </fill>
    </dxf>
    <dxf>
      <font>
        <color rgb="FFFFFF00"/>
      </font>
      <fill>
        <patternFill>
          <bgColor rgb="FFBF311A"/>
        </patternFill>
      </fill>
    </dxf>
    <dxf>
      <font>
        <color rgb="FFFFFF00"/>
      </font>
      <fill>
        <patternFill>
          <bgColor rgb="FFBF311A"/>
        </patternFill>
      </fill>
    </dxf>
    <dxf>
      <font>
        <color rgb="FFFFFF00"/>
      </font>
      <fill>
        <patternFill>
          <bgColor rgb="FFBF311A"/>
        </patternFill>
      </fill>
    </dxf>
    <dxf>
      <font>
        <color rgb="FFFFFF00"/>
      </font>
      <fill>
        <patternFill>
          <bgColor rgb="FFBF311A"/>
        </patternFill>
      </fill>
    </dxf>
    <dxf>
      <font>
        <color rgb="FFFFFF00"/>
      </font>
      <fill>
        <patternFill>
          <bgColor rgb="FFBF311A"/>
        </patternFill>
      </fill>
    </dxf>
    <dxf>
      <font>
        <color rgb="FFFFFF00"/>
      </font>
      <fill>
        <patternFill>
          <bgColor rgb="FFBF311A"/>
        </patternFill>
      </fill>
    </dxf>
    <dxf>
      <font>
        <color rgb="FFFFFF00"/>
      </font>
      <fill>
        <patternFill>
          <bgColor rgb="FFBF311A"/>
        </patternFill>
      </fill>
    </dxf>
    <dxf>
      <font>
        <color rgb="FFFFFF00"/>
      </font>
      <fill>
        <patternFill>
          <bgColor rgb="FFBF311A"/>
        </patternFill>
      </fill>
    </dxf>
    <dxf>
      <font>
        <color rgb="FFFFFF00"/>
      </font>
      <fill>
        <patternFill>
          <bgColor rgb="FFBF311A"/>
        </patternFill>
      </fill>
    </dxf>
    <dxf>
      <font>
        <color rgb="FFFFFF00"/>
      </font>
      <fill>
        <patternFill>
          <bgColor rgb="FFBF311A"/>
        </patternFill>
      </fill>
    </dxf>
    <dxf>
      <font>
        <color rgb="FFFFFF00"/>
      </font>
      <fill>
        <patternFill>
          <bgColor rgb="FFBF311A"/>
        </patternFill>
      </fill>
    </dxf>
    <dxf>
      <font>
        <color rgb="FFFFFF00"/>
      </font>
      <fill>
        <patternFill>
          <bgColor rgb="FFBF311A"/>
        </patternFill>
      </fill>
    </dxf>
    <dxf>
      <font>
        <color rgb="FFFFFF00"/>
      </font>
      <fill>
        <patternFill>
          <bgColor rgb="FFBF311A"/>
        </patternFill>
      </fill>
    </dxf>
    <dxf>
      <font>
        <color rgb="FFFFFF00"/>
      </font>
      <fill>
        <patternFill>
          <bgColor rgb="FFBF311A"/>
        </patternFill>
      </fill>
    </dxf>
    <dxf>
      <font>
        <color rgb="FFFFFF00"/>
      </font>
      <fill>
        <patternFill>
          <bgColor rgb="FFBF311A"/>
        </patternFill>
      </fill>
    </dxf>
    <dxf>
      <font>
        <color rgb="FFFFFF00"/>
      </font>
      <fill>
        <patternFill>
          <bgColor rgb="FFBF311A"/>
        </patternFill>
      </fill>
    </dxf>
    <dxf>
      <font>
        <color rgb="FFFFFF00"/>
      </font>
      <fill>
        <patternFill>
          <bgColor rgb="FFBF311A"/>
        </patternFill>
      </fill>
    </dxf>
    <dxf>
      <font>
        <color rgb="FFFFFF00"/>
      </font>
      <fill>
        <patternFill>
          <bgColor rgb="FFBF311A"/>
        </patternFill>
      </fill>
    </dxf>
    <dxf>
      <font>
        <color rgb="FFFFFF00"/>
      </font>
      <fill>
        <patternFill>
          <bgColor rgb="FFBF311A"/>
        </patternFill>
      </fill>
    </dxf>
    <dxf>
      <font>
        <color rgb="FFFFFF00"/>
      </font>
      <fill>
        <patternFill>
          <bgColor rgb="FFBF311A"/>
        </patternFill>
      </fill>
    </dxf>
    <dxf>
      <font>
        <color rgb="FFFFFF00"/>
      </font>
      <fill>
        <patternFill>
          <bgColor rgb="FFBF311A"/>
        </patternFill>
      </fill>
    </dxf>
    <dxf>
      <font>
        <color rgb="FFFFFF00"/>
      </font>
      <fill>
        <patternFill>
          <bgColor rgb="FFBF311A"/>
        </patternFill>
      </fill>
    </dxf>
    <dxf>
      <font>
        <color rgb="FFFFFF00"/>
      </font>
      <fill>
        <patternFill>
          <bgColor rgb="FFBF311A"/>
        </patternFill>
      </fill>
    </dxf>
    <dxf>
      <font>
        <color rgb="FFFFFF00"/>
      </font>
      <fill>
        <patternFill>
          <bgColor rgb="FFBF311A"/>
        </patternFill>
      </fill>
    </dxf>
    <dxf>
      <font>
        <color rgb="FFFFFF00"/>
      </font>
      <fill>
        <patternFill>
          <bgColor rgb="FFBF311A"/>
        </patternFill>
      </fill>
    </dxf>
    <dxf>
      <font>
        <color rgb="FFFFFF00"/>
      </font>
      <fill>
        <patternFill>
          <bgColor rgb="FFBF311A"/>
        </patternFill>
      </fill>
    </dxf>
    <dxf>
      <font>
        <color rgb="FFFFFF00"/>
      </font>
      <fill>
        <patternFill>
          <bgColor rgb="FFBF311A"/>
        </patternFill>
      </fill>
    </dxf>
    <dxf>
      <font>
        <color rgb="FFFFFF00"/>
      </font>
      <fill>
        <patternFill>
          <bgColor rgb="FFBF311A"/>
        </patternFill>
      </fill>
    </dxf>
    <dxf>
      <font>
        <color rgb="FFFFFF00"/>
      </font>
      <fill>
        <patternFill>
          <bgColor rgb="FFBF311A"/>
        </patternFill>
      </fill>
    </dxf>
    <dxf>
      <font>
        <color rgb="FFFFFF00"/>
      </font>
      <fill>
        <patternFill>
          <bgColor rgb="FFBF311A"/>
        </patternFill>
      </fill>
    </dxf>
    <dxf>
      <font>
        <color rgb="FFFFFF00"/>
      </font>
      <fill>
        <patternFill>
          <bgColor rgb="FFBF311A"/>
        </patternFill>
      </fill>
    </dxf>
    <dxf>
      <font>
        <color rgb="FFFFFF00"/>
      </font>
      <fill>
        <patternFill>
          <bgColor rgb="FFBF311A"/>
        </patternFill>
      </fill>
    </dxf>
    <dxf>
      <font>
        <color rgb="FFFFFF00"/>
      </font>
      <fill>
        <patternFill>
          <bgColor rgb="FFBF311A"/>
        </patternFill>
      </fill>
    </dxf>
    <dxf>
      <font>
        <color rgb="FFFFFF00"/>
      </font>
      <fill>
        <patternFill>
          <bgColor rgb="FFBF311A"/>
        </patternFill>
      </fill>
    </dxf>
    <dxf>
      <font>
        <color rgb="FFFFFF00"/>
      </font>
      <fill>
        <patternFill>
          <bgColor rgb="FFBF311A"/>
        </patternFill>
      </fill>
    </dxf>
    <dxf>
      <font>
        <color rgb="FFFFFF00"/>
      </font>
      <fill>
        <patternFill>
          <bgColor rgb="FFBF311A"/>
        </patternFill>
      </fill>
    </dxf>
    <dxf>
      <font>
        <color rgb="FFFFFF00"/>
      </font>
      <fill>
        <patternFill>
          <bgColor rgb="FFBF311A"/>
        </patternFill>
      </fill>
    </dxf>
    <dxf>
      <font>
        <color rgb="FFFFFF00"/>
      </font>
      <fill>
        <patternFill>
          <bgColor rgb="FFBF311A"/>
        </patternFill>
      </fill>
    </dxf>
    <dxf>
      <font>
        <color rgb="FFFFFF00"/>
      </font>
      <fill>
        <patternFill>
          <bgColor rgb="FFBF311A"/>
        </patternFill>
      </fill>
    </dxf>
    <dxf>
      <font>
        <color rgb="FFFFFF00"/>
      </font>
      <fill>
        <patternFill>
          <bgColor rgb="FFBF311A"/>
        </patternFill>
      </fill>
    </dxf>
    <dxf>
      <font>
        <color rgb="FFFFFF00"/>
      </font>
      <fill>
        <patternFill>
          <bgColor rgb="FFBF311A"/>
        </patternFill>
      </fill>
    </dxf>
    <dxf>
      <font>
        <color rgb="FFFFFF00"/>
      </font>
      <fill>
        <patternFill>
          <fgColor indexed="64"/>
          <bgColor rgb="FFBF311A"/>
        </patternFill>
      </fill>
    </dxf>
    <dxf>
      <font>
        <color rgb="FFFFFF00"/>
      </font>
      <fill>
        <patternFill>
          <fgColor indexed="64"/>
          <bgColor rgb="FFBF311A"/>
        </patternFill>
      </fill>
    </dxf>
    <dxf>
      <font>
        <b val="0"/>
        <i val="0"/>
        <color theme="0" tint="-0.14993743705557422"/>
      </font>
      <fill>
        <patternFill>
          <fgColor indexed="64"/>
          <bgColor theme="0" tint="-0.14993743705557422"/>
        </patternFill>
      </fill>
    </dxf>
    <dxf>
      <font>
        <b/>
        <i val="0"/>
      </font>
      <fill>
        <patternFill>
          <fgColor indexed="64"/>
          <bgColor theme="0" tint="-0.14993743705557422"/>
        </patternFill>
      </fill>
    </dxf>
    <dxf>
      <fill>
        <patternFill>
          <fgColor indexed="64"/>
          <bgColor theme="0" tint="-0.14993743705557422"/>
        </patternFill>
      </fill>
    </dxf>
    <dxf>
      <font>
        <color rgb="FFFFFF00"/>
      </font>
      <fill>
        <patternFill>
          <fgColor indexed="64"/>
          <bgColor rgb="FFBF311A"/>
        </patternFill>
      </fill>
    </dxf>
    <dxf>
      <font>
        <color rgb="FFFFFF00"/>
      </font>
      <fill>
        <patternFill>
          <fgColor indexed="64"/>
          <bgColor rgb="FFBF311A"/>
        </patternFill>
      </fill>
    </dxf>
    <dxf>
      <font>
        <b val="0"/>
        <i val="0"/>
        <color theme="0" tint="-0.14993743705557422"/>
      </font>
      <fill>
        <patternFill>
          <fgColor indexed="64"/>
          <bgColor theme="0" tint="-0.14993743705557422"/>
        </patternFill>
      </fill>
    </dxf>
    <dxf>
      <font>
        <b/>
        <i val="0"/>
      </font>
      <fill>
        <patternFill>
          <fgColor indexed="64"/>
          <bgColor theme="0" tint="-0.14993743705557422"/>
        </patternFill>
      </fill>
    </dxf>
    <dxf>
      <fill>
        <patternFill>
          <fgColor indexed="64"/>
          <bgColor theme="0" tint="-0.14993743705557422"/>
        </patternFill>
      </fill>
    </dxf>
    <dxf>
      <font>
        <color rgb="FFFFFF00"/>
      </font>
      <fill>
        <patternFill>
          <fgColor indexed="64"/>
          <bgColor rgb="FFBF311A"/>
        </patternFill>
      </fill>
    </dxf>
    <dxf>
      <font>
        <color rgb="FFFFFF00"/>
      </font>
      <fill>
        <patternFill>
          <fgColor indexed="64"/>
          <bgColor rgb="FFBF311A"/>
        </patternFill>
      </fill>
    </dxf>
    <dxf>
      <font>
        <b val="0"/>
        <i val="0"/>
        <color theme="0" tint="-0.14993743705557422"/>
      </font>
      <fill>
        <patternFill>
          <fgColor indexed="64"/>
          <bgColor theme="0" tint="-0.14993743705557422"/>
        </patternFill>
      </fill>
    </dxf>
    <dxf>
      <font>
        <b/>
        <i val="0"/>
      </font>
      <fill>
        <patternFill>
          <fgColor indexed="64"/>
          <bgColor theme="0" tint="-0.14993743705557422"/>
        </patternFill>
      </fill>
    </dxf>
    <dxf>
      <fill>
        <patternFill>
          <fgColor indexed="64"/>
          <bgColor theme="0" tint="-0.14993743705557422"/>
        </patternFill>
      </fill>
    </dxf>
    <dxf>
      <font>
        <color rgb="FFFFFF00"/>
      </font>
      <fill>
        <patternFill>
          <fgColor indexed="64"/>
          <bgColor rgb="FFBF311A"/>
        </patternFill>
      </fill>
    </dxf>
    <dxf>
      <font>
        <color rgb="FFFFFF00"/>
      </font>
      <fill>
        <patternFill>
          <fgColor indexed="64"/>
          <bgColor rgb="FFBF311A"/>
        </patternFill>
      </fill>
    </dxf>
    <dxf>
      <font>
        <b val="0"/>
        <i val="0"/>
        <color theme="0" tint="-0.14993743705557422"/>
      </font>
      <fill>
        <patternFill>
          <fgColor indexed="64"/>
          <bgColor theme="0" tint="-0.14993743705557422"/>
        </patternFill>
      </fill>
    </dxf>
    <dxf>
      <font>
        <b/>
        <i val="0"/>
      </font>
      <fill>
        <patternFill>
          <fgColor indexed="64"/>
          <bgColor theme="0" tint="-0.14993743705557422"/>
        </patternFill>
      </fill>
    </dxf>
    <dxf>
      <fill>
        <patternFill>
          <fgColor indexed="64"/>
          <bgColor theme="0" tint="-0.14993743705557422"/>
        </patternFill>
      </fill>
    </dxf>
    <dxf>
      <font>
        <color rgb="FFFFFF00"/>
      </font>
      <fill>
        <patternFill>
          <fgColor indexed="64"/>
          <bgColor rgb="FFBF311A"/>
        </patternFill>
      </fill>
    </dxf>
    <dxf>
      <font>
        <color rgb="FFFFFF00"/>
      </font>
      <fill>
        <patternFill>
          <fgColor indexed="64"/>
          <bgColor rgb="FFBF311A"/>
        </patternFill>
      </fill>
    </dxf>
    <dxf>
      <font>
        <b val="0"/>
        <i val="0"/>
        <color theme="0" tint="-0.14993743705557422"/>
      </font>
      <fill>
        <patternFill>
          <fgColor indexed="64"/>
          <bgColor theme="0" tint="-0.14993743705557422"/>
        </patternFill>
      </fill>
    </dxf>
    <dxf>
      <font>
        <b/>
        <i val="0"/>
      </font>
      <fill>
        <patternFill>
          <fgColor indexed="64"/>
          <bgColor theme="0" tint="-0.14993743705557422"/>
        </patternFill>
      </fill>
    </dxf>
    <dxf>
      <fill>
        <patternFill>
          <fgColor indexed="64"/>
          <bgColor theme="0" tint="-0.14993743705557422"/>
        </patternFill>
      </fill>
    </dxf>
    <dxf>
      <font>
        <color rgb="FFFFFF00"/>
      </font>
      <fill>
        <patternFill>
          <fgColor indexed="64"/>
          <bgColor rgb="FFBF311A"/>
        </patternFill>
      </fill>
    </dxf>
    <dxf>
      <font>
        <color rgb="FFFFFF00"/>
      </font>
      <fill>
        <patternFill>
          <fgColor indexed="64"/>
          <bgColor rgb="FFBF311A"/>
        </patternFill>
      </fill>
    </dxf>
    <dxf>
      <font>
        <b val="0"/>
        <i val="0"/>
        <color theme="0" tint="-0.14993743705557422"/>
      </font>
      <fill>
        <patternFill>
          <fgColor indexed="64"/>
          <bgColor theme="0" tint="-0.14993743705557422"/>
        </patternFill>
      </fill>
    </dxf>
    <dxf>
      <font>
        <b/>
        <i val="0"/>
      </font>
      <fill>
        <patternFill>
          <fgColor indexed="64"/>
          <bgColor theme="0" tint="-0.14993743705557422"/>
        </patternFill>
      </fill>
    </dxf>
    <dxf>
      <fill>
        <patternFill>
          <fgColor indexed="64"/>
          <bgColor theme="0" tint="-0.14993743705557422"/>
        </patternFill>
      </fill>
    </dxf>
    <dxf>
      <font>
        <color rgb="FFFFFF00"/>
      </font>
      <fill>
        <patternFill>
          <fgColor indexed="64"/>
          <bgColor rgb="FFBF311A"/>
        </patternFill>
      </fill>
    </dxf>
    <dxf>
      <font>
        <color rgb="FFFFFF00"/>
      </font>
      <fill>
        <patternFill>
          <fgColor indexed="64"/>
          <bgColor rgb="FFBF311A"/>
        </patternFill>
      </fill>
    </dxf>
    <dxf>
      <font>
        <b val="0"/>
        <i val="0"/>
        <color theme="0" tint="-0.14993743705557422"/>
      </font>
      <fill>
        <patternFill>
          <fgColor indexed="64"/>
          <bgColor theme="0" tint="-0.14993743705557422"/>
        </patternFill>
      </fill>
    </dxf>
    <dxf>
      <font>
        <b/>
        <i val="0"/>
      </font>
      <fill>
        <patternFill>
          <fgColor indexed="64"/>
          <bgColor theme="0" tint="-0.14993743705557422"/>
        </patternFill>
      </fill>
    </dxf>
    <dxf>
      <fill>
        <patternFill>
          <fgColor indexed="64"/>
          <bgColor theme="0" tint="-0.14993743705557422"/>
        </patternFill>
      </fill>
    </dxf>
    <dxf>
      <font>
        <color rgb="FFFFFF00"/>
      </font>
      <fill>
        <patternFill>
          <fgColor indexed="64"/>
          <bgColor rgb="FFBF311A"/>
        </patternFill>
      </fill>
    </dxf>
    <dxf>
      <font>
        <color rgb="FFFFFF00"/>
      </font>
      <fill>
        <patternFill>
          <fgColor indexed="64"/>
          <bgColor rgb="FFBF311A"/>
        </patternFill>
      </fill>
    </dxf>
    <dxf>
      <font>
        <b val="0"/>
        <i val="0"/>
        <color theme="0" tint="-0.14993743705557422"/>
      </font>
      <fill>
        <patternFill>
          <fgColor indexed="64"/>
          <bgColor theme="0" tint="-0.14993743705557422"/>
        </patternFill>
      </fill>
    </dxf>
    <dxf>
      <font>
        <b/>
        <i val="0"/>
      </font>
      <fill>
        <patternFill>
          <fgColor indexed="64"/>
          <bgColor theme="0" tint="-0.14993743705557422"/>
        </patternFill>
      </fill>
    </dxf>
    <dxf>
      <fill>
        <patternFill>
          <fgColor indexed="64"/>
          <bgColor theme="0" tint="-0.14993743705557422"/>
        </patternFill>
      </fill>
    </dxf>
    <dxf>
      <font>
        <color rgb="FFFFFF00"/>
      </font>
      <fill>
        <patternFill>
          <fgColor indexed="64"/>
          <bgColor rgb="FFBF311A"/>
        </patternFill>
      </fill>
    </dxf>
    <dxf>
      <font>
        <color rgb="FFFFFF00"/>
      </font>
      <fill>
        <patternFill>
          <fgColor indexed="64"/>
          <bgColor rgb="FFBF311A"/>
        </patternFill>
      </fill>
    </dxf>
    <dxf>
      <font>
        <b val="0"/>
        <i val="0"/>
        <color theme="0" tint="-0.14993743705557422"/>
      </font>
      <fill>
        <patternFill>
          <fgColor indexed="64"/>
          <bgColor theme="0" tint="-0.14993743705557422"/>
        </patternFill>
      </fill>
    </dxf>
    <dxf>
      <font>
        <b/>
        <i val="0"/>
      </font>
      <fill>
        <patternFill>
          <fgColor indexed="64"/>
          <bgColor theme="0" tint="-0.14993743705557422"/>
        </patternFill>
      </fill>
    </dxf>
    <dxf>
      <fill>
        <patternFill>
          <fgColor indexed="64"/>
          <bgColor theme="0" tint="-0.14993743705557422"/>
        </patternFill>
      </fill>
    </dxf>
    <dxf>
      <font>
        <color rgb="FFFFFF00"/>
      </font>
      <fill>
        <patternFill>
          <fgColor indexed="64"/>
          <bgColor rgb="FFBF311A"/>
        </patternFill>
      </fill>
    </dxf>
    <dxf>
      <font>
        <color rgb="FFFFFF00"/>
      </font>
      <fill>
        <patternFill>
          <fgColor indexed="64"/>
          <bgColor rgb="FFBF311A"/>
        </patternFill>
      </fill>
    </dxf>
    <dxf>
      <font>
        <b val="0"/>
        <i val="0"/>
        <color theme="0" tint="-0.14993743705557422"/>
      </font>
      <fill>
        <patternFill>
          <fgColor indexed="64"/>
          <bgColor theme="0" tint="-0.14993743705557422"/>
        </patternFill>
      </fill>
    </dxf>
    <dxf>
      <font>
        <b/>
        <i val="0"/>
      </font>
      <fill>
        <patternFill>
          <fgColor indexed="64"/>
          <bgColor theme="0" tint="-0.14993743705557422"/>
        </patternFill>
      </fill>
    </dxf>
    <dxf>
      <fill>
        <patternFill>
          <fgColor indexed="64"/>
          <bgColor theme="0" tint="-0.14993743705557422"/>
        </patternFill>
      </fill>
    </dxf>
    <dxf>
      <font>
        <color rgb="FFFFFF00"/>
      </font>
      <fill>
        <patternFill>
          <fgColor indexed="64"/>
          <bgColor rgb="FFBF311A"/>
        </patternFill>
      </fill>
    </dxf>
    <dxf>
      <font>
        <color rgb="FFFFFF00"/>
      </font>
      <fill>
        <patternFill>
          <fgColor indexed="64"/>
          <bgColor rgb="FFBF311A"/>
        </patternFill>
      </fill>
    </dxf>
    <dxf>
      <font>
        <b val="0"/>
        <i val="0"/>
        <color theme="0" tint="-0.14993743705557422"/>
      </font>
      <fill>
        <patternFill>
          <fgColor indexed="64"/>
          <bgColor theme="0" tint="-0.14993743705557422"/>
        </patternFill>
      </fill>
    </dxf>
    <dxf>
      <font>
        <b/>
        <i val="0"/>
      </font>
      <fill>
        <patternFill>
          <fgColor indexed="64"/>
          <bgColor theme="0" tint="-0.14993743705557422"/>
        </patternFill>
      </fill>
    </dxf>
    <dxf>
      <fill>
        <patternFill>
          <fgColor indexed="64"/>
          <bgColor theme="0" tint="-0.14993743705557422"/>
        </patternFill>
      </fill>
    </dxf>
    <dxf>
      <font>
        <color rgb="FFFFFF00"/>
      </font>
      <fill>
        <patternFill>
          <fgColor indexed="64"/>
          <bgColor rgb="FFBF311A"/>
        </patternFill>
      </fill>
    </dxf>
    <dxf>
      <font>
        <color rgb="FFFFFF00"/>
      </font>
      <fill>
        <patternFill>
          <fgColor indexed="64"/>
          <bgColor rgb="FFBF311A"/>
        </patternFill>
      </fill>
    </dxf>
    <dxf>
      <font>
        <b val="0"/>
        <i val="0"/>
        <color theme="0" tint="-0.14993743705557422"/>
      </font>
      <fill>
        <patternFill>
          <fgColor indexed="64"/>
          <bgColor theme="0" tint="-0.14993743705557422"/>
        </patternFill>
      </fill>
    </dxf>
    <dxf>
      <font>
        <b/>
        <i val="0"/>
      </font>
      <fill>
        <patternFill>
          <fgColor indexed="64"/>
          <bgColor theme="0" tint="-0.14993743705557422"/>
        </patternFill>
      </fill>
    </dxf>
    <dxf>
      <fill>
        <patternFill>
          <fgColor indexed="64"/>
          <bgColor theme="0" tint="-0.14993743705557422"/>
        </patternFill>
      </fill>
    </dxf>
    <dxf>
      <font>
        <color rgb="FFFFFF00"/>
      </font>
      <fill>
        <patternFill>
          <fgColor indexed="64"/>
          <bgColor rgb="FFBF311A"/>
        </patternFill>
      </fill>
    </dxf>
    <dxf>
      <font>
        <color rgb="FFFFFF00"/>
      </font>
      <fill>
        <patternFill>
          <fgColor indexed="64"/>
          <bgColor rgb="FFBF311A"/>
        </patternFill>
      </fill>
    </dxf>
    <dxf>
      <font>
        <b val="0"/>
        <i val="0"/>
        <color theme="0" tint="-0.14993743705557422"/>
      </font>
      <fill>
        <patternFill>
          <fgColor indexed="64"/>
          <bgColor theme="0" tint="-0.14993743705557422"/>
        </patternFill>
      </fill>
    </dxf>
    <dxf>
      <font>
        <b/>
        <i val="0"/>
      </font>
      <fill>
        <patternFill>
          <fgColor indexed="64"/>
          <bgColor theme="0" tint="-0.14993743705557422"/>
        </patternFill>
      </fill>
    </dxf>
    <dxf>
      <fill>
        <patternFill>
          <fgColor indexed="64"/>
          <bgColor theme="0" tint="-0.14993743705557422"/>
        </patternFill>
      </fill>
    </dxf>
    <dxf>
      <font>
        <color rgb="FFFFFF00"/>
      </font>
      <fill>
        <patternFill>
          <fgColor indexed="64"/>
          <bgColor rgb="FFBF311A"/>
        </patternFill>
      </fill>
    </dxf>
    <dxf>
      <font>
        <color rgb="FFFFFF00"/>
      </font>
      <fill>
        <patternFill>
          <fgColor indexed="64"/>
          <bgColor rgb="FFBF311A"/>
        </patternFill>
      </fill>
    </dxf>
    <dxf>
      <font>
        <b val="0"/>
        <i val="0"/>
        <color theme="0" tint="-0.14993743705557422"/>
      </font>
      <fill>
        <patternFill>
          <fgColor indexed="64"/>
          <bgColor theme="0" tint="-0.14993743705557422"/>
        </patternFill>
      </fill>
    </dxf>
    <dxf>
      <font>
        <b/>
        <i val="0"/>
      </font>
      <fill>
        <patternFill>
          <fgColor indexed="64"/>
          <bgColor theme="0" tint="-0.14993743705557422"/>
        </patternFill>
      </fill>
    </dxf>
    <dxf>
      <fill>
        <patternFill>
          <fgColor indexed="64"/>
          <bgColor theme="0" tint="-0.14993743705557422"/>
        </patternFill>
      </fill>
    </dxf>
    <dxf>
      <font>
        <color rgb="FFFFFF00"/>
      </font>
      <fill>
        <patternFill>
          <fgColor indexed="64"/>
          <bgColor rgb="FFBF311A"/>
        </patternFill>
      </fill>
    </dxf>
    <dxf>
      <font>
        <color rgb="FFFFFF00"/>
      </font>
      <fill>
        <patternFill>
          <fgColor indexed="64"/>
          <bgColor rgb="FFBF311A"/>
        </patternFill>
      </fill>
    </dxf>
    <dxf>
      <font>
        <b val="0"/>
        <i val="0"/>
        <color theme="0" tint="-0.14993743705557422"/>
      </font>
      <fill>
        <patternFill>
          <fgColor indexed="64"/>
          <bgColor theme="0" tint="-0.14993743705557422"/>
        </patternFill>
      </fill>
    </dxf>
    <dxf>
      <font>
        <b/>
        <i val="0"/>
      </font>
      <fill>
        <patternFill>
          <fgColor indexed="64"/>
          <bgColor theme="0" tint="-0.14993743705557422"/>
        </patternFill>
      </fill>
    </dxf>
    <dxf>
      <fill>
        <patternFill>
          <fgColor indexed="64"/>
          <bgColor theme="0" tint="-0.14993743705557422"/>
        </patternFill>
      </fill>
    </dxf>
    <dxf>
      <font>
        <color rgb="FFFFFF00"/>
      </font>
      <fill>
        <patternFill>
          <fgColor indexed="64"/>
          <bgColor rgb="FFBF311A"/>
        </patternFill>
      </fill>
    </dxf>
    <dxf>
      <font>
        <color rgb="FFFFFF00"/>
      </font>
      <fill>
        <patternFill>
          <fgColor indexed="64"/>
          <bgColor rgb="FFBF311A"/>
        </patternFill>
      </fill>
    </dxf>
    <dxf>
      <font>
        <b val="0"/>
        <i val="0"/>
        <color theme="0" tint="-0.14993743705557422"/>
      </font>
      <fill>
        <patternFill>
          <fgColor indexed="64"/>
          <bgColor theme="0" tint="-0.14993743705557422"/>
        </patternFill>
      </fill>
    </dxf>
    <dxf>
      <font>
        <b/>
        <i val="0"/>
      </font>
      <fill>
        <patternFill>
          <fgColor indexed="64"/>
          <bgColor theme="0" tint="-0.14993743705557422"/>
        </patternFill>
      </fill>
    </dxf>
    <dxf>
      <fill>
        <patternFill>
          <fgColor indexed="64"/>
          <bgColor theme="0" tint="-0.14993743705557422"/>
        </patternFill>
      </fill>
    </dxf>
    <dxf>
      <font>
        <color rgb="FFFFFF00"/>
      </font>
      <fill>
        <patternFill>
          <fgColor indexed="64"/>
          <bgColor rgb="FFBF311A"/>
        </patternFill>
      </fill>
    </dxf>
    <dxf>
      <font>
        <color rgb="FFFFFF00"/>
      </font>
      <fill>
        <patternFill>
          <fgColor indexed="64"/>
          <bgColor rgb="FFBF311A"/>
        </patternFill>
      </fill>
    </dxf>
    <dxf>
      <font>
        <b val="0"/>
        <i val="0"/>
        <color theme="0" tint="-0.14993743705557422"/>
      </font>
      <fill>
        <patternFill>
          <fgColor indexed="64"/>
          <bgColor theme="0" tint="-0.14993743705557422"/>
        </patternFill>
      </fill>
    </dxf>
    <dxf>
      <font>
        <b/>
        <i val="0"/>
      </font>
      <fill>
        <patternFill>
          <fgColor indexed="64"/>
          <bgColor theme="0" tint="-0.14993743705557422"/>
        </patternFill>
      </fill>
    </dxf>
    <dxf>
      <fill>
        <patternFill>
          <fgColor indexed="64"/>
          <bgColor theme="0" tint="-0.14993743705557422"/>
        </patternFill>
      </fill>
    </dxf>
    <dxf>
      <font>
        <color rgb="FFFFFF00"/>
      </font>
      <fill>
        <patternFill>
          <fgColor indexed="64"/>
          <bgColor rgb="FFBF311A"/>
        </patternFill>
      </fill>
    </dxf>
    <dxf>
      <font>
        <color rgb="FFFFFF00"/>
      </font>
      <fill>
        <patternFill>
          <fgColor indexed="64"/>
          <bgColor rgb="FFBF311A"/>
        </patternFill>
      </fill>
    </dxf>
    <dxf>
      <font>
        <b val="0"/>
        <i val="0"/>
        <color theme="0" tint="-0.14993743705557422"/>
      </font>
      <fill>
        <patternFill>
          <fgColor indexed="64"/>
          <bgColor theme="0" tint="-0.14993743705557422"/>
        </patternFill>
      </fill>
    </dxf>
    <dxf>
      <font>
        <b/>
        <i val="0"/>
      </font>
      <fill>
        <patternFill>
          <fgColor indexed="64"/>
          <bgColor theme="0" tint="-0.14993743705557422"/>
        </patternFill>
      </fill>
    </dxf>
    <dxf>
      <fill>
        <patternFill>
          <fgColor indexed="64"/>
          <bgColor theme="0" tint="-0.14993743705557422"/>
        </patternFill>
      </fill>
    </dxf>
    <dxf>
      <font>
        <color rgb="FFFFFF00"/>
      </font>
      <fill>
        <patternFill>
          <fgColor indexed="64"/>
          <bgColor rgb="FFBF311A"/>
        </patternFill>
      </fill>
    </dxf>
    <dxf>
      <font>
        <color rgb="FFFFFF00"/>
      </font>
      <fill>
        <patternFill>
          <fgColor indexed="64"/>
          <bgColor rgb="FFBF311A"/>
        </patternFill>
      </fill>
    </dxf>
    <dxf>
      <font>
        <b val="0"/>
        <i val="0"/>
        <color theme="0" tint="-0.14993743705557422"/>
      </font>
      <fill>
        <patternFill>
          <fgColor indexed="64"/>
          <bgColor theme="0" tint="-0.14993743705557422"/>
        </patternFill>
      </fill>
    </dxf>
    <dxf>
      <font>
        <b/>
        <i val="0"/>
      </font>
      <fill>
        <patternFill>
          <fgColor indexed="64"/>
          <bgColor theme="0" tint="-0.14993743705557422"/>
        </patternFill>
      </fill>
    </dxf>
    <dxf>
      <fill>
        <patternFill>
          <fgColor indexed="64"/>
          <bgColor theme="0" tint="-0.14993743705557422"/>
        </patternFill>
      </fill>
    </dxf>
    <dxf>
      <font>
        <color rgb="FFFFFF00"/>
      </font>
      <fill>
        <patternFill>
          <fgColor indexed="64"/>
          <bgColor rgb="FFBF311A"/>
        </patternFill>
      </fill>
    </dxf>
    <dxf>
      <font>
        <color rgb="FFFFFF00"/>
      </font>
      <fill>
        <patternFill>
          <fgColor indexed="64"/>
          <bgColor rgb="FFBF311A"/>
        </patternFill>
      </fill>
    </dxf>
    <dxf>
      <font>
        <b val="0"/>
        <i val="0"/>
        <color theme="0" tint="-0.14993743705557422"/>
      </font>
      <fill>
        <patternFill>
          <fgColor indexed="64"/>
          <bgColor theme="0" tint="-0.14993743705557422"/>
        </patternFill>
      </fill>
    </dxf>
    <dxf>
      <font>
        <b/>
        <i val="0"/>
      </font>
      <fill>
        <patternFill>
          <fgColor indexed="64"/>
          <bgColor theme="0" tint="-0.14993743705557422"/>
        </patternFill>
      </fill>
    </dxf>
    <dxf>
      <fill>
        <patternFill>
          <fgColor indexed="64"/>
          <bgColor theme="0" tint="-0.14993743705557422"/>
        </patternFill>
      </fill>
    </dxf>
    <dxf>
      <font>
        <color rgb="FFFFFF00"/>
      </font>
      <fill>
        <patternFill>
          <fgColor indexed="64"/>
          <bgColor rgb="FFBF311A"/>
        </patternFill>
      </fill>
    </dxf>
    <dxf>
      <font>
        <color rgb="FFFFFF00"/>
      </font>
      <fill>
        <patternFill>
          <fgColor indexed="64"/>
          <bgColor rgb="FFBF311A"/>
        </patternFill>
      </fill>
    </dxf>
    <dxf>
      <font>
        <b val="0"/>
        <i val="0"/>
        <color theme="0" tint="-0.14993743705557422"/>
      </font>
      <fill>
        <patternFill>
          <fgColor indexed="64"/>
          <bgColor theme="0" tint="-0.14993743705557422"/>
        </patternFill>
      </fill>
    </dxf>
    <dxf>
      <font>
        <b/>
        <i val="0"/>
      </font>
      <fill>
        <patternFill>
          <fgColor indexed="64"/>
          <bgColor theme="0" tint="-0.14993743705557422"/>
        </patternFill>
      </fill>
    </dxf>
    <dxf>
      <fill>
        <patternFill>
          <fgColor indexed="64"/>
          <bgColor theme="0" tint="-0.14993743705557422"/>
        </patternFill>
      </fill>
    </dxf>
    <dxf>
      <font>
        <color rgb="FFFFFF00"/>
      </font>
      <fill>
        <patternFill>
          <fgColor indexed="64"/>
          <bgColor rgb="FFBF311A"/>
        </patternFill>
      </fill>
    </dxf>
    <dxf>
      <font>
        <color rgb="FFFFFF00"/>
      </font>
      <fill>
        <patternFill>
          <fgColor indexed="64"/>
          <bgColor rgb="FFBF311A"/>
        </patternFill>
      </fill>
    </dxf>
    <dxf>
      <font>
        <b val="0"/>
        <i val="0"/>
        <color theme="0" tint="-0.14993743705557422"/>
      </font>
      <fill>
        <patternFill>
          <fgColor indexed="64"/>
          <bgColor theme="0" tint="-0.14993743705557422"/>
        </patternFill>
      </fill>
    </dxf>
    <dxf>
      <font>
        <b/>
        <i val="0"/>
      </font>
      <fill>
        <patternFill>
          <fgColor indexed="64"/>
          <bgColor theme="0" tint="-0.14993743705557422"/>
        </patternFill>
      </fill>
    </dxf>
    <dxf>
      <fill>
        <patternFill>
          <fgColor indexed="64"/>
          <bgColor theme="0" tint="-0.14993743705557422"/>
        </patternFill>
      </fill>
    </dxf>
    <dxf>
      <font>
        <color rgb="FFFFFF00"/>
      </font>
      <fill>
        <patternFill>
          <fgColor indexed="64"/>
          <bgColor rgb="FFBF311A"/>
        </patternFill>
      </fill>
    </dxf>
    <dxf>
      <font>
        <color rgb="FFFFFF00"/>
      </font>
      <fill>
        <patternFill>
          <fgColor indexed="64"/>
          <bgColor rgb="FFBF311A"/>
        </patternFill>
      </fill>
    </dxf>
    <dxf>
      <font>
        <b val="0"/>
        <i val="0"/>
        <color theme="0" tint="-0.14993743705557422"/>
      </font>
      <fill>
        <patternFill>
          <fgColor indexed="64"/>
          <bgColor theme="0" tint="-0.14993743705557422"/>
        </patternFill>
      </fill>
    </dxf>
    <dxf>
      <font>
        <b/>
        <i val="0"/>
      </font>
      <fill>
        <patternFill>
          <fgColor indexed="64"/>
          <bgColor theme="0" tint="-0.14993743705557422"/>
        </patternFill>
      </fill>
    </dxf>
    <dxf>
      <fill>
        <patternFill>
          <fgColor indexed="64"/>
          <bgColor theme="0" tint="-0.14993743705557422"/>
        </patternFill>
      </fill>
    </dxf>
    <dxf>
      <font>
        <color rgb="FFFFFF00"/>
      </font>
      <fill>
        <patternFill>
          <fgColor indexed="64"/>
          <bgColor rgb="FFBF311A"/>
        </patternFill>
      </fill>
    </dxf>
    <dxf>
      <font>
        <color rgb="FFFFFF00"/>
      </font>
      <fill>
        <patternFill>
          <fgColor indexed="64"/>
          <bgColor rgb="FFBF311A"/>
        </patternFill>
      </fill>
    </dxf>
    <dxf>
      <font>
        <b val="0"/>
        <i val="0"/>
        <color theme="0" tint="-0.14993743705557422"/>
      </font>
      <fill>
        <patternFill>
          <fgColor indexed="64"/>
          <bgColor theme="0" tint="-0.14993743705557422"/>
        </patternFill>
      </fill>
    </dxf>
    <dxf>
      <font>
        <b/>
        <i val="0"/>
      </font>
      <fill>
        <patternFill>
          <fgColor indexed="64"/>
          <bgColor theme="0" tint="-0.14993743705557422"/>
        </patternFill>
      </fill>
    </dxf>
    <dxf>
      <fill>
        <patternFill>
          <fgColor indexed="64"/>
          <bgColor theme="0" tint="-0.14993743705557422"/>
        </patternFill>
      </fill>
    </dxf>
    <dxf>
      <font>
        <color rgb="FFFFFF00"/>
      </font>
      <fill>
        <patternFill>
          <fgColor indexed="64"/>
          <bgColor rgb="FFBF311A"/>
        </patternFill>
      </fill>
    </dxf>
    <dxf>
      <font>
        <color rgb="FFFFFF00"/>
      </font>
      <fill>
        <patternFill>
          <fgColor indexed="64"/>
          <bgColor rgb="FFBF311A"/>
        </patternFill>
      </fill>
    </dxf>
    <dxf>
      <font>
        <b val="0"/>
        <i val="0"/>
        <color theme="0" tint="-0.14993743705557422"/>
      </font>
      <fill>
        <patternFill>
          <fgColor indexed="64"/>
          <bgColor theme="0" tint="-0.14993743705557422"/>
        </patternFill>
      </fill>
    </dxf>
    <dxf>
      <font>
        <b/>
        <i val="0"/>
      </font>
      <fill>
        <patternFill>
          <fgColor indexed="64"/>
          <bgColor theme="0" tint="-0.14993743705557422"/>
        </patternFill>
      </fill>
    </dxf>
    <dxf>
      <fill>
        <patternFill>
          <fgColor indexed="64"/>
          <bgColor theme="0" tint="-0.14993743705557422"/>
        </patternFill>
      </fill>
    </dxf>
    <dxf>
      <font>
        <b/>
        <i val="0"/>
        <color auto="1"/>
      </font>
      <fill>
        <patternFill>
          <bgColor rgb="FFE58E1A"/>
        </patternFill>
      </fill>
    </dxf>
    <dxf>
      <font>
        <b/>
        <i val="0"/>
        <color auto="1"/>
      </font>
      <fill>
        <patternFill>
          <bgColor rgb="FF949B50"/>
        </patternFill>
      </fill>
    </dxf>
    <dxf>
      <font>
        <b/>
        <i val="0"/>
        <color theme="0"/>
      </font>
      <fill>
        <patternFill>
          <bgColor rgb="FFBF311A"/>
        </patternFill>
      </fill>
    </dxf>
    <dxf>
      <font>
        <b/>
        <i val="0"/>
        <color auto="1"/>
      </font>
      <fill>
        <patternFill>
          <bgColor rgb="FFE58E1A"/>
        </patternFill>
      </fill>
    </dxf>
    <dxf>
      <font>
        <b/>
        <i val="0"/>
        <color auto="1"/>
      </font>
      <fill>
        <patternFill>
          <bgColor rgb="FF949B50"/>
        </patternFill>
      </fill>
    </dxf>
    <dxf>
      <font>
        <b/>
        <i val="0"/>
        <color theme="0"/>
      </font>
      <fill>
        <patternFill>
          <bgColor rgb="FFBF311A"/>
        </patternFill>
      </fill>
    </dxf>
    <dxf>
      <font>
        <b/>
        <i val="0"/>
        <color auto="1"/>
      </font>
      <fill>
        <patternFill>
          <bgColor rgb="FFE58E1A"/>
        </patternFill>
      </fill>
    </dxf>
    <dxf>
      <font>
        <b/>
        <i val="0"/>
        <color auto="1"/>
      </font>
      <fill>
        <patternFill>
          <bgColor rgb="FF949B50"/>
        </patternFill>
      </fill>
    </dxf>
    <dxf>
      <font>
        <b/>
        <i val="0"/>
        <color theme="0"/>
      </font>
      <fill>
        <patternFill>
          <bgColor rgb="FFBF311A"/>
        </patternFill>
      </fill>
    </dxf>
    <dxf>
      <font>
        <b/>
        <i val="0"/>
        <color auto="1"/>
      </font>
      <fill>
        <patternFill>
          <bgColor rgb="FFE58E1A"/>
        </patternFill>
      </fill>
    </dxf>
    <dxf>
      <font>
        <b/>
        <i val="0"/>
        <color auto="1"/>
      </font>
      <fill>
        <patternFill>
          <bgColor rgb="FF949B50"/>
        </patternFill>
      </fill>
    </dxf>
    <dxf>
      <font>
        <b/>
        <i val="0"/>
        <color theme="0"/>
      </font>
      <fill>
        <patternFill>
          <bgColor rgb="FFBF311A"/>
        </patternFill>
      </fill>
    </dxf>
    <dxf>
      <font>
        <b/>
        <i val="0"/>
        <color auto="1"/>
      </font>
      <fill>
        <patternFill>
          <bgColor rgb="FFE58E1A"/>
        </patternFill>
      </fill>
    </dxf>
    <dxf>
      <font>
        <b/>
        <i val="0"/>
        <color auto="1"/>
      </font>
      <fill>
        <patternFill>
          <bgColor rgb="FF949B50"/>
        </patternFill>
      </fill>
    </dxf>
    <dxf>
      <font>
        <b/>
        <i val="0"/>
        <color theme="0"/>
      </font>
      <fill>
        <patternFill>
          <bgColor rgb="FFBF311A"/>
        </patternFill>
      </fill>
    </dxf>
    <dxf>
      <font>
        <b/>
        <i val="0"/>
        <color auto="1"/>
      </font>
      <fill>
        <patternFill>
          <bgColor rgb="FFE58E1A"/>
        </patternFill>
      </fill>
    </dxf>
    <dxf>
      <font>
        <b/>
        <i val="0"/>
        <color auto="1"/>
      </font>
      <fill>
        <patternFill>
          <bgColor rgb="FF949B50"/>
        </patternFill>
      </fill>
    </dxf>
    <dxf>
      <font>
        <b/>
        <i val="0"/>
        <color theme="0"/>
      </font>
      <fill>
        <patternFill>
          <bgColor rgb="FFBF311A"/>
        </patternFill>
      </fill>
    </dxf>
    <dxf>
      <font>
        <b/>
        <i val="0"/>
        <color auto="1"/>
      </font>
      <fill>
        <patternFill>
          <bgColor rgb="FFE58E1A"/>
        </patternFill>
      </fill>
    </dxf>
    <dxf>
      <font>
        <b/>
        <i val="0"/>
        <color auto="1"/>
      </font>
      <fill>
        <patternFill>
          <bgColor rgb="FF949B50"/>
        </patternFill>
      </fill>
    </dxf>
    <dxf>
      <font>
        <b/>
        <i val="0"/>
        <color theme="0"/>
      </font>
      <fill>
        <patternFill>
          <bgColor rgb="FFBF311A"/>
        </patternFill>
      </fill>
    </dxf>
    <dxf>
      <font>
        <b/>
        <i val="0"/>
        <color auto="1"/>
      </font>
      <fill>
        <patternFill>
          <bgColor rgb="FFE58E1A"/>
        </patternFill>
      </fill>
    </dxf>
    <dxf>
      <font>
        <b/>
        <i val="0"/>
        <color auto="1"/>
      </font>
      <fill>
        <patternFill>
          <bgColor rgb="FF949B50"/>
        </patternFill>
      </fill>
    </dxf>
    <dxf>
      <font>
        <b/>
        <i val="0"/>
        <color theme="0"/>
      </font>
      <fill>
        <patternFill>
          <bgColor rgb="FFBF311A"/>
        </patternFill>
      </fill>
    </dxf>
    <dxf>
      <font>
        <b/>
        <i val="0"/>
        <color auto="1"/>
      </font>
      <fill>
        <patternFill>
          <bgColor rgb="FFE58E1A"/>
        </patternFill>
      </fill>
    </dxf>
    <dxf>
      <font>
        <b/>
        <i val="0"/>
        <color auto="1"/>
      </font>
      <fill>
        <patternFill>
          <bgColor rgb="FF949B50"/>
        </patternFill>
      </fill>
    </dxf>
    <dxf>
      <font>
        <b/>
        <i val="0"/>
        <color theme="0"/>
      </font>
      <fill>
        <patternFill>
          <bgColor rgb="FFBF311A"/>
        </patternFill>
      </fill>
    </dxf>
    <dxf>
      <font>
        <b/>
        <i val="0"/>
        <color auto="1"/>
      </font>
      <fill>
        <patternFill>
          <bgColor rgb="FFE58E1A"/>
        </patternFill>
      </fill>
    </dxf>
    <dxf>
      <font>
        <b/>
        <i val="0"/>
        <color auto="1"/>
      </font>
      <fill>
        <patternFill>
          <bgColor rgb="FF949B50"/>
        </patternFill>
      </fill>
    </dxf>
    <dxf>
      <font>
        <b/>
        <i val="0"/>
        <color theme="0"/>
      </font>
      <fill>
        <patternFill>
          <bgColor rgb="FFBF311A"/>
        </patternFill>
      </fill>
    </dxf>
    <dxf>
      <font>
        <b/>
        <i val="0"/>
        <color auto="1"/>
      </font>
      <fill>
        <patternFill>
          <bgColor rgb="FFE58E1A"/>
        </patternFill>
      </fill>
    </dxf>
    <dxf>
      <font>
        <b/>
        <i val="0"/>
        <color auto="1"/>
      </font>
      <fill>
        <patternFill>
          <bgColor rgb="FF949B50"/>
        </patternFill>
      </fill>
    </dxf>
    <dxf>
      <font>
        <b/>
        <i val="0"/>
        <color theme="0"/>
      </font>
      <fill>
        <patternFill>
          <bgColor rgb="FFBF311A"/>
        </patternFill>
      </fill>
    </dxf>
    <dxf>
      <font>
        <b/>
        <i val="0"/>
        <color auto="1"/>
      </font>
      <fill>
        <patternFill>
          <bgColor rgb="FFE58E1A"/>
        </patternFill>
      </fill>
    </dxf>
    <dxf>
      <font>
        <b/>
        <i val="0"/>
        <color auto="1"/>
      </font>
      <fill>
        <patternFill>
          <bgColor rgb="FF949B50"/>
        </patternFill>
      </fill>
    </dxf>
    <dxf>
      <font>
        <b/>
        <i val="0"/>
        <color theme="0"/>
      </font>
      <fill>
        <patternFill>
          <bgColor rgb="FFBF311A"/>
        </patternFill>
      </fill>
    </dxf>
    <dxf>
      <font>
        <b/>
        <i val="0"/>
        <color auto="1"/>
      </font>
      <fill>
        <patternFill>
          <bgColor rgb="FFE58E1A"/>
        </patternFill>
      </fill>
    </dxf>
    <dxf>
      <font>
        <b/>
        <i val="0"/>
        <color auto="1"/>
      </font>
      <fill>
        <patternFill>
          <bgColor rgb="FF949B50"/>
        </patternFill>
      </fill>
    </dxf>
    <dxf>
      <font>
        <b/>
        <i val="0"/>
        <color theme="0"/>
      </font>
      <fill>
        <patternFill>
          <bgColor rgb="FFBF311A"/>
        </patternFill>
      </fill>
    </dxf>
    <dxf>
      <font>
        <b/>
        <i val="0"/>
        <color auto="1"/>
      </font>
      <fill>
        <patternFill>
          <bgColor rgb="FFE58E1A"/>
        </patternFill>
      </fill>
    </dxf>
    <dxf>
      <font>
        <b/>
        <i val="0"/>
        <color auto="1"/>
      </font>
      <fill>
        <patternFill>
          <bgColor rgb="FF949B50"/>
        </patternFill>
      </fill>
    </dxf>
    <dxf>
      <font>
        <b/>
        <i val="0"/>
        <color theme="0"/>
      </font>
      <fill>
        <patternFill>
          <bgColor rgb="FFBF311A"/>
        </patternFill>
      </fill>
    </dxf>
    <dxf>
      <font>
        <b/>
        <i val="0"/>
        <color auto="1"/>
      </font>
      <fill>
        <patternFill>
          <bgColor rgb="FFE58E1A"/>
        </patternFill>
      </fill>
    </dxf>
    <dxf>
      <font>
        <b/>
        <i val="0"/>
        <color auto="1"/>
      </font>
      <fill>
        <patternFill>
          <bgColor rgb="FF949B50"/>
        </patternFill>
      </fill>
    </dxf>
    <dxf>
      <font>
        <b/>
        <i val="0"/>
        <color theme="0"/>
      </font>
      <fill>
        <patternFill>
          <bgColor rgb="FFBF311A"/>
        </patternFill>
      </fill>
    </dxf>
    <dxf>
      <font>
        <b/>
        <i val="0"/>
        <color auto="1"/>
      </font>
      <fill>
        <patternFill>
          <bgColor rgb="FFE58E1A"/>
        </patternFill>
      </fill>
    </dxf>
    <dxf>
      <font>
        <b/>
        <i val="0"/>
        <color auto="1"/>
      </font>
      <fill>
        <patternFill>
          <bgColor rgb="FF949B50"/>
        </patternFill>
      </fill>
    </dxf>
    <dxf>
      <font>
        <b/>
        <i val="0"/>
        <color theme="0"/>
      </font>
      <fill>
        <patternFill>
          <bgColor rgb="FFBF311A"/>
        </patternFill>
      </fill>
    </dxf>
    <dxf>
      <font>
        <b/>
        <i val="0"/>
        <color auto="1"/>
      </font>
      <fill>
        <patternFill>
          <bgColor rgb="FFE58E1A"/>
        </patternFill>
      </fill>
    </dxf>
    <dxf>
      <font>
        <b/>
        <i val="0"/>
        <color auto="1"/>
      </font>
      <fill>
        <patternFill>
          <bgColor rgb="FF949B50"/>
        </patternFill>
      </fill>
    </dxf>
    <dxf>
      <font>
        <b/>
        <i val="0"/>
        <color theme="0"/>
      </font>
      <fill>
        <patternFill>
          <bgColor rgb="FFBF311A"/>
        </patternFill>
      </fill>
    </dxf>
    <dxf>
      <font>
        <b/>
        <i val="0"/>
        <color auto="1"/>
      </font>
      <fill>
        <patternFill>
          <bgColor rgb="FFE58E1A"/>
        </patternFill>
      </fill>
    </dxf>
    <dxf>
      <font>
        <b/>
        <i val="0"/>
        <color auto="1"/>
      </font>
      <fill>
        <patternFill>
          <bgColor rgb="FF949B50"/>
        </patternFill>
      </fill>
    </dxf>
    <dxf>
      <font>
        <b/>
        <i val="0"/>
        <color theme="0"/>
      </font>
      <fill>
        <patternFill>
          <bgColor rgb="FFBF311A"/>
        </patternFill>
      </fill>
    </dxf>
    <dxf>
      <font>
        <b/>
        <i val="0"/>
        <color auto="1"/>
      </font>
      <fill>
        <patternFill>
          <bgColor rgb="FFE58E1A"/>
        </patternFill>
      </fill>
    </dxf>
    <dxf>
      <font>
        <b/>
        <i val="0"/>
        <color auto="1"/>
      </font>
      <fill>
        <patternFill>
          <bgColor rgb="FF949B50"/>
        </patternFill>
      </fill>
    </dxf>
    <dxf>
      <font>
        <b/>
        <i val="0"/>
        <color theme="0"/>
      </font>
      <fill>
        <patternFill>
          <bgColor rgb="FFBF311A"/>
        </patternFill>
      </fill>
    </dxf>
    <dxf>
      <font>
        <b/>
        <i val="0"/>
        <color auto="1"/>
      </font>
      <fill>
        <patternFill>
          <bgColor rgb="FFE58E1A"/>
        </patternFill>
      </fill>
    </dxf>
    <dxf>
      <font>
        <b/>
        <i val="0"/>
        <color auto="1"/>
      </font>
      <fill>
        <patternFill>
          <bgColor rgb="FF949B50"/>
        </patternFill>
      </fill>
    </dxf>
    <dxf>
      <font>
        <b/>
        <i val="0"/>
        <color theme="0"/>
      </font>
      <fill>
        <patternFill>
          <bgColor rgb="FFBF311A"/>
        </patternFill>
      </fill>
    </dxf>
    <dxf>
      <font>
        <b/>
        <i val="0"/>
        <color auto="1"/>
      </font>
      <fill>
        <patternFill>
          <bgColor rgb="FFE58E1A"/>
        </patternFill>
      </fill>
    </dxf>
    <dxf>
      <font>
        <b/>
        <i val="0"/>
        <color auto="1"/>
      </font>
      <fill>
        <patternFill>
          <bgColor rgb="FF949B50"/>
        </patternFill>
      </fill>
    </dxf>
    <dxf>
      <font>
        <b/>
        <i val="0"/>
        <color theme="0"/>
      </font>
      <fill>
        <patternFill>
          <bgColor rgb="FFBF311A"/>
        </patternFill>
      </fill>
    </dxf>
    <dxf>
      <font>
        <b/>
        <i val="0"/>
        <color auto="1"/>
      </font>
      <fill>
        <patternFill>
          <bgColor rgb="FFE58E1A"/>
        </patternFill>
      </fill>
    </dxf>
    <dxf>
      <font>
        <b/>
        <i val="0"/>
        <color auto="1"/>
      </font>
      <fill>
        <patternFill>
          <bgColor rgb="FF949B50"/>
        </patternFill>
      </fill>
    </dxf>
    <dxf>
      <font>
        <b/>
        <i val="0"/>
        <color theme="0"/>
      </font>
      <fill>
        <patternFill>
          <bgColor rgb="FFBF311A"/>
        </patternFill>
      </fill>
    </dxf>
    <dxf>
      <font>
        <b/>
        <i val="0"/>
        <color auto="1"/>
      </font>
      <fill>
        <patternFill>
          <bgColor rgb="FFE58E1A"/>
        </patternFill>
      </fill>
    </dxf>
    <dxf>
      <font>
        <b/>
        <i val="0"/>
        <color auto="1"/>
      </font>
      <fill>
        <patternFill>
          <bgColor rgb="FF949B50"/>
        </patternFill>
      </fill>
    </dxf>
    <dxf>
      <font>
        <b/>
        <i val="0"/>
        <color theme="0"/>
      </font>
      <fill>
        <patternFill>
          <bgColor rgb="FFBF311A"/>
        </patternFill>
      </fill>
    </dxf>
    <dxf>
      <font>
        <b/>
        <i val="0"/>
        <color auto="1"/>
      </font>
      <fill>
        <patternFill>
          <bgColor rgb="FFE58E1A"/>
        </patternFill>
      </fill>
    </dxf>
    <dxf>
      <font>
        <b/>
        <i val="0"/>
        <color auto="1"/>
      </font>
      <fill>
        <patternFill>
          <bgColor rgb="FF949B50"/>
        </patternFill>
      </fill>
    </dxf>
    <dxf>
      <font>
        <b/>
        <i val="0"/>
        <color theme="0"/>
      </font>
      <fill>
        <patternFill>
          <bgColor rgb="FFBF311A"/>
        </patternFill>
      </fill>
    </dxf>
    <dxf>
      <font>
        <b/>
        <i val="0"/>
        <color auto="1"/>
      </font>
      <fill>
        <patternFill>
          <bgColor rgb="FFE58E1A"/>
        </patternFill>
      </fill>
    </dxf>
    <dxf>
      <font>
        <b/>
        <i val="0"/>
        <color auto="1"/>
      </font>
      <fill>
        <patternFill>
          <bgColor rgb="FF949B50"/>
        </patternFill>
      </fill>
    </dxf>
    <dxf>
      <font>
        <b/>
        <i val="0"/>
        <color theme="0"/>
      </font>
      <fill>
        <patternFill>
          <bgColor rgb="FFBF311A"/>
        </patternFill>
      </fill>
    </dxf>
    <dxf>
      <font>
        <b/>
        <i val="0"/>
        <color auto="1"/>
      </font>
      <fill>
        <patternFill>
          <bgColor rgb="FFE58E1A"/>
        </patternFill>
      </fill>
    </dxf>
    <dxf>
      <font>
        <b/>
        <i val="0"/>
        <color auto="1"/>
      </font>
      <fill>
        <patternFill>
          <bgColor rgb="FF949B50"/>
        </patternFill>
      </fill>
    </dxf>
    <dxf>
      <font>
        <b/>
        <i val="0"/>
        <color theme="0"/>
      </font>
      <fill>
        <patternFill>
          <bgColor rgb="FFBF311A"/>
        </patternFill>
      </fill>
    </dxf>
    <dxf>
      <font>
        <b/>
        <i val="0"/>
        <color auto="1"/>
      </font>
      <fill>
        <patternFill>
          <bgColor rgb="FFE58E1A"/>
        </patternFill>
      </fill>
    </dxf>
    <dxf>
      <font>
        <b/>
        <i val="0"/>
        <color auto="1"/>
      </font>
      <fill>
        <patternFill>
          <bgColor rgb="FF949B50"/>
        </patternFill>
      </fill>
    </dxf>
    <dxf>
      <font>
        <b/>
        <i val="0"/>
        <color theme="0"/>
      </font>
      <fill>
        <patternFill>
          <bgColor rgb="FFBF311A"/>
        </patternFill>
      </fill>
    </dxf>
    <dxf>
      <font>
        <b/>
        <i val="0"/>
        <color auto="1"/>
      </font>
      <fill>
        <patternFill>
          <bgColor rgb="FFE58E1A"/>
        </patternFill>
      </fill>
    </dxf>
    <dxf>
      <font>
        <b/>
        <i val="0"/>
        <color auto="1"/>
      </font>
      <fill>
        <patternFill>
          <bgColor rgb="FF949B50"/>
        </patternFill>
      </fill>
    </dxf>
    <dxf>
      <font>
        <b/>
        <i val="0"/>
        <color theme="0"/>
      </font>
      <fill>
        <patternFill>
          <bgColor rgb="FFBF311A"/>
        </patternFill>
      </fill>
    </dxf>
    <dxf>
      <font>
        <b/>
        <i val="0"/>
        <color auto="1"/>
      </font>
      <fill>
        <patternFill>
          <bgColor rgb="FFE58E1A"/>
        </patternFill>
      </fill>
    </dxf>
    <dxf>
      <font>
        <b/>
        <i val="0"/>
        <color auto="1"/>
      </font>
      <fill>
        <patternFill>
          <bgColor rgb="FF949B50"/>
        </patternFill>
      </fill>
    </dxf>
    <dxf>
      <font>
        <b/>
        <i val="0"/>
        <color theme="0"/>
      </font>
      <fill>
        <patternFill>
          <bgColor rgb="FFBF311A"/>
        </patternFill>
      </fill>
    </dxf>
    <dxf>
      <font>
        <b/>
        <i val="0"/>
        <color auto="1"/>
      </font>
      <fill>
        <patternFill>
          <bgColor rgb="FFE58E1A"/>
        </patternFill>
      </fill>
    </dxf>
    <dxf>
      <font>
        <b/>
        <i val="0"/>
        <color auto="1"/>
      </font>
      <fill>
        <patternFill>
          <bgColor rgb="FF949B50"/>
        </patternFill>
      </fill>
    </dxf>
    <dxf>
      <font>
        <b/>
        <i val="0"/>
        <color theme="0"/>
      </font>
      <fill>
        <patternFill>
          <bgColor rgb="FFBF311A"/>
        </patternFill>
      </fill>
    </dxf>
    <dxf>
      <font>
        <b/>
        <i val="0"/>
        <color auto="1"/>
      </font>
      <fill>
        <patternFill>
          <bgColor rgb="FFE58E1A"/>
        </patternFill>
      </fill>
    </dxf>
    <dxf>
      <font>
        <b/>
        <i val="0"/>
        <color auto="1"/>
      </font>
      <fill>
        <patternFill>
          <bgColor rgb="FF949B50"/>
        </patternFill>
      </fill>
    </dxf>
    <dxf>
      <font>
        <b/>
        <i val="0"/>
        <color theme="0"/>
      </font>
      <fill>
        <patternFill>
          <bgColor rgb="FFBF311A"/>
        </patternFill>
      </fill>
    </dxf>
    <dxf>
      <font>
        <b/>
        <i val="0"/>
        <color auto="1"/>
      </font>
      <fill>
        <patternFill>
          <bgColor rgb="FFE58E1A"/>
        </patternFill>
      </fill>
    </dxf>
    <dxf>
      <font>
        <b/>
        <i val="0"/>
        <color auto="1"/>
      </font>
      <fill>
        <patternFill>
          <bgColor rgb="FF949B50"/>
        </patternFill>
      </fill>
    </dxf>
    <dxf>
      <font>
        <b/>
        <i val="0"/>
        <color theme="0"/>
      </font>
      <fill>
        <patternFill>
          <bgColor rgb="FFBF311A"/>
        </patternFill>
      </fill>
    </dxf>
    <dxf>
      <font>
        <b/>
        <i val="0"/>
        <color auto="1"/>
      </font>
      <fill>
        <patternFill>
          <bgColor rgb="FFE58E1A"/>
        </patternFill>
      </fill>
    </dxf>
    <dxf>
      <font>
        <b/>
        <i val="0"/>
        <color auto="1"/>
      </font>
      <fill>
        <patternFill>
          <bgColor rgb="FF949B50"/>
        </patternFill>
      </fill>
    </dxf>
    <dxf>
      <font>
        <b/>
        <i val="0"/>
        <color theme="0"/>
      </font>
      <fill>
        <patternFill>
          <bgColor rgb="FFBF311A"/>
        </patternFill>
      </fill>
    </dxf>
    <dxf>
      <font>
        <b/>
        <i val="0"/>
        <color auto="1"/>
      </font>
      <fill>
        <patternFill>
          <bgColor rgb="FFE58E1A"/>
        </patternFill>
      </fill>
    </dxf>
    <dxf>
      <font>
        <b/>
        <i val="0"/>
        <color auto="1"/>
      </font>
      <fill>
        <patternFill>
          <bgColor rgb="FF949B50"/>
        </patternFill>
      </fill>
    </dxf>
    <dxf>
      <font>
        <b/>
        <i val="0"/>
        <color theme="0"/>
      </font>
      <fill>
        <patternFill>
          <bgColor rgb="FFBF311A"/>
        </patternFill>
      </fill>
    </dxf>
    <dxf>
      <font>
        <b/>
        <i val="0"/>
        <color auto="1"/>
      </font>
      <fill>
        <patternFill>
          <bgColor rgb="FFE58E1A"/>
        </patternFill>
      </fill>
    </dxf>
    <dxf>
      <font>
        <b/>
        <i val="0"/>
        <color auto="1"/>
      </font>
      <fill>
        <patternFill>
          <bgColor rgb="FF949B50"/>
        </patternFill>
      </fill>
    </dxf>
    <dxf>
      <font>
        <b/>
        <i val="0"/>
        <color theme="0"/>
      </font>
      <fill>
        <patternFill>
          <bgColor rgb="FFBF311A"/>
        </patternFill>
      </fill>
    </dxf>
    <dxf>
      <font>
        <b/>
        <i val="0"/>
        <color auto="1"/>
      </font>
      <fill>
        <patternFill>
          <bgColor rgb="FFE58E1A"/>
        </patternFill>
      </fill>
    </dxf>
    <dxf>
      <font>
        <b/>
        <i val="0"/>
        <color auto="1"/>
      </font>
      <fill>
        <patternFill>
          <bgColor rgb="FF949B50"/>
        </patternFill>
      </fill>
    </dxf>
    <dxf>
      <font>
        <b/>
        <i val="0"/>
        <color theme="0"/>
      </font>
      <fill>
        <patternFill>
          <bgColor rgb="FFBF311A"/>
        </patternFill>
      </fill>
    </dxf>
    <dxf>
      <font>
        <b/>
        <i val="0"/>
        <color auto="1"/>
      </font>
      <fill>
        <patternFill>
          <bgColor rgb="FFE58E1A"/>
        </patternFill>
      </fill>
    </dxf>
    <dxf>
      <font>
        <b/>
        <i val="0"/>
        <color auto="1"/>
      </font>
      <fill>
        <patternFill>
          <bgColor rgb="FF949B50"/>
        </patternFill>
      </fill>
    </dxf>
    <dxf>
      <font>
        <b/>
        <i val="0"/>
        <color theme="0"/>
      </font>
      <fill>
        <patternFill>
          <bgColor rgb="FFBF311A"/>
        </patternFill>
      </fill>
    </dxf>
    <dxf>
      <font>
        <b/>
        <i val="0"/>
        <color auto="1"/>
      </font>
      <fill>
        <patternFill>
          <bgColor rgb="FFE58E1A"/>
        </patternFill>
      </fill>
    </dxf>
    <dxf>
      <font>
        <b/>
        <i val="0"/>
        <color auto="1"/>
      </font>
      <fill>
        <patternFill>
          <bgColor rgb="FF949B50"/>
        </patternFill>
      </fill>
    </dxf>
    <dxf>
      <font>
        <b/>
        <i val="0"/>
        <color theme="0"/>
      </font>
      <fill>
        <patternFill>
          <bgColor rgb="FFBF311A"/>
        </patternFill>
      </fill>
    </dxf>
    <dxf>
      <font>
        <b/>
        <i val="0"/>
        <color auto="1"/>
      </font>
      <fill>
        <patternFill>
          <bgColor rgb="FFE58E1A"/>
        </patternFill>
      </fill>
    </dxf>
    <dxf>
      <font>
        <b/>
        <i val="0"/>
        <color auto="1"/>
      </font>
      <fill>
        <patternFill>
          <bgColor rgb="FF949B50"/>
        </patternFill>
      </fill>
    </dxf>
    <dxf>
      <font>
        <b/>
        <i val="0"/>
        <color theme="0"/>
      </font>
      <fill>
        <patternFill>
          <bgColor rgb="FFBF311A"/>
        </patternFill>
      </fill>
    </dxf>
    <dxf>
      <font>
        <b/>
        <i val="0"/>
        <color auto="1"/>
      </font>
      <fill>
        <patternFill>
          <bgColor rgb="FFE58E1A"/>
        </patternFill>
      </fill>
    </dxf>
    <dxf>
      <font>
        <b/>
        <i val="0"/>
        <color auto="1"/>
      </font>
      <fill>
        <patternFill>
          <bgColor rgb="FF949B50"/>
        </patternFill>
      </fill>
    </dxf>
    <dxf>
      <font>
        <b/>
        <i val="0"/>
        <color theme="0"/>
      </font>
      <fill>
        <patternFill>
          <bgColor rgb="FFBF311A"/>
        </patternFill>
      </fill>
    </dxf>
    <dxf>
      <font>
        <b/>
        <i val="0"/>
        <color auto="1"/>
      </font>
      <fill>
        <patternFill>
          <bgColor rgb="FFE58E1A"/>
        </patternFill>
      </fill>
    </dxf>
    <dxf>
      <font>
        <b/>
        <i val="0"/>
        <color auto="1"/>
      </font>
      <fill>
        <patternFill>
          <bgColor rgb="FF949B50"/>
        </patternFill>
      </fill>
    </dxf>
    <dxf>
      <font>
        <b/>
        <i val="0"/>
        <color theme="0"/>
      </font>
      <fill>
        <patternFill>
          <bgColor rgb="FFBF311A"/>
        </patternFill>
      </fill>
    </dxf>
    <dxf>
      <font>
        <b/>
        <i val="0"/>
        <color auto="1"/>
      </font>
      <fill>
        <patternFill>
          <bgColor rgb="FFE58E1A"/>
        </patternFill>
      </fill>
    </dxf>
    <dxf>
      <font>
        <b/>
        <i val="0"/>
        <color auto="1"/>
      </font>
      <fill>
        <patternFill>
          <bgColor rgb="FF949B50"/>
        </patternFill>
      </fill>
    </dxf>
    <dxf>
      <font>
        <b/>
        <i val="0"/>
        <color theme="0"/>
      </font>
      <fill>
        <patternFill>
          <bgColor rgb="FFBF311A"/>
        </patternFill>
      </fill>
    </dxf>
    <dxf>
      <font>
        <b/>
        <i val="0"/>
        <color auto="1"/>
      </font>
      <fill>
        <patternFill>
          <bgColor rgb="FFE58E1A"/>
        </patternFill>
      </fill>
    </dxf>
    <dxf>
      <font>
        <b/>
        <i val="0"/>
        <color auto="1"/>
      </font>
      <fill>
        <patternFill>
          <bgColor rgb="FF949B50"/>
        </patternFill>
      </fill>
    </dxf>
    <dxf>
      <font>
        <b/>
        <i val="0"/>
        <color theme="0"/>
      </font>
      <fill>
        <patternFill>
          <bgColor rgb="FFBF311A"/>
        </patternFill>
      </fill>
    </dxf>
    <dxf>
      <font>
        <b/>
        <i val="0"/>
        <color auto="1"/>
      </font>
      <fill>
        <patternFill>
          <bgColor rgb="FFE58E1A"/>
        </patternFill>
      </fill>
    </dxf>
    <dxf>
      <font>
        <b/>
        <i val="0"/>
        <color auto="1"/>
      </font>
      <fill>
        <patternFill>
          <bgColor rgb="FF949B50"/>
        </patternFill>
      </fill>
    </dxf>
    <dxf>
      <font>
        <b/>
        <i val="0"/>
        <color theme="0"/>
      </font>
      <fill>
        <patternFill>
          <bgColor rgb="FFBF311A"/>
        </patternFill>
      </fill>
    </dxf>
    <dxf>
      <font>
        <b/>
        <i val="0"/>
        <color auto="1"/>
      </font>
      <fill>
        <patternFill>
          <bgColor rgb="FFE58E1A"/>
        </patternFill>
      </fill>
    </dxf>
    <dxf>
      <font>
        <b/>
        <i val="0"/>
        <color auto="1"/>
      </font>
      <fill>
        <patternFill>
          <bgColor rgb="FF949B50"/>
        </patternFill>
      </fill>
    </dxf>
    <dxf>
      <font>
        <b/>
        <i val="0"/>
        <color theme="0"/>
      </font>
      <fill>
        <patternFill>
          <bgColor rgb="FFBF311A"/>
        </patternFill>
      </fill>
    </dxf>
    <dxf>
      <font>
        <b/>
        <i val="0"/>
        <color auto="1"/>
      </font>
      <fill>
        <patternFill>
          <bgColor rgb="FFE58E1A"/>
        </patternFill>
      </fill>
    </dxf>
    <dxf>
      <font>
        <b/>
        <i val="0"/>
        <color auto="1"/>
      </font>
      <fill>
        <patternFill>
          <bgColor rgb="FF949B50"/>
        </patternFill>
      </fill>
    </dxf>
    <dxf>
      <font>
        <b/>
        <i val="0"/>
        <color theme="0"/>
      </font>
      <fill>
        <patternFill>
          <bgColor rgb="FFBF311A"/>
        </patternFill>
      </fill>
    </dxf>
    <dxf>
      <font>
        <b/>
        <i val="0"/>
        <color auto="1"/>
      </font>
      <fill>
        <patternFill>
          <bgColor rgb="FFE58E1A"/>
        </patternFill>
      </fill>
    </dxf>
    <dxf>
      <font>
        <b/>
        <i val="0"/>
        <color auto="1"/>
      </font>
      <fill>
        <patternFill>
          <bgColor rgb="FF949B50"/>
        </patternFill>
      </fill>
    </dxf>
    <dxf>
      <font>
        <b/>
        <i val="0"/>
        <color theme="0"/>
      </font>
      <fill>
        <patternFill>
          <bgColor rgb="FFBF311A"/>
        </patternFill>
      </fill>
    </dxf>
    <dxf>
      <font>
        <b/>
        <i val="0"/>
        <color auto="1"/>
      </font>
      <fill>
        <patternFill>
          <bgColor rgb="FFE58E1A"/>
        </patternFill>
      </fill>
    </dxf>
    <dxf>
      <font>
        <b/>
        <i val="0"/>
        <color auto="1"/>
      </font>
      <fill>
        <patternFill>
          <bgColor rgb="FF949B50"/>
        </patternFill>
      </fill>
    </dxf>
    <dxf>
      <font>
        <b/>
        <i val="0"/>
        <color theme="0"/>
      </font>
      <fill>
        <patternFill>
          <bgColor rgb="FFBF311A"/>
        </patternFill>
      </fill>
    </dxf>
    <dxf>
      <font>
        <b/>
        <i val="0"/>
        <color auto="1"/>
      </font>
      <fill>
        <patternFill>
          <bgColor rgb="FFE58E1A"/>
        </patternFill>
      </fill>
    </dxf>
    <dxf>
      <font>
        <b/>
        <i val="0"/>
        <color auto="1"/>
      </font>
      <fill>
        <patternFill>
          <bgColor rgb="FF949B50"/>
        </patternFill>
      </fill>
    </dxf>
    <dxf>
      <font>
        <b/>
        <i val="0"/>
        <color theme="0"/>
      </font>
      <fill>
        <patternFill>
          <bgColor rgb="FFBF311A"/>
        </patternFill>
      </fill>
    </dxf>
    <dxf>
      <font>
        <color auto="1"/>
      </font>
      <fill>
        <patternFill>
          <bgColor rgb="FFE58E1A"/>
        </patternFill>
      </fill>
    </dxf>
    <dxf>
      <font>
        <b val="0"/>
        <i val="0"/>
        <color auto="1"/>
      </font>
      <fill>
        <patternFill>
          <bgColor rgb="FF949B50"/>
        </patternFill>
      </fill>
    </dxf>
    <dxf>
      <font>
        <color theme="0"/>
      </font>
      <fill>
        <patternFill>
          <bgColor rgb="FFBF311A"/>
        </patternFill>
      </fill>
    </dxf>
    <dxf>
      <font>
        <b/>
        <i val="0"/>
        <color auto="1"/>
      </font>
      <fill>
        <patternFill>
          <bgColor rgb="FFE58E1A"/>
        </patternFill>
      </fill>
    </dxf>
    <dxf>
      <font>
        <b/>
        <i val="0"/>
        <color auto="1"/>
      </font>
      <fill>
        <patternFill>
          <bgColor rgb="FF949B50"/>
        </patternFill>
      </fill>
    </dxf>
    <dxf>
      <font>
        <b/>
        <i val="0"/>
        <color theme="0"/>
      </font>
      <fill>
        <patternFill>
          <bgColor rgb="FFBF311A"/>
        </patternFill>
      </fill>
    </dxf>
    <dxf>
      <font>
        <b/>
        <i val="0"/>
        <color theme="0"/>
      </font>
      <fill>
        <patternFill>
          <bgColor theme="8"/>
        </patternFill>
      </fill>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ont>
        <color theme="0" tint="-0.14996795556505021"/>
      </font>
    </dxf>
    <dxf>
      <font>
        <color theme="0"/>
      </font>
    </dxf>
    <dxf>
      <fill>
        <patternFill>
          <bgColor rgb="FF949B50"/>
        </patternFill>
      </fill>
    </dxf>
    <dxf>
      <fill>
        <patternFill>
          <bgColor rgb="FFBF311A"/>
        </patternFill>
      </fill>
    </dxf>
    <dxf>
      <fill>
        <patternFill>
          <bgColor rgb="FF949B50"/>
        </patternFill>
      </fill>
    </dxf>
    <dxf>
      <fill>
        <patternFill>
          <bgColor rgb="FFBF311A"/>
        </patternFill>
      </fill>
    </dxf>
    <dxf>
      <font>
        <b/>
        <i val="0"/>
        <color theme="0"/>
      </font>
      <fill>
        <patternFill>
          <bgColor rgb="FFBF311A"/>
        </patternFill>
      </fill>
    </dxf>
    <dxf>
      <font>
        <b/>
        <i val="0"/>
        <color theme="0"/>
      </font>
      <fill>
        <patternFill>
          <bgColor rgb="FF949B50"/>
        </patternFill>
      </fill>
    </dxf>
    <dxf>
      <fill>
        <patternFill>
          <bgColor rgb="FF949B50"/>
        </patternFill>
      </fill>
    </dxf>
    <dxf>
      <fill>
        <patternFill>
          <bgColor rgb="FFBF311A"/>
        </patternFill>
      </fill>
    </dxf>
    <dxf>
      <fill>
        <patternFill>
          <bgColor rgb="FF949B50"/>
        </patternFill>
      </fill>
    </dxf>
    <dxf>
      <fill>
        <patternFill>
          <bgColor rgb="FFBF311A"/>
        </patternFill>
      </fill>
    </dxf>
    <dxf>
      <font>
        <b/>
        <i val="0"/>
        <color theme="0"/>
      </font>
      <fill>
        <patternFill>
          <bgColor rgb="FFBF311A"/>
        </patternFill>
      </fill>
    </dxf>
    <dxf>
      <font>
        <b/>
        <i val="0"/>
        <color theme="0"/>
      </font>
      <fill>
        <patternFill>
          <bgColor rgb="FF949B50"/>
        </patternFill>
      </fill>
    </dxf>
    <dxf>
      <fill>
        <patternFill>
          <bgColor rgb="FF949B50"/>
        </patternFill>
      </fill>
    </dxf>
    <dxf>
      <fill>
        <patternFill>
          <bgColor rgb="FFBF311A"/>
        </patternFill>
      </fill>
    </dxf>
    <dxf>
      <fill>
        <patternFill>
          <bgColor rgb="FF949B50"/>
        </patternFill>
      </fill>
    </dxf>
    <dxf>
      <fill>
        <patternFill>
          <bgColor rgb="FFBF311A"/>
        </patternFill>
      </fill>
    </dxf>
    <dxf>
      <font>
        <b/>
        <i val="0"/>
        <color theme="0"/>
      </font>
      <fill>
        <patternFill>
          <bgColor rgb="FFBF311A"/>
        </patternFill>
      </fill>
    </dxf>
    <dxf>
      <font>
        <b/>
        <i val="0"/>
        <color theme="0"/>
      </font>
      <fill>
        <patternFill>
          <bgColor rgb="FF949B50"/>
        </patternFill>
      </fill>
    </dxf>
    <dxf>
      <fill>
        <patternFill>
          <bgColor rgb="FF949B50"/>
        </patternFill>
      </fill>
    </dxf>
    <dxf>
      <fill>
        <patternFill>
          <bgColor rgb="FFBF311A"/>
        </patternFill>
      </fill>
    </dxf>
    <dxf>
      <fill>
        <patternFill>
          <bgColor rgb="FF949B50"/>
        </patternFill>
      </fill>
    </dxf>
    <dxf>
      <fill>
        <patternFill>
          <bgColor rgb="FFBF311A"/>
        </patternFill>
      </fill>
    </dxf>
    <dxf>
      <font>
        <b/>
        <i val="0"/>
        <color theme="0"/>
      </font>
      <fill>
        <patternFill>
          <bgColor rgb="FFBF311A"/>
        </patternFill>
      </fill>
    </dxf>
    <dxf>
      <font>
        <b/>
        <i val="0"/>
        <color theme="0"/>
      </font>
      <fill>
        <patternFill>
          <bgColor rgb="FF949B50"/>
        </patternFill>
      </fill>
    </dxf>
    <dxf>
      <fill>
        <patternFill>
          <bgColor rgb="FF949B50"/>
        </patternFill>
      </fill>
    </dxf>
    <dxf>
      <fill>
        <patternFill>
          <bgColor rgb="FFBF311A"/>
        </patternFill>
      </fill>
    </dxf>
    <dxf>
      <fill>
        <patternFill>
          <bgColor rgb="FF949B50"/>
        </patternFill>
      </fill>
    </dxf>
    <dxf>
      <fill>
        <patternFill>
          <bgColor rgb="FFBF311A"/>
        </patternFill>
      </fill>
    </dxf>
    <dxf>
      <font>
        <b/>
        <i val="0"/>
        <color theme="0"/>
      </font>
      <fill>
        <patternFill>
          <bgColor rgb="FFBF311A"/>
        </patternFill>
      </fill>
    </dxf>
    <dxf>
      <font>
        <b/>
        <i val="0"/>
        <color theme="0"/>
      </font>
      <fill>
        <patternFill>
          <bgColor rgb="FF949B50"/>
        </patternFill>
      </fill>
    </dxf>
    <dxf>
      <fill>
        <patternFill>
          <bgColor rgb="FF949B50"/>
        </patternFill>
      </fill>
    </dxf>
    <dxf>
      <fill>
        <patternFill>
          <bgColor rgb="FFBF311A"/>
        </patternFill>
      </fill>
    </dxf>
    <dxf>
      <fill>
        <patternFill>
          <bgColor rgb="FF949B50"/>
        </patternFill>
      </fill>
    </dxf>
    <dxf>
      <fill>
        <patternFill>
          <bgColor rgb="FFBF311A"/>
        </patternFill>
      </fill>
    </dxf>
    <dxf>
      <font>
        <b/>
        <i val="0"/>
        <color theme="0"/>
      </font>
      <fill>
        <patternFill>
          <bgColor rgb="FFBF311A"/>
        </patternFill>
      </fill>
    </dxf>
    <dxf>
      <font>
        <b/>
        <i val="0"/>
        <color theme="0"/>
      </font>
      <fill>
        <patternFill>
          <bgColor rgb="FF949B50"/>
        </patternFill>
      </fill>
    </dxf>
    <dxf>
      <fill>
        <patternFill>
          <bgColor rgb="FF949B50"/>
        </patternFill>
      </fill>
    </dxf>
    <dxf>
      <fill>
        <patternFill>
          <bgColor rgb="FFBF311A"/>
        </patternFill>
      </fill>
    </dxf>
    <dxf>
      <fill>
        <patternFill>
          <bgColor rgb="FF949B50"/>
        </patternFill>
      </fill>
    </dxf>
    <dxf>
      <fill>
        <patternFill>
          <bgColor rgb="FFBF311A"/>
        </patternFill>
      </fill>
    </dxf>
    <dxf>
      <font>
        <b/>
        <i val="0"/>
        <color theme="0"/>
      </font>
      <fill>
        <patternFill>
          <bgColor rgb="FFBF311A"/>
        </patternFill>
      </fill>
    </dxf>
    <dxf>
      <font>
        <b/>
        <i val="0"/>
        <color theme="0"/>
      </font>
      <fill>
        <patternFill>
          <bgColor rgb="FF949B50"/>
        </patternFill>
      </fill>
    </dxf>
    <dxf>
      <fill>
        <patternFill>
          <bgColor rgb="FF949B50"/>
        </patternFill>
      </fill>
    </dxf>
    <dxf>
      <fill>
        <patternFill>
          <bgColor rgb="FFBF311A"/>
        </patternFill>
      </fill>
    </dxf>
    <dxf>
      <fill>
        <patternFill>
          <bgColor rgb="FF949B50"/>
        </patternFill>
      </fill>
    </dxf>
    <dxf>
      <fill>
        <patternFill>
          <bgColor rgb="FFBF311A"/>
        </patternFill>
      </fill>
    </dxf>
    <dxf>
      <font>
        <b/>
        <i val="0"/>
        <color theme="0"/>
      </font>
      <fill>
        <patternFill>
          <bgColor rgb="FFBF311A"/>
        </patternFill>
      </fill>
    </dxf>
    <dxf>
      <font>
        <b/>
        <i val="0"/>
        <color theme="0"/>
      </font>
      <fill>
        <patternFill>
          <bgColor rgb="FF949B50"/>
        </patternFill>
      </fill>
    </dxf>
    <dxf>
      <fill>
        <patternFill>
          <bgColor rgb="FF949B50"/>
        </patternFill>
      </fill>
    </dxf>
    <dxf>
      <fill>
        <patternFill>
          <bgColor rgb="FFBF311A"/>
        </patternFill>
      </fill>
    </dxf>
    <dxf>
      <fill>
        <patternFill>
          <bgColor rgb="FF949B50"/>
        </patternFill>
      </fill>
    </dxf>
    <dxf>
      <fill>
        <patternFill>
          <bgColor rgb="FFBF311A"/>
        </patternFill>
      </fill>
    </dxf>
    <dxf>
      <font>
        <b/>
        <i val="0"/>
        <color theme="0"/>
      </font>
      <fill>
        <patternFill>
          <bgColor rgb="FFBF311A"/>
        </patternFill>
      </fill>
    </dxf>
    <dxf>
      <font>
        <b/>
        <i val="0"/>
        <color theme="0"/>
      </font>
      <fill>
        <patternFill>
          <bgColor rgb="FF949B50"/>
        </patternFill>
      </fill>
    </dxf>
    <dxf>
      <fill>
        <patternFill>
          <bgColor rgb="FF949B50"/>
        </patternFill>
      </fill>
    </dxf>
    <dxf>
      <fill>
        <patternFill>
          <bgColor rgb="FFBF311A"/>
        </patternFill>
      </fill>
    </dxf>
    <dxf>
      <fill>
        <patternFill>
          <bgColor rgb="FF949B50"/>
        </patternFill>
      </fill>
    </dxf>
    <dxf>
      <fill>
        <patternFill>
          <bgColor rgb="FFBF311A"/>
        </patternFill>
      </fill>
    </dxf>
    <dxf>
      <font>
        <b/>
        <i val="0"/>
        <color theme="0"/>
      </font>
      <fill>
        <patternFill>
          <bgColor rgb="FFBF311A"/>
        </patternFill>
      </fill>
    </dxf>
    <dxf>
      <font>
        <b/>
        <i val="0"/>
        <color theme="0"/>
      </font>
      <fill>
        <patternFill>
          <bgColor rgb="FF949B50"/>
        </patternFill>
      </fill>
    </dxf>
    <dxf>
      <fill>
        <patternFill>
          <bgColor rgb="FFBF311A"/>
        </patternFill>
      </fill>
    </dxf>
    <dxf>
      <fill>
        <patternFill>
          <bgColor rgb="FFE58E1A"/>
        </patternFill>
      </fill>
    </dxf>
    <dxf>
      <fill>
        <patternFill>
          <bgColor rgb="FF949B50"/>
        </patternFill>
      </fill>
    </dxf>
    <dxf>
      <font>
        <b/>
        <i val="0"/>
        <color theme="0"/>
      </font>
      <fill>
        <patternFill>
          <bgColor theme="5"/>
        </patternFill>
      </fill>
    </dxf>
    <dxf>
      <fill>
        <patternFill>
          <bgColor rgb="FFBF311A"/>
        </patternFill>
      </fill>
    </dxf>
    <dxf>
      <fill>
        <patternFill>
          <bgColor rgb="FFE58E1A"/>
        </patternFill>
      </fill>
    </dxf>
    <dxf>
      <fill>
        <patternFill>
          <bgColor rgb="FF949B50"/>
        </patternFill>
      </fill>
    </dxf>
    <dxf>
      <fill>
        <patternFill>
          <bgColor rgb="FFBF311A"/>
        </patternFill>
      </fill>
    </dxf>
    <dxf>
      <fill>
        <patternFill>
          <bgColor rgb="FFE58E1A"/>
        </patternFill>
      </fill>
    </dxf>
    <dxf>
      <fill>
        <patternFill>
          <bgColor rgb="FF949B50"/>
        </patternFill>
      </fill>
    </dxf>
    <dxf>
      <fill>
        <patternFill>
          <bgColor rgb="FFBF311A"/>
        </patternFill>
      </fill>
    </dxf>
    <dxf>
      <fill>
        <patternFill>
          <bgColor rgb="FFE58E1A"/>
        </patternFill>
      </fill>
    </dxf>
    <dxf>
      <fill>
        <patternFill>
          <bgColor rgb="FF949B50"/>
        </patternFill>
      </fill>
    </dxf>
    <dxf>
      <fill>
        <patternFill>
          <bgColor rgb="FFBF311A"/>
        </patternFill>
      </fill>
    </dxf>
    <dxf>
      <fill>
        <patternFill>
          <bgColor rgb="FFE58E1A"/>
        </patternFill>
      </fill>
    </dxf>
    <dxf>
      <fill>
        <patternFill>
          <bgColor rgb="FF949B50"/>
        </patternFill>
      </fill>
    </dxf>
    <dxf>
      <fill>
        <patternFill>
          <bgColor rgb="FFBF311A"/>
        </patternFill>
      </fill>
    </dxf>
    <dxf>
      <fill>
        <patternFill>
          <bgColor rgb="FFE58E1A"/>
        </patternFill>
      </fill>
    </dxf>
    <dxf>
      <fill>
        <patternFill>
          <bgColor rgb="FF949B50"/>
        </patternFill>
      </fill>
    </dxf>
    <dxf>
      <fill>
        <patternFill>
          <bgColor rgb="FFBF311A"/>
        </patternFill>
      </fill>
    </dxf>
    <dxf>
      <fill>
        <patternFill>
          <bgColor rgb="FFE58E1A"/>
        </patternFill>
      </fill>
    </dxf>
    <dxf>
      <fill>
        <patternFill>
          <bgColor rgb="FF949B50"/>
        </patternFill>
      </fill>
    </dxf>
    <dxf>
      <fill>
        <patternFill>
          <bgColor rgb="FFBF311A"/>
        </patternFill>
      </fill>
    </dxf>
    <dxf>
      <fill>
        <patternFill>
          <bgColor rgb="FFE58E1A"/>
        </patternFill>
      </fill>
    </dxf>
    <dxf>
      <fill>
        <patternFill>
          <bgColor rgb="FF949B50"/>
        </patternFill>
      </fill>
    </dxf>
    <dxf>
      <fill>
        <patternFill>
          <bgColor rgb="FFBF311A"/>
        </patternFill>
      </fill>
    </dxf>
    <dxf>
      <fill>
        <patternFill>
          <bgColor rgb="FFE58E1A"/>
        </patternFill>
      </fill>
    </dxf>
    <dxf>
      <fill>
        <patternFill>
          <bgColor rgb="FF949B50"/>
        </patternFill>
      </fill>
    </dxf>
    <dxf>
      <fill>
        <patternFill>
          <bgColor rgb="FFBF311A"/>
        </patternFill>
      </fill>
    </dxf>
    <dxf>
      <fill>
        <patternFill>
          <bgColor rgb="FFE58E1A"/>
        </patternFill>
      </fill>
    </dxf>
    <dxf>
      <fill>
        <patternFill>
          <bgColor rgb="FF949B50"/>
        </patternFill>
      </fill>
    </dxf>
    <dxf>
      <fill>
        <patternFill>
          <bgColor rgb="FFBF311A"/>
        </patternFill>
      </fill>
    </dxf>
    <dxf>
      <fill>
        <patternFill>
          <bgColor rgb="FFE58E1A"/>
        </patternFill>
      </fill>
    </dxf>
    <dxf>
      <fill>
        <patternFill>
          <bgColor rgb="FF949B50"/>
        </patternFill>
      </fill>
    </dxf>
    <dxf>
      <fill>
        <patternFill>
          <bgColor rgb="FFBF311A"/>
        </patternFill>
      </fill>
    </dxf>
    <dxf>
      <fill>
        <patternFill>
          <bgColor rgb="FFE58E1A"/>
        </patternFill>
      </fill>
    </dxf>
    <dxf>
      <fill>
        <patternFill>
          <bgColor rgb="FF949B50"/>
        </patternFill>
      </fill>
    </dxf>
    <dxf>
      <font>
        <b/>
        <i val="0"/>
        <color theme="0"/>
      </font>
      <fill>
        <patternFill>
          <bgColor rgb="FFBF311A"/>
        </patternFill>
      </fill>
    </dxf>
    <dxf>
      <font>
        <b/>
        <i val="0"/>
        <color theme="0"/>
      </font>
      <fill>
        <patternFill>
          <bgColor rgb="FF949B50"/>
        </patternFill>
      </fill>
    </dxf>
    <dxf>
      <fill>
        <patternFill>
          <bgColor rgb="FFBF311A"/>
        </patternFill>
      </fill>
    </dxf>
    <dxf>
      <fill>
        <patternFill>
          <bgColor rgb="FFE58E1A"/>
        </patternFill>
      </fill>
    </dxf>
    <dxf>
      <fill>
        <patternFill>
          <bgColor rgb="FF949B50"/>
        </patternFill>
      </fill>
    </dxf>
    <dxf>
      <fill>
        <patternFill>
          <bgColor rgb="FFBF311A"/>
        </patternFill>
      </fill>
    </dxf>
    <dxf>
      <fill>
        <patternFill>
          <bgColor rgb="FFE58E1A"/>
        </patternFill>
      </fill>
    </dxf>
    <dxf>
      <fill>
        <patternFill>
          <bgColor rgb="FF949B50"/>
        </patternFill>
      </fill>
    </dxf>
    <dxf>
      <fill>
        <patternFill>
          <bgColor rgb="FFBF311A"/>
        </patternFill>
      </fill>
    </dxf>
    <dxf>
      <fill>
        <patternFill>
          <bgColor rgb="FFE58E1A"/>
        </patternFill>
      </fill>
    </dxf>
    <dxf>
      <fill>
        <patternFill>
          <bgColor rgb="FF949B50"/>
        </patternFill>
      </fill>
    </dxf>
    <dxf>
      <fill>
        <patternFill>
          <bgColor rgb="FFBF311A"/>
        </patternFill>
      </fill>
    </dxf>
    <dxf>
      <fill>
        <patternFill>
          <bgColor rgb="FFE58E1A"/>
        </patternFill>
      </fill>
    </dxf>
    <dxf>
      <fill>
        <patternFill>
          <bgColor rgb="FF949B50"/>
        </patternFill>
      </fill>
    </dxf>
    <dxf>
      <fill>
        <patternFill>
          <bgColor rgb="FFBF311A"/>
        </patternFill>
      </fill>
    </dxf>
    <dxf>
      <fill>
        <patternFill>
          <bgColor rgb="FFE58E1A"/>
        </patternFill>
      </fill>
    </dxf>
    <dxf>
      <fill>
        <patternFill>
          <bgColor rgb="FF949B50"/>
        </patternFill>
      </fill>
    </dxf>
    <dxf>
      <fill>
        <patternFill>
          <bgColor rgb="FFBF311A"/>
        </patternFill>
      </fill>
    </dxf>
    <dxf>
      <fill>
        <patternFill>
          <bgColor rgb="FFE58E1A"/>
        </patternFill>
      </fill>
    </dxf>
    <dxf>
      <fill>
        <patternFill>
          <bgColor rgb="FF949B50"/>
        </patternFill>
      </fill>
    </dxf>
    <dxf>
      <fill>
        <patternFill>
          <bgColor rgb="FFBF311A"/>
        </patternFill>
      </fill>
    </dxf>
    <dxf>
      <fill>
        <patternFill>
          <bgColor rgb="FFE58E1A"/>
        </patternFill>
      </fill>
    </dxf>
    <dxf>
      <fill>
        <patternFill>
          <bgColor rgb="FF949B50"/>
        </patternFill>
      </fill>
    </dxf>
    <dxf>
      <fill>
        <patternFill>
          <bgColor rgb="FFBF311A"/>
        </patternFill>
      </fill>
    </dxf>
    <dxf>
      <fill>
        <patternFill>
          <bgColor rgb="FFE58E1A"/>
        </patternFill>
      </fill>
    </dxf>
    <dxf>
      <fill>
        <patternFill>
          <bgColor rgb="FF949B50"/>
        </patternFill>
      </fill>
    </dxf>
    <dxf>
      <fill>
        <patternFill>
          <bgColor rgb="FFBF311A"/>
        </patternFill>
      </fill>
    </dxf>
    <dxf>
      <fill>
        <patternFill>
          <bgColor rgb="FFE58E1A"/>
        </patternFill>
      </fill>
    </dxf>
    <dxf>
      <fill>
        <patternFill>
          <bgColor rgb="FF949B50"/>
        </patternFill>
      </fill>
    </dxf>
    <dxf>
      <fill>
        <patternFill>
          <bgColor rgb="FFBF311A"/>
        </patternFill>
      </fill>
    </dxf>
    <dxf>
      <fill>
        <patternFill>
          <bgColor rgb="FFE58E1A"/>
        </patternFill>
      </fill>
    </dxf>
    <dxf>
      <fill>
        <patternFill>
          <bgColor rgb="FF949B50"/>
        </patternFill>
      </fill>
    </dxf>
    <dxf>
      <fill>
        <patternFill>
          <bgColor rgb="FFBF311A"/>
        </patternFill>
      </fill>
    </dxf>
    <dxf>
      <fill>
        <patternFill>
          <bgColor rgb="FFE58E1A"/>
        </patternFill>
      </fill>
    </dxf>
    <dxf>
      <fill>
        <patternFill>
          <bgColor rgb="FF949B50"/>
        </patternFill>
      </fill>
    </dxf>
    <dxf>
      <fill>
        <patternFill>
          <bgColor rgb="FFBF311A"/>
        </patternFill>
      </fill>
    </dxf>
    <dxf>
      <fill>
        <patternFill>
          <bgColor rgb="FFE58E1A"/>
        </patternFill>
      </fill>
    </dxf>
    <dxf>
      <fill>
        <patternFill>
          <bgColor rgb="FF949B50"/>
        </patternFill>
      </fill>
    </dxf>
    <dxf>
      <fill>
        <patternFill>
          <bgColor rgb="FFBF311A"/>
        </patternFill>
      </fill>
    </dxf>
    <dxf>
      <fill>
        <patternFill>
          <bgColor rgb="FFE58E1A"/>
        </patternFill>
      </fill>
    </dxf>
    <dxf>
      <fill>
        <patternFill>
          <bgColor rgb="FF949B50"/>
        </patternFill>
      </fill>
    </dxf>
    <dxf>
      <fill>
        <patternFill>
          <bgColor rgb="FFBF311A"/>
        </patternFill>
      </fill>
    </dxf>
    <dxf>
      <fill>
        <patternFill>
          <bgColor rgb="FFE58E1A"/>
        </patternFill>
      </fill>
    </dxf>
    <dxf>
      <fill>
        <patternFill>
          <bgColor rgb="FF949B50"/>
        </patternFill>
      </fill>
    </dxf>
  </dxfs>
  <tableStyles count="0" defaultTableStyle="TableStyleMedium9" defaultPivotStyle="PivotStyleLight16"/>
  <colors>
    <mruColors>
      <color rgb="FF807F83"/>
      <color rgb="FF00539B"/>
      <color rgb="FF56A0D3"/>
      <color rgb="FFBF311A"/>
      <color rgb="FF754200"/>
      <color rgb="FFE58E1A"/>
      <color rgb="FF949B5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8"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277790874945E-2"/>
          <c:y val="8.4419507441809274E-2"/>
          <c:w val="0.82855140113473835"/>
          <c:h val="0.82855140113473835"/>
        </c:manualLayout>
      </c:layout>
      <c:pieChart>
        <c:varyColors val="1"/>
        <c:ser>
          <c:idx val="1"/>
          <c:order val="0"/>
          <c:tx>
            <c:strRef>
              <c:f>Summary!$H$85</c:f>
              <c:strCache>
                <c:ptCount val="1"/>
                <c:pt idx="0">
                  <c:v>Total</c:v>
                </c:pt>
              </c:strCache>
            </c:strRef>
          </c:tx>
          <c:spPr>
            <a:ln>
              <a:solidFill>
                <a:schemeClr val="bg1"/>
              </a:solidFill>
            </a:ln>
          </c:spPr>
          <c:dPt>
            <c:idx val="0"/>
            <c:bubble3D val="0"/>
            <c:spPr>
              <a:solidFill>
                <a:srgbClr val="949B50"/>
              </a:solidFill>
              <a:ln>
                <a:solidFill>
                  <a:schemeClr val="bg1"/>
                </a:solidFill>
              </a:ln>
            </c:spPr>
          </c:dPt>
          <c:dPt>
            <c:idx val="1"/>
            <c:bubble3D val="0"/>
            <c:spPr>
              <a:solidFill>
                <a:srgbClr val="00539B"/>
              </a:solidFill>
              <a:ln>
                <a:solidFill>
                  <a:schemeClr val="bg1"/>
                </a:solidFill>
              </a:ln>
            </c:spPr>
          </c:dPt>
          <c:dPt>
            <c:idx val="2"/>
            <c:bubble3D val="0"/>
            <c:spPr>
              <a:solidFill>
                <a:srgbClr val="56A0D3"/>
              </a:solidFill>
              <a:ln>
                <a:solidFill>
                  <a:schemeClr val="bg1"/>
                </a:solidFill>
              </a:ln>
            </c:spPr>
          </c:dPt>
          <c:dPt>
            <c:idx val="3"/>
            <c:bubble3D val="0"/>
            <c:spPr>
              <a:solidFill>
                <a:srgbClr val="E58E1A"/>
              </a:solidFill>
              <a:ln>
                <a:solidFill>
                  <a:schemeClr val="bg1"/>
                </a:solidFill>
              </a:ln>
            </c:spPr>
          </c:dPt>
          <c:dPt>
            <c:idx val="4"/>
            <c:bubble3D val="0"/>
            <c:spPr>
              <a:solidFill>
                <a:srgbClr val="754200"/>
              </a:solidFill>
              <a:ln>
                <a:solidFill>
                  <a:schemeClr val="bg1"/>
                </a:solidFill>
              </a:ln>
            </c:spPr>
          </c:dPt>
          <c:dPt>
            <c:idx val="5"/>
            <c:bubble3D val="0"/>
            <c:spPr>
              <a:solidFill>
                <a:srgbClr val="BF311A"/>
              </a:solidFill>
              <a:ln>
                <a:solidFill>
                  <a:schemeClr val="bg1"/>
                </a:solidFill>
              </a:ln>
            </c:spPr>
          </c:dPt>
          <c:cat>
            <c:strRef>
              <c:f>Summary!$L$87:$L$92</c:f>
              <c:strCache>
                <c:ptCount val="6"/>
                <c:pt idx="0">
                  <c:v>Y</c:v>
                </c:pt>
                <c:pt idx="1">
                  <c:v>R</c:v>
                </c:pt>
                <c:pt idx="2">
                  <c:v>T</c:v>
                </c:pt>
                <c:pt idx="3">
                  <c:v>M</c:v>
                </c:pt>
                <c:pt idx="4">
                  <c:v>F</c:v>
                </c:pt>
                <c:pt idx="5">
                  <c:v>N</c:v>
                </c:pt>
              </c:strCache>
            </c:strRef>
          </c:cat>
          <c:val>
            <c:numRef>
              <c:f>Summary!$H$87:$H$92</c:f>
              <c:numCache>
                <c:formatCode>#,##0</c:formatCode>
                <c:ptCount val="6"/>
                <c:pt idx="0">
                  <c:v>0</c:v>
                </c:pt>
                <c:pt idx="1">
                  <c:v>0</c:v>
                </c:pt>
                <c:pt idx="2">
                  <c:v>0</c:v>
                </c:pt>
                <c:pt idx="3">
                  <c:v>0</c:v>
                </c:pt>
                <c:pt idx="4">
                  <c:v>0</c:v>
                </c:pt>
                <c:pt idx="5">
                  <c:v>227</c:v>
                </c:pt>
              </c:numCache>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277790874945E-2"/>
          <c:y val="8.4419507441809274E-2"/>
          <c:w val="0.82855140113473835"/>
          <c:h val="0.82855140113473835"/>
        </c:manualLayout>
      </c:layout>
      <c:pieChart>
        <c:varyColors val="1"/>
        <c:ser>
          <c:idx val="1"/>
          <c:order val="0"/>
          <c:tx>
            <c:strRef>
              <c:f>Summary!$H$184</c:f>
              <c:strCache>
                <c:ptCount val="1"/>
                <c:pt idx="0">
                  <c:v>Total</c:v>
                </c:pt>
              </c:strCache>
            </c:strRef>
          </c:tx>
          <c:spPr>
            <a:ln>
              <a:solidFill>
                <a:schemeClr val="bg1"/>
              </a:solidFill>
            </a:ln>
          </c:spPr>
          <c:dPt>
            <c:idx val="0"/>
            <c:bubble3D val="0"/>
            <c:spPr>
              <a:solidFill>
                <a:srgbClr val="949B50"/>
              </a:solidFill>
              <a:ln>
                <a:solidFill>
                  <a:schemeClr val="bg1"/>
                </a:solidFill>
              </a:ln>
            </c:spPr>
          </c:dPt>
          <c:dPt>
            <c:idx val="1"/>
            <c:bubble3D val="0"/>
            <c:spPr>
              <a:solidFill>
                <a:srgbClr val="00539B"/>
              </a:solidFill>
              <a:ln>
                <a:solidFill>
                  <a:schemeClr val="bg1"/>
                </a:solidFill>
              </a:ln>
            </c:spPr>
          </c:dPt>
          <c:dPt>
            <c:idx val="2"/>
            <c:bubble3D val="0"/>
            <c:spPr>
              <a:solidFill>
                <a:srgbClr val="56A0D3"/>
              </a:solidFill>
              <a:ln>
                <a:solidFill>
                  <a:schemeClr val="bg1"/>
                </a:solidFill>
              </a:ln>
            </c:spPr>
          </c:dPt>
          <c:dPt>
            <c:idx val="3"/>
            <c:bubble3D val="0"/>
            <c:spPr>
              <a:solidFill>
                <a:srgbClr val="E58E1A"/>
              </a:solidFill>
              <a:ln>
                <a:solidFill>
                  <a:schemeClr val="bg1"/>
                </a:solidFill>
              </a:ln>
            </c:spPr>
          </c:dPt>
          <c:dPt>
            <c:idx val="4"/>
            <c:bubble3D val="0"/>
            <c:spPr>
              <a:solidFill>
                <a:srgbClr val="754200"/>
              </a:solidFill>
              <a:ln>
                <a:solidFill>
                  <a:schemeClr val="bg1"/>
                </a:solidFill>
              </a:ln>
            </c:spPr>
          </c:dPt>
          <c:dPt>
            <c:idx val="5"/>
            <c:bubble3D val="0"/>
            <c:spPr>
              <a:solidFill>
                <a:srgbClr val="BF311A"/>
              </a:solidFill>
              <a:ln>
                <a:solidFill>
                  <a:schemeClr val="bg1"/>
                </a:solidFill>
              </a:ln>
            </c:spPr>
          </c:dPt>
          <c:cat>
            <c:strRef>
              <c:f>Summary!$L$87:$L$92</c:f>
              <c:strCache>
                <c:ptCount val="6"/>
                <c:pt idx="0">
                  <c:v>Y</c:v>
                </c:pt>
                <c:pt idx="1">
                  <c:v>R</c:v>
                </c:pt>
                <c:pt idx="2">
                  <c:v>T</c:v>
                </c:pt>
                <c:pt idx="3">
                  <c:v>M</c:v>
                </c:pt>
                <c:pt idx="4">
                  <c:v>F</c:v>
                </c:pt>
                <c:pt idx="5">
                  <c:v>N</c:v>
                </c:pt>
              </c:strCache>
            </c:strRef>
          </c:cat>
          <c:val>
            <c:numRef>
              <c:f>Summary!$H$186:$H$191</c:f>
              <c:numCache>
                <c:formatCode>#,##0</c:formatCode>
                <c:ptCount val="6"/>
                <c:pt idx="0">
                  <c:v>0</c:v>
                </c:pt>
                <c:pt idx="1">
                  <c:v>0</c:v>
                </c:pt>
                <c:pt idx="2">
                  <c:v>0</c:v>
                </c:pt>
                <c:pt idx="3">
                  <c:v>0</c:v>
                </c:pt>
                <c:pt idx="4">
                  <c:v>0</c:v>
                </c:pt>
                <c:pt idx="5">
                  <c:v>222</c:v>
                </c:pt>
              </c:numCache>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277790874945E-2"/>
          <c:y val="8.4419507441809274E-2"/>
          <c:w val="0.82855140113473835"/>
          <c:h val="0.82855140113473835"/>
        </c:manualLayout>
      </c:layout>
      <c:pieChart>
        <c:varyColors val="1"/>
        <c:ser>
          <c:idx val="1"/>
          <c:order val="0"/>
          <c:tx>
            <c:strRef>
              <c:f>Summary!$H$195</c:f>
              <c:strCache>
                <c:ptCount val="1"/>
                <c:pt idx="0">
                  <c:v>Total</c:v>
                </c:pt>
              </c:strCache>
            </c:strRef>
          </c:tx>
          <c:spPr>
            <a:ln>
              <a:solidFill>
                <a:schemeClr val="bg1"/>
              </a:solidFill>
            </a:ln>
          </c:spPr>
          <c:dPt>
            <c:idx val="0"/>
            <c:bubble3D val="0"/>
            <c:spPr>
              <a:solidFill>
                <a:srgbClr val="949B50"/>
              </a:solidFill>
              <a:ln>
                <a:solidFill>
                  <a:schemeClr val="bg1"/>
                </a:solidFill>
              </a:ln>
            </c:spPr>
          </c:dPt>
          <c:dPt>
            <c:idx val="1"/>
            <c:bubble3D val="0"/>
            <c:spPr>
              <a:solidFill>
                <a:srgbClr val="00539B"/>
              </a:solidFill>
              <a:ln>
                <a:solidFill>
                  <a:schemeClr val="bg1"/>
                </a:solidFill>
              </a:ln>
            </c:spPr>
          </c:dPt>
          <c:dPt>
            <c:idx val="2"/>
            <c:bubble3D val="0"/>
            <c:spPr>
              <a:solidFill>
                <a:srgbClr val="56A0D3"/>
              </a:solidFill>
              <a:ln>
                <a:solidFill>
                  <a:schemeClr val="bg1"/>
                </a:solidFill>
              </a:ln>
            </c:spPr>
          </c:dPt>
          <c:dPt>
            <c:idx val="3"/>
            <c:bubble3D val="0"/>
            <c:spPr>
              <a:solidFill>
                <a:srgbClr val="E58E1A"/>
              </a:solidFill>
              <a:ln>
                <a:solidFill>
                  <a:schemeClr val="bg1"/>
                </a:solidFill>
              </a:ln>
            </c:spPr>
          </c:dPt>
          <c:dPt>
            <c:idx val="4"/>
            <c:bubble3D val="0"/>
            <c:spPr>
              <a:solidFill>
                <a:srgbClr val="754200"/>
              </a:solidFill>
              <a:ln>
                <a:solidFill>
                  <a:schemeClr val="bg1"/>
                </a:solidFill>
              </a:ln>
            </c:spPr>
          </c:dPt>
          <c:dPt>
            <c:idx val="5"/>
            <c:bubble3D val="0"/>
            <c:spPr>
              <a:solidFill>
                <a:srgbClr val="BF311A"/>
              </a:solidFill>
              <a:ln>
                <a:solidFill>
                  <a:schemeClr val="bg1"/>
                </a:solidFill>
              </a:ln>
            </c:spPr>
          </c:dPt>
          <c:cat>
            <c:strRef>
              <c:f>Summary!$L$87:$L$92</c:f>
              <c:strCache>
                <c:ptCount val="6"/>
                <c:pt idx="0">
                  <c:v>Y</c:v>
                </c:pt>
                <c:pt idx="1">
                  <c:v>R</c:v>
                </c:pt>
                <c:pt idx="2">
                  <c:v>T</c:v>
                </c:pt>
                <c:pt idx="3">
                  <c:v>M</c:v>
                </c:pt>
                <c:pt idx="4">
                  <c:v>F</c:v>
                </c:pt>
                <c:pt idx="5">
                  <c:v>N</c:v>
                </c:pt>
              </c:strCache>
            </c:strRef>
          </c:cat>
          <c:val>
            <c:numRef>
              <c:f>Summary!$H$197:$H$202</c:f>
              <c:numCache>
                <c:formatCode>#,##0</c:formatCode>
                <c:ptCount val="6"/>
                <c:pt idx="0">
                  <c:v>0</c:v>
                </c:pt>
                <c:pt idx="1">
                  <c:v>0</c:v>
                </c:pt>
                <c:pt idx="2">
                  <c:v>0</c:v>
                </c:pt>
                <c:pt idx="3">
                  <c:v>0</c:v>
                </c:pt>
                <c:pt idx="4">
                  <c:v>0</c:v>
                </c:pt>
                <c:pt idx="5">
                  <c:v>156</c:v>
                </c:pt>
              </c:numCache>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277790874945E-2"/>
          <c:y val="8.4419507441809274E-2"/>
          <c:w val="0.82855140113473835"/>
          <c:h val="0.82855140113473835"/>
        </c:manualLayout>
      </c:layout>
      <c:pieChart>
        <c:varyColors val="1"/>
        <c:ser>
          <c:idx val="1"/>
          <c:order val="0"/>
          <c:tx>
            <c:strRef>
              <c:f>Summary!$H$206</c:f>
              <c:strCache>
                <c:ptCount val="1"/>
                <c:pt idx="0">
                  <c:v>Total</c:v>
                </c:pt>
              </c:strCache>
            </c:strRef>
          </c:tx>
          <c:spPr>
            <a:ln>
              <a:solidFill>
                <a:schemeClr val="bg1"/>
              </a:solidFill>
            </a:ln>
          </c:spPr>
          <c:dPt>
            <c:idx val="0"/>
            <c:bubble3D val="0"/>
            <c:spPr>
              <a:solidFill>
                <a:srgbClr val="949B50"/>
              </a:solidFill>
              <a:ln>
                <a:solidFill>
                  <a:schemeClr val="bg1"/>
                </a:solidFill>
              </a:ln>
            </c:spPr>
          </c:dPt>
          <c:dPt>
            <c:idx val="1"/>
            <c:bubble3D val="0"/>
            <c:spPr>
              <a:solidFill>
                <a:srgbClr val="00539B"/>
              </a:solidFill>
              <a:ln>
                <a:solidFill>
                  <a:schemeClr val="bg1"/>
                </a:solidFill>
              </a:ln>
            </c:spPr>
          </c:dPt>
          <c:dPt>
            <c:idx val="2"/>
            <c:bubble3D val="0"/>
            <c:spPr>
              <a:solidFill>
                <a:srgbClr val="56A0D3"/>
              </a:solidFill>
              <a:ln>
                <a:solidFill>
                  <a:schemeClr val="bg1"/>
                </a:solidFill>
              </a:ln>
            </c:spPr>
          </c:dPt>
          <c:dPt>
            <c:idx val="3"/>
            <c:bubble3D val="0"/>
            <c:spPr>
              <a:solidFill>
                <a:srgbClr val="E58E1A"/>
              </a:solidFill>
              <a:ln>
                <a:solidFill>
                  <a:schemeClr val="bg1"/>
                </a:solidFill>
              </a:ln>
            </c:spPr>
          </c:dPt>
          <c:dPt>
            <c:idx val="4"/>
            <c:bubble3D val="0"/>
            <c:spPr>
              <a:solidFill>
                <a:srgbClr val="754200"/>
              </a:solidFill>
              <a:ln>
                <a:solidFill>
                  <a:schemeClr val="bg1"/>
                </a:solidFill>
              </a:ln>
            </c:spPr>
          </c:dPt>
          <c:dPt>
            <c:idx val="5"/>
            <c:bubble3D val="0"/>
            <c:spPr>
              <a:solidFill>
                <a:srgbClr val="BF311A"/>
              </a:solidFill>
              <a:ln>
                <a:solidFill>
                  <a:schemeClr val="bg1"/>
                </a:solidFill>
              </a:ln>
            </c:spPr>
          </c:dPt>
          <c:cat>
            <c:strRef>
              <c:f>Summary!$L$87:$L$92</c:f>
              <c:strCache>
                <c:ptCount val="6"/>
                <c:pt idx="0">
                  <c:v>Y</c:v>
                </c:pt>
                <c:pt idx="1">
                  <c:v>R</c:v>
                </c:pt>
                <c:pt idx="2">
                  <c:v>T</c:v>
                </c:pt>
                <c:pt idx="3">
                  <c:v>M</c:v>
                </c:pt>
                <c:pt idx="4">
                  <c:v>F</c:v>
                </c:pt>
                <c:pt idx="5">
                  <c:v>N</c:v>
                </c:pt>
              </c:strCache>
            </c:strRef>
          </c:cat>
          <c:val>
            <c:numRef>
              <c:f>Summary!$H$208:$H$213</c:f>
              <c:numCache>
                <c:formatCode>#,##0</c:formatCode>
                <c:ptCount val="6"/>
                <c:pt idx="0">
                  <c:v>0</c:v>
                </c:pt>
                <c:pt idx="1">
                  <c:v>0</c:v>
                </c:pt>
                <c:pt idx="2">
                  <c:v>0</c:v>
                </c:pt>
                <c:pt idx="3">
                  <c:v>0</c:v>
                </c:pt>
                <c:pt idx="4">
                  <c:v>0</c:v>
                </c:pt>
                <c:pt idx="5">
                  <c:v>99</c:v>
                </c:pt>
              </c:numCache>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277790874945E-2"/>
          <c:y val="8.4419507441809274E-2"/>
          <c:w val="0.82855140113473835"/>
          <c:h val="0.82855140113473835"/>
        </c:manualLayout>
      </c:layout>
      <c:pieChart>
        <c:varyColors val="1"/>
        <c:ser>
          <c:idx val="1"/>
          <c:order val="0"/>
          <c:tx>
            <c:strRef>
              <c:f>Summary!$H$217</c:f>
              <c:strCache>
                <c:ptCount val="1"/>
                <c:pt idx="0">
                  <c:v>Total</c:v>
                </c:pt>
              </c:strCache>
            </c:strRef>
          </c:tx>
          <c:spPr>
            <a:ln>
              <a:solidFill>
                <a:schemeClr val="bg1"/>
              </a:solidFill>
            </a:ln>
          </c:spPr>
          <c:dPt>
            <c:idx val="0"/>
            <c:bubble3D val="0"/>
            <c:spPr>
              <a:solidFill>
                <a:srgbClr val="949B50"/>
              </a:solidFill>
              <a:ln>
                <a:solidFill>
                  <a:schemeClr val="bg1"/>
                </a:solidFill>
              </a:ln>
            </c:spPr>
          </c:dPt>
          <c:dPt>
            <c:idx val="1"/>
            <c:bubble3D val="0"/>
            <c:spPr>
              <a:solidFill>
                <a:srgbClr val="00539B"/>
              </a:solidFill>
              <a:ln>
                <a:solidFill>
                  <a:schemeClr val="bg1"/>
                </a:solidFill>
              </a:ln>
            </c:spPr>
          </c:dPt>
          <c:dPt>
            <c:idx val="2"/>
            <c:bubble3D val="0"/>
            <c:spPr>
              <a:solidFill>
                <a:srgbClr val="56A0D3"/>
              </a:solidFill>
              <a:ln>
                <a:solidFill>
                  <a:schemeClr val="bg1"/>
                </a:solidFill>
              </a:ln>
            </c:spPr>
          </c:dPt>
          <c:dPt>
            <c:idx val="3"/>
            <c:bubble3D val="0"/>
            <c:spPr>
              <a:solidFill>
                <a:srgbClr val="E58E1A"/>
              </a:solidFill>
              <a:ln>
                <a:solidFill>
                  <a:schemeClr val="bg1"/>
                </a:solidFill>
              </a:ln>
            </c:spPr>
          </c:dPt>
          <c:dPt>
            <c:idx val="4"/>
            <c:bubble3D val="0"/>
            <c:spPr>
              <a:solidFill>
                <a:srgbClr val="754200"/>
              </a:solidFill>
              <a:ln>
                <a:solidFill>
                  <a:schemeClr val="bg1"/>
                </a:solidFill>
              </a:ln>
            </c:spPr>
          </c:dPt>
          <c:dPt>
            <c:idx val="5"/>
            <c:bubble3D val="0"/>
            <c:spPr>
              <a:solidFill>
                <a:srgbClr val="BF311A"/>
              </a:solidFill>
              <a:ln>
                <a:solidFill>
                  <a:schemeClr val="bg1"/>
                </a:solidFill>
              </a:ln>
            </c:spPr>
          </c:dPt>
          <c:cat>
            <c:strRef>
              <c:f>Summary!$L$87:$L$92</c:f>
              <c:strCache>
                <c:ptCount val="6"/>
                <c:pt idx="0">
                  <c:v>Y</c:v>
                </c:pt>
                <c:pt idx="1">
                  <c:v>R</c:v>
                </c:pt>
                <c:pt idx="2">
                  <c:v>T</c:v>
                </c:pt>
                <c:pt idx="3">
                  <c:v>M</c:v>
                </c:pt>
                <c:pt idx="4">
                  <c:v>F</c:v>
                </c:pt>
                <c:pt idx="5">
                  <c:v>N</c:v>
                </c:pt>
              </c:strCache>
            </c:strRef>
          </c:cat>
          <c:val>
            <c:numRef>
              <c:f>Summary!$H$219:$H$224</c:f>
              <c:numCache>
                <c:formatCode>#,##0</c:formatCode>
                <c:ptCount val="6"/>
                <c:pt idx="0">
                  <c:v>0</c:v>
                </c:pt>
                <c:pt idx="1">
                  <c:v>0</c:v>
                </c:pt>
                <c:pt idx="2">
                  <c:v>0</c:v>
                </c:pt>
                <c:pt idx="3">
                  <c:v>0</c:v>
                </c:pt>
                <c:pt idx="4">
                  <c:v>0</c:v>
                </c:pt>
                <c:pt idx="5">
                  <c:v>456</c:v>
                </c:pt>
              </c:numCache>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277790874945E-2"/>
          <c:y val="8.4419507441809274E-2"/>
          <c:w val="0.82855140113473835"/>
          <c:h val="0.82855140113473835"/>
        </c:manualLayout>
      </c:layout>
      <c:pieChart>
        <c:varyColors val="1"/>
        <c:ser>
          <c:idx val="1"/>
          <c:order val="0"/>
          <c:tx>
            <c:strRef>
              <c:f>Summary!$H$228</c:f>
              <c:strCache>
                <c:ptCount val="1"/>
                <c:pt idx="0">
                  <c:v>Total</c:v>
                </c:pt>
              </c:strCache>
            </c:strRef>
          </c:tx>
          <c:spPr>
            <a:ln>
              <a:solidFill>
                <a:schemeClr val="bg1"/>
              </a:solidFill>
            </a:ln>
          </c:spPr>
          <c:dPt>
            <c:idx val="0"/>
            <c:bubble3D val="0"/>
            <c:spPr>
              <a:solidFill>
                <a:srgbClr val="949B50"/>
              </a:solidFill>
              <a:ln>
                <a:solidFill>
                  <a:schemeClr val="bg1"/>
                </a:solidFill>
              </a:ln>
            </c:spPr>
          </c:dPt>
          <c:dPt>
            <c:idx val="1"/>
            <c:bubble3D val="0"/>
            <c:spPr>
              <a:solidFill>
                <a:srgbClr val="00539B"/>
              </a:solidFill>
              <a:ln>
                <a:solidFill>
                  <a:schemeClr val="bg1"/>
                </a:solidFill>
              </a:ln>
            </c:spPr>
          </c:dPt>
          <c:dPt>
            <c:idx val="2"/>
            <c:bubble3D val="0"/>
            <c:spPr>
              <a:solidFill>
                <a:srgbClr val="56A0D3"/>
              </a:solidFill>
              <a:ln>
                <a:solidFill>
                  <a:schemeClr val="bg1"/>
                </a:solidFill>
              </a:ln>
            </c:spPr>
          </c:dPt>
          <c:dPt>
            <c:idx val="3"/>
            <c:bubble3D val="0"/>
            <c:spPr>
              <a:solidFill>
                <a:srgbClr val="E58E1A"/>
              </a:solidFill>
              <a:ln>
                <a:solidFill>
                  <a:schemeClr val="bg1"/>
                </a:solidFill>
              </a:ln>
            </c:spPr>
          </c:dPt>
          <c:dPt>
            <c:idx val="4"/>
            <c:bubble3D val="0"/>
            <c:spPr>
              <a:solidFill>
                <a:srgbClr val="754200"/>
              </a:solidFill>
              <a:ln>
                <a:solidFill>
                  <a:schemeClr val="bg1"/>
                </a:solidFill>
              </a:ln>
            </c:spPr>
          </c:dPt>
          <c:dPt>
            <c:idx val="5"/>
            <c:bubble3D val="0"/>
            <c:spPr>
              <a:solidFill>
                <a:srgbClr val="BF311A"/>
              </a:solidFill>
              <a:ln>
                <a:solidFill>
                  <a:schemeClr val="bg1"/>
                </a:solidFill>
              </a:ln>
            </c:spPr>
          </c:dPt>
          <c:cat>
            <c:strRef>
              <c:f>Summary!$L$87:$L$92</c:f>
              <c:strCache>
                <c:ptCount val="6"/>
                <c:pt idx="0">
                  <c:v>Y</c:v>
                </c:pt>
                <c:pt idx="1">
                  <c:v>R</c:v>
                </c:pt>
                <c:pt idx="2">
                  <c:v>T</c:v>
                </c:pt>
                <c:pt idx="3">
                  <c:v>M</c:v>
                </c:pt>
                <c:pt idx="4">
                  <c:v>F</c:v>
                </c:pt>
                <c:pt idx="5">
                  <c:v>N</c:v>
                </c:pt>
              </c:strCache>
            </c:strRef>
          </c:cat>
          <c:val>
            <c:numRef>
              <c:f>Summary!$H$230:$H$235</c:f>
              <c:numCache>
                <c:formatCode>#,##0</c:formatCode>
                <c:ptCount val="6"/>
                <c:pt idx="0">
                  <c:v>0</c:v>
                </c:pt>
                <c:pt idx="1">
                  <c:v>0</c:v>
                </c:pt>
                <c:pt idx="2">
                  <c:v>0</c:v>
                </c:pt>
                <c:pt idx="3">
                  <c:v>0</c:v>
                </c:pt>
                <c:pt idx="4">
                  <c:v>0</c:v>
                </c:pt>
                <c:pt idx="5">
                  <c:v>67</c:v>
                </c:pt>
              </c:numCache>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277790874945E-2"/>
          <c:y val="8.4419507441809274E-2"/>
          <c:w val="0.82855140113473835"/>
          <c:h val="0.82855140113473835"/>
        </c:manualLayout>
      </c:layout>
      <c:pieChart>
        <c:varyColors val="1"/>
        <c:ser>
          <c:idx val="1"/>
          <c:order val="0"/>
          <c:tx>
            <c:strRef>
              <c:f>Summary!$H$239</c:f>
              <c:strCache>
                <c:ptCount val="1"/>
                <c:pt idx="0">
                  <c:v>Total</c:v>
                </c:pt>
              </c:strCache>
            </c:strRef>
          </c:tx>
          <c:spPr>
            <a:ln>
              <a:solidFill>
                <a:schemeClr val="bg1"/>
              </a:solidFill>
            </a:ln>
          </c:spPr>
          <c:dPt>
            <c:idx val="0"/>
            <c:bubble3D val="0"/>
            <c:spPr>
              <a:solidFill>
                <a:srgbClr val="949B50"/>
              </a:solidFill>
              <a:ln>
                <a:solidFill>
                  <a:schemeClr val="bg1"/>
                </a:solidFill>
              </a:ln>
            </c:spPr>
          </c:dPt>
          <c:dPt>
            <c:idx val="1"/>
            <c:bubble3D val="0"/>
            <c:spPr>
              <a:solidFill>
                <a:srgbClr val="00539B"/>
              </a:solidFill>
              <a:ln>
                <a:solidFill>
                  <a:schemeClr val="bg1"/>
                </a:solidFill>
              </a:ln>
            </c:spPr>
          </c:dPt>
          <c:dPt>
            <c:idx val="2"/>
            <c:bubble3D val="0"/>
            <c:spPr>
              <a:solidFill>
                <a:srgbClr val="56A0D3"/>
              </a:solidFill>
              <a:ln>
                <a:solidFill>
                  <a:schemeClr val="bg1"/>
                </a:solidFill>
              </a:ln>
            </c:spPr>
          </c:dPt>
          <c:dPt>
            <c:idx val="3"/>
            <c:bubble3D val="0"/>
            <c:spPr>
              <a:solidFill>
                <a:srgbClr val="E58E1A"/>
              </a:solidFill>
              <a:ln>
                <a:solidFill>
                  <a:schemeClr val="bg1"/>
                </a:solidFill>
              </a:ln>
            </c:spPr>
          </c:dPt>
          <c:dPt>
            <c:idx val="4"/>
            <c:bubble3D val="0"/>
            <c:spPr>
              <a:solidFill>
                <a:srgbClr val="754200"/>
              </a:solidFill>
              <a:ln>
                <a:solidFill>
                  <a:schemeClr val="bg1"/>
                </a:solidFill>
              </a:ln>
            </c:spPr>
          </c:dPt>
          <c:dPt>
            <c:idx val="5"/>
            <c:bubble3D val="0"/>
            <c:spPr>
              <a:solidFill>
                <a:srgbClr val="BF311A"/>
              </a:solidFill>
              <a:ln>
                <a:solidFill>
                  <a:schemeClr val="bg1"/>
                </a:solidFill>
              </a:ln>
            </c:spPr>
          </c:dPt>
          <c:cat>
            <c:strRef>
              <c:f>Summary!$L$87:$L$92</c:f>
              <c:strCache>
                <c:ptCount val="6"/>
                <c:pt idx="0">
                  <c:v>Y</c:v>
                </c:pt>
                <c:pt idx="1">
                  <c:v>R</c:v>
                </c:pt>
                <c:pt idx="2">
                  <c:v>T</c:v>
                </c:pt>
                <c:pt idx="3">
                  <c:v>M</c:v>
                </c:pt>
                <c:pt idx="4">
                  <c:v>F</c:v>
                </c:pt>
                <c:pt idx="5">
                  <c:v>N</c:v>
                </c:pt>
              </c:strCache>
            </c:strRef>
          </c:cat>
          <c:val>
            <c:numRef>
              <c:f>Summary!$H$241:$H$246</c:f>
              <c:numCache>
                <c:formatCode>#,##0</c:formatCode>
                <c:ptCount val="6"/>
                <c:pt idx="0">
                  <c:v>0</c:v>
                </c:pt>
                <c:pt idx="1">
                  <c:v>0</c:v>
                </c:pt>
                <c:pt idx="2">
                  <c:v>0</c:v>
                </c:pt>
                <c:pt idx="3">
                  <c:v>0</c:v>
                </c:pt>
                <c:pt idx="4">
                  <c:v>0</c:v>
                </c:pt>
                <c:pt idx="5">
                  <c:v>95</c:v>
                </c:pt>
              </c:numCache>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277790874945E-2"/>
          <c:y val="8.4419507441809274E-2"/>
          <c:w val="0.82855140113473835"/>
          <c:h val="0.82855140113473835"/>
        </c:manualLayout>
      </c:layout>
      <c:pieChart>
        <c:varyColors val="1"/>
        <c:ser>
          <c:idx val="1"/>
          <c:order val="0"/>
          <c:tx>
            <c:strRef>
              <c:f>Summary!$H$250</c:f>
              <c:strCache>
                <c:ptCount val="1"/>
                <c:pt idx="0">
                  <c:v>Total</c:v>
                </c:pt>
              </c:strCache>
            </c:strRef>
          </c:tx>
          <c:spPr>
            <a:ln>
              <a:solidFill>
                <a:schemeClr val="bg1"/>
              </a:solidFill>
            </a:ln>
          </c:spPr>
          <c:dPt>
            <c:idx val="0"/>
            <c:bubble3D val="0"/>
            <c:spPr>
              <a:solidFill>
                <a:srgbClr val="949B50"/>
              </a:solidFill>
              <a:ln>
                <a:solidFill>
                  <a:schemeClr val="bg1"/>
                </a:solidFill>
              </a:ln>
            </c:spPr>
          </c:dPt>
          <c:dPt>
            <c:idx val="1"/>
            <c:bubble3D val="0"/>
            <c:spPr>
              <a:solidFill>
                <a:srgbClr val="00539B"/>
              </a:solidFill>
              <a:ln>
                <a:solidFill>
                  <a:schemeClr val="bg1"/>
                </a:solidFill>
              </a:ln>
            </c:spPr>
          </c:dPt>
          <c:dPt>
            <c:idx val="2"/>
            <c:bubble3D val="0"/>
            <c:spPr>
              <a:solidFill>
                <a:srgbClr val="56A0D3"/>
              </a:solidFill>
              <a:ln>
                <a:solidFill>
                  <a:schemeClr val="bg1"/>
                </a:solidFill>
              </a:ln>
            </c:spPr>
          </c:dPt>
          <c:dPt>
            <c:idx val="3"/>
            <c:bubble3D val="0"/>
            <c:spPr>
              <a:solidFill>
                <a:srgbClr val="E58E1A"/>
              </a:solidFill>
              <a:ln>
                <a:solidFill>
                  <a:schemeClr val="bg1"/>
                </a:solidFill>
              </a:ln>
            </c:spPr>
          </c:dPt>
          <c:dPt>
            <c:idx val="4"/>
            <c:bubble3D val="0"/>
            <c:spPr>
              <a:solidFill>
                <a:srgbClr val="754200"/>
              </a:solidFill>
              <a:ln>
                <a:solidFill>
                  <a:schemeClr val="bg1"/>
                </a:solidFill>
              </a:ln>
            </c:spPr>
          </c:dPt>
          <c:dPt>
            <c:idx val="5"/>
            <c:bubble3D val="0"/>
            <c:spPr>
              <a:solidFill>
                <a:srgbClr val="BF311A"/>
              </a:solidFill>
              <a:ln>
                <a:solidFill>
                  <a:schemeClr val="bg1"/>
                </a:solidFill>
              </a:ln>
            </c:spPr>
          </c:dPt>
          <c:cat>
            <c:strRef>
              <c:f>Summary!$L$87:$L$92</c:f>
              <c:strCache>
                <c:ptCount val="6"/>
                <c:pt idx="0">
                  <c:v>Y</c:v>
                </c:pt>
                <c:pt idx="1">
                  <c:v>R</c:v>
                </c:pt>
                <c:pt idx="2">
                  <c:v>T</c:v>
                </c:pt>
                <c:pt idx="3">
                  <c:v>M</c:v>
                </c:pt>
                <c:pt idx="4">
                  <c:v>F</c:v>
                </c:pt>
                <c:pt idx="5">
                  <c:v>N</c:v>
                </c:pt>
              </c:strCache>
            </c:strRef>
          </c:cat>
          <c:val>
            <c:numRef>
              <c:f>Summary!$H$252:$H$257</c:f>
              <c:numCache>
                <c:formatCode>#,##0</c:formatCode>
                <c:ptCount val="6"/>
                <c:pt idx="0">
                  <c:v>0</c:v>
                </c:pt>
                <c:pt idx="1">
                  <c:v>0</c:v>
                </c:pt>
                <c:pt idx="2">
                  <c:v>0</c:v>
                </c:pt>
                <c:pt idx="3">
                  <c:v>0</c:v>
                </c:pt>
                <c:pt idx="4">
                  <c:v>0</c:v>
                </c:pt>
                <c:pt idx="5">
                  <c:v>30</c:v>
                </c:pt>
              </c:numCache>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277790874945E-2"/>
          <c:y val="8.4419507441809274E-2"/>
          <c:w val="0.82855140113473835"/>
          <c:h val="0.82855140113473835"/>
        </c:manualLayout>
      </c:layout>
      <c:pieChart>
        <c:varyColors val="1"/>
        <c:ser>
          <c:idx val="1"/>
          <c:order val="0"/>
          <c:tx>
            <c:strRef>
              <c:f>Summary!$H$261</c:f>
              <c:strCache>
                <c:ptCount val="1"/>
                <c:pt idx="0">
                  <c:v>Total</c:v>
                </c:pt>
              </c:strCache>
            </c:strRef>
          </c:tx>
          <c:spPr>
            <a:ln>
              <a:solidFill>
                <a:schemeClr val="bg1"/>
              </a:solidFill>
            </a:ln>
          </c:spPr>
          <c:dPt>
            <c:idx val="0"/>
            <c:bubble3D val="0"/>
            <c:spPr>
              <a:solidFill>
                <a:srgbClr val="949B50"/>
              </a:solidFill>
              <a:ln>
                <a:solidFill>
                  <a:schemeClr val="bg1"/>
                </a:solidFill>
              </a:ln>
            </c:spPr>
          </c:dPt>
          <c:dPt>
            <c:idx val="1"/>
            <c:bubble3D val="0"/>
            <c:spPr>
              <a:solidFill>
                <a:srgbClr val="00539B"/>
              </a:solidFill>
              <a:ln>
                <a:solidFill>
                  <a:schemeClr val="bg1"/>
                </a:solidFill>
              </a:ln>
            </c:spPr>
          </c:dPt>
          <c:dPt>
            <c:idx val="2"/>
            <c:bubble3D val="0"/>
            <c:spPr>
              <a:solidFill>
                <a:srgbClr val="56A0D3"/>
              </a:solidFill>
              <a:ln>
                <a:solidFill>
                  <a:schemeClr val="bg1"/>
                </a:solidFill>
              </a:ln>
            </c:spPr>
          </c:dPt>
          <c:dPt>
            <c:idx val="3"/>
            <c:bubble3D val="0"/>
            <c:spPr>
              <a:solidFill>
                <a:srgbClr val="E58E1A"/>
              </a:solidFill>
              <a:ln>
                <a:solidFill>
                  <a:schemeClr val="bg1"/>
                </a:solidFill>
              </a:ln>
            </c:spPr>
          </c:dPt>
          <c:dPt>
            <c:idx val="4"/>
            <c:bubble3D val="0"/>
            <c:spPr>
              <a:solidFill>
                <a:srgbClr val="754200"/>
              </a:solidFill>
              <a:ln>
                <a:solidFill>
                  <a:schemeClr val="bg1"/>
                </a:solidFill>
              </a:ln>
            </c:spPr>
          </c:dPt>
          <c:dPt>
            <c:idx val="5"/>
            <c:bubble3D val="0"/>
            <c:spPr>
              <a:solidFill>
                <a:srgbClr val="BF311A"/>
              </a:solidFill>
              <a:ln>
                <a:solidFill>
                  <a:schemeClr val="bg1"/>
                </a:solidFill>
              </a:ln>
            </c:spPr>
          </c:dPt>
          <c:cat>
            <c:strRef>
              <c:f>Summary!$L$87:$L$92</c:f>
              <c:strCache>
                <c:ptCount val="6"/>
                <c:pt idx="0">
                  <c:v>Y</c:v>
                </c:pt>
                <c:pt idx="1">
                  <c:v>R</c:v>
                </c:pt>
                <c:pt idx="2">
                  <c:v>T</c:v>
                </c:pt>
                <c:pt idx="3">
                  <c:v>M</c:v>
                </c:pt>
                <c:pt idx="4">
                  <c:v>F</c:v>
                </c:pt>
                <c:pt idx="5">
                  <c:v>N</c:v>
                </c:pt>
              </c:strCache>
            </c:strRef>
          </c:cat>
          <c:val>
            <c:numRef>
              <c:f>Summary!$H$263:$H$268</c:f>
              <c:numCache>
                <c:formatCode>#,##0</c:formatCode>
                <c:ptCount val="6"/>
                <c:pt idx="0">
                  <c:v>0</c:v>
                </c:pt>
                <c:pt idx="1">
                  <c:v>0</c:v>
                </c:pt>
                <c:pt idx="2">
                  <c:v>0</c:v>
                </c:pt>
                <c:pt idx="3">
                  <c:v>0</c:v>
                </c:pt>
                <c:pt idx="4">
                  <c:v>0</c:v>
                </c:pt>
                <c:pt idx="5">
                  <c:v>44</c:v>
                </c:pt>
              </c:numCache>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277790874945E-2"/>
          <c:y val="8.4419507441809274E-2"/>
          <c:w val="0.82855140113473835"/>
          <c:h val="0.82855140113473835"/>
        </c:manualLayout>
      </c:layout>
      <c:pieChart>
        <c:varyColors val="1"/>
        <c:ser>
          <c:idx val="1"/>
          <c:order val="0"/>
          <c:tx>
            <c:strRef>
              <c:f>Summary!$H$272</c:f>
              <c:strCache>
                <c:ptCount val="1"/>
                <c:pt idx="0">
                  <c:v>Total</c:v>
                </c:pt>
              </c:strCache>
            </c:strRef>
          </c:tx>
          <c:spPr>
            <a:ln>
              <a:solidFill>
                <a:schemeClr val="bg1"/>
              </a:solidFill>
            </a:ln>
          </c:spPr>
          <c:dPt>
            <c:idx val="0"/>
            <c:bubble3D val="0"/>
            <c:spPr>
              <a:solidFill>
                <a:srgbClr val="949B50"/>
              </a:solidFill>
              <a:ln>
                <a:solidFill>
                  <a:schemeClr val="bg1"/>
                </a:solidFill>
              </a:ln>
            </c:spPr>
          </c:dPt>
          <c:dPt>
            <c:idx val="1"/>
            <c:bubble3D val="0"/>
            <c:spPr>
              <a:solidFill>
                <a:srgbClr val="00539B"/>
              </a:solidFill>
              <a:ln>
                <a:solidFill>
                  <a:schemeClr val="bg1"/>
                </a:solidFill>
              </a:ln>
            </c:spPr>
          </c:dPt>
          <c:dPt>
            <c:idx val="2"/>
            <c:bubble3D val="0"/>
            <c:spPr>
              <a:solidFill>
                <a:srgbClr val="56A0D3"/>
              </a:solidFill>
              <a:ln>
                <a:solidFill>
                  <a:schemeClr val="bg1"/>
                </a:solidFill>
              </a:ln>
            </c:spPr>
          </c:dPt>
          <c:dPt>
            <c:idx val="3"/>
            <c:bubble3D val="0"/>
            <c:spPr>
              <a:solidFill>
                <a:srgbClr val="E58E1A"/>
              </a:solidFill>
              <a:ln>
                <a:solidFill>
                  <a:schemeClr val="bg1"/>
                </a:solidFill>
              </a:ln>
            </c:spPr>
          </c:dPt>
          <c:dPt>
            <c:idx val="4"/>
            <c:bubble3D val="0"/>
            <c:spPr>
              <a:solidFill>
                <a:srgbClr val="754200"/>
              </a:solidFill>
              <a:ln>
                <a:solidFill>
                  <a:schemeClr val="bg1"/>
                </a:solidFill>
              </a:ln>
            </c:spPr>
          </c:dPt>
          <c:dPt>
            <c:idx val="5"/>
            <c:bubble3D val="0"/>
            <c:spPr>
              <a:solidFill>
                <a:srgbClr val="BF311A"/>
              </a:solidFill>
              <a:ln>
                <a:solidFill>
                  <a:schemeClr val="bg1"/>
                </a:solidFill>
              </a:ln>
            </c:spPr>
          </c:dPt>
          <c:cat>
            <c:strRef>
              <c:f>Summary!$L$87:$L$92</c:f>
              <c:strCache>
                <c:ptCount val="6"/>
                <c:pt idx="0">
                  <c:v>Y</c:v>
                </c:pt>
                <c:pt idx="1">
                  <c:v>R</c:v>
                </c:pt>
                <c:pt idx="2">
                  <c:v>T</c:v>
                </c:pt>
                <c:pt idx="3">
                  <c:v>M</c:v>
                </c:pt>
                <c:pt idx="4">
                  <c:v>F</c:v>
                </c:pt>
                <c:pt idx="5">
                  <c:v>N</c:v>
                </c:pt>
              </c:strCache>
            </c:strRef>
          </c:cat>
          <c:val>
            <c:numRef>
              <c:f>Summary!$H$274:$H$279</c:f>
              <c:numCache>
                <c:formatCode>#,##0</c:formatCode>
                <c:ptCount val="6"/>
                <c:pt idx="0">
                  <c:v>0</c:v>
                </c:pt>
                <c:pt idx="1">
                  <c:v>0</c:v>
                </c:pt>
                <c:pt idx="2">
                  <c:v>0</c:v>
                </c:pt>
                <c:pt idx="3">
                  <c:v>0</c:v>
                </c:pt>
                <c:pt idx="4">
                  <c:v>0</c:v>
                </c:pt>
                <c:pt idx="5">
                  <c:v>139</c:v>
                </c:pt>
              </c:numCache>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277790874945E-2"/>
          <c:y val="8.4419507441809274E-2"/>
          <c:w val="0.82855140113473835"/>
          <c:h val="0.82855140113473835"/>
        </c:manualLayout>
      </c:layout>
      <c:pieChart>
        <c:varyColors val="1"/>
        <c:ser>
          <c:idx val="1"/>
          <c:order val="0"/>
          <c:tx>
            <c:strRef>
              <c:f>Summary!$H$283</c:f>
              <c:strCache>
                <c:ptCount val="1"/>
                <c:pt idx="0">
                  <c:v>Total</c:v>
                </c:pt>
              </c:strCache>
            </c:strRef>
          </c:tx>
          <c:spPr>
            <a:ln>
              <a:solidFill>
                <a:schemeClr val="bg1"/>
              </a:solidFill>
            </a:ln>
          </c:spPr>
          <c:dPt>
            <c:idx val="0"/>
            <c:bubble3D val="0"/>
            <c:spPr>
              <a:solidFill>
                <a:srgbClr val="949B50"/>
              </a:solidFill>
              <a:ln>
                <a:solidFill>
                  <a:schemeClr val="bg1"/>
                </a:solidFill>
              </a:ln>
            </c:spPr>
          </c:dPt>
          <c:dPt>
            <c:idx val="1"/>
            <c:bubble3D val="0"/>
            <c:spPr>
              <a:solidFill>
                <a:srgbClr val="00539B"/>
              </a:solidFill>
              <a:ln>
                <a:solidFill>
                  <a:schemeClr val="bg1"/>
                </a:solidFill>
              </a:ln>
            </c:spPr>
          </c:dPt>
          <c:dPt>
            <c:idx val="2"/>
            <c:bubble3D val="0"/>
            <c:spPr>
              <a:solidFill>
                <a:srgbClr val="56A0D3"/>
              </a:solidFill>
              <a:ln>
                <a:solidFill>
                  <a:schemeClr val="bg1"/>
                </a:solidFill>
              </a:ln>
            </c:spPr>
          </c:dPt>
          <c:dPt>
            <c:idx val="3"/>
            <c:bubble3D val="0"/>
            <c:spPr>
              <a:solidFill>
                <a:srgbClr val="E58E1A"/>
              </a:solidFill>
              <a:ln>
                <a:solidFill>
                  <a:schemeClr val="bg1"/>
                </a:solidFill>
              </a:ln>
            </c:spPr>
          </c:dPt>
          <c:dPt>
            <c:idx val="4"/>
            <c:bubble3D val="0"/>
            <c:spPr>
              <a:solidFill>
                <a:srgbClr val="754200"/>
              </a:solidFill>
              <a:ln>
                <a:solidFill>
                  <a:schemeClr val="bg1"/>
                </a:solidFill>
              </a:ln>
            </c:spPr>
          </c:dPt>
          <c:dPt>
            <c:idx val="5"/>
            <c:bubble3D val="0"/>
            <c:spPr>
              <a:solidFill>
                <a:srgbClr val="BF311A"/>
              </a:solidFill>
              <a:ln>
                <a:solidFill>
                  <a:schemeClr val="bg1"/>
                </a:solidFill>
              </a:ln>
            </c:spPr>
          </c:dPt>
          <c:cat>
            <c:strRef>
              <c:f>Summary!$L$87:$L$92</c:f>
              <c:strCache>
                <c:ptCount val="6"/>
                <c:pt idx="0">
                  <c:v>Y</c:v>
                </c:pt>
                <c:pt idx="1">
                  <c:v>R</c:v>
                </c:pt>
                <c:pt idx="2">
                  <c:v>T</c:v>
                </c:pt>
                <c:pt idx="3">
                  <c:v>M</c:v>
                </c:pt>
                <c:pt idx="4">
                  <c:v>F</c:v>
                </c:pt>
                <c:pt idx="5">
                  <c:v>N</c:v>
                </c:pt>
              </c:strCache>
            </c:strRef>
          </c:cat>
          <c:val>
            <c:numRef>
              <c:f>Summary!$H$285:$H$290</c:f>
              <c:numCache>
                <c:formatCode>#,##0</c:formatCode>
                <c:ptCount val="6"/>
                <c:pt idx="0">
                  <c:v>0</c:v>
                </c:pt>
                <c:pt idx="1">
                  <c:v>0</c:v>
                </c:pt>
                <c:pt idx="2">
                  <c:v>0</c:v>
                </c:pt>
                <c:pt idx="3">
                  <c:v>0</c:v>
                </c:pt>
                <c:pt idx="4">
                  <c:v>0</c:v>
                </c:pt>
                <c:pt idx="5">
                  <c:v>419</c:v>
                </c:pt>
              </c:numCache>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277790874945E-2"/>
          <c:y val="8.4419507441809274E-2"/>
          <c:w val="0.82855140113473835"/>
          <c:h val="0.82855140113473835"/>
        </c:manualLayout>
      </c:layout>
      <c:pieChart>
        <c:varyColors val="1"/>
        <c:ser>
          <c:idx val="1"/>
          <c:order val="0"/>
          <c:tx>
            <c:strRef>
              <c:f>Summary!$H$96</c:f>
              <c:strCache>
                <c:ptCount val="1"/>
                <c:pt idx="0">
                  <c:v>Total</c:v>
                </c:pt>
              </c:strCache>
            </c:strRef>
          </c:tx>
          <c:spPr>
            <a:ln>
              <a:solidFill>
                <a:schemeClr val="bg1"/>
              </a:solidFill>
            </a:ln>
          </c:spPr>
          <c:dPt>
            <c:idx val="0"/>
            <c:bubble3D val="0"/>
            <c:spPr>
              <a:solidFill>
                <a:srgbClr val="949B50"/>
              </a:solidFill>
              <a:ln>
                <a:solidFill>
                  <a:schemeClr val="bg1"/>
                </a:solidFill>
              </a:ln>
            </c:spPr>
          </c:dPt>
          <c:dPt>
            <c:idx val="1"/>
            <c:bubble3D val="0"/>
            <c:spPr>
              <a:solidFill>
                <a:srgbClr val="00539B"/>
              </a:solidFill>
              <a:ln>
                <a:solidFill>
                  <a:schemeClr val="bg1"/>
                </a:solidFill>
              </a:ln>
            </c:spPr>
          </c:dPt>
          <c:dPt>
            <c:idx val="2"/>
            <c:bubble3D val="0"/>
            <c:spPr>
              <a:solidFill>
                <a:srgbClr val="56A0D3"/>
              </a:solidFill>
              <a:ln>
                <a:solidFill>
                  <a:schemeClr val="bg1"/>
                </a:solidFill>
              </a:ln>
            </c:spPr>
          </c:dPt>
          <c:dPt>
            <c:idx val="3"/>
            <c:bubble3D val="0"/>
            <c:spPr>
              <a:solidFill>
                <a:srgbClr val="E58E1A"/>
              </a:solidFill>
              <a:ln>
                <a:solidFill>
                  <a:schemeClr val="bg1"/>
                </a:solidFill>
              </a:ln>
            </c:spPr>
          </c:dPt>
          <c:dPt>
            <c:idx val="4"/>
            <c:bubble3D val="0"/>
            <c:spPr>
              <a:solidFill>
                <a:srgbClr val="754200"/>
              </a:solidFill>
              <a:ln>
                <a:solidFill>
                  <a:schemeClr val="bg1"/>
                </a:solidFill>
              </a:ln>
            </c:spPr>
          </c:dPt>
          <c:dPt>
            <c:idx val="5"/>
            <c:bubble3D val="0"/>
            <c:spPr>
              <a:solidFill>
                <a:srgbClr val="BF311A"/>
              </a:solidFill>
              <a:ln>
                <a:solidFill>
                  <a:schemeClr val="bg1"/>
                </a:solidFill>
              </a:ln>
            </c:spPr>
          </c:dPt>
          <c:cat>
            <c:strRef>
              <c:f>Summary!$L$87:$L$92</c:f>
              <c:strCache>
                <c:ptCount val="6"/>
                <c:pt idx="0">
                  <c:v>Y</c:v>
                </c:pt>
                <c:pt idx="1">
                  <c:v>R</c:v>
                </c:pt>
                <c:pt idx="2">
                  <c:v>T</c:v>
                </c:pt>
                <c:pt idx="3">
                  <c:v>M</c:v>
                </c:pt>
                <c:pt idx="4">
                  <c:v>F</c:v>
                </c:pt>
                <c:pt idx="5">
                  <c:v>N</c:v>
                </c:pt>
              </c:strCache>
            </c:strRef>
          </c:cat>
          <c:val>
            <c:numRef>
              <c:f>Summary!$H$98:$H$103</c:f>
              <c:numCache>
                <c:formatCode>#,##0</c:formatCode>
                <c:ptCount val="6"/>
                <c:pt idx="0">
                  <c:v>0</c:v>
                </c:pt>
                <c:pt idx="1">
                  <c:v>0</c:v>
                </c:pt>
                <c:pt idx="2">
                  <c:v>0</c:v>
                </c:pt>
                <c:pt idx="3">
                  <c:v>0</c:v>
                </c:pt>
                <c:pt idx="4">
                  <c:v>0</c:v>
                </c:pt>
                <c:pt idx="5">
                  <c:v>35</c:v>
                </c:pt>
              </c:numCache>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277790874945E-2"/>
          <c:y val="8.4419507441809274E-2"/>
          <c:w val="0.82855140113473835"/>
          <c:h val="0.82855140113473835"/>
        </c:manualLayout>
      </c:layout>
      <c:pieChart>
        <c:varyColors val="1"/>
        <c:ser>
          <c:idx val="1"/>
          <c:order val="0"/>
          <c:tx>
            <c:strRef>
              <c:f>Summary!$H$294</c:f>
              <c:strCache>
                <c:ptCount val="1"/>
                <c:pt idx="0">
                  <c:v>Total</c:v>
                </c:pt>
              </c:strCache>
            </c:strRef>
          </c:tx>
          <c:spPr>
            <a:ln>
              <a:solidFill>
                <a:schemeClr val="bg1"/>
              </a:solidFill>
            </a:ln>
          </c:spPr>
          <c:dPt>
            <c:idx val="0"/>
            <c:bubble3D val="0"/>
            <c:spPr>
              <a:solidFill>
                <a:srgbClr val="949B50"/>
              </a:solidFill>
              <a:ln>
                <a:solidFill>
                  <a:schemeClr val="bg1"/>
                </a:solidFill>
              </a:ln>
            </c:spPr>
          </c:dPt>
          <c:dPt>
            <c:idx val="1"/>
            <c:bubble3D val="0"/>
            <c:spPr>
              <a:solidFill>
                <a:srgbClr val="00539B"/>
              </a:solidFill>
              <a:ln>
                <a:solidFill>
                  <a:schemeClr val="bg1"/>
                </a:solidFill>
              </a:ln>
            </c:spPr>
          </c:dPt>
          <c:dPt>
            <c:idx val="2"/>
            <c:bubble3D val="0"/>
            <c:spPr>
              <a:solidFill>
                <a:srgbClr val="56A0D3"/>
              </a:solidFill>
              <a:ln>
                <a:solidFill>
                  <a:schemeClr val="bg1"/>
                </a:solidFill>
              </a:ln>
            </c:spPr>
          </c:dPt>
          <c:dPt>
            <c:idx val="3"/>
            <c:bubble3D val="0"/>
            <c:spPr>
              <a:solidFill>
                <a:srgbClr val="E58E1A"/>
              </a:solidFill>
              <a:ln>
                <a:solidFill>
                  <a:schemeClr val="bg1"/>
                </a:solidFill>
              </a:ln>
            </c:spPr>
          </c:dPt>
          <c:dPt>
            <c:idx val="4"/>
            <c:bubble3D val="0"/>
            <c:spPr>
              <a:solidFill>
                <a:srgbClr val="754200"/>
              </a:solidFill>
              <a:ln>
                <a:solidFill>
                  <a:schemeClr val="bg1"/>
                </a:solidFill>
              </a:ln>
            </c:spPr>
          </c:dPt>
          <c:dPt>
            <c:idx val="5"/>
            <c:bubble3D val="0"/>
            <c:spPr>
              <a:solidFill>
                <a:srgbClr val="BF311A"/>
              </a:solidFill>
              <a:ln>
                <a:solidFill>
                  <a:schemeClr val="bg1"/>
                </a:solidFill>
              </a:ln>
            </c:spPr>
          </c:dPt>
          <c:cat>
            <c:strRef>
              <c:f>Summary!$L$87:$L$92</c:f>
              <c:strCache>
                <c:ptCount val="6"/>
                <c:pt idx="0">
                  <c:v>Y</c:v>
                </c:pt>
                <c:pt idx="1">
                  <c:v>R</c:v>
                </c:pt>
                <c:pt idx="2">
                  <c:v>T</c:v>
                </c:pt>
                <c:pt idx="3">
                  <c:v>M</c:v>
                </c:pt>
                <c:pt idx="4">
                  <c:v>F</c:v>
                </c:pt>
                <c:pt idx="5">
                  <c:v>N</c:v>
                </c:pt>
              </c:strCache>
            </c:strRef>
          </c:cat>
          <c:val>
            <c:numRef>
              <c:f>Summary!$H$296:$H$301</c:f>
              <c:numCache>
                <c:formatCode>#,##0</c:formatCode>
                <c:ptCount val="6"/>
                <c:pt idx="0">
                  <c:v>0</c:v>
                </c:pt>
                <c:pt idx="1">
                  <c:v>0</c:v>
                </c:pt>
                <c:pt idx="2">
                  <c:v>0</c:v>
                </c:pt>
                <c:pt idx="3">
                  <c:v>0</c:v>
                </c:pt>
                <c:pt idx="4">
                  <c:v>0</c:v>
                </c:pt>
                <c:pt idx="5">
                  <c:v>61</c:v>
                </c:pt>
              </c:numCache>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277790874945E-2"/>
          <c:y val="8.4419507441809274E-2"/>
          <c:w val="0.82855140113473835"/>
          <c:h val="0.82855140113473835"/>
        </c:manualLayout>
      </c:layout>
      <c:pieChart>
        <c:varyColors val="1"/>
        <c:ser>
          <c:idx val="1"/>
          <c:order val="0"/>
          <c:tx>
            <c:strRef>
              <c:f>Summary!$H$305</c:f>
              <c:strCache>
                <c:ptCount val="1"/>
                <c:pt idx="0">
                  <c:v>Total</c:v>
                </c:pt>
              </c:strCache>
            </c:strRef>
          </c:tx>
          <c:spPr>
            <a:ln>
              <a:solidFill>
                <a:schemeClr val="bg1"/>
              </a:solidFill>
            </a:ln>
          </c:spPr>
          <c:dPt>
            <c:idx val="0"/>
            <c:bubble3D val="0"/>
            <c:spPr>
              <a:solidFill>
                <a:srgbClr val="949B50"/>
              </a:solidFill>
              <a:ln>
                <a:solidFill>
                  <a:schemeClr val="bg1"/>
                </a:solidFill>
              </a:ln>
            </c:spPr>
          </c:dPt>
          <c:dPt>
            <c:idx val="1"/>
            <c:bubble3D val="0"/>
            <c:spPr>
              <a:solidFill>
                <a:srgbClr val="00539B"/>
              </a:solidFill>
              <a:ln>
                <a:solidFill>
                  <a:schemeClr val="bg1"/>
                </a:solidFill>
              </a:ln>
            </c:spPr>
          </c:dPt>
          <c:dPt>
            <c:idx val="2"/>
            <c:bubble3D val="0"/>
            <c:spPr>
              <a:solidFill>
                <a:srgbClr val="56A0D3"/>
              </a:solidFill>
              <a:ln>
                <a:solidFill>
                  <a:schemeClr val="bg1"/>
                </a:solidFill>
              </a:ln>
            </c:spPr>
          </c:dPt>
          <c:dPt>
            <c:idx val="3"/>
            <c:bubble3D val="0"/>
            <c:spPr>
              <a:solidFill>
                <a:srgbClr val="E58E1A"/>
              </a:solidFill>
              <a:ln>
                <a:solidFill>
                  <a:schemeClr val="bg1"/>
                </a:solidFill>
              </a:ln>
            </c:spPr>
          </c:dPt>
          <c:dPt>
            <c:idx val="4"/>
            <c:bubble3D val="0"/>
            <c:spPr>
              <a:solidFill>
                <a:srgbClr val="754200"/>
              </a:solidFill>
              <a:ln>
                <a:solidFill>
                  <a:schemeClr val="bg1"/>
                </a:solidFill>
              </a:ln>
            </c:spPr>
          </c:dPt>
          <c:dPt>
            <c:idx val="5"/>
            <c:bubble3D val="0"/>
            <c:spPr>
              <a:solidFill>
                <a:srgbClr val="BF311A"/>
              </a:solidFill>
              <a:ln>
                <a:solidFill>
                  <a:schemeClr val="bg1"/>
                </a:solidFill>
              </a:ln>
            </c:spPr>
          </c:dPt>
          <c:cat>
            <c:strRef>
              <c:f>Summary!$L$87:$L$92</c:f>
              <c:strCache>
                <c:ptCount val="6"/>
                <c:pt idx="0">
                  <c:v>Y</c:v>
                </c:pt>
                <c:pt idx="1">
                  <c:v>R</c:v>
                </c:pt>
                <c:pt idx="2">
                  <c:v>T</c:v>
                </c:pt>
                <c:pt idx="3">
                  <c:v>M</c:v>
                </c:pt>
                <c:pt idx="4">
                  <c:v>F</c:v>
                </c:pt>
                <c:pt idx="5">
                  <c:v>N</c:v>
                </c:pt>
              </c:strCache>
            </c:strRef>
          </c:cat>
          <c:val>
            <c:numRef>
              <c:f>Summary!$H$307:$H$312</c:f>
              <c:numCache>
                <c:formatCode>#,##0</c:formatCode>
                <c:ptCount val="6"/>
                <c:pt idx="0">
                  <c:v>0</c:v>
                </c:pt>
                <c:pt idx="1">
                  <c:v>0</c:v>
                </c:pt>
                <c:pt idx="2">
                  <c:v>0</c:v>
                </c:pt>
                <c:pt idx="3">
                  <c:v>0</c:v>
                </c:pt>
                <c:pt idx="4">
                  <c:v>0</c:v>
                </c:pt>
                <c:pt idx="5">
                  <c:v>57</c:v>
                </c:pt>
              </c:numCache>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277790874945E-2"/>
          <c:y val="8.4419507441809274E-2"/>
          <c:w val="0.82855140113473835"/>
          <c:h val="0.82855140113473835"/>
        </c:manualLayout>
      </c:layout>
      <c:pieChart>
        <c:varyColors val="1"/>
        <c:ser>
          <c:idx val="1"/>
          <c:order val="0"/>
          <c:tx>
            <c:strRef>
              <c:f>Summary!$H$316</c:f>
              <c:strCache>
                <c:ptCount val="1"/>
                <c:pt idx="0">
                  <c:v>Total</c:v>
                </c:pt>
              </c:strCache>
            </c:strRef>
          </c:tx>
          <c:spPr>
            <a:ln>
              <a:solidFill>
                <a:schemeClr val="bg1"/>
              </a:solidFill>
            </a:ln>
          </c:spPr>
          <c:dPt>
            <c:idx val="0"/>
            <c:bubble3D val="0"/>
            <c:spPr>
              <a:solidFill>
                <a:srgbClr val="949B50"/>
              </a:solidFill>
              <a:ln>
                <a:solidFill>
                  <a:schemeClr val="bg1"/>
                </a:solidFill>
              </a:ln>
            </c:spPr>
          </c:dPt>
          <c:dPt>
            <c:idx val="1"/>
            <c:bubble3D val="0"/>
            <c:spPr>
              <a:solidFill>
                <a:srgbClr val="00539B"/>
              </a:solidFill>
              <a:ln>
                <a:solidFill>
                  <a:schemeClr val="bg1"/>
                </a:solidFill>
              </a:ln>
            </c:spPr>
          </c:dPt>
          <c:dPt>
            <c:idx val="2"/>
            <c:bubble3D val="0"/>
            <c:spPr>
              <a:solidFill>
                <a:srgbClr val="56A0D3"/>
              </a:solidFill>
              <a:ln>
                <a:solidFill>
                  <a:schemeClr val="bg1"/>
                </a:solidFill>
              </a:ln>
            </c:spPr>
          </c:dPt>
          <c:dPt>
            <c:idx val="3"/>
            <c:bubble3D val="0"/>
            <c:spPr>
              <a:solidFill>
                <a:srgbClr val="E58E1A"/>
              </a:solidFill>
              <a:ln>
                <a:solidFill>
                  <a:schemeClr val="bg1"/>
                </a:solidFill>
              </a:ln>
            </c:spPr>
          </c:dPt>
          <c:dPt>
            <c:idx val="4"/>
            <c:bubble3D val="0"/>
            <c:spPr>
              <a:solidFill>
                <a:srgbClr val="754200"/>
              </a:solidFill>
              <a:ln>
                <a:solidFill>
                  <a:schemeClr val="bg1"/>
                </a:solidFill>
              </a:ln>
            </c:spPr>
          </c:dPt>
          <c:dPt>
            <c:idx val="5"/>
            <c:bubble3D val="0"/>
            <c:spPr>
              <a:solidFill>
                <a:srgbClr val="BF311A"/>
              </a:solidFill>
              <a:ln>
                <a:solidFill>
                  <a:schemeClr val="bg1"/>
                </a:solidFill>
              </a:ln>
            </c:spPr>
          </c:dPt>
          <c:cat>
            <c:strRef>
              <c:f>Summary!$L$87:$L$92</c:f>
              <c:strCache>
                <c:ptCount val="6"/>
                <c:pt idx="0">
                  <c:v>Y</c:v>
                </c:pt>
                <c:pt idx="1">
                  <c:v>R</c:v>
                </c:pt>
                <c:pt idx="2">
                  <c:v>T</c:v>
                </c:pt>
                <c:pt idx="3">
                  <c:v>M</c:v>
                </c:pt>
                <c:pt idx="4">
                  <c:v>F</c:v>
                </c:pt>
                <c:pt idx="5">
                  <c:v>N</c:v>
                </c:pt>
              </c:strCache>
            </c:strRef>
          </c:cat>
          <c:val>
            <c:numRef>
              <c:f>Summary!$H$318:$H$323</c:f>
              <c:numCache>
                <c:formatCode>#,##0</c:formatCode>
                <c:ptCount val="6"/>
                <c:pt idx="0">
                  <c:v>0</c:v>
                </c:pt>
                <c:pt idx="1">
                  <c:v>0</c:v>
                </c:pt>
                <c:pt idx="2">
                  <c:v>0</c:v>
                </c:pt>
                <c:pt idx="3">
                  <c:v>0</c:v>
                </c:pt>
                <c:pt idx="4">
                  <c:v>0</c:v>
                </c:pt>
                <c:pt idx="5">
                  <c:v>176</c:v>
                </c:pt>
              </c:numCache>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277790874945E-2"/>
          <c:y val="8.4419507441809274E-2"/>
          <c:w val="0.82855140113473835"/>
          <c:h val="0.82855140113473835"/>
        </c:manualLayout>
      </c:layout>
      <c:pieChart>
        <c:varyColors val="1"/>
        <c:ser>
          <c:idx val="1"/>
          <c:order val="0"/>
          <c:tx>
            <c:strRef>
              <c:f>Summary!$H$327</c:f>
              <c:strCache>
                <c:ptCount val="1"/>
                <c:pt idx="0">
                  <c:v>Total</c:v>
                </c:pt>
              </c:strCache>
            </c:strRef>
          </c:tx>
          <c:spPr>
            <a:ln>
              <a:solidFill>
                <a:schemeClr val="bg1"/>
              </a:solidFill>
            </a:ln>
          </c:spPr>
          <c:dPt>
            <c:idx val="0"/>
            <c:bubble3D val="0"/>
            <c:spPr>
              <a:solidFill>
                <a:srgbClr val="949B50"/>
              </a:solidFill>
              <a:ln>
                <a:solidFill>
                  <a:schemeClr val="bg1"/>
                </a:solidFill>
              </a:ln>
            </c:spPr>
          </c:dPt>
          <c:dPt>
            <c:idx val="1"/>
            <c:bubble3D val="0"/>
            <c:spPr>
              <a:solidFill>
                <a:srgbClr val="00539B"/>
              </a:solidFill>
              <a:ln>
                <a:solidFill>
                  <a:schemeClr val="bg1"/>
                </a:solidFill>
              </a:ln>
            </c:spPr>
          </c:dPt>
          <c:dPt>
            <c:idx val="2"/>
            <c:bubble3D val="0"/>
            <c:spPr>
              <a:solidFill>
                <a:srgbClr val="56A0D3"/>
              </a:solidFill>
              <a:ln>
                <a:solidFill>
                  <a:schemeClr val="bg1"/>
                </a:solidFill>
              </a:ln>
            </c:spPr>
          </c:dPt>
          <c:dPt>
            <c:idx val="3"/>
            <c:bubble3D val="0"/>
            <c:spPr>
              <a:solidFill>
                <a:srgbClr val="E58E1A"/>
              </a:solidFill>
              <a:ln>
                <a:solidFill>
                  <a:schemeClr val="bg1"/>
                </a:solidFill>
              </a:ln>
            </c:spPr>
          </c:dPt>
          <c:dPt>
            <c:idx val="4"/>
            <c:bubble3D val="0"/>
            <c:spPr>
              <a:solidFill>
                <a:srgbClr val="754200"/>
              </a:solidFill>
              <a:ln>
                <a:solidFill>
                  <a:schemeClr val="bg1"/>
                </a:solidFill>
              </a:ln>
            </c:spPr>
          </c:dPt>
          <c:dPt>
            <c:idx val="5"/>
            <c:bubble3D val="0"/>
            <c:spPr>
              <a:solidFill>
                <a:srgbClr val="BF311A"/>
              </a:solidFill>
              <a:ln>
                <a:solidFill>
                  <a:schemeClr val="bg1"/>
                </a:solidFill>
              </a:ln>
            </c:spPr>
          </c:dPt>
          <c:cat>
            <c:strRef>
              <c:f>Summary!$L$87:$L$92</c:f>
              <c:strCache>
                <c:ptCount val="6"/>
                <c:pt idx="0">
                  <c:v>Y</c:v>
                </c:pt>
                <c:pt idx="1">
                  <c:v>R</c:v>
                </c:pt>
                <c:pt idx="2">
                  <c:v>T</c:v>
                </c:pt>
                <c:pt idx="3">
                  <c:v>M</c:v>
                </c:pt>
                <c:pt idx="4">
                  <c:v>F</c:v>
                </c:pt>
                <c:pt idx="5">
                  <c:v>N</c:v>
                </c:pt>
              </c:strCache>
            </c:strRef>
          </c:cat>
          <c:val>
            <c:numRef>
              <c:f>Summary!$H$329:$H$334</c:f>
              <c:numCache>
                <c:formatCode>#,##0</c:formatCode>
                <c:ptCount val="6"/>
                <c:pt idx="0">
                  <c:v>0</c:v>
                </c:pt>
                <c:pt idx="1">
                  <c:v>0</c:v>
                </c:pt>
                <c:pt idx="2">
                  <c:v>0</c:v>
                </c:pt>
                <c:pt idx="3">
                  <c:v>0</c:v>
                </c:pt>
                <c:pt idx="4">
                  <c:v>0</c:v>
                </c:pt>
                <c:pt idx="5">
                  <c:v>337</c:v>
                </c:pt>
              </c:numCache>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277790874945E-2"/>
          <c:y val="8.4419507441809274E-2"/>
          <c:w val="0.82855140113473835"/>
          <c:h val="0.82855140113473835"/>
        </c:manualLayout>
      </c:layout>
      <c:pieChart>
        <c:varyColors val="1"/>
        <c:ser>
          <c:idx val="1"/>
          <c:order val="0"/>
          <c:tx>
            <c:strRef>
              <c:f>Summary!$H$338</c:f>
              <c:strCache>
                <c:ptCount val="1"/>
                <c:pt idx="0">
                  <c:v>Total</c:v>
                </c:pt>
              </c:strCache>
            </c:strRef>
          </c:tx>
          <c:spPr>
            <a:ln>
              <a:solidFill>
                <a:schemeClr val="bg1"/>
              </a:solidFill>
            </a:ln>
          </c:spPr>
          <c:dPt>
            <c:idx val="0"/>
            <c:bubble3D val="0"/>
            <c:spPr>
              <a:solidFill>
                <a:srgbClr val="949B50"/>
              </a:solidFill>
              <a:ln>
                <a:solidFill>
                  <a:schemeClr val="bg1"/>
                </a:solidFill>
              </a:ln>
            </c:spPr>
          </c:dPt>
          <c:dPt>
            <c:idx val="1"/>
            <c:bubble3D val="0"/>
            <c:spPr>
              <a:solidFill>
                <a:srgbClr val="00539B"/>
              </a:solidFill>
              <a:ln>
                <a:solidFill>
                  <a:schemeClr val="bg1"/>
                </a:solidFill>
              </a:ln>
            </c:spPr>
          </c:dPt>
          <c:dPt>
            <c:idx val="2"/>
            <c:bubble3D val="0"/>
            <c:spPr>
              <a:solidFill>
                <a:srgbClr val="56A0D3"/>
              </a:solidFill>
              <a:ln>
                <a:solidFill>
                  <a:schemeClr val="bg1"/>
                </a:solidFill>
              </a:ln>
            </c:spPr>
          </c:dPt>
          <c:dPt>
            <c:idx val="3"/>
            <c:bubble3D val="0"/>
            <c:spPr>
              <a:solidFill>
                <a:srgbClr val="E58E1A"/>
              </a:solidFill>
              <a:ln>
                <a:solidFill>
                  <a:schemeClr val="bg1"/>
                </a:solidFill>
              </a:ln>
            </c:spPr>
          </c:dPt>
          <c:dPt>
            <c:idx val="4"/>
            <c:bubble3D val="0"/>
            <c:spPr>
              <a:solidFill>
                <a:srgbClr val="754200"/>
              </a:solidFill>
              <a:ln>
                <a:solidFill>
                  <a:schemeClr val="bg1"/>
                </a:solidFill>
              </a:ln>
            </c:spPr>
          </c:dPt>
          <c:dPt>
            <c:idx val="5"/>
            <c:bubble3D val="0"/>
            <c:spPr>
              <a:solidFill>
                <a:srgbClr val="BF311A"/>
              </a:solidFill>
              <a:ln>
                <a:solidFill>
                  <a:schemeClr val="bg1"/>
                </a:solidFill>
              </a:ln>
            </c:spPr>
          </c:dPt>
          <c:cat>
            <c:strRef>
              <c:f>Summary!$L$87:$L$92</c:f>
              <c:strCache>
                <c:ptCount val="6"/>
                <c:pt idx="0">
                  <c:v>Y</c:v>
                </c:pt>
                <c:pt idx="1">
                  <c:v>R</c:v>
                </c:pt>
                <c:pt idx="2">
                  <c:v>T</c:v>
                </c:pt>
                <c:pt idx="3">
                  <c:v>M</c:v>
                </c:pt>
                <c:pt idx="4">
                  <c:v>F</c:v>
                </c:pt>
                <c:pt idx="5">
                  <c:v>N</c:v>
                </c:pt>
              </c:strCache>
            </c:strRef>
          </c:cat>
          <c:val>
            <c:numRef>
              <c:f>Summary!$H$340:$H$345</c:f>
              <c:numCache>
                <c:formatCode>#,##0</c:formatCode>
                <c:ptCount val="6"/>
                <c:pt idx="0">
                  <c:v>0</c:v>
                </c:pt>
                <c:pt idx="1">
                  <c:v>0</c:v>
                </c:pt>
                <c:pt idx="2">
                  <c:v>0</c:v>
                </c:pt>
                <c:pt idx="3">
                  <c:v>0</c:v>
                </c:pt>
                <c:pt idx="4">
                  <c:v>0</c:v>
                </c:pt>
                <c:pt idx="5">
                  <c:v>239</c:v>
                </c:pt>
              </c:numCache>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277790874945E-2"/>
          <c:y val="8.4419507441809274E-2"/>
          <c:w val="0.82855140113473835"/>
          <c:h val="0.82855140113473835"/>
        </c:manualLayout>
      </c:layout>
      <c:pieChart>
        <c:varyColors val="1"/>
        <c:ser>
          <c:idx val="1"/>
          <c:order val="0"/>
          <c:tx>
            <c:strRef>
              <c:f>Summary!$H$349</c:f>
              <c:strCache>
                <c:ptCount val="1"/>
                <c:pt idx="0">
                  <c:v>Total</c:v>
                </c:pt>
              </c:strCache>
            </c:strRef>
          </c:tx>
          <c:spPr>
            <a:ln>
              <a:solidFill>
                <a:schemeClr val="bg1"/>
              </a:solidFill>
            </a:ln>
          </c:spPr>
          <c:dPt>
            <c:idx val="0"/>
            <c:bubble3D val="0"/>
            <c:spPr>
              <a:solidFill>
                <a:srgbClr val="949B50"/>
              </a:solidFill>
              <a:ln>
                <a:solidFill>
                  <a:schemeClr val="bg1"/>
                </a:solidFill>
              </a:ln>
            </c:spPr>
          </c:dPt>
          <c:dPt>
            <c:idx val="1"/>
            <c:bubble3D val="0"/>
            <c:spPr>
              <a:solidFill>
                <a:srgbClr val="00539B"/>
              </a:solidFill>
              <a:ln>
                <a:solidFill>
                  <a:schemeClr val="bg1"/>
                </a:solidFill>
              </a:ln>
            </c:spPr>
          </c:dPt>
          <c:dPt>
            <c:idx val="2"/>
            <c:bubble3D val="0"/>
            <c:spPr>
              <a:solidFill>
                <a:srgbClr val="56A0D3"/>
              </a:solidFill>
              <a:ln>
                <a:solidFill>
                  <a:schemeClr val="bg1"/>
                </a:solidFill>
              </a:ln>
            </c:spPr>
          </c:dPt>
          <c:dPt>
            <c:idx val="3"/>
            <c:bubble3D val="0"/>
            <c:spPr>
              <a:solidFill>
                <a:srgbClr val="E58E1A"/>
              </a:solidFill>
              <a:ln>
                <a:solidFill>
                  <a:schemeClr val="bg1"/>
                </a:solidFill>
              </a:ln>
            </c:spPr>
          </c:dPt>
          <c:dPt>
            <c:idx val="4"/>
            <c:bubble3D val="0"/>
            <c:spPr>
              <a:solidFill>
                <a:srgbClr val="754200"/>
              </a:solidFill>
              <a:ln>
                <a:solidFill>
                  <a:schemeClr val="bg1"/>
                </a:solidFill>
              </a:ln>
            </c:spPr>
          </c:dPt>
          <c:dPt>
            <c:idx val="5"/>
            <c:bubble3D val="0"/>
            <c:spPr>
              <a:solidFill>
                <a:srgbClr val="BF311A"/>
              </a:solidFill>
              <a:ln>
                <a:solidFill>
                  <a:schemeClr val="bg1"/>
                </a:solidFill>
              </a:ln>
            </c:spPr>
          </c:dPt>
          <c:cat>
            <c:strRef>
              <c:f>Summary!$L$87:$L$92</c:f>
              <c:strCache>
                <c:ptCount val="6"/>
                <c:pt idx="0">
                  <c:v>Y</c:v>
                </c:pt>
                <c:pt idx="1">
                  <c:v>R</c:v>
                </c:pt>
                <c:pt idx="2">
                  <c:v>T</c:v>
                </c:pt>
                <c:pt idx="3">
                  <c:v>M</c:v>
                </c:pt>
                <c:pt idx="4">
                  <c:v>F</c:v>
                </c:pt>
                <c:pt idx="5">
                  <c:v>N</c:v>
                </c:pt>
              </c:strCache>
            </c:strRef>
          </c:cat>
          <c:val>
            <c:numRef>
              <c:f>Summary!$H$351:$H$356</c:f>
              <c:numCache>
                <c:formatCode>#,##0</c:formatCode>
                <c:ptCount val="6"/>
                <c:pt idx="0">
                  <c:v>0</c:v>
                </c:pt>
                <c:pt idx="1">
                  <c:v>0</c:v>
                </c:pt>
                <c:pt idx="2">
                  <c:v>0</c:v>
                </c:pt>
                <c:pt idx="3">
                  <c:v>0</c:v>
                </c:pt>
                <c:pt idx="4">
                  <c:v>0</c:v>
                </c:pt>
                <c:pt idx="5">
                  <c:v>412</c:v>
                </c:pt>
              </c:numCache>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277790874945E-2"/>
          <c:y val="8.4419507441809274E-2"/>
          <c:w val="0.82855140113473835"/>
          <c:h val="0.82855140113473835"/>
        </c:manualLayout>
      </c:layout>
      <c:pieChart>
        <c:varyColors val="1"/>
        <c:ser>
          <c:idx val="1"/>
          <c:order val="0"/>
          <c:tx>
            <c:strRef>
              <c:f>Summary!$H$360</c:f>
              <c:strCache>
                <c:ptCount val="1"/>
                <c:pt idx="0">
                  <c:v>Total</c:v>
                </c:pt>
              </c:strCache>
            </c:strRef>
          </c:tx>
          <c:spPr>
            <a:ln>
              <a:solidFill>
                <a:schemeClr val="bg1"/>
              </a:solidFill>
            </a:ln>
          </c:spPr>
          <c:dPt>
            <c:idx val="0"/>
            <c:bubble3D val="0"/>
            <c:spPr>
              <a:solidFill>
                <a:srgbClr val="949B50"/>
              </a:solidFill>
              <a:ln>
                <a:solidFill>
                  <a:schemeClr val="bg1"/>
                </a:solidFill>
              </a:ln>
            </c:spPr>
          </c:dPt>
          <c:dPt>
            <c:idx val="1"/>
            <c:bubble3D val="0"/>
            <c:spPr>
              <a:solidFill>
                <a:srgbClr val="00539B"/>
              </a:solidFill>
              <a:ln>
                <a:solidFill>
                  <a:schemeClr val="bg1"/>
                </a:solidFill>
              </a:ln>
            </c:spPr>
          </c:dPt>
          <c:dPt>
            <c:idx val="2"/>
            <c:bubble3D val="0"/>
            <c:spPr>
              <a:solidFill>
                <a:srgbClr val="56A0D3"/>
              </a:solidFill>
              <a:ln>
                <a:solidFill>
                  <a:schemeClr val="bg1"/>
                </a:solidFill>
              </a:ln>
            </c:spPr>
          </c:dPt>
          <c:dPt>
            <c:idx val="3"/>
            <c:bubble3D val="0"/>
            <c:spPr>
              <a:solidFill>
                <a:srgbClr val="E58E1A"/>
              </a:solidFill>
              <a:ln>
                <a:solidFill>
                  <a:schemeClr val="bg1"/>
                </a:solidFill>
              </a:ln>
            </c:spPr>
          </c:dPt>
          <c:dPt>
            <c:idx val="4"/>
            <c:bubble3D val="0"/>
            <c:spPr>
              <a:solidFill>
                <a:srgbClr val="754200"/>
              </a:solidFill>
              <a:ln>
                <a:solidFill>
                  <a:schemeClr val="bg1"/>
                </a:solidFill>
              </a:ln>
            </c:spPr>
          </c:dPt>
          <c:dPt>
            <c:idx val="5"/>
            <c:bubble3D val="0"/>
            <c:spPr>
              <a:solidFill>
                <a:srgbClr val="BF311A"/>
              </a:solidFill>
              <a:ln>
                <a:solidFill>
                  <a:schemeClr val="bg1"/>
                </a:solidFill>
              </a:ln>
            </c:spPr>
          </c:dPt>
          <c:cat>
            <c:strRef>
              <c:f>Summary!$L$87:$L$92</c:f>
              <c:strCache>
                <c:ptCount val="6"/>
                <c:pt idx="0">
                  <c:v>Y</c:v>
                </c:pt>
                <c:pt idx="1">
                  <c:v>R</c:v>
                </c:pt>
                <c:pt idx="2">
                  <c:v>T</c:v>
                </c:pt>
                <c:pt idx="3">
                  <c:v>M</c:v>
                </c:pt>
                <c:pt idx="4">
                  <c:v>F</c:v>
                </c:pt>
                <c:pt idx="5">
                  <c:v>N</c:v>
                </c:pt>
              </c:strCache>
            </c:strRef>
          </c:cat>
          <c:val>
            <c:numRef>
              <c:f>Summary!$H$362:$H$367</c:f>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277790874945E-2"/>
          <c:y val="8.4419507441809274E-2"/>
          <c:w val="0.82855140113473835"/>
          <c:h val="0.82855140113473835"/>
        </c:manualLayout>
      </c:layout>
      <c:pieChart>
        <c:varyColors val="1"/>
        <c:ser>
          <c:idx val="1"/>
          <c:order val="0"/>
          <c:tx>
            <c:strRef>
              <c:f>Summary!$H$371</c:f>
              <c:strCache>
                <c:ptCount val="1"/>
                <c:pt idx="0">
                  <c:v>Total</c:v>
                </c:pt>
              </c:strCache>
            </c:strRef>
          </c:tx>
          <c:spPr>
            <a:ln>
              <a:solidFill>
                <a:schemeClr val="bg1"/>
              </a:solidFill>
            </a:ln>
          </c:spPr>
          <c:dPt>
            <c:idx val="0"/>
            <c:bubble3D val="0"/>
            <c:spPr>
              <a:solidFill>
                <a:srgbClr val="949B50"/>
              </a:solidFill>
              <a:ln>
                <a:solidFill>
                  <a:schemeClr val="bg1"/>
                </a:solidFill>
              </a:ln>
            </c:spPr>
          </c:dPt>
          <c:dPt>
            <c:idx val="1"/>
            <c:bubble3D val="0"/>
            <c:spPr>
              <a:solidFill>
                <a:srgbClr val="00539B"/>
              </a:solidFill>
              <a:ln>
                <a:solidFill>
                  <a:schemeClr val="bg1"/>
                </a:solidFill>
              </a:ln>
            </c:spPr>
          </c:dPt>
          <c:dPt>
            <c:idx val="2"/>
            <c:bubble3D val="0"/>
            <c:spPr>
              <a:solidFill>
                <a:srgbClr val="56A0D3"/>
              </a:solidFill>
              <a:ln>
                <a:solidFill>
                  <a:schemeClr val="bg1"/>
                </a:solidFill>
              </a:ln>
            </c:spPr>
          </c:dPt>
          <c:dPt>
            <c:idx val="3"/>
            <c:bubble3D val="0"/>
            <c:spPr>
              <a:solidFill>
                <a:srgbClr val="E58E1A"/>
              </a:solidFill>
              <a:ln>
                <a:solidFill>
                  <a:schemeClr val="bg1"/>
                </a:solidFill>
              </a:ln>
            </c:spPr>
          </c:dPt>
          <c:dPt>
            <c:idx val="4"/>
            <c:bubble3D val="0"/>
            <c:spPr>
              <a:solidFill>
                <a:srgbClr val="754200"/>
              </a:solidFill>
              <a:ln>
                <a:solidFill>
                  <a:schemeClr val="bg1"/>
                </a:solidFill>
              </a:ln>
            </c:spPr>
          </c:dPt>
          <c:dPt>
            <c:idx val="5"/>
            <c:bubble3D val="0"/>
            <c:spPr>
              <a:solidFill>
                <a:srgbClr val="BF311A"/>
              </a:solidFill>
              <a:ln>
                <a:solidFill>
                  <a:schemeClr val="bg1"/>
                </a:solidFill>
              </a:ln>
            </c:spPr>
          </c:dPt>
          <c:cat>
            <c:strRef>
              <c:f>Summary!$L$87:$L$92</c:f>
              <c:strCache>
                <c:ptCount val="6"/>
                <c:pt idx="0">
                  <c:v>Y</c:v>
                </c:pt>
                <c:pt idx="1">
                  <c:v>R</c:v>
                </c:pt>
                <c:pt idx="2">
                  <c:v>T</c:v>
                </c:pt>
                <c:pt idx="3">
                  <c:v>M</c:v>
                </c:pt>
                <c:pt idx="4">
                  <c:v>F</c:v>
                </c:pt>
                <c:pt idx="5">
                  <c:v>N</c:v>
                </c:pt>
              </c:strCache>
            </c:strRef>
          </c:cat>
          <c:val>
            <c:numRef>
              <c:f>Summary!$H$373:$H$378</c:f>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277790874945E-2"/>
          <c:y val="8.4419507441809274E-2"/>
          <c:w val="0.82855140113473835"/>
          <c:h val="0.82855140113473835"/>
        </c:manualLayout>
      </c:layout>
      <c:pieChart>
        <c:varyColors val="1"/>
        <c:ser>
          <c:idx val="1"/>
          <c:order val="0"/>
          <c:tx>
            <c:strRef>
              <c:f>Summary!$H$382</c:f>
              <c:strCache>
                <c:ptCount val="1"/>
                <c:pt idx="0">
                  <c:v>Total</c:v>
                </c:pt>
              </c:strCache>
            </c:strRef>
          </c:tx>
          <c:spPr>
            <a:ln>
              <a:solidFill>
                <a:schemeClr val="bg1"/>
              </a:solidFill>
            </a:ln>
          </c:spPr>
          <c:dPt>
            <c:idx val="0"/>
            <c:bubble3D val="0"/>
            <c:spPr>
              <a:solidFill>
                <a:srgbClr val="949B50"/>
              </a:solidFill>
              <a:ln>
                <a:solidFill>
                  <a:schemeClr val="bg1"/>
                </a:solidFill>
              </a:ln>
            </c:spPr>
          </c:dPt>
          <c:dPt>
            <c:idx val="1"/>
            <c:bubble3D val="0"/>
            <c:spPr>
              <a:solidFill>
                <a:srgbClr val="00539B"/>
              </a:solidFill>
              <a:ln>
                <a:solidFill>
                  <a:schemeClr val="bg1"/>
                </a:solidFill>
              </a:ln>
            </c:spPr>
          </c:dPt>
          <c:dPt>
            <c:idx val="2"/>
            <c:bubble3D val="0"/>
            <c:spPr>
              <a:solidFill>
                <a:srgbClr val="56A0D3"/>
              </a:solidFill>
              <a:ln>
                <a:solidFill>
                  <a:schemeClr val="bg1"/>
                </a:solidFill>
              </a:ln>
            </c:spPr>
          </c:dPt>
          <c:dPt>
            <c:idx val="3"/>
            <c:bubble3D val="0"/>
            <c:spPr>
              <a:solidFill>
                <a:srgbClr val="E58E1A"/>
              </a:solidFill>
              <a:ln>
                <a:solidFill>
                  <a:schemeClr val="bg1"/>
                </a:solidFill>
              </a:ln>
            </c:spPr>
          </c:dPt>
          <c:dPt>
            <c:idx val="4"/>
            <c:bubble3D val="0"/>
            <c:spPr>
              <a:solidFill>
                <a:srgbClr val="754200"/>
              </a:solidFill>
              <a:ln>
                <a:solidFill>
                  <a:schemeClr val="bg1"/>
                </a:solidFill>
              </a:ln>
            </c:spPr>
          </c:dPt>
          <c:dPt>
            <c:idx val="5"/>
            <c:bubble3D val="0"/>
            <c:spPr>
              <a:solidFill>
                <a:srgbClr val="BF311A"/>
              </a:solidFill>
              <a:ln>
                <a:solidFill>
                  <a:schemeClr val="bg1"/>
                </a:solidFill>
              </a:ln>
            </c:spPr>
          </c:dPt>
          <c:cat>
            <c:strRef>
              <c:f>Summary!$L$87:$L$92</c:f>
              <c:strCache>
                <c:ptCount val="6"/>
                <c:pt idx="0">
                  <c:v>Y</c:v>
                </c:pt>
                <c:pt idx="1">
                  <c:v>R</c:v>
                </c:pt>
                <c:pt idx="2">
                  <c:v>T</c:v>
                </c:pt>
                <c:pt idx="3">
                  <c:v>M</c:v>
                </c:pt>
                <c:pt idx="4">
                  <c:v>F</c:v>
                </c:pt>
                <c:pt idx="5">
                  <c:v>N</c:v>
                </c:pt>
              </c:strCache>
            </c:strRef>
          </c:cat>
          <c:val>
            <c:numRef>
              <c:f>Summary!$H$384:$H$389</c:f>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277790874945E-2"/>
          <c:y val="8.4419507441809274E-2"/>
          <c:w val="0.82855140113473835"/>
          <c:h val="0.82855140113473835"/>
        </c:manualLayout>
      </c:layout>
      <c:pieChart>
        <c:varyColors val="1"/>
        <c:ser>
          <c:idx val="1"/>
          <c:order val="0"/>
          <c:tx>
            <c:strRef>
              <c:f>Summary!$H$393</c:f>
              <c:strCache>
                <c:ptCount val="1"/>
                <c:pt idx="0">
                  <c:v>Total</c:v>
                </c:pt>
              </c:strCache>
            </c:strRef>
          </c:tx>
          <c:spPr>
            <a:ln>
              <a:solidFill>
                <a:schemeClr val="bg1"/>
              </a:solidFill>
            </a:ln>
          </c:spPr>
          <c:dPt>
            <c:idx val="0"/>
            <c:bubble3D val="0"/>
            <c:spPr>
              <a:solidFill>
                <a:srgbClr val="949B50"/>
              </a:solidFill>
              <a:ln>
                <a:solidFill>
                  <a:schemeClr val="bg1"/>
                </a:solidFill>
              </a:ln>
            </c:spPr>
          </c:dPt>
          <c:dPt>
            <c:idx val="1"/>
            <c:bubble3D val="0"/>
            <c:spPr>
              <a:solidFill>
                <a:srgbClr val="00539B"/>
              </a:solidFill>
              <a:ln>
                <a:solidFill>
                  <a:schemeClr val="bg1"/>
                </a:solidFill>
              </a:ln>
            </c:spPr>
          </c:dPt>
          <c:dPt>
            <c:idx val="2"/>
            <c:bubble3D val="0"/>
            <c:spPr>
              <a:solidFill>
                <a:srgbClr val="56A0D3"/>
              </a:solidFill>
              <a:ln>
                <a:solidFill>
                  <a:schemeClr val="bg1"/>
                </a:solidFill>
              </a:ln>
            </c:spPr>
          </c:dPt>
          <c:dPt>
            <c:idx val="3"/>
            <c:bubble3D val="0"/>
            <c:spPr>
              <a:solidFill>
                <a:srgbClr val="E58E1A"/>
              </a:solidFill>
              <a:ln>
                <a:solidFill>
                  <a:schemeClr val="bg1"/>
                </a:solidFill>
              </a:ln>
            </c:spPr>
          </c:dPt>
          <c:dPt>
            <c:idx val="4"/>
            <c:bubble3D val="0"/>
            <c:spPr>
              <a:solidFill>
                <a:srgbClr val="754200"/>
              </a:solidFill>
              <a:ln>
                <a:solidFill>
                  <a:schemeClr val="bg1"/>
                </a:solidFill>
              </a:ln>
            </c:spPr>
          </c:dPt>
          <c:dPt>
            <c:idx val="5"/>
            <c:bubble3D val="0"/>
            <c:spPr>
              <a:solidFill>
                <a:srgbClr val="BF311A"/>
              </a:solidFill>
              <a:ln>
                <a:solidFill>
                  <a:schemeClr val="bg1"/>
                </a:solidFill>
              </a:ln>
            </c:spPr>
          </c:dPt>
          <c:cat>
            <c:strRef>
              <c:f>Summary!$L$87:$L$92</c:f>
              <c:strCache>
                <c:ptCount val="6"/>
                <c:pt idx="0">
                  <c:v>Y</c:v>
                </c:pt>
                <c:pt idx="1">
                  <c:v>R</c:v>
                </c:pt>
                <c:pt idx="2">
                  <c:v>T</c:v>
                </c:pt>
                <c:pt idx="3">
                  <c:v>M</c:v>
                </c:pt>
                <c:pt idx="4">
                  <c:v>F</c:v>
                </c:pt>
                <c:pt idx="5">
                  <c:v>N</c:v>
                </c:pt>
              </c:strCache>
            </c:strRef>
          </c:cat>
          <c:val>
            <c:numRef>
              <c:f>Summary!$H$395:$H$400</c:f>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277790874945E-2"/>
          <c:y val="8.4419507441809274E-2"/>
          <c:w val="0.82855140113473835"/>
          <c:h val="0.82855140113473835"/>
        </c:manualLayout>
      </c:layout>
      <c:pieChart>
        <c:varyColors val="1"/>
        <c:ser>
          <c:idx val="1"/>
          <c:order val="0"/>
          <c:tx>
            <c:strRef>
              <c:f>Summary!$H$107</c:f>
              <c:strCache>
                <c:ptCount val="1"/>
                <c:pt idx="0">
                  <c:v>Total</c:v>
                </c:pt>
              </c:strCache>
            </c:strRef>
          </c:tx>
          <c:spPr>
            <a:ln>
              <a:solidFill>
                <a:schemeClr val="bg1"/>
              </a:solidFill>
            </a:ln>
          </c:spPr>
          <c:dPt>
            <c:idx val="0"/>
            <c:bubble3D val="0"/>
            <c:spPr>
              <a:solidFill>
                <a:srgbClr val="949B50"/>
              </a:solidFill>
              <a:ln>
                <a:solidFill>
                  <a:schemeClr val="bg1"/>
                </a:solidFill>
              </a:ln>
            </c:spPr>
          </c:dPt>
          <c:dPt>
            <c:idx val="1"/>
            <c:bubble3D val="0"/>
            <c:spPr>
              <a:solidFill>
                <a:srgbClr val="00539B"/>
              </a:solidFill>
              <a:ln>
                <a:solidFill>
                  <a:schemeClr val="bg1"/>
                </a:solidFill>
              </a:ln>
            </c:spPr>
          </c:dPt>
          <c:dPt>
            <c:idx val="2"/>
            <c:bubble3D val="0"/>
            <c:spPr>
              <a:solidFill>
                <a:srgbClr val="56A0D3"/>
              </a:solidFill>
              <a:ln>
                <a:solidFill>
                  <a:schemeClr val="bg1"/>
                </a:solidFill>
              </a:ln>
            </c:spPr>
          </c:dPt>
          <c:dPt>
            <c:idx val="3"/>
            <c:bubble3D val="0"/>
            <c:spPr>
              <a:solidFill>
                <a:srgbClr val="E58E1A"/>
              </a:solidFill>
              <a:ln>
                <a:solidFill>
                  <a:schemeClr val="bg1"/>
                </a:solidFill>
              </a:ln>
            </c:spPr>
          </c:dPt>
          <c:dPt>
            <c:idx val="4"/>
            <c:bubble3D val="0"/>
            <c:spPr>
              <a:solidFill>
                <a:srgbClr val="754200"/>
              </a:solidFill>
              <a:ln>
                <a:solidFill>
                  <a:schemeClr val="bg1"/>
                </a:solidFill>
              </a:ln>
            </c:spPr>
          </c:dPt>
          <c:dPt>
            <c:idx val="5"/>
            <c:bubble3D val="0"/>
            <c:spPr>
              <a:solidFill>
                <a:srgbClr val="BF311A"/>
              </a:solidFill>
              <a:ln>
                <a:solidFill>
                  <a:schemeClr val="bg1"/>
                </a:solidFill>
              </a:ln>
            </c:spPr>
          </c:dPt>
          <c:cat>
            <c:strRef>
              <c:f>Summary!$L$87:$L$92</c:f>
              <c:strCache>
                <c:ptCount val="6"/>
                <c:pt idx="0">
                  <c:v>Y</c:v>
                </c:pt>
                <c:pt idx="1">
                  <c:v>R</c:v>
                </c:pt>
                <c:pt idx="2">
                  <c:v>T</c:v>
                </c:pt>
                <c:pt idx="3">
                  <c:v>M</c:v>
                </c:pt>
                <c:pt idx="4">
                  <c:v>F</c:v>
                </c:pt>
                <c:pt idx="5">
                  <c:v>N</c:v>
                </c:pt>
              </c:strCache>
            </c:strRef>
          </c:cat>
          <c:val>
            <c:numRef>
              <c:f>Summary!$H$109:$H$114</c:f>
              <c:numCache>
                <c:formatCode>#,##0</c:formatCode>
                <c:ptCount val="6"/>
                <c:pt idx="0">
                  <c:v>0</c:v>
                </c:pt>
                <c:pt idx="1">
                  <c:v>0</c:v>
                </c:pt>
                <c:pt idx="2">
                  <c:v>0</c:v>
                </c:pt>
                <c:pt idx="3">
                  <c:v>0</c:v>
                </c:pt>
                <c:pt idx="4">
                  <c:v>0</c:v>
                </c:pt>
                <c:pt idx="5">
                  <c:v>122</c:v>
                </c:pt>
              </c:numCache>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277790874945E-2"/>
          <c:y val="8.4419507441809274E-2"/>
          <c:w val="0.82855140113473835"/>
          <c:h val="0.82855140113473835"/>
        </c:manualLayout>
      </c:layout>
      <c:pieChart>
        <c:varyColors val="1"/>
        <c:ser>
          <c:idx val="1"/>
          <c:order val="0"/>
          <c:tx>
            <c:strRef>
              <c:f>Summary!$H$404</c:f>
              <c:strCache>
                <c:ptCount val="1"/>
                <c:pt idx="0">
                  <c:v>Total</c:v>
                </c:pt>
              </c:strCache>
            </c:strRef>
          </c:tx>
          <c:spPr>
            <a:ln>
              <a:solidFill>
                <a:schemeClr val="bg1"/>
              </a:solidFill>
            </a:ln>
          </c:spPr>
          <c:dPt>
            <c:idx val="0"/>
            <c:bubble3D val="0"/>
            <c:spPr>
              <a:solidFill>
                <a:srgbClr val="949B50"/>
              </a:solidFill>
              <a:ln>
                <a:solidFill>
                  <a:schemeClr val="bg1"/>
                </a:solidFill>
              </a:ln>
            </c:spPr>
          </c:dPt>
          <c:dPt>
            <c:idx val="1"/>
            <c:bubble3D val="0"/>
            <c:spPr>
              <a:solidFill>
                <a:srgbClr val="00539B"/>
              </a:solidFill>
              <a:ln>
                <a:solidFill>
                  <a:schemeClr val="bg1"/>
                </a:solidFill>
              </a:ln>
            </c:spPr>
          </c:dPt>
          <c:dPt>
            <c:idx val="2"/>
            <c:bubble3D val="0"/>
            <c:spPr>
              <a:solidFill>
                <a:srgbClr val="56A0D3"/>
              </a:solidFill>
              <a:ln>
                <a:solidFill>
                  <a:schemeClr val="bg1"/>
                </a:solidFill>
              </a:ln>
            </c:spPr>
          </c:dPt>
          <c:dPt>
            <c:idx val="3"/>
            <c:bubble3D val="0"/>
            <c:spPr>
              <a:solidFill>
                <a:srgbClr val="E58E1A"/>
              </a:solidFill>
              <a:ln>
                <a:solidFill>
                  <a:schemeClr val="bg1"/>
                </a:solidFill>
              </a:ln>
            </c:spPr>
          </c:dPt>
          <c:dPt>
            <c:idx val="4"/>
            <c:bubble3D val="0"/>
            <c:spPr>
              <a:solidFill>
                <a:srgbClr val="754200"/>
              </a:solidFill>
              <a:ln>
                <a:solidFill>
                  <a:schemeClr val="bg1"/>
                </a:solidFill>
              </a:ln>
            </c:spPr>
          </c:dPt>
          <c:dPt>
            <c:idx val="5"/>
            <c:bubble3D val="0"/>
            <c:spPr>
              <a:solidFill>
                <a:srgbClr val="BF311A"/>
              </a:solidFill>
              <a:ln>
                <a:solidFill>
                  <a:schemeClr val="bg1"/>
                </a:solidFill>
              </a:ln>
            </c:spPr>
          </c:dPt>
          <c:cat>
            <c:strRef>
              <c:f>Summary!$L$87:$L$92</c:f>
              <c:strCache>
                <c:ptCount val="6"/>
                <c:pt idx="0">
                  <c:v>Y</c:v>
                </c:pt>
                <c:pt idx="1">
                  <c:v>R</c:v>
                </c:pt>
                <c:pt idx="2">
                  <c:v>T</c:v>
                </c:pt>
                <c:pt idx="3">
                  <c:v>M</c:v>
                </c:pt>
                <c:pt idx="4">
                  <c:v>F</c:v>
                </c:pt>
                <c:pt idx="5">
                  <c:v>N</c:v>
                </c:pt>
              </c:strCache>
            </c:strRef>
          </c:cat>
          <c:val>
            <c:numRef>
              <c:f>Summary!$H$406:$H$411</c:f>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277790874945E-2"/>
          <c:y val="8.4419507441809274E-2"/>
          <c:w val="0.82855140113473835"/>
          <c:h val="0.82855140113473835"/>
        </c:manualLayout>
      </c:layout>
      <c:pieChart>
        <c:varyColors val="1"/>
        <c:ser>
          <c:idx val="1"/>
          <c:order val="0"/>
          <c:tx>
            <c:strRef>
              <c:f>Summary!$H$415</c:f>
              <c:strCache>
                <c:ptCount val="1"/>
                <c:pt idx="0">
                  <c:v>Total</c:v>
                </c:pt>
              </c:strCache>
            </c:strRef>
          </c:tx>
          <c:spPr>
            <a:ln>
              <a:solidFill>
                <a:schemeClr val="bg1"/>
              </a:solidFill>
            </a:ln>
          </c:spPr>
          <c:dPt>
            <c:idx val="0"/>
            <c:bubble3D val="0"/>
            <c:spPr>
              <a:solidFill>
                <a:srgbClr val="949B50"/>
              </a:solidFill>
              <a:ln>
                <a:solidFill>
                  <a:schemeClr val="bg1"/>
                </a:solidFill>
              </a:ln>
            </c:spPr>
          </c:dPt>
          <c:dPt>
            <c:idx val="1"/>
            <c:bubble3D val="0"/>
            <c:spPr>
              <a:solidFill>
                <a:srgbClr val="00539B"/>
              </a:solidFill>
              <a:ln>
                <a:solidFill>
                  <a:schemeClr val="bg1"/>
                </a:solidFill>
              </a:ln>
            </c:spPr>
          </c:dPt>
          <c:dPt>
            <c:idx val="2"/>
            <c:bubble3D val="0"/>
            <c:spPr>
              <a:solidFill>
                <a:srgbClr val="56A0D3"/>
              </a:solidFill>
              <a:ln>
                <a:solidFill>
                  <a:schemeClr val="bg1"/>
                </a:solidFill>
              </a:ln>
            </c:spPr>
          </c:dPt>
          <c:dPt>
            <c:idx val="3"/>
            <c:bubble3D val="0"/>
            <c:spPr>
              <a:solidFill>
                <a:srgbClr val="E58E1A"/>
              </a:solidFill>
              <a:ln>
                <a:solidFill>
                  <a:schemeClr val="bg1"/>
                </a:solidFill>
              </a:ln>
            </c:spPr>
          </c:dPt>
          <c:dPt>
            <c:idx val="4"/>
            <c:bubble3D val="0"/>
            <c:spPr>
              <a:solidFill>
                <a:srgbClr val="754200"/>
              </a:solidFill>
              <a:ln>
                <a:solidFill>
                  <a:schemeClr val="bg1"/>
                </a:solidFill>
              </a:ln>
            </c:spPr>
          </c:dPt>
          <c:dPt>
            <c:idx val="5"/>
            <c:bubble3D val="0"/>
            <c:spPr>
              <a:solidFill>
                <a:srgbClr val="BF311A"/>
              </a:solidFill>
              <a:ln>
                <a:solidFill>
                  <a:schemeClr val="bg1"/>
                </a:solidFill>
              </a:ln>
            </c:spPr>
          </c:dPt>
          <c:cat>
            <c:strRef>
              <c:f>Summary!$L$87:$L$92</c:f>
              <c:strCache>
                <c:ptCount val="6"/>
                <c:pt idx="0">
                  <c:v>Y</c:v>
                </c:pt>
                <c:pt idx="1">
                  <c:v>R</c:v>
                </c:pt>
                <c:pt idx="2">
                  <c:v>T</c:v>
                </c:pt>
                <c:pt idx="3">
                  <c:v>M</c:v>
                </c:pt>
                <c:pt idx="4">
                  <c:v>F</c:v>
                </c:pt>
                <c:pt idx="5">
                  <c:v>N</c:v>
                </c:pt>
              </c:strCache>
            </c:strRef>
          </c:cat>
          <c:val>
            <c:numRef>
              <c:f>Summary!$H$417:$H$422</c:f>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277790874945E-2"/>
          <c:y val="8.4419507441809274E-2"/>
          <c:w val="0.82855140113473835"/>
          <c:h val="0.82855140113473835"/>
        </c:manualLayout>
      </c:layout>
      <c:pieChart>
        <c:varyColors val="1"/>
        <c:ser>
          <c:idx val="1"/>
          <c:order val="0"/>
          <c:tx>
            <c:strRef>
              <c:f>Summary!$H$426</c:f>
              <c:strCache>
                <c:ptCount val="1"/>
                <c:pt idx="0">
                  <c:v>Total</c:v>
                </c:pt>
              </c:strCache>
            </c:strRef>
          </c:tx>
          <c:spPr>
            <a:ln>
              <a:solidFill>
                <a:schemeClr val="bg1"/>
              </a:solidFill>
            </a:ln>
          </c:spPr>
          <c:dPt>
            <c:idx val="0"/>
            <c:bubble3D val="0"/>
            <c:spPr>
              <a:solidFill>
                <a:srgbClr val="949B50"/>
              </a:solidFill>
              <a:ln>
                <a:solidFill>
                  <a:schemeClr val="bg1"/>
                </a:solidFill>
              </a:ln>
            </c:spPr>
          </c:dPt>
          <c:dPt>
            <c:idx val="1"/>
            <c:bubble3D val="0"/>
            <c:spPr>
              <a:solidFill>
                <a:srgbClr val="00539B"/>
              </a:solidFill>
              <a:ln>
                <a:solidFill>
                  <a:schemeClr val="bg1"/>
                </a:solidFill>
              </a:ln>
            </c:spPr>
          </c:dPt>
          <c:dPt>
            <c:idx val="2"/>
            <c:bubble3D val="0"/>
            <c:spPr>
              <a:solidFill>
                <a:srgbClr val="56A0D3"/>
              </a:solidFill>
              <a:ln>
                <a:solidFill>
                  <a:schemeClr val="bg1"/>
                </a:solidFill>
              </a:ln>
            </c:spPr>
          </c:dPt>
          <c:dPt>
            <c:idx val="3"/>
            <c:bubble3D val="0"/>
            <c:spPr>
              <a:solidFill>
                <a:srgbClr val="E58E1A"/>
              </a:solidFill>
              <a:ln>
                <a:solidFill>
                  <a:schemeClr val="bg1"/>
                </a:solidFill>
              </a:ln>
            </c:spPr>
          </c:dPt>
          <c:dPt>
            <c:idx val="4"/>
            <c:bubble3D val="0"/>
            <c:spPr>
              <a:solidFill>
                <a:srgbClr val="754200"/>
              </a:solidFill>
              <a:ln>
                <a:solidFill>
                  <a:schemeClr val="bg1"/>
                </a:solidFill>
              </a:ln>
            </c:spPr>
          </c:dPt>
          <c:dPt>
            <c:idx val="5"/>
            <c:bubble3D val="0"/>
            <c:spPr>
              <a:solidFill>
                <a:srgbClr val="BF311A"/>
              </a:solidFill>
              <a:ln>
                <a:solidFill>
                  <a:schemeClr val="bg1"/>
                </a:solidFill>
              </a:ln>
            </c:spPr>
          </c:dPt>
          <c:cat>
            <c:strRef>
              <c:f>Summary!$L$87:$L$92</c:f>
              <c:strCache>
                <c:ptCount val="6"/>
                <c:pt idx="0">
                  <c:v>Y</c:v>
                </c:pt>
                <c:pt idx="1">
                  <c:v>R</c:v>
                </c:pt>
                <c:pt idx="2">
                  <c:v>T</c:v>
                </c:pt>
                <c:pt idx="3">
                  <c:v>M</c:v>
                </c:pt>
                <c:pt idx="4">
                  <c:v>F</c:v>
                </c:pt>
                <c:pt idx="5">
                  <c:v>N</c:v>
                </c:pt>
              </c:strCache>
            </c:strRef>
          </c:cat>
          <c:val>
            <c:numRef>
              <c:f>Summary!$H$428:$H$433</c:f>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277790874945E-2"/>
          <c:y val="8.4419507441809274E-2"/>
          <c:w val="0.82855140113473835"/>
          <c:h val="0.82855140113473835"/>
        </c:manualLayout>
      </c:layout>
      <c:pieChart>
        <c:varyColors val="1"/>
        <c:ser>
          <c:idx val="1"/>
          <c:order val="0"/>
          <c:tx>
            <c:strRef>
              <c:f>Summary!$H$437</c:f>
              <c:strCache>
                <c:ptCount val="1"/>
                <c:pt idx="0">
                  <c:v>Total</c:v>
                </c:pt>
              </c:strCache>
            </c:strRef>
          </c:tx>
          <c:spPr>
            <a:ln>
              <a:solidFill>
                <a:schemeClr val="bg1"/>
              </a:solidFill>
            </a:ln>
          </c:spPr>
          <c:dPt>
            <c:idx val="0"/>
            <c:bubble3D val="0"/>
            <c:spPr>
              <a:solidFill>
                <a:srgbClr val="949B50"/>
              </a:solidFill>
              <a:ln>
                <a:solidFill>
                  <a:schemeClr val="bg1"/>
                </a:solidFill>
              </a:ln>
            </c:spPr>
          </c:dPt>
          <c:dPt>
            <c:idx val="1"/>
            <c:bubble3D val="0"/>
            <c:spPr>
              <a:solidFill>
                <a:srgbClr val="00539B"/>
              </a:solidFill>
              <a:ln>
                <a:solidFill>
                  <a:schemeClr val="bg1"/>
                </a:solidFill>
              </a:ln>
            </c:spPr>
          </c:dPt>
          <c:dPt>
            <c:idx val="2"/>
            <c:bubble3D val="0"/>
            <c:spPr>
              <a:solidFill>
                <a:srgbClr val="56A0D3"/>
              </a:solidFill>
              <a:ln>
                <a:solidFill>
                  <a:schemeClr val="bg1"/>
                </a:solidFill>
              </a:ln>
            </c:spPr>
          </c:dPt>
          <c:dPt>
            <c:idx val="3"/>
            <c:bubble3D val="0"/>
            <c:spPr>
              <a:solidFill>
                <a:srgbClr val="E58E1A"/>
              </a:solidFill>
              <a:ln>
                <a:solidFill>
                  <a:schemeClr val="bg1"/>
                </a:solidFill>
              </a:ln>
            </c:spPr>
          </c:dPt>
          <c:dPt>
            <c:idx val="4"/>
            <c:bubble3D val="0"/>
            <c:spPr>
              <a:solidFill>
                <a:srgbClr val="754200"/>
              </a:solidFill>
              <a:ln>
                <a:solidFill>
                  <a:schemeClr val="bg1"/>
                </a:solidFill>
              </a:ln>
            </c:spPr>
          </c:dPt>
          <c:dPt>
            <c:idx val="5"/>
            <c:bubble3D val="0"/>
            <c:spPr>
              <a:solidFill>
                <a:srgbClr val="BF311A"/>
              </a:solidFill>
              <a:ln>
                <a:solidFill>
                  <a:schemeClr val="bg1"/>
                </a:solidFill>
              </a:ln>
            </c:spPr>
          </c:dPt>
          <c:cat>
            <c:strRef>
              <c:f>Summary!$L$87:$L$92</c:f>
              <c:strCache>
                <c:ptCount val="6"/>
                <c:pt idx="0">
                  <c:v>Y</c:v>
                </c:pt>
                <c:pt idx="1">
                  <c:v>R</c:v>
                </c:pt>
                <c:pt idx="2">
                  <c:v>T</c:v>
                </c:pt>
                <c:pt idx="3">
                  <c:v>M</c:v>
                </c:pt>
                <c:pt idx="4">
                  <c:v>F</c:v>
                </c:pt>
                <c:pt idx="5">
                  <c:v>N</c:v>
                </c:pt>
              </c:strCache>
            </c:strRef>
          </c:cat>
          <c:val>
            <c:numRef>
              <c:f>Summary!$H$439:$H$444</c:f>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277790874945E-2"/>
          <c:y val="8.4419507441809274E-2"/>
          <c:w val="0.82855140113473835"/>
          <c:h val="0.82855140113473835"/>
        </c:manualLayout>
      </c:layout>
      <c:pieChart>
        <c:varyColors val="1"/>
        <c:ser>
          <c:idx val="1"/>
          <c:order val="0"/>
          <c:tx>
            <c:strRef>
              <c:f>Summary!$H$448</c:f>
              <c:strCache>
                <c:ptCount val="1"/>
                <c:pt idx="0">
                  <c:v>Total</c:v>
                </c:pt>
              </c:strCache>
            </c:strRef>
          </c:tx>
          <c:spPr>
            <a:ln>
              <a:solidFill>
                <a:schemeClr val="bg1"/>
              </a:solidFill>
            </a:ln>
          </c:spPr>
          <c:dPt>
            <c:idx val="0"/>
            <c:bubble3D val="0"/>
            <c:spPr>
              <a:solidFill>
                <a:srgbClr val="949B50"/>
              </a:solidFill>
              <a:ln>
                <a:solidFill>
                  <a:schemeClr val="bg1"/>
                </a:solidFill>
              </a:ln>
            </c:spPr>
          </c:dPt>
          <c:dPt>
            <c:idx val="1"/>
            <c:bubble3D val="0"/>
            <c:spPr>
              <a:solidFill>
                <a:srgbClr val="00539B"/>
              </a:solidFill>
              <a:ln>
                <a:solidFill>
                  <a:schemeClr val="bg1"/>
                </a:solidFill>
              </a:ln>
            </c:spPr>
          </c:dPt>
          <c:dPt>
            <c:idx val="2"/>
            <c:bubble3D val="0"/>
            <c:spPr>
              <a:solidFill>
                <a:srgbClr val="56A0D3"/>
              </a:solidFill>
              <a:ln>
                <a:solidFill>
                  <a:schemeClr val="bg1"/>
                </a:solidFill>
              </a:ln>
            </c:spPr>
          </c:dPt>
          <c:dPt>
            <c:idx val="3"/>
            <c:bubble3D val="0"/>
            <c:spPr>
              <a:solidFill>
                <a:srgbClr val="E58E1A"/>
              </a:solidFill>
              <a:ln>
                <a:solidFill>
                  <a:schemeClr val="bg1"/>
                </a:solidFill>
              </a:ln>
            </c:spPr>
          </c:dPt>
          <c:dPt>
            <c:idx val="4"/>
            <c:bubble3D val="0"/>
            <c:spPr>
              <a:solidFill>
                <a:srgbClr val="754200"/>
              </a:solidFill>
              <a:ln>
                <a:solidFill>
                  <a:schemeClr val="bg1"/>
                </a:solidFill>
              </a:ln>
            </c:spPr>
          </c:dPt>
          <c:dPt>
            <c:idx val="5"/>
            <c:bubble3D val="0"/>
            <c:spPr>
              <a:solidFill>
                <a:srgbClr val="BF311A"/>
              </a:solidFill>
              <a:ln>
                <a:solidFill>
                  <a:schemeClr val="bg1"/>
                </a:solidFill>
              </a:ln>
            </c:spPr>
          </c:dPt>
          <c:cat>
            <c:strRef>
              <c:f>Summary!$L$87:$L$92</c:f>
              <c:strCache>
                <c:ptCount val="6"/>
                <c:pt idx="0">
                  <c:v>Y</c:v>
                </c:pt>
                <c:pt idx="1">
                  <c:v>R</c:v>
                </c:pt>
                <c:pt idx="2">
                  <c:v>T</c:v>
                </c:pt>
                <c:pt idx="3">
                  <c:v>M</c:v>
                </c:pt>
                <c:pt idx="4">
                  <c:v>F</c:v>
                </c:pt>
                <c:pt idx="5">
                  <c:v>N</c:v>
                </c:pt>
              </c:strCache>
            </c:strRef>
          </c:cat>
          <c:val>
            <c:numRef>
              <c:f>Summary!$H$450:$H$455</c:f>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277790874945E-2"/>
          <c:y val="8.4419507441809274E-2"/>
          <c:w val="0.82855140113473835"/>
          <c:h val="0.82855140113473835"/>
        </c:manualLayout>
      </c:layout>
      <c:pieChart>
        <c:varyColors val="1"/>
        <c:ser>
          <c:idx val="1"/>
          <c:order val="0"/>
          <c:tx>
            <c:strRef>
              <c:f>Summary!$H$459</c:f>
              <c:strCache>
                <c:ptCount val="1"/>
                <c:pt idx="0">
                  <c:v>Total</c:v>
                </c:pt>
              </c:strCache>
            </c:strRef>
          </c:tx>
          <c:spPr>
            <a:ln>
              <a:solidFill>
                <a:schemeClr val="bg1"/>
              </a:solidFill>
            </a:ln>
          </c:spPr>
          <c:dPt>
            <c:idx val="0"/>
            <c:bubble3D val="0"/>
            <c:spPr>
              <a:solidFill>
                <a:srgbClr val="949B50"/>
              </a:solidFill>
              <a:ln>
                <a:solidFill>
                  <a:schemeClr val="bg1"/>
                </a:solidFill>
              </a:ln>
            </c:spPr>
          </c:dPt>
          <c:dPt>
            <c:idx val="1"/>
            <c:bubble3D val="0"/>
            <c:spPr>
              <a:solidFill>
                <a:srgbClr val="00539B"/>
              </a:solidFill>
              <a:ln>
                <a:solidFill>
                  <a:schemeClr val="bg1"/>
                </a:solidFill>
              </a:ln>
            </c:spPr>
          </c:dPt>
          <c:dPt>
            <c:idx val="2"/>
            <c:bubble3D val="0"/>
            <c:spPr>
              <a:solidFill>
                <a:srgbClr val="56A0D3"/>
              </a:solidFill>
              <a:ln>
                <a:solidFill>
                  <a:schemeClr val="bg1"/>
                </a:solidFill>
              </a:ln>
            </c:spPr>
          </c:dPt>
          <c:dPt>
            <c:idx val="3"/>
            <c:bubble3D val="0"/>
            <c:spPr>
              <a:solidFill>
                <a:srgbClr val="E58E1A"/>
              </a:solidFill>
              <a:ln>
                <a:solidFill>
                  <a:schemeClr val="bg1"/>
                </a:solidFill>
              </a:ln>
            </c:spPr>
          </c:dPt>
          <c:dPt>
            <c:idx val="4"/>
            <c:bubble3D val="0"/>
            <c:spPr>
              <a:solidFill>
                <a:srgbClr val="754200"/>
              </a:solidFill>
              <a:ln>
                <a:solidFill>
                  <a:schemeClr val="bg1"/>
                </a:solidFill>
              </a:ln>
            </c:spPr>
          </c:dPt>
          <c:dPt>
            <c:idx val="5"/>
            <c:bubble3D val="0"/>
            <c:spPr>
              <a:solidFill>
                <a:srgbClr val="BF311A"/>
              </a:solidFill>
              <a:ln>
                <a:solidFill>
                  <a:schemeClr val="bg1"/>
                </a:solidFill>
              </a:ln>
            </c:spPr>
          </c:dPt>
          <c:cat>
            <c:strRef>
              <c:f>Summary!$L$87:$L$92</c:f>
              <c:strCache>
                <c:ptCount val="6"/>
                <c:pt idx="0">
                  <c:v>Y</c:v>
                </c:pt>
                <c:pt idx="1">
                  <c:v>R</c:v>
                </c:pt>
                <c:pt idx="2">
                  <c:v>T</c:v>
                </c:pt>
                <c:pt idx="3">
                  <c:v>M</c:v>
                </c:pt>
                <c:pt idx="4">
                  <c:v>F</c:v>
                </c:pt>
                <c:pt idx="5">
                  <c:v>N</c:v>
                </c:pt>
              </c:strCache>
            </c:strRef>
          </c:cat>
          <c:val>
            <c:numRef>
              <c:f>Summary!$H$461:$H$466</c:f>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277790874945E-2"/>
          <c:y val="8.4419507441809274E-2"/>
          <c:w val="0.82855140113473835"/>
          <c:h val="0.82855140113473835"/>
        </c:manualLayout>
      </c:layout>
      <c:pieChart>
        <c:varyColors val="1"/>
        <c:ser>
          <c:idx val="1"/>
          <c:order val="0"/>
          <c:tx>
            <c:strRef>
              <c:f>Summary!$H$470</c:f>
              <c:strCache>
                <c:ptCount val="1"/>
                <c:pt idx="0">
                  <c:v>Total</c:v>
                </c:pt>
              </c:strCache>
            </c:strRef>
          </c:tx>
          <c:spPr>
            <a:ln>
              <a:solidFill>
                <a:schemeClr val="bg1"/>
              </a:solidFill>
            </a:ln>
          </c:spPr>
          <c:dPt>
            <c:idx val="0"/>
            <c:bubble3D val="0"/>
            <c:spPr>
              <a:solidFill>
                <a:srgbClr val="949B50"/>
              </a:solidFill>
              <a:ln>
                <a:solidFill>
                  <a:schemeClr val="bg1"/>
                </a:solidFill>
              </a:ln>
            </c:spPr>
          </c:dPt>
          <c:dPt>
            <c:idx val="1"/>
            <c:bubble3D val="0"/>
            <c:spPr>
              <a:solidFill>
                <a:srgbClr val="00539B"/>
              </a:solidFill>
              <a:ln>
                <a:solidFill>
                  <a:schemeClr val="bg1"/>
                </a:solidFill>
              </a:ln>
            </c:spPr>
          </c:dPt>
          <c:dPt>
            <c:idx val="2"/>
            <c:bubble3D val="0"/>
            <c:spPr>
              <a:solidFill>
                <a:srgbClr val="56A0D3"/>
              </a:solidFill>
              <a:ln>
                <a:solidFill>
                  <a:schemeClr val="bg1"/>
                </a:solidFill>
              </a:ln>
            </c:spPr>
          </c:dPt>
          <c:dPt>
            <c:idx val="3"/>
            <c:bubble3D val="0"/>
            <c:spPr>
              <a:solidFill>
                <a:srgbClr val="E58E1A"/>
              </a:solidFill>
              <a:ln>
                <a:solidFill>
                  <a:schemeClr val="bg1"/>
                </a:solidFill>
              </a:ln>
            </c:spPr>
          </c:dPt>
          <c:dPt>
            <c:idx val="4"/>
            <c:bubble3D val="0"/>
            <c:spPr>
              <a:solidFill>
                <a:srgbClr val="754200"/>
              </a:solidFill>
              <a:ln>
                <a:solidFill>
                  <a:schemeClr val="bg1"/>
                </a:solidFill>
              </a:ln>
            </c:spPr>
          </c:dPt>
          <c:dPt>
            <c:idx val="5"/>
            <c:bubble3D val="0"/>
            <c:spPr>
              <a:solidFill>
                <a:srgbClr val="BF311A"/>
              </a:solidFill>
              <a:ln>
                <a:solidFill>
                  <a:schemeClr val="bg1"/>
                </a:solidFill>
              </a:ln>
            </c:spPr>
          </c:dPt>
          <c:cat>
            <c:strRef>
              <c:f>Summary!$L$87:$L$92</c:f>
              <c:strCache>
                <c:ptCount val="6"/>
                <c:pt idx="0">
                  <c:v>Y</c:v>
                </c:pt>
                <c:pt idx="1">
                  <c:v>R</c:v>
                </c:pt>
                <c:pt idx="2">
                  <c:v>T</c:v>
                </c:pt>
                <c:pt idx="3">
                  <c:v>M</c:v>
                </c:pt>
                <c:pt idx="4">
                  <c:v>F</c:v>
                </c:pt>
                <c:pt idx="5">
                  <c:v>N</c:v>
                </c:pt>
              </c:strCache>
            </c:strRef>
          </c:cat>
          <c:val>
            <c:numRef>
              <c:f>Summary!$H$472:$H$477</c:f>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277790874945E-2"/>
          <c:y val="8.4419507441809274E-2"/>
          <c:w val="0.82855140113473835"/>
          <c:h val="0.82855140113473835"/>
        </c:manualLayout>
      </c:layout>
      <c:pieChart>
        <c:varyColors val="1"/>
        <c:ser>
          <c:idx val="1"/>
          <c:order val="0"/>
          <c:tx>
            <c:strRef>
              <c:f>Summary!$H$481</c:f>
              <c:strCache>
                <c:ptCount val="1"/>
                <c:pt idx="0">
                  <c:v>Total</c:v>
                </c:pt>
              </c:strCache>
            </c:strRef>
          </c:tx>
          <c:spPr>
            <a:ln>
              <a:solidFill>
                <a:schemeClr val="bg1"/>
              </a:solidFill>
            </a:ln>
          </c:spPr>
          <c:dPt>
            <c:idx val="0"/>
            <c:bubble3D val="0"/>
            <c:spPr>
              <a:solidFill>
                <a:srgbClr val="949B50"/>
              </a:solidFill>
              <a:ln>
                <a:solidFill>
                  <a:schemeClr val="bg1"/>
                </a:solidFill>
              </a:ln>
            </c:spPr>
          </c:dPt>
          <c:dPt>
            <c:idx val="1"/>
            <c:bubble3D val="0"/>
            <c:spPr>
              <a:solidFill>
                <a:srgbClr val="00539B"/>
              </a:solidFill>
              <a:ln>
                <a:solidFill>
                  <a:schemeClr val="bg1"/>
                </a:solidFill>
              </a:ln>
            </c:spPr>
          </c:dPt>
          <c:dPt>
            <c:idx val="2"/>
            <c:bubble3D val="0"/>
            <c:spPr>
              <a:solidFill>
                <a:srgbClr val="56A0D3"/>
              </a:solidFill>
              <a:ln>
                <a:solidFill>
                  <a:schemeClr val="bg1"/>
                </a:solidFill>
              </a:ln>
            </c:spPr>
          </c:dPt>
          <c:dPt>
            <c:idx val="3"/>
            <c:bubble3D val="0"/>
            <c:spPr>
              <a:solidFill>
                <a:srgbClr val="E58E1A"/>
              </a:solidFill>
              <a:ln>
                <a:solidFill>
                  <a:schemeClr val="bg1"/>
                </a:solidFill>
              </a:ln>
            </c:spPr>
          </c:dPt>
          <c:dPt>
            <c:idx val="4"/>
            <c:bubble3D val="0"/>
            <c:spPr>
              <a:solidFill>
                <a:srgbClr val="754200"/>
              </a:solidFill>
              <a:ln>
                <a:solidFill>
                  <a:schemeClr val="bg1"/>
                </a:solidFill>
              </a:ln>
            </c:spPr>
          </c:dPt>
          <c:dPt>
            <c:idx val="5"/>
            <c:bubble3D val="0"/>
            <c:spPr>
              <a:solidFill>
                <a:srgbClr val="BF311A"/>
              </a:solidFill>
              <a:ln>
                <a:solidFill>
                  <a:schemeClr val="bg1"/>
                </a:solidFill>
              </a:ln>
            </c:spPr>
          </c:dPt>
          <c:cat>
            <c:strRef>
              <c:f>Summary!$L$87:$L$92</c:f>
              <c:strCache>
                <c:ptCount val="6"/>
                <c:pt idx="0">
                  <c:v>Y</c:v>
                </c:pt>
                <c:pt idx="1">
                  <c:v>R</c:v>
                </c:pt>
                <c:pt idx="2">
                  <c:v>T</c:v>
                </c:pt>
                <c:pt idx="3">
                  <c:v>M</c:v>
                </c:pt>
                <c:pt idx="4">
                  <c:v>F</c:v>
                </c:pt>
                <c:pt idx="5">
                  <c:v>N</c:v>
                </c:pt>
              </c:strCache>
            </c:strRef>
          </c:cat>
          <c:val>
            <c:numRef>
              <c:f>Summary!$H$483:$H$488</c:f>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277790874945E-2"/>
          <c:y val="8.4419507441809274E-2"/>
          <c:w val="0.82855140113473835"/>
          <c:h val="0.82855140113473835"/>
        </c:manualLayout>
      </c:layout>
      <c:pieChart>
        <c:varyColors val="1"/>
        <c:ser>
          <c:idx val="1"/>
          <c:order val="0"/>
          <c:tx>
            <c:strRef>
              <c:f>Summary!$H$85</c:f>
              <c:strCache>
                <c:ptCount val="1"/>
                <c:pt idx="0">
                  <c:v>Total</c:v>
                </c:pt>
              </c:strCache>
            </c:strRef>
          </c:tx>
          <c:spPr>
            <a:ln>
              <a:solidFill>
                <a:schemeClr val="bg1"/>
              </a:solidFill>
            </a:ln>
          </c:spPr>
          <c:dPt>
            <c:idx val="0"/>
            <c:bubble3D val="0"/>
            <c:spPr>
              <a:solidFill>
                <a:srgbClr val="949B50"/>
              </a:solidFill>
              <a:ln>
                <a:solidFill>
                  <a:schemeClr val="bg1"/>
                </a:solidFill>
              </a:ln>
            </c:spPr>
          </c:dPt>
          <c:dPt>
            <c:idx val="1"/>
            <c:bubble3D val="0"/>
            <c:spPr>
              <a:solidFill>
                <a:srgbClr val="00539B"/>
              </a:solidFill>
              <a:ln>
                <a:solidFill>
                  <a:schemeClr val="bg1"/>
                </a:solidFill>
              </a:ln>
            </c:spPr>
          </c:dPt>
          <c:dPt>
            <c:idx val="2"/>
            <c:bubble3D val="0"/>
            <c:spPr>
              <a:solidFill>
                <a:srgbClr val="56A0D3"/>
              </a:solidFill>
              <a:ln>
                <a:solidFill>
                  <a:schemeClr val="bg1"/>
                </a:solidFill>
              </a:ln>
            </c:spPr>
          </c:dPt>
          <c:dPt>
            <c:idx val="3"/>
            <c:bubble3D val="0"/>
            <c:spPr>
              <a:solidFill>
                <a:srgbClr val="E58E1A"/>
              </a:solidFill>
              <a:ln>
                <a:solidFill>
                  <a:schemeClr val="bg1"/>
                </a:solidFill>
              </a:ln>
            </c:spPr>
          </c:dPt>
          <c:dPt>
            <c:idx val="4"/>
            <c:bubble3D val="0"/>
            <c:spPr>
              <a:solidFill>
                <a:srgbClr val="754200"/>
              </a:solidFill>
              <a:ln>
                <a:solidFill>
                  <a:schemeClr val="bg1"/>
                </a:solidFill>
              </a:ln>
            </c:spPr>
          </c:dPt>
          <c:dPt>
            <c:idx val="5"/>
            <c:bubble3D val="0"/>
            <c:spPr>
              <a:solidFill>
                <a:srgbClr val="BF311A"/>
              </a:solidFill>
              <a:ln>
                <a:solidFill>
                  <a:schemeClr val="bg1"/>
                </a:solidFill>
              </a:ln>
            </c:spPr>
          </c:dPt>
          <c:cat>
            <c:strRef>
              <c:f>Summary!$L$87:$L$92</c:f>
              <c:strCache>
                <c:ptCount val="6"/>
                <c:pt idx="0">
                  <c:v>Y</c:v>
                </c:pt>
                <c:pt idx="1">
                  <c:v>R</c:v>
                </c:pt>
                <c:pt idx="2">
                  <c:v>T</c:v>
                </c:pt>
                <c:pt idx="3">
                  <c:v>M</c:v>
                </c:pt>
                <c:pt idx="4">
                  <c:v>F</c:v>
                </c:pt>
                <c:pt idx="5">
                  <c:v>N</c:v>
                </c:pt>
              </c:strCache>
            </c:strRef>
          </c:cat>
          <c:val>
            <c:numRef>
              <c:f>Summary!$H$494:$H$499</c:f>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277790874945E-2"/>
          <c:y val="8.4419507441809274E-2"/>
          <c:w val="0.82855140113473835"/>
          <c:h val="0.82855140113473835"/>
        </c:manualLayout>
      </c:layout>
      <c:pieChart>
        <c:varyColors val="1"/>
        <c:ser>
          <c:idx val="1"/>
          <c:order val="0"/>
          <c:tx>
            <c:strRef>
              <c:f>Summary!$H$503</c:f>
              <c:strCache>
                <c:ptCount val="1"/>
                <c:pt idx="0">
                  <c:v>Total</c:v>
                </c:pt>
              </c:strCache>
            </c:strRef>
          </c:tx>
          <c:spPr>
            <a:ln>
              <a:solidFill>
                <a:schemeClr val="bg1"/>
              </a:solidFill>
            </a:ln>
          </c:spPr>
          <c:dPt>
            <c:idx val="0"/>
            <c:bubble3D val="0"/>
            <c:spPr>
              <a:solidFill>
                <a:srgbClr val="949B50"/>
              </a:solidFill>
              <a:ln>
                <a:solidFill>
                  <a:schemeClr val="bg1"/>
                </a:solidFill>
              </a:ln>
            </c:spPr>
          </c:dPt>
          <c:dPt>
            <c:idx val="1"/>
            <c:bubble3D val="0"/>
            <c:spPr>
              <a:solidFill>
                <a:srgbClr val="00539B"/>
              </a:solidFill>
              <a:ln>
                <a:solidFill>
                  <a:schemeClr val="bg1"/>
                </a:solidFill>
              </a:ln>
            </c:spPr>
          </c:dPt>
          <c:dPt>
            <c:idx val="2"/>
            <c:bubble3D val="0"/>
            <c:spPr>
              <a:solidFill>
                <a:srgbClr val="56A0D3"/>
              </a:solidFill>
              <a:ln>
                <a:solidFill>
                  <a:schemeClr val="bg1"/>
                </a:solidFill>
              </a:ln>
            </c:spPr>
          </c:dPt>
          <c:dPt>
            <c:idx val="3"/>
            <c:bubble3D val="0"/>
            <c:spPr>
              <a:solidFill>
                <a:srgbClr val="E58E1A"/>
              </a:solidFill>
              <a:ln>
                <a:solidFill>
                  <a:schemeClr val="bg1"/>
                </a:solidFill>
              </a:ln>
            </c:spPr>
          </c:dPt>
          <c:dPt>
            <c:idx val="4"/>
            <c:bubble3D val="0"/>
            <c:spPr>
              <a:solidFill>
                <a:srgbClr val="754200"/>
              </a:solidFill>
              <a:ln>
                <a:solidFill>
                  <a:schemeClr val="bg1"/>
                </a:solidFill>
              </a:ln>
            </c:spPr>
          </c:dPt>
          <c:dPt>
            <c:idx val="5"/>
            <c:bubble3D val="0"/>
            <c:spPr>
              <a:solidFill>
                <a:srgbClr val="BF311A"/>
              </a:solidFill>
              <a:ln>
                <a:solidFill>
                  <a:schemeClr val="bg1"/>
                </a:solidFill>
              </a:ln>
            </c:spPr>
          </c:dPt>
          <c:cat>
            <c:strRef>
              <c:f>Summary!$L$87:$L$92</c:f>
              <c:strCache>
                <c:ptCount val="6"/>
                <c:pt idx="0">
                  <c:v>Y</c:v>
                </c:pt>
                <c:pt idx="1">
                  <c:v>R</c:v>
                </c:pt>
                <c:pt idx="2">
                  <c:v>T</c:v>
                </c:pt>
                <c:pt idx="3">
                  <c:v>M</c:v>
                </c:pt>
                <c:pt idx="4">
                  <c:v>F</c:v>
                </c:pt>
                <c:pt idx="5">
                  <c:v>N</c:v>
                </c:pt>
              </c:strCache>
            </c:strRef>
          </c:cat>
          <c:val>
            <c:numRef>
              <c:f>Summary!$H$505:$H$510</c:f>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277790874945E-2"/>
          <c:y val="8.4419507441809274E-2"/>
          <c:w val="0.82855140113473835"/>
          <c:h val="0.82855140113473835"/>
        </c:manualLayout>
      </c:layout>
      <c:pieChart>
        <c:varyColors val="1"/>
        <c:ser>
          <c:idx val="1"/>
          <c:order val="0"/>
          <c:tx>
            <c:strRef>
              <c:f>Summary!$H$118</c:f>
              <c:strCache>
                <c:ptCount val="1"/>
                <c:pt idx="0">
                  <c:v>Total</c:v>
                </c:pt>
              </c:strCache>
            </c:strRef>
          </c:tx>
          <c:spPr>
            <a:ln>
              <a:solidFill>
                <a:schemeClr val="bg1"/>
              </a:solidFill>
            </a:ln>
          </c:spPr>
          <c:dPt>
            <c:idx val="0"/>
            <c:bubble3D val="0"/>
            <c:spPr>
              <a:solidFill>
                <a:srgbClr val="949B50"/>
              </a:solidFill>
              <a:ln>
                <a:solidFill>
                  <a:schemeClr val="bg1"/>
                </a:solidFill>
              </a:ln>
            </c:spPr>
          </c:dPt>
          <c:dPt>
            <c:idx val="1"/>
            <c:bubble3D val="0"/>
            <c:spPr>
              <a:solidFill>
                <a:srgbClr val="00539B"/>
              </a:solidFill>
              <a:ln>
                <a:solidFill>
                  <a:schemeClr val="bg1"/>
                </a:solidFill>
              </a:ln>
            </c:spPr>
          </c:dPt>
          <c:dPt>
            <c:idx val="2"/>
            <c:bubble3D val="0"/>
            <c:spPr>
              <a:solidFill>
                <a:srgbClr val="56A0D3"/>
              </a:solidFill>
              <a:ln>
                <a:solidFill>
                  <a:schemeClr val="bg1"/>
                </a:solidFill>
              </a:ln>
            </c:spPr>
          </c:dPt>
          <c:dPt>
            <c:idx val="3"/>
            <c:bubble3D val="0"/>
            <c:spPr>
              <a:solidFill>
                <a:srgbClr val="E58E1A"/>
              </a:solidFill>
              <a:ln>
                <a:solidFill>
                  <a:schemeClr val="bg1"/>
                </a:solidFill>
              </a:ln>
            </c:spPr>
          </c:dPt>
          <c:dPt>
            <c:idx val="4"/>
            <c:bubble3D val="0"/>
            <c:spPr>
              <a:solidFill>
                <a:srgbClr val="754200"/>
              </a:solidFill>
              <a:ln>
                <a:solidFill>
                  <a:schemeClr val="bg1"/>
                </a:solidFill>
              </a:ln>
            </c:spPr>
          </c:dPt>
          <c:dPt>
            <c:idx val="5"/>
            <c:bubble3D val="0"/>
            <c:spPr>
              <a:solidFill>
                <a:srgbClr val="BF311A"/>
              </a:solidFill>
              <a:ln>
                <a:solidFill>
                  <a:schemeClr val="bg1"/>
                </a:solidFill>
              </a:ln>
            </c:spPr>
          </c:dPt>
          <c:cat>
            <c:strRef>
              <c:f>Summary!$L$87:$L$92</c:f>
              <c:strCache>
                <c:ptCount val="6"/>
                <c:pt idx="0">
                  <c:v>Y</c:v>
                </c:pt>
                <c:pt idx="1">
                  <c:v>R</c:v>
                </c:pt>
                <c:pt idx="2">
                  <c:v>T</c:v>
                </c:pt>
                <c:pt idx="3">
                  <c:v>M</c:v>
                </c:pt>
                <c:pt idx="4">
                  <c:v>F</c:v>
                </c:pt>
                <c:pt idx="5">
                  <c:v>N</c:v>
                </c:pt>
              </c:strCache>
            </c:strRef>
          </c:cat>
          <c:val>
            <c:numRef>
              <c:f>Summary!$H$120:$H$125</c:f>
              <c:numCache>
                <c:formatCode>#,##0</c:formatCode>
                <c:ptCount val="6"/>
                <c:pt idx="0">
                  <c:v>0</c:v>
                </c:pt>
                <c:pt idx="1">
                  <c:v>0</c:v>
                </c:pt>
                <c:pt idx="2">
                  <c:v>0</c:v>
                </c:pt>
                <c:pt idx="3">
                  <c:v>0</c:v>
                </c:pt>
                <c:pt idx="4">
                  <c:v>0</c:v>
                </c:pt>
                <c:pt idx="5">
                  <c:v>32</c:v>
                </c:pt>
              </c:numCache>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277790874945E-2"/>
          <c:y val="8.4419507441809274E-2"/>
          <c:w val="0.82855140113473835"/>
          <c:h val="0.82855140113473835"/>
        </c:manualLayout>
      </c:layout>
      <c:pieChart>
        <c:varyColors val="1"/>
        <c:ser>
          <c:idx val="1"/>
          <c:order val="0"/>
          <c:tx>
            <c:strRef>
              <c:f>Summary!$H$516</c:f>
              <c:strCache>
                <c:ptCount val="1"/>
                <c:pt idx="0">
                  <c:v>0</c:v>
                </c:pt>
              </c:strCache>
            </c:strRef>
          </c:tx>
          <c:spPr>
            <a:ln>
              <a:solidFill>
                <a:schemeClr val="bg1"/>
              </a:solidFill>
            </a:ln>
          </c:spPr>
          <c:dPt>
            <c:idx val="0"/>
            <c:bubble3D val="0"/>
            <c:spPr>
              <a:solidFill>
                <a:srgbClr val="949B50"/>
              </a:solidFill>
              <a:ln>
                <a:solidFill>
                  <a:schemeClr val="bg1"/>
                </a:solidFill>
              </a:ln>
            </c:spPr>
          </c:dPt>
          <c:dPt>
            <c:idx val="1"/>
            <c:bubble3D val="0"/>
            <c:spPr>
              <a:solidFill>
                <a:srgbClr val="00539B"/>
              </a:solidFill>
              <a:ln>
                <a:solidFill>
                  <a:schemeClr val="bg1"/>
                </a:solidFill>
              </a:ln>
            </c:spPr>
          </c:dPt>
          <c:dPt>
            <c:idx val="2"/>
            <c:bubble3D val="0"/>
            <c:spPr>
              <a:solidFill>
                <a:srgbClr val="56A0D3"/>
              </a:solidFill>
              <a:ln>
                <a:solidFill>
                  <a:schemeClr val="bg1"/>
                </a:solidFill>
              </a:ln>
            </c:spPr>
          </c:dPt>
          <c:dPt>
            <c:idx val="3"/>
            <c:bubble3D val="0"/>
            <c:spPr>
              <a:solidFill>
                <a:srgbClr val="E58E1A"/>
              </a:solidFill>
              <a:ln>
                <a:solidFill>
                  <a:schemeClr val="bg1"/>
                </a:solidFill>
              </a:ln>
            </c:spPr>
          </c:dPt>
          <c:dPt>
            <c:idx val="4"/>
            <c:bubble3D val="0"/>
            <c:spPr>
              <a:solidFill>
                <a:srgbClr val="754200"/>
              </a:solidFill>
              <a:ln>
                <a:solidFill>
                  <a:schemeClr val="bg1"/>
                </a:solidFill>
              </a:ln>
            </c:spPr>
          </c:dPt>
          <c:dPt>
            <c:idx val="5"/>
            <c:bubble3D val="0"/>
            <c:spPr>
              <a:solidFill>
                <a:srgbClr val="BF311A"/>
              </a:solidFill>
              <a:ln>
                <a:solidFill>
                  <a:schemeClr val="bg1"/>
                </a:solidFill>
              </a:ln>
            </c:spPr>
          </c:dPt>
          <c:cat>
            <c:strRef>
              <c:f>Summary!$L$87:$L$92</c:f>
              <c:strCache>
                <c:ptCount val="6"/>
                <c:pt idx="0">
                  <c:v>Y</c:v>
                </c:pt>
                <c:pt idx="1">
                  <c:v>R</c:v>
                </c:pt>
                <c:pt idx="2">
                  <c:v>T</c:v>
                </c:pt>
                <c:pt idx="3">
                  <c:v>M</c:v>
                </c:pt>
                <c:pt idx="4">
                  <c:v>F</c:v>
                </c:pt>
                <c:pt idx="5">
                  <c:v>N</c:v>
                </c:pt>
              </c:strCache>
            </c:strRef>
          </c:cat>
          <c:val>
            <c:numRef>
              <c:f>Summary!$H$516:$H$521</c:f>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277790874945E-2"/>
          <c:y val="8.4419507441809274E-2"/>
          <c:w val="0.82855140113473835"/>
          <c:h val="0.82855140113473835"/>
        </c:manualLayout>
      </c:layout>
      <c:pieChart>
        <c:varyColors val="1"/>
        <c:ser>
          <c:idx val="1"/>
          <c:order val="0"/>
          <c:tx>
            <c:strRef>
              <c:f>Summary!$H$525</c:f>
              <c:strCache>
                <c:ptCount val="1"/>
                <c:pt idx="0">
                  <c:v>Total</c:v>
                </c:pt>
              </c:strCache>
            </c:strRef>
          </c:tx>
          <c:spPr>
            <a:ln>
              <a:solidFill>
                <a:schemeClr val="bg1"/>
              </a:solidFill>
            </a:ln>
          </c:spPr>
          <c:dPt>
            <c:idx val="0"/>
            <c:bubble3D val="0"/>
            <c:spPr>
              <a:solidFill>
                <a:srgbClr val="949B50"/>
              </a:solidFill>
              <a:ln>
                <a:solidFill>
                  <a:schemeClr val="bg1"/>
                </a:solidFill>
              </a:ln>
            </c:spPr>
          </c:dPt>
          <c:dPt>
            <c:idx val="1"/>
            <c:bubble3D val="0"/>
            <c:spPr>
              <a:solidFill>
                <a:srgbClr val="00539B"/>
              </a:solidFill>
              <a:ln>
                <a:solidFill>
                  <a:schemeClr val="bg1"/>
                </a:solidFill>
              </a:ln>
            </c:spPr>
          </c:dPt>
          <c:dPt>
            <c:idx val="2"/>
            <c:bubble3D val="0"/>
            <c:spPr>
              <a:solidFill>
                <a:srgbClr val="56A0D3"/>
              </a:solidFill>
              <a:ln>
                <a:solidFill>
                  <a:schemeClr val="bg1"/>
                </a:solidFill>
              </a:ln>
            </c:spPr>
          </c:dPt>
          <c:dPt>
            <c:idx val="3"/>
            <c:bubble3D val="0"/>
            <c:spPr>
              <a:solidFill>
                <a:srgbClr val="E58E1A"/>
              </a:solidFill>
              <a:ln>
                <a:solidFill>
                  <a:schemeClr val="bg1"/>
                </a:solidFill>
              </a:ln>
            </c:spPr>
          </c:dPt>
          <c:dPt>
            <c:idx val="4"/>
            <c:bubble3D val="0"/>
            <c:spPr>
              <a:solidFill>
                <a:srgbClr val="754200"/>
              </a:solidFill>
              <a:ln>
                <a:solidFill>
                  <a:schemeClr val="bg1"/>
                </a:solidFill>
              </a:ln>
            </c:spPr>
          </c:dPt>
          <c:dPt>
            <c:idx val="5"/>
            <c:bubble3D val="0"/>
            <c:spPr>
              <a:solidFill>
                <a:srgbClr val="BF311A"/>
              </a:solidFill>
              <a:ln>
                <a:solidFill>
                  <a:schemeClr val="bg1"/>
                </a:solidFill>
              </a:ln>
            </c:spPr>
          </c:dPt>
          <c:cat>
            <c:strRef>
              <c:f>Summary!$L$87:$L$92</c:f>
              <c:strCache>
                <c:ptCount val="6"/>
                <c:pt idx="0">
                  <c:v>Y</c:v>
                </c:pt>
                <c:pt idx="1">
                  <c:v>R</c:v>
                </c:pt>
                <c:pt idx="2">
                  <c:v>T</c:v>
                </c:pt>
                <c:pt idx="3">
                  <c:v>M</c:v>
                </c:pt>
                <c:pt idx="4">
                  <c:v>F</c:v>
                </c:pt>
                <c:pt idx="5">
                  <c:v>N</c:v>
                </c:pt>
              </c:strCache>
            </c:strRef>
          </c:cat>
          <c:val>
            <c:numRef>
              <c:f>Summary!$H$527:$H$532</c:f>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277790874945E-2"/>
          <c:y val="8.4419507441809274E-2"/>
          <c:w val="0.82855140113473835"/>
          <c:h val="0.82855140113473835"/>
        </c:manualLayout>
      </c:layout>
      <c:pieChart>
        <c:varyColors val="1"/>
        <c:ser>
          <c:idx val="1"/>
          <c:order val="0"/>
          <c:tx>
            <c:strRef>
              <c:f>Summary!$H$536</c:f>
              <c:strCache>
                <c:ptCount val="1"/>
                <c:pt idx="0">
                  <c:v>Total</c:v>
                </c:pt>
              </c:strCache>
            </c:strRef>
          </c:tx>
          <c:spPr>
            <a:ln>
              <a:solidFill>
                <a:schemeClr val="bg1"/>
              </a:solidFill>
            </a:ln>
          </c:spPr>
          <c:dPt>
            <c:idx val="0"/>
            <c:bubble3D val="0"/>
            <c:spPr>
              <a:solidFill>
                <a:srgbClr val="949B50"/>
              </a:solidFill>
              <a:ln>
                <a:solidFill>
                  <a:schemeClr val="bg1"/>
                </a:solidFill>
              </a:ln>
            </c:spPr>
          </c:dPt>
          <c:dPt>
            <c:idx val="1"/>
            <c:bubble3D val="0"/>
            <c:spPr>
              <a:solidFill>
                <a:srgbClr val="00539B"/>
              </a:solidFill>
              <a:ln>
                <a:solidFill>
                  <a:schemeClr val="bg1"/>
                </a:solidFill>
              </a:ln>
            </c:spPr>
          </c:dPt>
          <c:dPt>
            <c:idx val="2"/>
            <c:bubble3D val="0"/>
            <c:spPr>
              <a:solidFill>
                <a:srgbClr val="56A0D3"/>
              </a:solidFill>
              <a:ln>
                <a:solidFill>
                  <a:schemeClr val="bg1"/>
                </a:solidFill>
              </a:ln>
            </c:spPr>
          </c:dPt>
          <c:dPt>
            <c:idx val="3"/>
            <c:bubble3D val="0"/>
            <c:spPr>
              <a:solidFill>
                <a:srgbClr val="E58E1A"/>
              </a:solidFill>
              <a:ln>
                <a:solidFill>
                  <a:schemeClr val="bg1"/>
                </a:solidFill>
              </a:ln>
            </c:spPr>
          </c:dPt>
          <c:dPt>
            <c:idx val="4"/>
            <c:bubble3D val="0"/>
            <c:spPr>
              <a:solidFill>
                <a:srgbClr val="754200"/>
              </a:solidFill>
              <a:ln>
                <a:solidFill>
                  <a:schemeClr val="bg1"/>
                </a:solidFill>
              </a:ln>
            </c:spPr>
          </c:dPt>
          <c:dPt>
            <c:idx val="5"/>
            <c:bubble3D val="0"/>
            <c:spPr>
              <a:solidFill>
                <a:srgbClr val="BF311A"/>
              </a:solidFill>
              <a:ln>
                <a:solidFill>
                  <a:schemeClr val="bg1"/>
                </a:solidFill>
              </a:ln>
            </c:spPr>
          </c:dPt>
          <c:cat>
            <c:strRef>
              <c:f>Summary!$L$87:$L$92</c:f>
              <c:strCache>
                <c:ptCount val="6"/>
                <c:pt idx="0">
                  <c:v>Y</c:v>
                </c:pt>
                <c:pt idx="1">
                  <c:v>R</c:v>
                </c:pt>
                <c:pt idx="2">
                  <c:v>T</c:v>
                </c:pt>
                <c:pt idx="3">
                  <c:v>M</c:v>
                </c:pt>
                <c:pt idx="4">
                  <c:v>F</c:v>
                </c:pt>
                <c:pt idx="5">
                  <c:v>N</c:v>
                </c:pt>
              </c:strCache>
            </c:strRef>
          </c:cat>
          <c:val>
            <c:numRef>
              <c:f>Summary!$H$538:$H$543</c:f>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277790874945E-2"/>
          <c:y val="8.4419507441809274E-2"/>
          <c:w val="0.82855140113473835"/>
          <c:h val="0.82855140113473835"/>
        </c:manualLayout>
      </c:layout>
      <c:pieChart>
        <c:varyColors val="1"/>
        <c:ser>
          <c:idx val="1"/>
          <c:order val="0"/>
          <c:tx>
            <c:strRef>
              <c:f>Summary!$H$547</c:f>
              <c:strCache>
                <c:ptCount val="1"/>
                <c:pt idx="0">
                  <c:v>Total</c:v>
                </c:pt>
              </c:strCache>
            </c:strRef>
          </c:tx>
          <c:spPr>
            <a:ln>
              <a:solidFill>
                <a:schemeClr val="bg1"/>
              </a:solidFill>
            </a:ln>
          </c:spPr>
          <c:dPt>
            <c:idx val="0"/>
            <c:bubble3D val="0"/>
            <c:spPr>
              <a:solidFill>
                <a:srgbClr val="949B50"/>
              </a:solidFill>
              <a:ln>
                <a:solidFill>
                  <a:schemeClr val="bg1"/>
                </a:solidFill>
              </a:ln>
            </c:spPr>
          </c:dPt>
          <c:dPt>
            <c:idx val="1"/>
            <c:bubble3D val="0"/>
            <c:spPr>
              <a:solidFill>
                <a:srgbClr val="00539B"/>
              </a:solidFill>
              <a:ln>
                <a:solidFill>
                  <a:schemeClr val="bg1"/>
                </a:solidFill>
              </a:ln>
            </c:spPr>
          </c:dPt>
          <c:dPt>
            <c:idx val="2"/>
            <c:bubble3D val="0"/>
            <c:spPr>
              <a:solidFill>
                <a:srgbClr val="56A0D3"/>
              </a:solidFill>
              <a:ln>
                <a:solidFill>
                  <a:schemeClr val="bg1"/>
                </a:solidFill>
              </a:ln>
            </c:spPr>
          </c:dPt>
          <c:dPt>
            <c:idx val="3"/>
            <c:bubble3D val="0"/>
            <c:spPr>
              <a:solidFill>
                <a:srgbClr val="E58E1A"/>
              </a:solidFill>
              <a:ln>
                <a:solidFill>
                  <a:schemeClr val="bg1"/>
                </a:solidFill>
              </a:ln>
            </c:spPr>
          </c:dPt>
          <c:dPt>
            <c:idx val="4"/>
            <c:bubble3D val="0"/>
            <c:spPr>
              <a:solidFill>
                <a:srgbClr val="754200"/>
              </a:solidFill>
              <a:ln>
                <a:solidFill>
                  <a:schemeClr val="bg1"/>
                </a:solidFill>
              </a:ln>
            </c:spPr>
          </c:dPt>
          <c:dPt>
            <c:idx val="5"/>
            <c:bubble3D val="0"/>
            <c:spPr>
              <a:solidFill>
                <a:srgbClr val="BF311A"/>
              </a:solidFill>
              <a:ln>
                <a:solidFill>
                  <a:schemeClr val="bg1"/>
                </a:solidFill>
              </a:ln>
            </c:spPr>
          </c:dPt>
          <c:cat>
            <c:strRef>
              <c:f>Summary!$L$87:$L$92</c:f>
              <c:strCache>
                <c:ptCount val="6"/>
                <c:pt idx="0">
                  <c:v>Y</c:v>
                </c:pt>
                <c:pt idx="1">
                  <c:v>R</c:v>
                </c:pt>
                <c:pt idx="2">
                  <c:v>T</c:v>
                </c:pt>
                <c:pt idx="3">
                  <c:v>M</c:v>
                </c:pt>
                <c:pt idx="4">
                  <c:v>F</c:v>
                </c:pt>
                <c:pt idx="5">
                  <c:v>N</c:v>
                </c:pt>
              </c:strCache>
            </c:strRef>
          </c:cat>
          <c:val>
            <c:numRef>
              <c:f>Summary!$H$549:$H$554</c:f>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277790874945E-2"/>
          <c:y val="8.4419507441809274E-2"/>
          <c:w val="0.82855140113473835"/>
          <c:h val="0.82855140113473835"/>
        </c:manualLayout>
      </c:layout>
      <c:pieChart>
        <c:varyColors val="1"/>
        <c:ser>
          <c:idx val="1"/>
          <c:order val="0"/>
          <c:tx>
            <c:strRef>
              <c:f>Summary!$H$558</c:f>
              <c:strCache>
                <c:ptCount val="1"/>
                <c:pt idx="0">
                  <c:v>Total</c:v>
                </c:pt>
              </c:strCache>
            </c:strRef>
          </c:tx>
          <c:spPr>
            <a:ln>
              <a:solidFill>
                <a:schemeClr val="bg1"/>
              </a:solidFill>
            </a:ln>
          </c:spPr>
          <c:dPt>
            <c:idx val="0"/>
            <c:bubble3D val="0"/>
            <c:spPr>
              <a:solidFill>
                <a:srgbClr val="949B50"/>
              </a:solidFill>
              <a:ln>
                <a:solidFill>
                  <a:schemeClr val="bg1"/>
                </a:solidFill>
              </a:ln>
            </c:spPr>
          </c:dPt>
          <c:dPt>
            <c:idx val="1"/>
            <c:bubble3D val="0"/>
            <c:spPr>
              <a:solidFill>
                <a:srgbClr val="00539B"/>
              </a:solidFill>
              <a:ln>
                <a:solidFill>
                  <a:schemeClr val="bg1"/>
                </a:solidFill>
              </a:ln>
            </c:spPr>
          </c:dPt>
          <c:dPt>
            <c:idx val="2"/>
            <c:bubble3D val="0"/>
            <c:spPr>
              <a:solidFill>
                <a:srgbClr val="56A0D3"/>
              </a:solidFill>
              <a:ln>
                <a:solidFill>
                  <a:schemeClr val="bg1"/>
                </a:solidFill>
              </a:ln>
            </c:spPr>
          </c:dPt>
          <c:dPt>
            <c:idx val="3"/>
            <c:bubble3D val="0"/>
            <c:spPr>
              <a:solidFill>
                <a:srgbClr val="E58E1A"/>
              </a:solidFill>
              <a:ln>
                <a:solidFill>
                  <a:schemeClr val="bg1"/>
                </a:solidFill>
              </a:ln>
            </c:spPr>
          </c:dPt>
          <c:dPt>
            <c:idx val="4"/>
            <c:bubble3D val="0"/>
            <c:spPr>
              <a:solidFill>
                <a:srgbClr val="754200"/>
              </a:solidFill>
              <a:ln>
                <a:solidFill>
                  <a:schemeClr val="bg1"/>
                </a:solidFill>
              </a:ln>
            </c:spPr>
          </c:dPt>
          <c:dPt>
            <c:idx val="5"/>
            <c:bubble3D val="0"/>
            <c:spPr>
              <a:solidFill>
                <a:srgbClr val="BF311A"/>
              </a:solidFill>
              <a:ln>
                <a:solidFill>
                  <a:schemeClr val="bg1"/>
                </a:solidFill>
              </a:ln>
            </c:spPr>
          </c:dPt>
          <c:cat>
            <c:strRef>
              <c:f>Summary!$L$87:$L$92</c:f>
              <c:strCache>
                <c:ptCount val="6"/>
                <c:pt idx="0">
                  <c:v>Y</c:v>
                </c:pt>
                <c:pt idx="1">
                  <c:v>R</c:v>
                </c:pt>
                <c:pt idx="2">
                  <c:v>T</c:v>
                </c:pt>
                <c:pt idx="3">
                  <c:v>M</c:v>
                </c:pt>
                <c:pt idx="4">
                  <c:v>F</c:v>
                </c:pt>
                <c:pt idx="5">
                  <c:v>N</c:v>
                </c:pt>
              </c:strCache>
            </c:strRef>
          </c:cat>
          <c:val>
            <c:numRef>
              <c:f>Summary!$H$560:$H$565</c:f>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277790874945E-2"/>
          <c:y val="8.4419507441809274E-2"/>
          <c:w val="0.82855140113473835"/>
          <c:h val="0.82855140113473835"/>
        </c:manualLayout>
      </c:layout>
      <c:pieChart>
        <c:varyColors val="1"/>
        <c:ser>
          <c:idx val="1"/>
          <c:order val="0"/>
          <c:tx>
            <c:strRef>
              <c:f>Summary!$H$569</c:f>
              <c:strCache>
                <c:ptCount val="1"/>
                <c:pt idx="0">
                  <c:v>Total</c:v>
                </c:pt>
              </c:strCache>
            </c:strRef>
          </c:tx>
          <c:spPr>
            <a:ln>
              <a:solidFill>
                <a:schemeClr val="bg1"/>
              </a:solidFill>
            </a:ln>
          </c:spPr>
          <c:dPt>
            <c:idx val="0"/>
            <c:bubble3D val="0"/>
            <c:spPr>
              <a:solidFill>
                <a:srgbClr val="949B50"/>
              </a:solidFill>
              <a:ln>
                <a:solidFill>
                  <a:schemeClr val="bg1"/>
                </a:solidFill>
              </a:ln>
            </c:spPr>
          </c:dPt>
          <c:dPt>
            <c:idx val="1"/>
            <c:bubble3D val="0"/>
            <c:spPr>
              <a:solidFill>
                <a:srgbClr val="00539B"/>
              </a:solidFill>
              <a:ln>
                <a:solidFill>
                  <a:schemeClr val="bg1"/>
                </a:solidFill>
              </a:ln>
            </c:spPr>
          </c:dPt>
          <c:dPt>
            <c:idx val="2"/>
            <c:bubble3D val="0"/>
            <c:spPr>
              <a:solidFill>
                <a:srgbClr val="56A0D3"/>
              </a:solidFill>
              <a:ln>
                <a:solidFill>
                  <a:schemeClr val="bg1"/>
                </a:solidFill>
              </a:ln>
            </c:spPr>
          </c:dPt>
          <c:dPt>
            <c:idx val="3"/>
            <c:bubble3D val="0"/>
            <c:spPr>
              <a:solidFill>
                <a:srgbClr val="E58E1A"/>
              </a:solidFill>
              <a:ln>
                <a:solidFill>
                  <a:schemeClr val="bg1"/>
                </a:solidFill>
              </a:ln>
            </c:spPr>
          </c:dPt>
          <c:dPt>
            <c:idx val="4"/>
            <c:bubble3D val="0"/>
            <c:spPr>
              <a:solidFill>
                <a:srgbClr val="754200"/>
              </a:solidFill>
              <a:ln>
                <a:solidFill>
                  <a:schemeClr val="bg1"/>
                </a:solidFill>
              </a:ln>
            </c:spPr>
          </c:dPt>
          <c:dPt>
            <c:idx val="5"/>
            <c:bubble3D val="0"/>
            <c:spPr>
              <a:solidFill>
                <a:srgbClr val="BF311A"/>
              </a:solidFill>
              <a:ln>
                <a:solidFill>
                  <a:schemeClr val="bg1"/>
                </a:solidFill>
              </a:ln>
            </c:spPr>
          </c:dPt>
          <c:cat>
            <c:strRef>
              <c:f>Summary!$L$87:$L$92</c:f>
              <c:strCache>
                <c:ptCount val="6"/>
                <c:pt idx="0">
                  <c:v>Y</c:v>
                </c:pt>
                <c:pt idx="1">
                  <c:v>R</c:v>
                </c:pt>
                <c:pt idx="2">
                  <c:v>T</c:v>
                </c:pt>
                <c:pt idx="3">
                  <c:v>M</c:v>
                </c:pt>
                <c:pt idx="4">
                  <c:v>F</c:v>
                </c:pt>
                <c:pt idx="5">
                  <c:v>N</c:v>
                </c:pt>
              </c:strCache>
            </c:strRef>
          </c:cat>
          <c:val>
            <c:numRef>
              <c:f>Summary!$H$571:$H$576</c:f>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277790874945E-2"/>
          <c:y val="8.4419507441809274E-2"/>
          <c:w val="0.82855140113473835"/>
          <c:h val="0.82855140113473835"/>
        </c:manualLayout>
      </c:layout>
      <c:pieChart>
        <c:varyColors val="1"/>
        <c:ser>
          <c:idx val="1"/>
          <c:order val="0"/>
          <c:tx>
            <c:strRef>
              <c:f>Summary!$H$580</c:f>
              <c:strCache>
                <c:ptCount val="1"/>
                <c:pt idx="0">
                  <c:v>Total</c:v>
                </c:pt>
              </c:strCache>
            </c:strRef>
          </c:tx>
          <c:spPr>
            <a:ln>
              <a:solidFill>
                <a:schemeClr val="bg1"/>
              </a:solidFill>
            </a:ln>
          </c:spPr>
          <c:dPt>
            <c:idx val="0"/>
            <c:bubble3D val="0"/>
            <c:spPr>
              <a:solidFill>
                <a:srgbClr val="949B50"/>
              </a:solidFill>
              <a:ln>
                <a:solidFill>
                  <a:schemeClr val="bg1"/>
                </a:solidFill>
              </a:ln>
            </c:spPr>
          </c:dPt>
          <c:dPt>
            <c:idx val="1"/>
            <c:bubble3D val="0"/>
            <c:spPr>
              <a:solidFill>
                <a:srgbClr val="00539B"/>
              </a:solidFill>
              <a:ln>
                <a:solidFill>
                  <a:schemeClr val="bg1"/>
                </a:solidFill>
              </a:ln>
            </c:spPr>
          </c:dPt>
          <c:dPt>
            <c:idx val="2"/>
            <c:bubble3D val="0"/>
            <c:spPr>
              <a:solidFill>
                <a:srgbClr val="56A0D3"/>
              </a:solidFill>
              <a:ln>
                <a:solidFill>
                  <a:schemeClr val="bg1"/>
                </a:solidFill>
              </a:ln>
            </c:spPr>
          </c:dPt>
          <c:dPt>
            <c:idx val="3"/>
            <c:bubble3D val="0"/>
            <c:spPr>
              <a:solidFill>
                <a:srgbClr val="E58E1A"/>
              </a:solidFill>
              <a:ln>
                <a:solidFill>
                  <a:schemeClr val="bg1"/>
                </a:solidFill>
              </a:ln>
            </c:spPr>
          </c:dPt>
          <c:dPt>
            <c:idx val="4"/>
            <c:bubble3D val="0"/>
            <c:spPr>
              <a:solidFill>
                <a:srgbClr val="754200"/>
              </a:solidFill>
              <a:ln>
                <a:solidFill>
                  <a:schemeClr val="bg1"/>
                </a:solidFill>
              </a:ln>
            </c:spPr>
          </c:dPt>
          <c:dPt>
            <c:idx val="5"/>
            <c:bubble3D val="0"/>
            <c:spPr>
              <a:solidFill>
                <a:srgbClr val="BF311A"/>
              </a:solidFill>
              <a:ln>
                <a:solidFill>
                  <a:schemeClr val="bg1"/>
                </a:solidFill>
              </a:ln>
            </c:spPr>
          </c:dPt>
          <c:cat>
            <c:strRef>
              <c:f>Summary!$L$87:$L$92</c:f>
              <c:strCache>
                <c:ptCount val="6"/>
                <c:pt idx="0">
                  <c:v>Y</c:v>
                </c:pt>
                <c:pt idx="1">
                  <c:v>R</c:v>
                </c:pt>
                <c:pt idx="2">
                  <c:v>T</c:v>
                </c:pt>
                <c:pt idx="3">
                  <c:v>M</c:v>
                </c:pt>
                <c:pt idx="4">
                  <c:v>F</c:v>
                </c:pt>
                <c:pt idx="5">
                  <c:v>N</c:v>
                </c:pt>
              </c:strCache>
            </c:strRef>
          </c:cat>
          <c:val>
            <c:numRef>
              <c:f>Summary!$H$582:$H$587</c:f>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277790874945E-2"/>
          <c:y val="8.4419507441809274E-2"/>
          <c:w val="0.82855140113473835"/>
          <c:h val="0.82855140113473835"/>
        </c:manualLayout>
      </c:layout>
      <c:pieChart>
        <c:varyColors val="1"/>
        <c:ser>
          <c:idx val="1"/>
          <c:order val="0"/>
          <c:tx>
            <c:strRef>
              <c:f>Summary!$H$591</c:f>
              <c:strCache>
                <c:ptCount val="1"/>
                <c:pt idx="0">
                  <c:v>Total</c:v>
                </c:pt>
              </c:strCache>
            </c:strRef>
          </c:tx>
          <c:spPr>
            <a:ln>
              <a:solidFill>
                <a:schemeClr val="bg1"/>
              </a:solidFill>
            </a:ln>
          </c:spPr>
          <c:dPt>
            <c:idx val="0"/>
            <c:bubble3D val="0"/>
            <c:spPr>
              <a:solidFill>
                <a:srgbClr val="949B50"/>
              </a:solidFill>
              <a:ln>
                <a:solidFill>
                  <a:schemeClr val="bg1"/>
                </a:solidFill>
              </a:ln>
            </c:spPr>
          </c:dPt>
          <c:dPt>
            <c:idx val="1"/>
            <c:bubble3D val="0"/>
            <c:spPr>
              <a:solidFill>
                <a:srgbClr val="00539B"/>
              </a:solidFill>
              <a:ln>
                <a:solidFill>
                  <a:schemeClr val="bg1"/>
                </a:solidFill>
              </a:ln>
            </c:spPr>
          </c:dPt>
          <c:dPt>
            <c:idx val="2"/>
            <c:bubble3D val="0"/>
            <c:spPr>
              <a:solidFill>
                <a:srgbClr val="56A0D3"/>
              </a:solidFill>
              <a:ln>
                <a:solidFill>
                  <a:schemeClr val="bg1"/>
                </a:solidFill>
              </a:ln>
            </c:spPr>
          </c:dPt>
          <c:dPt>
            <c:idx val="3"/>
            <c:bubble3D val="0"/>
            <c:spPr>
              <a:solidFill>
                <a:srgbClr val="E58E1A"/>
              </a:solidFill>
              <a:ln>
                <a:solidFill>
                  <a:schemeClr val="bg1"/>
                </a:solidFill>
              </a:ln>
            </c:spPr>
          </c:dPt>
          <c:dPt>
            <c:idx val="4"/>
            <c:bubble3D val="0"/>
            <c:spPr>
              <a:solidFill>
                <a:srgbClr val="754200"/>
              </a:solidFill>
              <a:ln>
                <a:solidFill>
                  <a:schemeClr val="bg1"/>
                </a:solidFill>
              </a:ln>
            </c:spPr>
          </c:dPt>
          <c:dPt>
            <c:idx val="5"/>
            <c:bubble3D val="0"/>
            <c:spPr>
              <a:solidFill>
                <a:srgbClr val="BF311A"/>
              </a:solidFill>
              <a:ln>
                <a:solidFill>
                  <a:schemeClr val="bg1"/>
                </a:solidFill>
              </a:ln>
            </c:spPr>
          </c:dPt>
          <c:cat>
            <c:strRef>
              <c:f>Summary!$L$87:$L$92</c:f>
              <c:strCache>
                <c:ptCount val="6"/>
                <c:pt idx="0">
                  <c:v>Y</c:v>
                </c:pt>
                <c:pt idx="1">
                  <c:v>R</c:v>
                </c:pt>
                <c:pt idx="2">
                  <c:v>T</c:v>
                </c:pt>
                <c:pt idx="3">
                  <c:v>M</c:v>
                </c:pt>
                <c:pt idx="4">
                  <c:v>F</c:v>
                </c:pt>
                <c:pt idx="5">
                  <c:v>N</c:v>
                </c:pt>
              </c:strCache>
            </c:strRef>
          </c:cat>
          <c:val>
            <c:numRef>
              <c:f>Summary!$H$593:$H$598</c:f>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277790874945E-2"/>
          <c:y val="8.4419507441809274E-2"/>
          <c:w val="0.82855140113473835"/>
          <c:h val="0.82855140113473835"/>
        </c:manualLayout>
      </c:layout>
      <c:pieChart>
        <c:varyColors val="1"/>
        <c:ser>
          <c:idx val="1"/>
          <c:order val="0"/>
          <c:tx>
            <c:strRef>
              <c:f>Summary!$H$602</c:f>
              <c:strCache>
                <c:ptCount val="1"/>
                <c:pt idx="0">
                  <c:v>Total</c:v>
                </c:pt>
              </c:strCache>
            </c:strRef>
          </c:tx>
          <c:spPr>
            <a:ln>
              <a:solidFill>
                <a:schemeClr val="bg1"/>
              </a:solidFill>
            </a:ln>
          </c:spPr>
          <c:dPt>
            <c:idx val="0"/>
            <c:bubble3D val="0"/>
            <c:spPr>
              <a:solidFill>
                <a:srgbClr val="949B50"/>
              </a:solidFill>
              <a:ln>
                <a:solidFill>
                  <a:schemeClr val="bg1"/>
                </a:solidFill>
              </a:ln>
            </c:spPr>
          </c:dPt>
          <c:dPt>
            <c:idx val="1"/>
            <c:bubble3D val="0"/>
            <c:spPr>
              <a:solidFill>
                <a:srgbClr val="00539B"/>
              </a:solidFill>
              <a:ln>
                <a:solidFill>
                  <a:schemeClr val="bg1"/>
                </a:solidFill>
              </a:ln>
            </c:spPr>
          </c:dPt>
          <c:dPt>
            <c:idx val="2"/>
            <c:bubble3D val="0"/>
            <c:spPr>
              <a:solidFill>
                <a:srgbClr val="56A0D3"/>
              </a:solidFill>
              <a:ln>
                <a:solidFill>
                  <a:schemeClr val="bg1"/>
                </a:solidFill>
              </a:ln>
            </c:spPr>
          </c:dPt>
          <c:dPt>
            <c:idx val="3"/>
            <c:bubble3D val="0"/>
            <c:spPr>
              <a:solidFill>
                <a:srgbClr val="E58E1A"/>
              </a:solidFill>
              <a:ln>
                <a:solidFill>
                  <a:schemeClr val="bg1"/>
                </a:solidFill>
              </a:ln>
            </c:spPr>
          </c:dPt>
          <c:dPt>
            <c:idx val="4"/>
            <c:bubble3D val="0"/>
            <c:spPr>
              <a:solidFill>
                <a:srgbClr val="754200"/>
              </a:solidFill>
              <a:ln>
                <a:solidFill>
                  <a:schemeClr val="bg1"/>
                </a:solidFill>
              </a:ln>
            </c:spPr>
          </c:dPt>
          <c:dPt>
            <c:idx val="5"/>
            <c:bubble3D val="0"/>
            <c:spPr>
              <a:solidFill>
                <a:srgbClr val="BF311A"/>
              </a:solidFill>
              <a:ln>
                <a:solidFill>
                  <a:schemeClr val="bg1"/>
                </a:solidFill>
              </a:ln>
            </c:spPr>
          </c:dPt>
          <c:cat>
            <c:strRef>
              <c:f>Summary!$L$87:$L$92</c:f>
              <c:strCache>
                <c:ptCount val="6"/>
                <c:pt idx="0">
                  <c:v>Y</c:v>
                </c:pt>
                <c:pt idx="1">
                  <c:v>R</c:v>
                </c:pt>
                <c:pt idx="2">
                  <c:v>T</c:v>
                </c:pt>
                <c:pt idx="3">
                  <c:v>M</c:v>
                </c:pt>
                <c:pt idx="4">
                  <c:v>F</c:v>
                </c:pt>
                <c:pt idx="5">
                  <c:v>N</c:v>
                </c:pt>
              </c:strCache>
            </c:strRef>
          </c:cat>
          <c:val>
            <c:numRef>
              <c:f>Summary!$H$604:$H$609</c:f>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277790874945E-2"/>
          <c:y val="8.4419507441809274E-2"/>
          <c:w val="0.82855140113473835"/>
          <c:h val="0.82855140113473835"/>
        </c:manualLayout>
      </c:layout>
      <c:pieChart>
        <c:varyColors val="1"/>
        <c:ser>
          <c:idx val="1"/>
          <c:order val="0"/>
          <c:tx>
            <c:strRef>
              <c:f>Summary!$H$613</c:f>
              <c:strCache>
                <c:ptCount val="1"/>
                <c:pt idx="0">
                  <c:v>Total</c:v>
                </c:pt>
              </c:strCache>
            </c:strRef>
          </c:tx>
          <c:spPr>
            <a:ln>
              <a:solidFill>
                <a:schemeClr val="bg1"/>
              </a:solidFill>
            </a:ln>
          </c:spPr>
          <c:dPt>
            <c:idx val="0"/>
            <c:bubble3D val="0"/>
            <c:spPr>
              <a:solidFill>
                <a:srgbClr val="949B50"/>
              </a:solidFill>
              <a:ln>
                <a:solidFill>
                  <a:schemeClr val="bg1"/>
                </a:solidFill>
              </a:ln>
            </c:spPr>
          </c:dPt>
          <c:dPt>
            <c:idx val="1"/>
            <c:bubble3D val="0"/>
            <c:spPr>
              <a:solidFill>
                <a:srgbClr val="00539B"/>
              </a:solidFill>
              <a:ln>
                <a:solidFill>
                  <a:schemeClr val="bg1"/>
                </a:solidFill>
              </a:ln>
            </c:spPr>
          </c:dPt>
          <c:dPt>
            <c:idx val="2"/>
            <c:bubble3D val="0"/>
            <c:spPr>
              <a:solidFill>
                <a:srgbClr val="56A0D3"/>
              </a:solidFill>
              <a:ln>
                <a:solidFill>
                  <a:schemeClr val="bg1"/>
                </a:solidFill>
              </a:ln>
            </c:spPr>
          </c:dPt>
          <c:dPt>
            <c:idx val="3"/>
            <c:bubble3D val="0"/>
            <c:spPr>
              <a:solidFill>
                <a:srgbClr val="E58E1A"/>
              </a:solidFill>
              <a:ln>
                <a:solidFill>
                  <a:schemeClr val="bg1"/>
                </a:solidFill>
              </a:ln>
            </c:spPr>
          </c:dPt>
          <c:dPt>
            <c:idx val="4"/>
            <c:bubble3D val="0"/>
            <c:spPr>
              <a:solidFill>
                <a:srgbClr val="754200"/>
              </a:solidFill>
              <a:ln>
                <a:solidFill>
                  <a:schemeClr val="bg1"/>
                </a:solidFill>
              </a:ln>
            </c:spPr>
          </c:dPt>
          <c:dPt>
            <c:idx val="5"/>
            <c:bubble3D val="0"/>
            <c:spPr>
              <a:solidFill>
                <a:srgbClr val="BF311A"/>
              </a:solidFill>
              <a:ln>
                <a:solidFill>
                  <a:schemeClr val="bg1"/>
                </a:solidFill>
              </a:ln>
            </c:spPr>
          </c:dPt>
          <c:cat>
            <c:strRef>
              <c:f>Summary!$L$87:$L$92</c:f>
              <c:strCache>
                <c:ptCount val="6"/>
                <c:pt idx="0">
                  <c:v>Y</c:v>
                </c:pt>
                <c:pt idx="1">
                  <c:v>R</c:v>
                </c:pt>
                <c:pt idx="2">
                  <c:v>T</c:v>
                </c:pt>
                <c:pt idx="3">
                  <c:v>M</c:v>
                </c:pt>
                <c:pt idx="4">
                  <c:v>F</c:v>
                </c:pt>
                <c:pt idx="5">
                  <c:v>N</c:v>
                </c:pt>
              </c:strCache>
            </c:strRef>
          </c:cat>
          <c:val>
            <c:numRef>
              <c:f>Summary!$H$615:$H$620</c:f>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277790874945E-2"/>
          <c:y val="8.4419507441809274E-2"/>
          <c:w val="0.82855140113473835"/>
          <c:h val="0.82855140113473835"/>
        </c:manualLayout>
      </c:layout>
      <c:pieChart>
        <c:varyColors val="1"/>
        <c:ser>
          <c:idx val="1"/>
          <c:order val="0"/>
          <c:tx>
            <c:strRef>
              <c:f>Summary!$H$129</c:f>
              <c:strCache>
                <c:ptCount val="1"/>
                <c:pt idx="0">
                  <c:v>Total</c:v>
                </c:pt>
              </c:strCache>
            </c:strRef>
          </c:tx>
          <c:spPr>
            <a:ln>
              <a:solidFill>
                <a:schemeClr val="bg1"/>
              </a:solidFill>
            </a:ln>
          </c:spPr>
          <c:dPt>
            <c:idx val="0"/>
            <c:bubble3D val="0"/>
            <c:spPr>
              <a:solidFill>
                <a:srgbClr val="949B50"/>
              </a:solidFill>
              <a:ln>
                <a:solidFill>
                  <a:schemeClr val="bg1"/>
                </a:solidFill>
              </a:ln>
            </c:spPr>
          </c:dPt>
          <c:dPt>
            <c:idx val="1"/>
            <c:bubble3D val="0"/>
            <c:spPr>
              <a:solidFill>
                <a:srgbClr val="00539B"/>
              </a:solidFill>
              <a:ln>
                <a:solidFill>
                  <a:schemeClr val="bg1"/>
                </a:solidFill>
              </a:ln>
            </c:spPr>
          </c:dPt>
          <c:dPt>
            <c:idx val="2"/>
            <c:bubble3D val="0"/>
            <c:spPr>
              <a:solidFill>
                <a:srgbClr val="56A0D3"/>
              </a:solidFill>
              <a:ln>
                <a:solidFill>
                  <a:schemeClr val="bg1"/>
                </a:solidFill>
              </a:ln>
            </c:spPr>
          </c:dPt>
          <c:dPt>
            <c:idx val="3"/>
            <c:bubble3D val="0"/>
            <c:spPr>
              <a:solidFill>
                <a:srgbClr val="E58E1A"/>
              </a:solidFill>
              <a:ln>
                <a:solidFill>
                  <a:schemeClr val="bg1"/>
                </a:solidFill>
              </a:ln>
            </c:spPr>
          </c:dPt>
          <c:dPt>
            <c:idx val="4"/>
            <c:bubble3D val="0"/>
            <c:spPr>
              <a:solidFill>
                <a:srgbClr val="754200"/>
              </a:solidFill>
              <a:ln>
                <a:solidFill>
                  <a:schemeClr val="bg1"/>
                </a:solidFill>
              </a:ln>
            </c:spPr>
          </c:dPt>
          <c:dPt>
            <c:idx val="5"/>
            <c:bubble3D val="0"/>
            <c:spPr>
              <a:solidFill>
                <a:srgbClr val="BF311A"/>
              </a:solidFill>
              <a:ln>
                <a:solidFill>
                  <a:schemeClr val="bg1"/>
                </a:solidFill>
              </a:ln>
            </c:spPr>
          </c:dPt>
          <c:cat>
            <c:strRef>
              <c:f>Summary!$L$87:$L$92</c:f>
              <c:strCache>
                <c:ptCount val="6"/>
                <c:pt idx="0">
                  <c:v>Y</c:v>
                </c:pt>
                <c:pt idx="1">
                  <c:v>R</c:v>
                </c:pt>
                <c:pt idx="2">
                  <c:v>T</c:v>
                </c:pt>
                <c:pt idx="3">
                  <c:v>M</c:v>
                </c:pt>
                <c:pt idx="4">
                  <c:v>F</c:v>
                </c:pt>
                <c:pt idx="5">
                  <c:v>N</c:v>
                </c:pt>
              </c:strCache>
            </c:strRef>
          </c:cat>
          <c:val>
            <c:numRef>
              <c:f>Summary!$H$131:$H$136</c:f>
              <c:numCache>
                <c:formatCode>#,##0</c:formatCode>
                <c:ptCount val="6"/>
                <c:pt idx="0">
                  <c:v>0</c:v>
                </c:pt>
                <c:pt idx="1">
                  <c:v>0</c:v>
                </c:pt>
                <c:pt idx="2">
                  <c:v>0</c:v>
                </c:pt>
                <c:pt idx="3">
                  <c:v>0</c:v>
                </c:pt>
                <c:pt idx="4">
                  <c:v>0</c:v>
                </c:pt>
                <c:pt idx="5">
                  <c:v>179</c:v>
                </c:pt>
              </c:numCache>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277790874945E-2"/>
          <c:y val="8.4419507441809274E-2"/>
          <c:w val="0.82855140113473835"/>
          <c:h val="0.82855140113473835"/>
        </c:manualLayout>
      </c:layout>
      <c:pieChart>
        <c:varyColors val="1"/>
        <c:ser>
          <c:idx val="1"/>
          <c:order val="0"/>
          <c:tx>
            <c:strRef>
              <c:f>Summary!$H$624</c:f>
              <c:strCache>
                <c:ptCount val="1"/>
                <c:pt idx="0">
                  <c:v>Total</c:v>
                </c:pt>
              </c:strCache>
            </c:strRef>
          </c:tx>
          <c:spPr>
            <a:ln>
              <a:solidFill>
                <a:schemeClr val="bg1"/>
              </a:solidFill>
            </a:ln>
          </c:spPr>
          <c:dPt>
            <c:idx val="0"/>
            <c:bubble3D val="0"/>
            <c:spPr>
              <a:solidFill>
                <a:srgbClr val="949B50"/>
              </a:solidFill>
              <a:ln>
                <a:solidFill>
                  <a:schemeClr val="bg1"/>
                </a:solidFill>
              </a:ln>
            </c:spPr>
          </c:dPt>
          <c:dPt>
            <c:idx val="1"/>
            <c:bubble3D val="0"/>
            <c:spPr>
              <a:solidFill>
                <a:srgbClr val="00539B"/>
              </a:solidFill>
              <a:ln>
                <a:solidFill>
                  <a:schemeClr val="bg1"/>
                </a:solidFill>
              </a:ln>
            </c:spPr>
          </c:dPt>
          <c:dPt>
            <c:idx val="2"/>
            <c:bubble3D val="0"/>
            <c:spPr>
              <a:solidFill>
                <a:srgbClr val="56A0D3"/>
              </a:solidFill>
              <a:ln>
                <a:solidFill>
                  <a:schemeClr val="bg1"/>
                </a:solidFill>
              </a:ln>
            </c:spPr>
          </c:dPt>
          <c:dPt>
            <c:idx val="3"/>
            <c:bubble3D val="0"/>
            <c:spPr>
              <a:solidFill>
                <a:srgbClr val="E58E1A"/>
              </a:solidFill>
              <a:ln>
                <a:solidFill>
                  <a:schemeClr val="bg1"/>
                </a:solidFill>
              </a:ln>
            </c:spPr>
          </c:dPt>
          <c:dPt>
            <c:idx val="4"/>
            <c:bubble3D val="0"/>
            <c:spPr>
              <a:solidFill>
                <a:srgbClr val="754200"/>
              </a:solidFill>
              <a:ln>
                <a:solidFill>
                  <a:schemeClr val="bg1"/>
                </a:solidFill>
              </a:ln>
            </c:spPr>
          </c:dPt>
          <c:dPt>
            <c:idx val="5"/>
            <c:bubble3D val="0"/>
            <c:spPr>
              <a:solidFill>
                <a:srgbClr val="BF311A"/>
              </a:solidFill>
              <a:ln>
                <a:solidFill>
                  <a:schemeClr val="bg1"/>
                </a:solidFill>
              </a:ln>
            </c:spPr>
          </c:dPt>
          <c:cat>
            <c:strRef>
              <c:f>Summary!$L$87:$L$92</c:f>
              <c:strCache>
                <c:ptCount val="6"/>
                <c:pt idx="0">
                  <c:v>Y</c:v>
                </c:pt>
                <c:pt idx="1">
                  <c:v>R</c:v>
                </c:pt>
                <c:pt idx="2">
                  <c:v>T</c:v>
                </c:pt>
                <c:pt idx="3">
                  <c:v>M</c:v>
                </c:pt>
                <c:pt idx="4">
                  <c:v>F</c:v>
                </c:pt>
                <c:pt idx="5">
                  <c:v>N</c:v>
                </c:pt>
              </c:strCache>
            </c:strRef>
          </c:cat>
          <c:val>
            <c:numRef>
              <c:f>Summary!$H$626:$H$631</c:f>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277790874945E-2"/>
          <c:y val="8.4419507441809274E-2"/>
          <c:w val="0.82855140113473835"/>
          <c:h val="0.82855140113473835"/>
        </c:manualLayout>
      </c:layout>
      <c:pieChart>
        <c:varyColors val="1"/>
        <c:ser>
          <c:idx val="1"/>
          <c:order val="0"/>
          <c:tx>
            <c:strRef>
              <c:f>Summary!$H$635</c:f>
              <c:strCache>
                <c:ptCount val="1"/>
                <c:pt idx="0">
                  <c:v>Total</c:v>
                </c:pt>
              </c:strCache>
            </c:strRef>
          </c:tx>
          <c:spPr>
            <a:ln>
              <a:solidFill>
                <a:schemeClr val="bg1"/>
              </a:solidFill>
            </a:ln>
          </c:spPr>
          <c:dPt>
            <c:idx val="0"/>
            <c:bubble3D val="0"/>
            <c:spPr>
              <a:solidFill>
                <a:srgbClr val="949B50"/>
              </a:solidFill>
              <a:ln>
                <a:solidFill>
                  <a:schemeClr val="bg1"/>
                </a:solidFill>
              </a:ln>
            </c:spPr>
          </c:dPt>
          <c:dPt>
            <c:idx val="1"/>
            <c:bubble3D val="0"/>
            <c:spPr>
              <a:solidFill>
                <a:srgbClr val="00539B"/>
              </a:solidFill>
              <a:ln>
                <a:solidFill>
                  <a:schemeClr val="bg1"/>
                </a:solidFill>
              </a:ln>
            </c:spPr>
          </c:dPt>
          <c:dPt>
            <c:idx val="2"/>
            <c:bubble3D val="0"/>
            <c:spPr>
              <a:solidFill>
                <a:srgbClr val="56A0D3"/>
              </a:solidFill>
              <a:ln>
                <a:solidFill>
                  <a:schemeClr val="bg1"/>
                </a:solidFill>
              </a:ln>
            </c:spPr>
          </c:dPt>
          <c:dPt>
            <c:idx val="3"/>
            <c:bubble3D val="0"/>
            <c:spPr>
              <a:solidFill>
                <a:srgbClr val="E58E1A"/>
              </a:solidFill>
              <a:ln>
                <a:solidFill>
                  <a:schemeClr val="bg1"/>
                </a:solidFill>
              </a:ln>
            </c:spPr>
          </c:dPt>
          <c:dPt>
            <c:idx val="4"/>
            <c:bubble3D val="0"/>
            <c:spPr>
              <a:solidFill>
                <a:srgbClr val="754200"/>
              </a:solidFill>
              <a:ln>
                <a:solidFill>
                  <a:schemeClr val="bg1"/>
                </a:solidFill>
              </a:ln>
            </c:spPr>
          </c:dPt>
          <c:dPt>
            <c:idx val="5"/>
            <c:bubble3D val="0"/>
            <c:spPr>
              <a:solidFill>
                <a:srgbClr val="BF311A"/>
              </a:solidFill>
              <a:ln>
                <a:solidFill>
                  <a:schemeClr val="bg1"/>
                </a:solidFill>
              </a:ln>
            </c:spPr>
          </c:dPt>
          <c:cat>
            <c:strRef>
              <c:f>Summary!$L$87:$L$92</c:f>
              <c:strCache>
                <c:ptCount val="6"/>
                <c:pt idx="0">
                  <c:v>Y</c:v>
                </c:pt>
                <c:pt idx="1">
                  <c:v>R</c:v>
                </c:pt>
                <c:pt idx="2">
                  <c:v>T</c:v>
                </c:pt>
                <c:pt idx="3">
                  <c:v>M</c:v>
                </c:pt>
                <c:pt idx="4">
                  <c:v>F</c:v>
                </c:pt>
                <c:pt idx="5">
                  <c:v>N</c:v>
                </c:pt>
              </c:strCache>
            </c:strRef>
          </c:cat>
          <c:val>
            <c:numRef>
              <c:f>Summary!$H$637:$H$642</c:f>
              <c:numCache>
                <c:formatCode>#,##0</c:formatCode>
                <c:ptCount val="6"/>
                <c:pt idx="0">
                  <c:v>0</c:v>
                </c:pt>
                <c:pt idx="1">
                  <c:v>0</c:v>
                </c:pt>
                <c:pt idx="2">
                  <c:v>0</c:v>
                </c:pt>
                <c:pt idx="3">
                  <c:v>0</c:v>
                </c:pt>
                <c:pt idx="4">
                  <c:v>0</c:v>
                </c:pt>
                <c:pt idx="5">
                  <c:v>4040</c:v>
                </c:pt>
              </c:numCache>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277790874945E-2"/>
          <c:y val="8.4419507441809274E-2"/>
          <c:w val="0.82855140113473835"/>
          <c:h val="0.82855140113473835"/>
        </c:manualLayout>
      </c:layout>
      <c:pieChart>
        <c:varyColors val="1"/>
        <c:ser>
          <c:idx val="1"/>
          <c:order val="0"/>
          <c:tx>
            <c:strRef>
              <c:f>Summary!$H$140</c:f>
              <c:strCache>
                <c:ptCount val="1"/>
                <c:pt idx="0">
                  <c:v>Total</c:v>
                </c:pt>
              </c:strCache>
            </c:strRef>
          </c:tx>
          <c:spPr>
            <a:ln>
              <a:solidFill>
                <a:schemeClr val="bg1"/>
              </a:solidFill>
            </a:ln>
          </c:spPr>
          <c:dPt>
            <c:idx val="0"/>
            <c:bubble3D val="0"/>
            <c:spPr>
              <a:solidFill>
                <a:srgbClr val="949B50"/>
              </a:solidFill>
              <a:ln>
                <a:solidFill>
                  <a:schemeClr val="bg1"/>
                </a:solidFill>
              </a:ln>
            </c:spPr>
          </c:dPt>
          <c:dPt>
            <c:idx val="1"/>
            <c:bubble3D val="0"/>
            <c:spPr>
              <a:solidFill>
                <a:srgbClr val="00539B"/>
              </a:solidFill>
              <a:ln>
                <a:solidFill>
                  <a:schemeClr val="bg1"/>
                </a:solidFill>
              </a:ln>
            </c:spPr>
          </c:dPt>
          <c:dPt>
            <c:idx val="2"/>
            <c:bubble3D val="0"/>
            <c:spPr>
              <a:solidFill>
                <a:srgbClr val="56A0D3"/>
              </a:solidFill>
              <a:ln>
                <a:solidFill>
                  <a:schemeClr val="bg1"/>
                </a:solidFill>
              </a:ln>
            </c:spPr>
          </c:dPt>
          <c:dPt>
            <c:idx val="3"/>
            <c:bubble3D val="0"/>
            <c:spPr>
              <a:solidFill>
                <a:srgbClr val="E58E1A"/>
              </a:solidFill>
              <a:ln>
                <a:solidFill>
                  <a:schemeClr val="bg1"/>
                </a:solidFill>
              </a:ln>
            </c:spPr>
          </c:dPt>
          <c:dPt>
            <c:idx val="4"/>
            <c:bubble3D val="0"/>
            <c:spPr>
              <a:solidFill>
                <a:srgbClr val="754200"/>
              </a:solidFill>
              <a:ln>
                <a:solidFill>
                  <a:schemeClr val="bg1"/>
                </a:solidFill>
              </a:ln>
            </c:spPr>
          </c:dPt>
          <c:dPt>
            <c:idx val="5"/>
            <c:bubble3D val="0"/>
            <c:spPr>
              <a:solidFill>
                <a:srgbClr val="BF311A"/>
              </a:solidFill>
              <a:ln>
                <a:solidFill>
                  <a:schemeClr val="bg1"/>
                </a:solidFill>
              </a:ln>
            </c:spPr>
          </c:dPt>
          <c:cat>
            <c:strRef>
              <c:f>Summary!$L$87:$L$92</c:f>
              <c:strCache>
                <c:ptCount val="6"/>
                <c:pt idx="0">
                  <c:v>Y</c:v>
                </c:pt>
                <c:pt idx="1">
                  <c:v>R</c:v>
                </c:pt>
                <c:pt idx="2">
                  <c:v>T</c:v>
                </c:pt>
                <c:pt idx="3">
                  <c:v>M</c:v>
                </c:pt>
                <c:pt idx="4">
                  <c:v>F</c:v>
                </c:pt>
                <c:pt idx="5">
                  <c:v>N</c:v>
                </c:pt>
              </c:strCache>
            </c:strRef>
          </c:cat>
          <c:val>
            <c:numRef>
              <c:f>Summary!$H$142:$H$147</c:f>
              <c:numCache>
                <c:formatCode>#,##0</c:formatCode>
                <c:ptCount val="6"/>
                <c:pt idx="0">
                  <c:v>0</c:v>
                </c:pt>
                <c:pt idx="1">
                  <c:v>0</c:v>
                </c:pt>
                <c:pt idx="2">
                  <c:v>0</c:v>
                </c:pt>
                <c:pt idx="3">
                  <c:v>0</c:v>
                </c:pt>
                <c:pt idx="4">
                  <c:v>0</c:v>
                </c:pt>
                <c:pt idx="5">
                  <c:v>65</c:v>
                </c:pt>
              </c:numCache>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277790874945E-2"/>
          <c:y val="8.4419507441809274E-2"/>
          <c:w val="0.82855140113473835"/>
          <c:h val="0.82855140113473835"/>
        </c:manualLayout>
      </c:layout>
      <c:pieChart>
        <c:varyColors val="1"/>
        <c:ser>
          <c:idx val="1"/>
          <c:order val="0"/>
          <c:tx>
            <c:strRef>
              <c:f>Summary!$H$151</c:f>
              <c:strCache>
                <c:ptCount val="1"/>
                <c:pt idx="0">
                  <c:v>Total</c:v>
                </c:pt>
              </c:strCache>
            </c:strRef>
          </c:tx>
          <c:spPr>
            <a:ln>
              <a:solidFill>
                <a:schemeClr val="bg1"/>
              </a:solidFill>
            </a:ln>
          </c:spPr>
          <c:dPt>
            <c:idx val="0"/>
            <c:bubble3D val="0"/>
            <c:spPr>
              <a:solidFill>
                <a:srgbClr val="949B50"/>
              </a:solidFill>
              <a:ln>
                <a:solidFill>
                  <a:schemeClr val="bg1"/>
                </a:solidFill>
              </a:ln>
            </c:spPr>
          </c:dPt>
          <c:dPt>
            <c:idx val="1"/>
            <c:bubble3D val="0"/>
            <c:spPr>
              <a:solidFill>
                <a:srgbClr val="00539B"/>
              </a:solidFill>
              <a:ln>
                <a:solidFill>
                  <a:schemeClr val="bg1"/>
                </a:solidFill>
              </a:ln>
            </c:spPr>
          </c:dPt>
          <c:dPt>
            <c:idx val="2"/>
            <c:bubble3D val="0"/>
            <c:spPr>
              <a:solidFill>
                <a:srgbClr val="56A0D3"/>
              </a:solidFill>
              <a:ln>
                <a:solidFill>
                  <a:schemeClr val="bg1"/>
                </a:solidFill>
              </a:ln>
            </c:spPr>
          </c:dPt>
          <c:dPt>
            <c:idx val="3"/>
            <c:bubble3D val="0"/>
            <c:spPr>
              <a:solidFill>
                <a:srgbClr val="E58E1A"/>
              </a:solidFill>
              <a:ln>
                <a:solidFill>
                  <a:schemeClr val="bg1"/>
                </a:solidFill>
              </a:ln>
            </c:spPr>
          </c:dPt>
          <c:dPt>
            <c:idx val="4"/>
            <c:bubble3D val="0"/>
            <c:spPr>
              <a:solidFill>
                <a:srgbClr val="754200"/>
              </a:solidFill>
              <a:ln>
                <a:solidFill>
                  <a:schemeClr val="bg1"/>
                </a:solidFill>
              </a:ln>
            </c:spPr>
          </c:dPt>
          <c:dPt>
            <c:idx val="5"/>
            <c:bubble3D val="0"/>
            <c:spPr>
              <a:solidFill>
                <a:srgbClr val="BF311A"/>
              </a:solidFill>
              <a:ln>
                <a:solidFill>
                  <a:schemeClr val="bg1"/>
                </a:solidFill>
              </a:ln>
            </c:spPr>
          </c:dPt>
          <c:cat>
            <c:strRef>
              <c:f>Summary!$L$87:$L$92</c:f>
              <c:strCache>
                <c:ptCount val="6"/>
                <c:pt idx="0">
                  <c:v>Y</c:v>
                </c:pt>
                <c:pt idx="1">
                  <c:v>R</c:v>
                </c:pt>
                <c:pt idx="2">
                  <c:v>T</c:v>
                </c:pt>
                <c:pt idx="3">
                  <c:v>M</c:v>
                </c:pt>
                <c:pt idx="4">
                  <c:v>F</c:v>
                </c:pt>
                <c:pt idx="5">
                  <c:v>N</c:v>
                </c:pt>
              </c:strCache>
            </c:strRef>
          </c:cat>
          <c:val>
            <c:numRef>
              <c:f>Summary!$H$153:$H$158</c:f>
              <c:numCache>
                <c:formatCode>#,##0</c:formatCode>
                <c:ptCount val="6"/>
                <c:pt idx="0">
                  <c:v>0</c:v>
                </c:pt>
                <c:pt idx="1">
                  <c:v>0</c:v>
                </c:pt>
                <c:pt idx="2">
                  <c:v>0</c:v>
                </c:pt>
                <c:pt idx="3">
                  <c:v>0</c:v>
                </c:pt>
                <c:pt idx="4">
                  <c:v>0</c:v>
                </c:pt>
                <c:pt idx="5">
                  <c:v>8</c:v>
                </c:pt>
              </c:numCache>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277790874945E-2"/>
          <c:y val="8.4419507441809274E-2"/>
          <c:w val="0.82855140113473835"/>
          <c:h val="0.82855140113473835"/>
        </c:manualLayout>
      </c:layout>
      <c:pieChart>
        <c:varyColors val="1"/>
        <c:ser>
          <c:idx val="1"/>
          <c:order val="0"/>
          <c:tx>
            <c:strRef>
              <c:f>Summary!$H$162</c:f>
              <c:strCache>
                <c:ptCount val="1"/>
                <c:pt idx="0">
                  <c:v>Total</c:v>
                </c:pt>
              </c:strCache>
            </c:strRef>
          </c:tx>
          <c:spPr>
            <a:ln>
              <a:solidFill>
                <a:schemeClr val="bg1"/>
              </a:solidFill>
            </a:ln>
          </c:spPr>
          <c:dPt>
            <c:idx val="0"/>
            <c:bubble3D val="0"/>
            <c:spPr>
              <a:solidFill>
                <a:srgbClr val="949B50"/>
              </a:solidFill>
              <a:ln>
                <a:solidFill>
                  <a:schemeClr val="bg1"/>
                </a:solidFill>
              </a:ln>
            </c:spPr>
          </c:dPt>
          <c:dPt>
            <c:idx val="1"/>
            <c:bubble3D val="0"/>
            <c:spPr>
              <a:solidFill>
                <a:srgbClr val="00539B"/>
              </a:solidFill>
              <a:ln>
                <a:solidFill>
                  <a:schemeClr val="bg1"/>
                </a:solidFill>
              </a:ln>
            </c:spPr>
          </c:dPt>
          <c:dPt>
            <c:idx val="2"/>
            <c:bubble3D val="0"/>
            <c:spPr>
              <a:solidFill>
                <a:srgbClr val="56A0D3"/>
              </a:solidFill>
              <a:ln>
                <a:solidFill>
                  <a:schemeClr val="bg1"/>
                </a:solidFill>
              </a:ln>
            </c:spPr>
          </c:dPt>
          <c:dPt>
            <c:idx val="3"/>
            <c:bubble3D val="0"/>
            <c:spPr>
              <a:solidFill>
                <a:srgbClr val="E58E1A"/>
              </a:solidFill>
              <a:ln>
                <a:solidFill>
                  <a:schemeClr val="bg1"/>
                </a:solidFill>
              </a:ln>
            </c:spPr>
          </c:dPt>
          <c:dPt>
            <c:idx val="4"/>
            <c:bubble3D val="0"/>
            <c:spPr>
              <a:solidFill>
                <a:srgbClr val="754200"/>
              </a:solidFill>
              <a:ln>
                <a:solidFill>
                  <a:schemeClr val="bg1"/>
                </a:solidFill>
              </a:ln>
            </c:spPr>
          </c:dPt>
          <c:dPt>
            <c:idx val="5"/>
            <c:bubble3D val="0"/>
            <c:spPr>
              <a:solidFill>
                <a:srgbClr val="BF311A"/>
              </a:solidFill>
              <a:ln>
                <a:solidFill>
                  <a:schemeClr val="bg1"/>
                </a:solidFill>
              </a:ln>
            </c:spPr>
          </c:dPt>
          <c:cat>
            <c:strRef>
              <c:f>Summary!$L$87:$L$92</c:f>
              <c:strCache>
                <c:ptCount val="6"/>
                <c:pt idx="0">
                  <c:v>Y</c:v>
                </c:pt>
                <c:pt idx="1">
                  <c:v>R</c:v>
                </c:pt>
                <c:pt idx="2">
                  <c:v>T</c:v>
                </c:pt>
                <c:pt idx="3">
                  <c:v>M</c:v>
                </c:pt>
                <c:pt idx="4">
                  <c:v>F</c:v>
                </c:pt>
                <c:pt idx="5">
                  <c:v>N</c:v>
                </c:pt>
              </c:strCache>
            </c:strRef>
          </c:cat>
          <c:val>
            <c:numRef>
              <c:f>Summary!$H$164:$H$169</c:f>
              <c:numCache>
                <c:formatCode>#,##0</c:formatCode>
                <c:ptCount val="6"/>
                <c:pt idx="0">
                  <c:v>0</c:v>
                </c:pt>
                <c:pt idx="1">
                  <c:v>0</c:v>
                </c:pt>
                <c:pt idx="2">
                  <c:v>0</c:v>
                </c:pt>
                <c:pt idx="3">
                  <c:v>0</c:v>
                </c:pt>
                <c:pt idx="4">
                  <c:v>0</c:v>
                </c:pt>
                <c:pt idx="5">
                  <c:v>177</c:v>
                </c:pt>
              </c:numCache>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277790874945E-2"/>
          <c:y val="8.4419507441809274E-2"/>
          <c:w val="0.82855140113473835"/>
          <c:h val="0.82855140113473835"/>
        </c:manualLayout>
      </c:layout>
      <c:pieChart>
        <c:varyColors val="1"/>
        <c:ser>
          <c:idx val="1"/>
          <c:order val="0"/>
          <c:tx>
            <c:strRef>
              <c:f>Summary!$H$173</c:f>
              <c:strCache>
                <c:ptCount val="1"/>
                <c:pt idx="0">
                  <c:v>Total</c:v>
                </c:pt>
              </c:strCache>
            </c:strRef>
          </c:tx>
          <c:spPr>
            <a:ln>
              <a:solidFill>
                <a:schemeClr val="bg1"/>
              </a:solidFill>
            </a:ln>
          </c:spPr>
          <c:dPt>
            <c:idx val="0"/>
            <c:bubble3D val="0"/>
            <c:spPr>
              <a:solidFill>
                <a:srgbClr val="949B50"/>
              </a:solidFill>
              <a:ln>
                <a:solidFill>
                  <a:schemeClr val="bg1"/>
                </a:solidFill>
              </a:ln>
            </c:spPr>
          </c:dPt>
          <c:dPt>
            <c:idx val="1"/>
            <c:bubble3D val="0"/>
            <c:spPr>
              <a:solidFill>
                <a:srgbClr val="00539B"/>
              </a:solidFill>
              <a:ln>
                <a:solidFill>
                  <a:schemeClr val="bg1"/>
                </a:solidFill>
              </a:ln>
            </c:spPr>
          </c:dPt>
          <c:dPt>
            <c:idx val="2"/>
            <c:bubble3D val="0"/>
            <c:spPr>
              <a:solidFill>
                <a:srgbClr val="56A0D3"/>
              </a:solidFill>
              <a:ln>
                <a:solidFill>
                  <a:schemeClr val="bg1"/>
                </a:solidFill>
              </a:ln>
            </c:spPr>
          </c:dPt>
          <c:dPt>
            <c:idx val="3"/>
            <c:bubble3D val="0"/>
            <c:spPr>
              <a:solidFill>
                <a:srgbClr val="E58E1A"/>
              </a:solidFill>
              <a:ln>
                <a:solidFill>
                  <a:schemeClr val="bg1"/>
                </a:solidFill>
              </a:ln>
            </c:spPr>
          </c:dPt>
          <c:dPt>
            <c:idx val="4"/>
            <c:bubble3D val="0"/>
            <c:spPr>
              <a:solidFill>
                <a:srgbClr val="754200"/>
              </a:solidFill>
              <a:ln>
                <a:solidFill>
                  <a:schemeClr val="bg1"/>
                </a:solidFill>
              </a:ln>
            </c:spPr>
          </c:dPt>
          <c:dPt>
            <c:idx val="5"/>
            <c:bubble3D val="0"/>
            <c:spPr>
              <a:solidFill>
                <a:srgbClr val="BF311A"/>
              </a:solidFill>
              <a:ln>
                <a:solidFill>
                  <a:schemeClr val="bg1"/>
                </a:solidFill>
              </a:ln>
            </c:spPr>
          </c:dPt>
          <c:cat>
            <c:strRef>
              <c:f>Summary!$L$87:$L$92</c:f>
              <c:strCache>
                <c:ptCount val="6"/>
                <c:pt idx="0">
                  <c:v>Y</c:v>
                </c:pt>
                <c:pt idx="1">
                  <c:v>R</c:v>
                </c:pt>
                <c:pt idx="2">
                  <c:v>T</c:v>
                </c:pt>
                <c:pt idx="3">
                  <c:v>M</c:v>
                </c:pt>
                <c:pt idx="4">
                  <c:v>F</c:v>
                </c:pt>
                <c:pt idx="5">
                  <c:v>N</c:v>
                </c:pt>
              </c:strCache>
            </c:strRef>
          </c:cat>
          <c:val>
            <c:numRef>
              <c:f>Summary!$H$175:$H$180</c:f>
              <c:numCache>
                <c:formatCode>#,##0</c:formatCode>
                <c:ptCount val="6"/>
                <c:pt idx="0">
                  <c:v>0</c:v>
                </c:pt>
                <c:pt idx="1">
                  <c:v>0</c:v>
                </c:pt>
                <c:pt idx="2">
                  <c:v>0</c:v>
                </c:pt>
                <c:pt idx="3">
                  <c:v>0</c:v>
                </c:pt>
                <c:pt idx="4">
                  <c:v>0</c:v>
                </c:pt>
                <c:pt idx="5">
                  <c:v>186</c:v>
                </c:pt>
              </c:numCache>
            </c:numRef>
          </c:val>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printSettings>
    <c:headerFooter/>
    <c:pageMargins b="0.75" l="0.7" r="0.7" t="0.75" header="0.3" footer="0.3"/>
    <c:pageSetup/>
  </c:printSettings>
</c:chartSpace>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2.xml.rels><?xml version="1.0" encoding="UTF-8" standalone="yes"?>
<Relationships xmlns="http://schemas.openxmlformats.org/package/2006/relationships"><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chart" Target="../charts/chart39.xml"/><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chart" Target="../charts/chart34.xml"/><Relationship Id="rId42" Type="http://schemas.openxmlformats.org/officeDocument/2006/relationships/chart" Target="../charts/chart42.xml"/><Relationship Id="rId47" Type="http://schemas.openxmlformats.org/officeDocument/2006/relationships/chart" Target="../charts/chart47.xml"/><Relationship Id="rId50" Type="http://schemas.openxmlformats.org/officeDocument/2006/relationships/chart" Target="../charts/chart50.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 Id="rId46" Type="http://schemas.openxmlformats.org/officeDocument/2006/relationships/chart" Target="../charts/chart46.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41" Type="http://schemas.openxmlformats.org/officeDocument/2006/relationships/chart" Target="../charts/chart41.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37" Type="http://schemas.openxmlformats.org/officeDocument/2006/relationships/chart" Target="../charts/chart37.xml"/><Relationship Id="rId40" Type="http://schemas.openxmlformats.org/officeDocument/2006/relationships/chart" Target="../charts/chart40.xml"/><Relationship Id="rId45" Type="http://schemas.openxmlformats.org/officeDocument/2006/relationships/chart" Target="../charts/chart45.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49" Type="http://schemas.openxmlformats.org/officeDocument/2006/relationships/chart" Target="../charts/chart49.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4" Type="http://schemas.openxmlformats.org/officeDocument/2006/relationships/chart" Target="../charts/chart44.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 Id="rId43" Type="http://schemas.openxmlformats.org/officeDocument/2006/relationships/chart" Target="../charts/chart43.xml"/><Relationship Id="rId48" Type="http://schemas.openxmlformats.org/officeDocument/2006/relationships/chart" Target="../charts/chart48.xml"/><Relationship Id="rId8" Type="http://schemas.openxmlformats.org/officeDocument/2006/relationships/chart" Target="../charts/chart8.xml"/><Relationship Id="rId51" Type="http://schemas.openxmlformats.org/officeDocument/2006/relationships/chart" Target="../charts/chart51.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200025</xdr:colOff>
          <xdr:row>112</xdr:row>
          <xdr:rowOff>114300</xdr:rowOff>
        </xdr:from>
        <xdr:to>
          <xdr:col>8</xdr:col>
          <xdr:colOff>1133475</xdr:colOff>
          <xdr:row>113</xdr:row>
          <xdr:rowOff>228600</xdr:rowOff>
        </xdr:to>
        <xdr:sp macro="" textlink="">
          <xdr:nvSpPr>
            <xdr:cNvPr id="54275" name="Button 3" hidden="1">
              <a:extLst>
                <a:ext uri="{63B3BB69-23CF-44E3-9099-C40C66FF867C}">
                  <a14:compatExt spid="_x0000_s54275"/>
                </a:ext>
              </a:extLst>
            </xdr:cNvPr>
            <xdr:cNvSpPr/>
          </xdr:nvSpPr>
          <xdr:spPr>
            <a:xfrm>
              <a:off x="0" y="0"/>
              <a:ext cx="0" cy="0"/>
            </a:xfrm>
            <a:prstGeom prst="rect">
              <a:avLst/>
            </a:prstGeom>
          </xdr:spPr>
          <xdr:txBody>
            <a:bodyPr vertOverflow="clip" wrap="square" lIns="36576" tIns="32004" rIns="36576" bIns="32004" anchor="ctr" upright="1"/>
            <a:lstStyle/>
            <a:p>
              <a:pPr algn="ctr" rtl="0">
                <a:defRPr sz="1000"/>
              </a:pPr>
              <a:r>
                <a:rPr lang="en-US" sz="1400" b="1" i="0" u="none" strike="noStrike" baseline="0">
                  <a:solidFill>
                    <a:srgbClr val="000000"/>
                  </a:solidFill>
                  <a:latin typeface="Calibri"/>
                  <a:cs typeface="Calibri"/>
                </a:rPr>
                <a:t>Protect All Sheets and Workbook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257175</xdr:colOff>
          <xdr:row>46</xdr:row>
          <xdr:rowOff>180975</xdr:rowOff>
        </xdr:from>
        <xdr:to>
          <xdr:col>10</xdr:col>
          <xdr:colOff>3857625</xdr:colOff>
          <xdr:row>49</xdr:row>
          <xdr:rowOff>104775</xdr:rowOff>
        </xdr:to>
        <xdr:sp macro="" textlink="">
          <xdr:nvSpPr>
            <xdr:cNvPr id="54276" name="Button 4" hidden="1">
              <a:extLst>
                <a:ext uri="{63B3BB69-23CF-44E3-9099-C40C66FF867C}">
                  <a14:compatExt spid="_x0000_s5427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en-US" sz="1800" b="1" i="0" u="none" strike="noStrike" baseline="0">
                  <a:solidFill>
                    <a:srgbClr val="000000"/>
                  </a:solidFill>
                  <a:latin typeface="Calibri"/>
                  <a:cs typeface="Calibri"/>
                </a:rPr>
                <a:t>Rename and Hide Worksheet Tabs</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0</xdr:colOff>
          <xdr:row>12</xdr:row>
          <xdr:rowOff>114300</xdr:rowOff>
        </xdr:from>
        <xdr:to>
          <xdr:col>8</xdr:col>
          <xdr:colOff>0</xdr:colOff>
          <xdr:row>17</xdr:row>
          <xdr:rowOff>180975</xdr:rowOff>
        </xdr:to>
        <xdr:sp macro="" textlink="">
          <xdr:nvSpPr>
            <xdr:cNvPr id="10241" name="Button 1" hidden="1">
              <a:extLst>
                <a:ext uri="{63B3BB69-23CF-44E3-9099-C40C66FF867C}">
                  <a14:compatExt spid="_x0000_s10241"/>
                </a:ext>
              </a:extLst>
            </xdr:cNvPr>
            <xdr:cNvSpPr/>
          </xdr:nvSpPr>
          <xdr:spPr>
            <a:xfrm>
              <a:off x="0" y="0"/>
              <a:ext cx="0" cy="0"/>
            </a:xfrm>
            <a:prstGeom prst="rect">
              <a:avLst/>
            </a:prstGeom>
          </xdr:spPr>
          <xdr:txBody>
            <a:bodyPr vertOverflow="clip" vert="vert" wrap="square" lIns="27432" tIns="27432" rIns="27432" bIns="27432" anchor="ctr" upright="1"/>
            <a:lstStyle/>
            <a:p>
              <a:pPr algn="ctr" rtl="0">
                <a:defRPr sz="1000"/>
              </a:pPr>
              <a:r>
                <a:rPr lang="en-US" sz="1100" b="0" i="0" u="none" strike="noStrike" baseline="0">
                  <a:solidFill>
                    <a:srgbClr val="000000"/>
                  </a:solidFill>
                  <a:latin typeface="Calibri"/>
                  <a:cs typeface="Calibri"/>
                </a:rPr>
                <a:t>Format Sheet</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0</xdr:colOff>
          <xdr:row>12</xdr:row>
          <xdr:rowOff>95250</xdr:rowOff>
        </xdr:from>
        <xdr:to>
          <xdr:col>8</xdr:col>
          <xdr:colOff>0</xdr:colOff>
          <xdr:row>17</xdr:row>
          <xdr:rowOff>161925</xdr:rowOff>
        </xdr:to>
        <xdr:sp macro="" textlink="">
          <xdr:nvSpPr>
            <xdr:cNvPr id="11265" name="Button 1" hidden="1">
              <a:extLst>
                <a:ext uri="{63B3BB69-23CF-44E3-9099-C40C66FF867C}">
                  <a14:compatExt spid="_x0000_s11265"/>
                </a:ext>
              </a:extLst>
            </xdr:cNvPr>
            <xdr:cNvSpPr/>
          </xdr:nvSpPr>
          <xdr:spPr>
            <a:xfrm>
              <a:off x="0" y="0"/>
              <a:ext cx="0" cy="0"/>
            </a:xfrm>
            <a:prstGeom prst="rect">
              <a:avLst/>
            </a:prstGeom>
          </xdr:spPr>
          <xdr:txBody>
            <a:bodyPr vertOverflow="clip" vert="vert" wrap="square" lIns="27432" tIns="27432" rIns="27432" bIns="27432" anchor="ctr" upright="1"/>
            <a:lstStyle/>
            <a:p>
              <a:pPr algn="ctr" rtl="0">
                <a:defRPr sz="1000"/>
              </a:pPr>
              <a:r>
                <a:rPr lang="en-US" sz="1100" b="0" i="0" u="none" strike="noStrike" baseline="0">
                  <a:solidFill>
                    <a:srgbClr val="000000"/>
                  </a:solidFill>
                  <a:latin typeface="Calibri"/>
                  <a:cs typeface="Calibri"/>
                </a:rPr>
                <a:t>Format Sheet</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0</xdr:colOff>
          <xdr:row>12</xdr:row>
          <xdr:rowOff>66675</xdr:rowOff>
        </xdr:from>
        <xdr:to>
          <xdr:col>8</xdr:col>
          <xdr:colOff>0</xdr:colOff>
          <xdr:row>17</xdr:row>
          <xdr:rowOff>133350</xdr:rowOff>
        </xdr:to>
        <xdr:sp macro="" textlink="">
          <xdr:nvSpPr>
            <xdr:cNvPr id="12289" name="Button 1" hidden="1">
              <a:extLst>
                <a:ext uri="{63B3BB69-23CF-44E3-9099-C40C66FF867C}">
                  <a14:compatExt spid="_x0000_s12289"/>
                </a:ext>
              </a:extLst>
            </xdr:cNvPr>
            <xdr:cNvSpPr/>
          </xdr:nvSpPr>
          <xdr:spPr>
            <a:xfrm>
              <a:off x="0" y="0"/>
              <a:ext cx="0" cy="0"/>
            </a:xfrm>
            <a:prstGeom prst="rect">
              <a:avLst/>
            </a:prstGeom>
          </xdr:spPr>
          <xdr:txBody>
            <a:bodyPr vertOverflow="clip" vert="vert" wrap="square" lIns="27432" tIns="27432" rIns="27432" bIns="27432" anchor="ctr" upright="1"/>
            <a:lstStyle/>
            <a:p>
              <a:pPr algn="ctr" rtl="0">
                <a:defRPr sz="1000"/>
              </a:pPr>
              <a:r>
                <a:rPr lang="en-US" sz="1100" b="0" i="0" u="none" strike="noStrike" baseline="0">
                  <a:solidFill>
                    <a:srgbClr val="000000"/>
                  </a:solidFill>
                  <a:latin typeface="Calibri"/>
                  <a:cs typeface="Calibri"/>
                </a:rPr>
                <a:t>Format Sheet</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0</xdr:colOff>
          <xdr:row>13</xdr:row>
          <xdr:rowOff>47625</xdr:rowOff>
        </xdr:from>
        <xdr:to>
          <xdr:col>8</xdr:col>
          <xdr:colOff>0</xdr:colOff>
          <xdr:row>18</xdr:row>
          <xdr:rowOff>114300</xdr:rowOff>
        </xdr:to>
        <xdr:sp macro="" textlink="">
          <xdr:nvSpPr>
            <xdr:cNvPr id="13314" name="Button 2" hidden="1">
              <a:extLst>
                <a:ext uri="{63B3BB69-23CF-44E3-9099-C40C66FF867C}">
                  <a14:compatExt spid="_x0000_s13314"/>
                </a:ext>
              </a:extLst>
            </xdr:cNvPr>
            <xdr:cNvSpPr/>
          </xdr:nvSpPr>
          <xdr:spPr>
            <a:xfrm>
              <a:off x="0" y="0"/>
              <a:ext cx="0" cy="0"/>
            </a:xfrm>
            <a:prstGeom prst="rect">
              <a:avLst/>
            </a:prstGeom>
          </xdr:spPr>
          <xdr:txBody>
            <a:bodyPr vertOverflow="clip" vert="vert" wrap="square" lIns="27432" tIns="27432" rIns="27432" bIns="27432" anchor="ctr" upright="1"/>
            <a:lstStyle/>
            <a:p>
              <a:pPr algn="ctr" rtl="0">
                <a:defRPr sz="1000"/>
              </a:pPr>
              <a:r>
                <a:rPr lang="en-US" sz="1100" b="0" i="0" u="none" strike="noStrike" baseline="0">
                  <a:solidFill>
                    <a:srgbClr val="000000"/>
                  </a:solidFill>
                  <a:latin typeface="Calibri"/>
                  <a:cs typeface="Calibri"/>
                </a:rPr>
                <a:t>Format Sheet</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0</xdr:colOff>
          <xdr:row>12</xdr:row>
          <xdr:rowOff>85725</xdr:rowOff>
        </xdr:from>
        <xdr:to>
          <xdr:col>8</xdr:col>
          <xdr:colOff>0</xdr:colOff>
          <xdr:row>17</xdr:row>
          <xdr:rowOff>152400</xdr:rowOff>
        </xdr:to>
        <xdr:sp macro="" textlink="">
          <xdr:nvSpPr>
            <xdr:cNvPr id="14337" name="Button 1" hidden="1">
              <a:extLst>
                <a:ext uri="{63B3BB69-23CF-44E3-9099-C40C66FF867C}">
                  <a14:compatExt spid="_x0000_s14337"/>
                </a:ext>
              </a:extLst>
            </xdr:cNvPr>
            <xdr:cNvSpPr/>
          </xdr:nvSpPr>
          <xdr:spPr>
            <a:xfrm>
              <a:off x="0" y="0"/>
              <a:ext cx="0" cy="0"/>
            </a:xfrm>
            <a:prstGeom prst="rect">
              <a:avLst/>
            </a:prstGeom>
          </xdr:spPr>
          <xdr:txBody>
            <a:bodyPr vertOverflow="clip" vert="vert" wrap="square" lIns="27432" tIns="27432" rIns="27432" bIns="27432" anchor="ctr" upright="1"/>
            <a:lstStyle/>
            <a:p>
              <a:pPr algn="ctr" rtl="0">
                <a:defRPr sz="1000"/>
              </a:pPr>
              <a:r>
                <a:rPr lang="en-US" sz="1100" b="0" i="0" u="none" strike="noStrike" baseline="0">
                  <a:solidFill>
                    <a:srgbClr val="000000"/>
                  </a:solidFill>
                  <a:latin typeface="Calibri"/>
                  <a:cs typeface="Calibri"/>
                </a:rPr>
                <a:t>Format Sheet</a:t>
              </a:r>
            </a:p>
          </xdr:txBody>
        </xdr:sp>
        <xdr:clientData fPrintsWithSheet="0"/>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0</xdr:colOff>
          <xdr:row>12</xdr:row>
          <xdr:rowOff>114300</xdr:rowOff>
        </xdr:from>
        <xdr:to>
          <xdr:col>8</xdr:col>
          <xdr:colOff>0</xdr:colOff>
          <xdr:row>17</xdr:row>
          <xdr:rowOff>180975</xdr:rowOff>
        </xdr:to>
        <xdr:sp macro="" textlink="">
          <xdr:nvSpPr>
            <xdr:cNvPr id="15361" name="Button 1" hidden="1">
              <a:extLst>
                <a:ext uri="{63B3BB69-23CF-44E3-9099-C40C66FF867C}">
                  <a14:compatExt spid="_x0000_s15361"/>
                </a:ext>
              </a:extLst>
            </xdr:cNvPr>
            <xdr:cNvSpPr/>
          </xdr:nvSpPr>
          <xdr:spPr>
            <a:xfrm>
              <a:off x="0" y="0"/>
              <a:ext cx="0" cy="0"/>
            </a:xfrm>
            <a:prstGeom prst="rect">
              <a:avLst/>
            </a:prstGeom>
          </xdr:spPr>
          <xdr:txBody>
            <a:bodyPr vertOverflow="clip" vert="vert" wrap="square" lIns="27432" tIns="27432" rIns="27432" bIns="27432" anchor="ctr" upright="1"/>
            <a:lstStyle/>
            <a:p>
              <a:pPr algn="ctr" rtl="0">
                <a:defRPr sz="1000"/>
              </a:pPr>
              <a:r>
                <a:rPr lang="en-US" sz="1100" b="0" i="0" u="none" strike="noStrike" baseline="0">
                  <a:solidFill>
                    <a:srgbClr val="000000"/>
                  </a:solidFill>
                  <a:latin typeface="Calibri"/>
                  <a:cs typeface="Calibri"/>
                </a:rPr>
                <a:t>Format Sheet</a:t>
              </a:r>
            </a:p>
          </xdr:txBody>
        </xdr:sp>
        <xdr:clientData fPrintsWithSheet="0"/>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0</xdr:colOff>
          <xdr:row>12</xdr:row>
          <xdr:rowOff>123825</xdr:rowOff>
        </xdr:from>
        <xdr:to>
          <xdr:col>8</xdr:col>
          <xdr:colOff>0</xdr:colOff>
          <xdr:row>18</xdr:row>
          <xdr:rowOff>0</xdr:rowOff>
        </xdr:to>
        <xdr:sp macro="" textlink="">
          <xdr:nvSpPr>
            <xdr:cNvPr id="16385" name="Button 1" hidden="1">
              <a:extLst>
                <a:ext uri="{63B3BB69-23CF-44E3-9099-C40C66FF867C}">
                  <a14:compatExt spid="_x0000_s16385"/>
                </a:ext>
              </a:extLst>
            </xdr:cNvPr>
            <xdr:cNvSpPr/>
          </xdr:nvSpPr>
          <xdr:spPr>
            <a:xfrm>
              <a:off x="0" y="0"/>
              <a:ext cx="0" cy="0"/>
            </a:xfrm>
            <a:prstGeom prst="rect">
              <a:avLst/>
            </a:prstGeom>
          </xdr:spPr>
          <xdr:txBody>
            <a:bodyPr vertOverflow="clip" vert="vert" wrap="square" lIns="27432" tIns="27432" rIns="27432" bIns="27432" anchor="ctr" upright="1"/>
            <a:lstStyle/>
            <a:p>
              <a:pPr algn="ctr" rtl="0">
                <a:defRPr sz="1000"/>
              </a:pPr>
              <a:r>
                <a:rPr lang="en-US" sz="1100" b="0" i="0" u="none" strike="noStrike" baseline="0">
                  <a:solidFill>
                    <a:srgbClr val="000000"/>
                  </a:solidFill>
                  <a:latin typeface="Calibri"/>
                  <a:cs typeface="Calibri"/>
                </a:rPr>
                <a:t>Format Sheet</a:t>
              </a:r>
            </a:p>
          </xdr:txBody>
        </xdr:sp>
        <xdr:clientData fPrintsWithSheet="0"/>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0</xdr:colOff>
          <xdr:row>12</xdr:row>
          <xdr:rowOff>123825</xdr:rowOff>
        </xdr:from>
        <xdr:to>
          <xdr:col>8</xdr:col>
          <xdr:colOff>0</xdr:colOff>
          <xdr:row>18</xdr:row>
          <xdr:rowOff>0</xdr:rowOff>
        </xdr:to>
        <xdr:sp macro="" textlink="">
          <xdr:nvSpPr>
            <xdr:cNvPr id="17409" name="Button 1" hidden="1">
              <a:extLst>
                <a:ext uri="{63B3BB69-23CF-44E3-9099-C40C66FF867C}">
                  <a14:compatExt spid="_x0000_s17409"/>
                </a:ext>
              </a:extLst>
            </xdr:cNvPr>
            <xdr:cNvSpPr/>
          </xdr:nvSpPr>
          <xdr:spPr>
            <a:xfrm>
              <a:off x="0" y="0"/>
              <a:ext cx="0" cy="0"/>
            </a:xfrm>
            <a:prstGeom prst="rect">
              <a:avLst/>
            </a:prstGeom>
          </xdr:spPr>
          <xdr:txBody>
            <a:bodyPr vertOverflow="clip" vert="vert" wrap="square" lIns="27432" tIns="27432" rIns="27432" bIns="27432" anchor="ctr" upright="1"/>
            <a:lstStyle/>
            <a:p>
              <a:pPr algn="ctr" rtl="0">
                <a:defRPr sz="1000"/>
              </a:pPr>
              <a:r>
                <a:rPr lang="en-US" sz="1100" b="0" i="0" u="none" strike="noStrike" baseline="0">
                  <a:solidFill>
                    <a:srgbClr val="000000"/>
                  </a:solidFill>
                  <a:latin typeface="Calibri"/>
                  <a:cs typeface="Calibri"/>
                </a:rPr>
                <a:t>Format Sheet</a:t>
              </a:r>
            </a:p>
          </xdr:txBody>
        </xdr:sp>
        <xdr:clientData fPrintsWithSheet="0"/>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0</xdr:colOff>
          <xdr:row>12</xdr:row>
          <xdr:rowOff>123825</xdr:rowOff>
        </xdr:from>
        <xdr:to>
          <xdr:col>8</xdr:col>
          <xdr:colOff>0</xdr:colOff>
          <xdr:row>18</xdr:row>
          <xdr:rowOff>0</xdr:rowOff>
        </xdr:to>
        <xdr:sp macro="" textlink="">
          <xdr:nvSpPr>
            <xdr:cNvPr id="18433" name="Button 1" hidden="1">
              <a:extLst>
                <a:ext uri="{63B3BB69-23CF-44E3-9099-C40C66FF867C}">
                  <a14:compatExt spid="_x0000_s18433"/>
                </a:ext>
              </a:extLst>
            </xdr:cNvPr>
            <xdr:cNvSpPr/>
          </xdr:nvSpPr>
          <xdr:spPr>
            <a:xfrm>
              <a:off x="0" y="0"/>
              <a:ext cx="0" cy="0"/>
            </a:xfrm>
            <a:prstGeom prst="rect">
              <a:avLst/>
            </a:prstGeom>
          </xdr:spPr>
          <xdr:txBody>
            <a:bodyPr vertOverflow="clip" vert="vert" wrap="square" lIns="27432" tIns="27432" rIns="27432" bIns="27432" anchor="ctr" upright="1"/>
            <a:lstStyle/>
            <a:p>
              <a:pPr algn="ctr" rtl="0">
                <a:defRPr sz="1000"/>
              </a:pPr>
              <a:r>
                <a:rPr lang="en-US" sz="1100" b="0" i="0" u="none" strike="noStrike" baseline="0">
                  <a:solidFill>
                    <a:srgbClr val="000000"/>
                  </a:solidFill>
                  <a:latin typeface="Calibri"/>
                  <a:cs typeface="Calibri"/>
                </a:rPr>
                <a:t>Format Sheet</a:t>
              </a:r>
            </a:p>
          </xdr:txBody>
        </xdr:sp>
        <xdr:clientData fPrintsWithSheet="0"/>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0</xdr:colOff>
          <xdr:row>12</xdr:row>
          <xdr:rowOff>85725</xdr:rowOff>
        </xdr:from>
        <xdr:to>
          <xdr:col>8</xdr:col>
          <xdr:colOff>0</xdr:colOff>
          <xdr:row>17</xdr:row>
          <xdr:rowOff>152400</xdr:rowOff>
        </xdr:to>
        <xdr:sp macro="" textlink="">
          <xdr:nvSpPr>
            <xdr:cNvPr id="19457" name="Button 1" hidden="1">
              <a:extLst>
                <a:ext uri="{63B3BB69-23CF-44E3-9099-C40C66FF867C}">
                  <a14:compatExt spid="_x0000_s19457"/>
                </a:ext>
              </a:extLst>
            </xdr:cNvPr>
            <xdr:cNvSpPr/>
          </xdr:nvSpPr>
          <xdr:spPr>
            <a:xfrm>
              <a:off x="0" y="0"/>
              <a:ext cx="0" cy="0"/>
            </a:xfrm>
            <a:prstGeom prst="rect">
              <a:avLst/>
            </a:prstGeom>
          </xdr:spPr>
          <xdr:txBody>
            <a:bodyPr vertOverflow="clip" vert="vert" wrap="square" lIns="27432" tIns="27432" rIns="27432" bIns="27432" anchor="ctr" upright="1"/>
            <a:lstStyle/>
            <a:p>
              <a:pPr algn="ctr" rtl="0">
                <a:defRPr sz="1000"/>
              </a:pPr>
              <a:r>
                <a:rPr lang="en-US" sz="1100" b="0" i="0" u="none" strike="noStrike" baseline="0">
                  <a:solidFill>
                    <a:srgbClr val="000000"/>
                  </a:solidFill>
                  <a:latin typeface="Calibri"/>
                  <a:cs typeface="Calibri"/>
                </a:rPr>
                <a:t>Format Sheet</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9</xdr:col>
      <xdr:colOff>47625</xdr:colOff>
      <xdr:row>85</xdr:row>
      <xdr:rowOff>152400</xdr:rowOff>
    </xdr:from>
    <xdr:to>
      <xdr:col>10</xdr:col>
      <xdr:colOff>19050</xdr:colOff>
      <xdr:row>92</xdr:row>
      <xdr:rowOff>38100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38100</xdr:colOff>
      <xdr:row>96</xdr:row>
      <xdr:rowOff>161925</xdr:rowOff>
    </xdr:from>
    <xdr:to>
      <xdr:col>10</xdr:col>
      <xdr:colOff>9525</xdr:colOff>
      <xdr:row>103</xdr:row>
      <xdr:rowOff>47625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38100</xdr:colOff>
      <xdr:row>107</xdr:row>
      <xdr:rowOff>171450</xdr:rowOff>
    </xdr:from>
    <xdr:to>
      <xdr:col>10</xdr:col>
      <xdr:colOff>9525</xdr:colOff>
      <xdr:row>114</xdr:row>
      <xdr:rowOff>57150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9525</xdr:colOff>
      <xdr:row>118</xdr:row>
      <xdr:rowOff>152400</xdr:rowOff>
    </xdr:from>
    <xdr:to>
      <xdr:col>9</xdr:col>
      <xdr:colOff>1628775</xdr:colOff>
      <xdr:row>125</xdr:row>
      <xdr:rowOff>38100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57150</xdr:colOff>
      <xdr:row>129</xdr:row>
      <xdr:rowOff>171450</xdr:rowOff>
    </xdr:from>
    <xdr:to>
      <xdr:col>10</xdr:col>
      <xdr:colOff>28575</xdr:colOff>
      <xdr:row>136</xdr:row>
      <xdr:rowOff>57150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57150</xdr:colOff>
      <xdr:row>140</xdr:row>
      <xdr:rowOff>161925</xdr:rowOff>
    </xdr:from>
    <xdr:to>
      <xdr:col>10</xdr:col>
      <xdr:colOff>28575</xdr:colOff>
      <xdr:row>147</xdr:row>
      <xdr:rowOff>47625</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9</xdr:col>
      <xdr:colOff>28575</xdr:colOff>
      <xdr:row>151</xdr:row>
      <xdr:rowOff>142875</xdr:rowOff>
    </xdr:from>
    <xdr:to>
      <xdr:col>10</xdr:col>
      <xdr:colOff>0</xdr:colOff>
      <xdr:row>158</xdr:row>
      <xdr:rowOff>28575</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9</xdr:col>
      <xdr:colOff>19050</xdr:colOff>
      <xdr:row>162</xdr:row>
      <xdr:rowOff>180975</xdr:rowOff>
    </xdr:from>
    <xdr:to>
      <xdr:col>9</xdr:col>
      <xdr:colOff>1638300</xdr:colOff>
      <xdr:row>169</xdr:row>
      <xdr:rowOff>66675</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xdr:col>
      <xdr:colOff>66675</xdr:colOff>
      <xdr:row>173</xdr:row>
      <xdr:rowOff>161925</xdr:rowOff>
    </xdr:from>
    <xdr:to>
      <xdr:col>10</xdr:col>
      <xdr:colOff>38100</xdr:colOff>
      <xdr:row>180</xdr:row>
      <xdr:rowOff>47625</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xdr:col>
      <xdr:colOff>47625</xdr:colOff>
      <xdr:row>184</xdr:row>
      <xdr:rowOff>180975</xdr:rowOff>
    </xdr:from>
    <xdr:to>
      <xdr:col>10</xdr:col>
      <xdr:colOff>19050</xdr:colOff>
      <xdr:row>191</xdr:row>
      <xdr:rowOff>66675</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9</xdr:col>
      <xdr:colOff>57150</xdr:colOff>
      <xdr:row>195</xdr:row>
      <xdr:rowOff>171450</xdr:rowOff>
    </xdr:from>
    <xdr:to>
      <xdr:col>10</xdr:col>
      <xdr:colOff>28575</xdr:colOff>
      <xdr:row>202</xdr:row>
      <xdr:rowOff>57150</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9</xdr:col>
      <xdr:colOff>47625</xdr:colOff>
      <xdr:row>206</xdr:row>
      <xdr:rowOff>171450</xdr:rowOff>
    </xdr:from>
    <xdr:to>
      <xdr:col>10</xdr:col>
      <xdr:colOff>19050</xdr:colOff>
      <xdr:row>213</xdr:row>
      <xdr:rowOff>57150</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9</xdr:col>
      <xdr:colOff>66675</xdr:colOff>
      <xdr:row>217</xdr:row>
      <xdr:rowOff>142875</xdr:rowOff>
    </xdr:from>
    <xdr:to>
      <xdr:col>10</xdr:col>
      <xdr:colOff>38100</xdr:colOff>
      <xdr:row>224</xdr:row>
      <xdr:rowOff>28575</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9</xdr:col>
      <xdr:colOff>57150</xdr:colOff>
      <xdr:row>228</xdr:row>
      <xdr:rowOff>171450</xdr:rowOff>
    </xdr:from>
    <xdr:to>
      <xdr:col>10</xdr:col>
      <xdr:colOff>28575</xdr:colOff>
      <xdr:row>235</xdr:row>
      <xdr:rowOff>57150</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9</xdr:col>
      <xdr:colOff>57150</xdr:colOff>
      <xdr:row>239</xdr:row>
      <xdr:rowOff>171450</xdr:rowOff>
    </xdr:from>
    <xdr:to>
      <xdr:col>10</xdr:col>
      <xdr:colOff>28575</xdr:colOff>
      <xdr:row>246</xdr:row>
      <xdr:rowOff>57150</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9</xdr:col>
      <xdr:colOff>57150</xdr:colOff>
      <xdr:row>250</xdr:row>
      <xdr:rowOff>171450</xdr:rowOff>
    </xdr:from>
    <xdr:to>
      <xdr:col>10</xdr:col>
      <xdr:colOff>28575</xdr:colOff>
      <xdr:row>257</xdr:row>
      <xdr:rowOff>57150</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9</xdr:col>
      <xdr:colOff>57150</xdr:colOff>
      <xdr:row>261</xdr:row>
      <xdr:rowOff>142875</xdr:rowOff>
    </xdr:from>
    <xdr:to>
      <xdr:col>10</xdr:col>
      <xdr:colOff>28575</xdr:colOff>
      <xdr:row>268</xdr:row>
      <xdr:rowOff>28575</xdr:rowOff>
    </xdr:to>
    <xdr:graphicFrame macro="">
      <xdr:nvGraphicFramePr>
        <xdr:cNvPr id="18"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9</xdr:col>
      <xdr:colOff>57150</xdr:colOff>
      <xdr:row>272</xdr:row>
      <xdr:rowOff>152400</xdr:rowOff>
    </xdr:from>
    <xdr:to>
      <xdr:col>10</xdr:col>
      <xdr:colOff>28575</xdr:colOff>
      <xdr:row>279</xdr:row>
      <xdr:rowOff>38100</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9</xdr:col>
      <xdr:colOff>57150</xdr:colOff>
      <xdr:row>283</xdr:row>
      <xdr:rowOff>152400</xdr:rowOff>
    </xdr:from>
    <xdr:to>
      <xdr:col>10</xdr:col>
      <xdr:colOff>28575</xdr:colOff>
      <xdr:row>290</xdr:row>
      <xdr:rowOff>38100</xdr:rowOff>
    </xdr:to>
    <xdr:graphicFrame macro="">
      <xdr:nvGraphicFramePr>
        <xdr:cNvPr id="20"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9</xdr:col>
      <xdr:colOff>66675</xdr:colOff>
      <xdr:row>294</xdr:row>
      <xdr:rowOff>161925</xdr:rowOff>
    </xdr:from>
    <xdr:to>
      <xdr:col>10</xdr:col>
      <xdr:colOff>38100</xdr:colOff>
      <xdr:row>301</xdr:row>
      <xdr:rowOff>47625</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9</xdr:col>
      <xdr:colOff>66675</xdr:colOff>
      <xdr:row>305</xdr:row>
      <xdr:rowOff>161925</xdr:rowOff>
    </xdr:from>
    <xdr:to>
      <xdr:col>10</xdr:col>
      <xdr:colOff>38100</xdr:colOff>
      <xdr:row>312</xdr:row>
      <xdr:rowOff>47625</xdr:rowOff>
    </xdr:to>
    <xdr:graphicFrame macro="">
      <xdr:nvGraphicFramePr>
        <xdr:cNvPr id="22" name="Chart 2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9</xdr:col>
      <xdr:colOff>76200</xdr:colOff>
      <xdr:row>316</xdr:row>
      <xdr:rowOff>152400</xdr:rowOff>
    </xdr:from>
    <xdr:to>
      <xdr:col>10</xdr:col>
      <xdr:colOff>47625</xdr:colOff>
      <xdr:row>323</xdr:row>
      <xdr:rowOff>38100</xdr:rowOff>
    </xdr:to>
    <xdr:graphicFrame macro="">
      <xdr:nvGraphicFramePr>
        <xdr:cNvPr id="23" name="Chart 2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9</xdr:col>
      <xdr:colOff>57150</xdr:colOff>
      <xdr:row>327</xdr:row>
      <xdr:rowOff>142875</xdr:rowOff>
    </xdr:from>
    <xdr:to>
      <xdr:col>10</xdr:col>
      <xdr:colOff>28575</xdr:colOff>
      <xdr:row>334</xdr:row>
      <xdr:rowOff>28575</xdr:rowOff>
    </xdr:to>
    <xdr:graphicFrame macro="">
      <xdr:nvGraphicFramePr>
        <xdr:cNvPr id="24" name="Chart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9</xdr:col>
      <xdr:colOff>57150</xdr:colOff>
      <xdr:row>338</xdr:row>
      <xdr:rowOff>171450</xdr:rowOff>
    </xdr:from>
    <xdr:to>
      <xdr:col>10</xdr:col>
      <xdr:colOff>28575</xdr:colOff>
      <xdr:row>345</xdr:row>
      <xdr:rowOff>57150</xdr:rowOff>
    </xdr:to>
    <xdr:graphicFrame macro="">
      <xdr:nvGraphicFramePr>
        <xdr:cNvPr id="26" name="Chart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9</xdr:col>
      <xdr:colOff>38100</xdr:colOff>
      <xdr:row>349</xdr:row>
      <xdr:rowOff>152400</xdr:rowOff>
    </xdr:from>
    <xdr:to>
      <xdr:col>10</xdr:col>
      <xdr:colOff>9525</xdr:colOff>
      <xdr:row>356</xdr:row>
      <xdr:rowOff>38100</xdr:rowOff>
    </xdr:to>
    <xdr:graphicFrame macro="">
      <xdr:nvGraphicFramePr>
        <xdr:cNvPr id="27" name="Chart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9</xdr:col>
      <xdr:colOff>38100</xdr:colOff>
      <xdr:row>360</xdr:row>
      <xdr:rowOff>152400</xdr:rowOff>
    </xdr:from>
    <xdr:to>
      <xdr:col>10</xdr:col>
      <xdr:colOff>9525</xdr:colOff>
      <xdr:row>367</xdr:row>
      <xdr:rowOff>38100</xdr:rowOff>
    </xdr:to>
    <xdr:graphicFrame macro="">
      <xdr:nvGraphicFramePr>
        <xdr:cNvPr id="28" name="Chart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9</xdr:col>
      <xdr:colOff>38100</xdr:colOff>
      <xdr:row>371</xdr:row>
      <xdr:rowOff>152400</xdr:rowOff>
    </xdr:from>
    <xdr:to>
      <xdr:col>10</xdr:col>
      <xdr:colOff>9525</xdr:colOff>
      <xdr:row>378</xdr:row>
      <xdr:rowOff>38100</xdr:rowOff>
    </xdr:to>
    <xdr:graphicFrame macro="">
      <xdr:nvGraphicFramePr>
        <xdr:cNvPr id="29" name="Chart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9</xdr:col>
      <xdr:colOff>47625</xdr:colOff>
      <xdr:row>382</xdr:row>
      <xdr:rowOff>152400</xdr:rowOff>
    </xdr:from>
    <xdr:to>
      <xdr:col>10</xdr:col>
      <xdr:colOff>19050</xdr:colOff>
      <xdr:row>389</xdr:row>
      <xdr:rowOff>38100</xdr:rowOff>
    </xdr:to>
    <xdr:graphicFrame macro="">
      <xdr:nvGraphicFramePr>
        <xdr:cNvPr id="30" name="Chart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9</xdr:col>
      <xdr:colOff>28575</xdr:colOff>
      <xdr:row>393</xdr:row>
      <xdr:rowOff>152400</xdr:rowOff>
    </xdr:from>
    <xdr:to>
      <xdr:col>10</xdr:col>
      <xdr:colOff>0</xdr:colOff>
      <xdr:row>400</xdr:row>
      <xdr:rowOff>38100</xdr:rowOff>
    </xdr:to>
    <xdr:graphicFrame macro="">
      <xdr:nvGraphicFramePr>
        <xdr:cNvPr id="31" name="Chart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9</xdr:col>
      <xdr:colOff>47625</xdr:colOff>
      <xdr:row>404</xdr:row>
      <xdr:rowOff>171450</xdr:rowOff>
    </xdr:from>
    <xdr:to>
      <xdr:col>10</xdr:col>
      <xdr:colOff>19050</xdr:colOff>
      <xdr:row>411</xdr:row>
      <xdr:rowOff>57150</xdr:rowOff>
    </xdr:to>
    <xdr:graphicFrame macro="">
      <xdr:nvGraphicFramePr>
        <xdr:cNvPr id="32" name="Chart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9</xdr:col>
      <xdr:colOff>47625</xdr:colOff>
      <xdr:row>415</xdr:row>
      <xdr:rowOff>152400</xdr:rowOff>
    </xdr:from>
    <xdr:to>
      <xdr:col>10</xdr:col>
      <xdr:colOff>19050</xdr:colOff>
      <xdr:row>422</xdr:row>
      <xdr:rowOff>38100</xdr:rowOff>
    </xdr:to>
    <xdr:graphicFrame macro="">
      <xdr:nvGraphicFramePr>
        <xdr:cNvPr id="33" name="Chart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9</xdr:col>
      <xdr:colOff>47625</xdr:colOff>
      <xdr:row>426</xdr:row>
      <xdr:rowOff>142875</xdr:rowOff>
    </xdr:from>
    <xdr:to>
      <xdr:col>10</xdr:col>
      <xdr:colOff>19050</xdr:colOff>
      <xdr:row>433</xdr:row>
      <xdr:rowOff>28575</xdr:rowOff>
    </xdr:to>
    <xdr:graphicFrame macro="">
      <xdr:nvGraphicFramePr>
        <xdr:cNvPr id="34"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9</xdr:col>
      <xdr:colOff>57150</xdr:colOff>
      <xdr:row>437</xdr:row>
      <xdr:rowOff>142875</xdr:rowOff>
    </xdr:from>
    <xdr:to>
      <xdr:col>10</xdr:col>
      <xdr:colOff>28575</xdr:colOff>
      <xdr:row>444</xdr:row>
      <xdr:rowOff>28575</xdr:rowOff>
    </xdr:to>
    <xdr:graphicFrame macro="">
      <xdr:nvGraphicFramePr>
        <xdr:cNvPr id="35" name="Chart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9</xdr:col>
      <xdr:colOff>57150</xdr:colOff>
      <xdr:row>448</xdr:row>
      <xdr:rowOff>152400</xdr:rowOff>
    </xdr:from>
    <xdr:to>
      <xdr:col>10</xdr:col>
      <xdr:colOff>28575</xdr:colOff>
      <xdr:row>455</xdr:row>
      <xdr:rowOff>38100</xdr:rowOff>
    </xdr:to>
    <xdr:graphicFrame macro="">
      <xdr:nvGraphicFramePr>
        <xdr:cNvPr id="36" name="Chart 3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9</xdr:col>
      <xdr:colOff>47625</xdr:colOff>
      <xdr:row>459</xdr:row>
      <xdr:rowOff>171450</xdr:rowOff>
    </xdr:from>
    <xdr:to>
      <xdr:col>10</xdr:col>
      <xdr:colOff>19050</xdr:colOff>
      <xdr:row>466</xdr:row>
      <xdr:rowOff>57150</xdr:rowOff>
    </xdr:to>
    <xdr:graphicFrame macro="">
      <xdr:nvGraphicFramePr>
        <xdr:cNvPr id="37" name="Chart 3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9</xdr:col>
      <xdr:colOff>47625</xdr:colOff>
      <xdr:row>470</xdr:row>
      <xdr:rowOff>152400</xdr:rowOff>
    </xdr:from>
    <xdr:to>
      <xdr:col>10</xdr:col>
      <xdr:colOff>19050</xdr:colOff>
      <xdr:row>477</xdr:row>
      <xdr:rowOff>38100</xdr:rowOff>
    </xdr:to>
    <xdr:graphicFrame macro="">
      <xdr:nvGraphicFramePr>
        <xdr:cNvPr id="38" name="Chart 3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9</xdr:col>
      <xdr:colOff>57150</xdr:colOff>
      <xdr:row>481</xdr:row>
      <xdr:rowOff>161925</xdr:rowOff>
    </xdr:from>
    <xdr:to>
      <xdr:col>10</xdr:col>
      <xdr:colOff>28575</xdr:colOff>
      <xdr:row>488</xdr:row>
      <xdr:rowOff>47625</xdr:rowOff>
    </xdr:to>
    <xdr:graphicFrame macro="">
      <xdr:nvGraphicFramePr>
        <xdr:cNvPr id="39" name="Chart 3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9</xdr:col>
      <xdr:colOff>57150</xdr:colOff>
      <xdr:row>492</xdr:row>
      <xdr:rowOff>142875</xdr:rowOff>
    </xdr:from>
    <xdr:to>
      <xdr:col>10</xdr:col>
      <xdr:colOff>28575</xdr:colOff>
      <xdr:row>499</xdr:row>
      <xdr:rowOff>28575</xdr:rowOff>
    </xdr:to>
    <xdr:graphicFrame macro="">
      <xdr:nvGraphicFramePr>
        <xdr:cNvPr id="40" name="Chart 3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9</xdr:col>
      <xdr:colOff>47625</xdr:colOff>
      <xdr:row>503</xdr:row>
      <xdr:rowOff>142875</xdr:rowOff>
    </xdr:from>
    <xdr:to>
      <xdr:col>10</xdr:col>
      <xdr:colOff>19050</xdr:colOff>
      <xdr:row>510</xdr:row>
      <xdr:rowOff>28575</xdr:rowOff>
    </xdr:to>
    <xdr:graphicFrame macro="">
      <xdr:nvGraphicFramePr>
        <xdr:cNvPr id="41" name="Chart 4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9</xdr:col>
      <xdr:colOff>47625</xdr:colOff>
      <xdr:row>514</xdr:row>
      <xdr:rowOff>171450</xdr:rowOff>
    </xdr:from>
    <xdr:to>
      <xdr:col>10</xdr:col>
      <xdr:colOff>19050</xdr:colOff>
      <xdr:row>521</xdr:row>
      <xdr:rowOff>57150</xdr:rowOff>
    </xdr:to>
    <xdr:graphicFrame macro="">
      <xdr:nvGraphicFramePr>
        <xdr:cNvPr id="42" name="Chart 4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9</xdr:col>
      <xdr:colOff>57150</xdr:colOff>
      <xdr:row>525</xdr:row>
      <xdr:rowOff>171450</xdr:rowOff>
    </xdr:from>
    <xdr:to>
      <xdr:col>10</xdr:col>
      <xdr:colOff>28575</xdr:colOff>
      <xdr:row>532</xdr:row>
      <xdr:rowOff>57150</xdr:rowOff>
    </xdr:to>
    <xdr:graphicFrame macro="">
      <xdr:nvGraphicFramePr>
        <xdr:cNvPr id="43" name="Chart 4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9</xdr:col>
      <xdr:colOff>19050</xdr:colOff>
      <xdr:row>536</xdr:row>
      <xdr:rowOff>142875</xdr:rowOff>
    </xdr:from>
    <xdr:to>
      <xdr:col>9</xdr:col>
      <xdr:colOff>1638300</xdr:colOff>
      <xdr:row>543</xdr:row>
      <xdr:rowOff>28575</xdr:rowOff>
    </xdr:to>
    <xdr:graphicFrame macro="">
      <xdr:nvGraphicFramePr>
        <xdr:cNvPr id="44" name="Chart 4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9</xdr:col>
      <xdr:colOff>38100</xdr:colOff>
      <xdr:row>547</xdr:row>
      <xdr:rowOff>161925</xdr:rowOff>
    </xdr:from>
    <xdr:to>
      <xdr:col>10</xdr:col>
      <xdr:colOff>9525</xdr:colOff>
      <xdr:row>554</xdr:row>
      <xdr:rowOff>47625</xdr:rowOff>
    </xdr:to>
    <xdr:graphicFrame macro="">
      <xdr:nvGraphicFramePr>
        <xdr:cNvPr id="45" name="Chart 4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9</xdr:col>
      <xdr:colOff>19050</xdr:colOff>
      <xdr:row>558</xdr:row>
      <xdr:rowOff>171450</xdr:rowOff>
    </xdr:from>
    <xdr:to>
      <xdr:col>9</xdr:col>
      <xdr:colOff>1638300</xdr:colOff>
      <xdr:row>565</xdr:row>
      <xdr:rowOff>57150</xdr:rowOff>
    </xdr:to>
    <xdr:graphicFrame macro="">
      <xdr:nvGraphicFramePr>
        <xdr:cNvPr id="46" name="Chart 4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9</xdr:col>
      <xdr:colOff>19050</xdr:colOff>
      <xdr:row>569</xdr:row>
      <xdr:rowOff>152400</xdr:rowOff>
    </xdr:from>
    <xdr:to>
      <xdr:col>9</xdr:col>
      <xdr:colOff>1638300</xdr:colOff>
      <xdr:row>576</xdr:row>
      <xdr:rowOff>38100</xdr:rowOff>
    </xdr:to>
    <xdr:graphicFrame macro="">
      <xdr:nvGraphicFramePr>
        <xdr:cNvPr id="47" name="Chart 4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9</xdr:col>
      <xdr:colOff>28575</xdr:colOff>
      <xdr:row>580</xdr:row>
      <xdr:rowOff>171450</xdr:rowOff>
    </xdr:from>
    <xdr:to>
      <xdr:col>10</xdr:col>
      <xdr:colOff>0</xdr:colOff>
      <xdr:row>587</xdr:row>
      <xdr:rowOff>57150</xdr:rowOff>
    </xdr:to>
    <xdr:graphicFrame macro="">
      <xdr:nvGraphicFramePr>
        <xdr:cNvPr id="48" name="Chart 4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9</xdr:col>
      <xdr:colOff>38100</xdr:colOff>
      <xdr:row>591</xdr:row>
      <xdr:rowOff>142875</xdr:rowOff>
    </xdr:from>
    <xdr:to>
      <xdr:col>10</xdr:col>
      <xdr:colOff>9525</xdr:colOff>
      <xdr:row>598</xdr:row>
      <xdr:rowOff>28575</xdr:rowOff>
    </xdr:to>
    <xdr:graphicFrame macro="">
      <xdr:nvGraphicFramePr>
        <xdr:cNvPr id="49" name="Chart 4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9</xdr:col>
      <xdr:colOff>47625</xdr:colOff>
      <xdr:row>602</xdr:row>
      <xdr:rowOff>161925</xdr:rowOff>
    </xdr:from>
    <xdr:to>
      <xdr:col>10</xdr:col>
      <xdr:colOff>19050</xdr:colOff>
      <xdr:row>609</xdr:row>
      <xdr:rowOff>47625</xdr:rowOff>
    </xdr:to>
    <xdr:graphicFrame macro="">
      <xdr:nvGraphicFramePr>
        <xdr:cNvPr id="50" name="Chart 4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9</xdr:col>
      <xdr:colOff>66675</xdr:colOff>
      <xdr:row>613</xdr:row>
      <xdr:rowOff>142875</xdr:rowOff>
    </xdr:from>
    <xdr:to>
      <xdr:col>10</xdr:col>
      <xdr:colOff>38100</xdr:colOff>
      <xdr:row>620</xdr:row>
      <xdr:rowOff>28575</xdr:rowOff>
    </xdr:to>
    <xdr:graphicFrame macro="">
      <xdr:nvGraphicFramePr>
        <xdr:cNvPr id="51" name="Chart 5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9</xdr:col>
      <xdr:colOff>47625</xdr:colOff>
      <xdr:row>624</xdr:row>
      <xdr:rowOff>171450</xdr:rowOff>
    </xdr:from>
    <xdr:to>
      <xdr:col>10</xdr:col>
      <xdr:colOff>19050</xdr:colOff>
      <xdr:row>631</xdr:row>
      <xdr:rowOff>57150</xdr:rowOff>
    </xdr:to>
    <xdr:graphicFrame macro="">
      <xdr:nvGraphicFramePr>
        <xdr:cNvPr id="52" name="Chart 5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9</xdr:col>
      <xdr:colOff>76200</xdr:colOff>
      <xdr:row>635</xdr:row>
      <xdr:rowOff>152400</xdr:rowOff>
    </xdr:from>
    <xdr:to>
      <xdr:col>10</xdr:col>
      <xdr:colOff>47625</xdr:colOff>
      <xdr:row>642</xdr:row>
      <xdr:rowOff>38100</xdr:rowOff>
    </xdr:to>
    <xdr:graphicFrame macro="">
      <xdr:nvGraphicFramePr>
        <xdr:cNvPr id="53" name="Chart 5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0</xdr:colOff>
          <xdr:row>12</xdr:row>
          <xdr:rowOff>76200</xdr:rowOff>
        </xdr:from>
        <xdr:to>
          <xdr:col>8</xdr:col>
          <xdr:colOff>0</xdr:colOff>
          <xdr:row>17</xdr:row>
          <xdr:rowOff>142875</xdr:rowOff>
        </xdr:to>
        <xdr:sp macro="" textlink="">
          <xdr:nvSpPr>
            <xdr:cNvPr id="20481" name="Button 1" hidden="1">
              <a:extLst>
                <a:ext uri="{63B3BB69-23CF-44E3-9099-C40C66FF867C}">
                  <a14:compatExt spid="_x0000_s20481"/>
                </a:ext>
              </a:extLst>
            </xdr:cNvPr>
            <xdr:cNvSpPr/>
          </xdr:nvSpPr>
          <xdr:spPr>
            <a:xfrm>
              <a:off x="0" y="0"/>
              <a:ext cx="0" cy="0"/>
            </a:xfrm>
            <a:prstGeom prst="rect">
              <a:avLst/>
            </a:prstGeom>
          </xdr:spPr>
          <xdr:txBody>
            <a:bodyPr vertOverflow="clip" vert="vert" wrap="square" lIns="27432" tIns="27432" rIns="27432" bIns="27432" anchor="ctr" upright="1"/>
            <a:lstStyle/>
            <a:p>
              <a:pPr algn="ctr" rtl="0">
                <a:defRPr sz="1000"/>
              </a:pPr>
              <a:r>
                <a:rPr lang="en-US" sz="1100" b="0" i="0" u="none" strike="noStrike" baseline="0">
                  <a:solidFill>
                    <a:srgbClr val="000000"/>
                  </a:solidFill>
                  <a:latin typeface="Calibri"/>
                  <a:cs typeface="Calibri"/>
                </a:rPr>
                <a:t>Format Sheet</a:t>
              </a:r>
            </a:p>
          </xdr:txBody>
        </xdr:sp>
        <xdr:clientData fPrintsWithSheet="0"/>
      </xdr:twoCellAnchor>
    </mc:Choice>
    <mc:Fallback/>
  </mc:AlternateContent>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0</xdr:colOff>
          <xdr:row>12</xdr:row>
          <xdr:rowOff>85725</xdr:rowOff>
        </xdr:from>
        <xdr:to>
          <xdr:col>8</xdr:col>
          <xdr:colOff>0</xdr:colOff>
          <xdr:row>17</xdr:row>
          <xdr:rowOff>152400</xdr:rowOff>
        </xdr:to>
        <xdr:sp macro="" textlink="">
          <xdr:nvSpPr>
            <xdr:cNvPr id="21505" name="Button 1" hidden="1">
              <a:extLst>
                <a:ext uri="{63B3BB69-23CF-44E3-9099-C40C66FF867C}">
                  <a14:compatExt spid="_x0000_s21505"/>
                </a:ext>
              </a:extLst>
            </xdr:cNvPr>
            <xdr:cNvSpPr/>
          </xdr:nvSpPr>
          <xdr:spPr>
            <a:xfrm>
              <a:off x="0" y="0"/>
              <a:ext cx="0" cy="0"/>
            </a:xfrm>
            <a:prstGeom prst="rect">
              <a:avLst/>
            </a:prstGeom>
          </xdr:spPr>
          <xdr:txBody>
            <a:bodyPr vertOverflow="clip" vert="vert" wrap="square" lIns="27432" tIns="27432" rIns="27432" bIns="27432" anchor="ctr" upright="1"/>
            <a:lstStyle/>
            <a:p>
              <a:pPr algn="ctr" rtl="0">
                <a:defRPr sz="1000"/>
              </a:pPr>
              <a:r>
                <a:rPr lang="en-US" sz="1100" b="0" i="0" u="none" strike="noStrike" baseline="0">
                  <a:solidFill>
                    <a:srgbClr val="000000"/>
                  </a:solidFill>
                  <a:latin typeface="Calibri"/>
                  <a:cs typeface="Calibri"/>
                </a:rPr>
                <a:t>Format Sheet</a:t>
              </a:r>
            </a:p>
          </xdr:txBody>
        </xdr:sp>
        <xdr:clientData fPrintsWithSheet="0"/>
      </xdr:twoCellAnchor>
    </mc:Choice>
    <mc:Fallback/>
  </mc:AlternateContent>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0</xdr:colOff>
          <xdr:row>12</xdr:row>
          <xdr:rowOff>76200</xdr:rowOff>
        </xdr:from>
        <xdr:to>
          <xdr:col>8</xdr:col>
          <xdr:colOff>0</xdr:colOff>
          <xdr:row>17</xdr:row>
          <xdr:rowOff>142875</xdr:rowOff>
        </xdr:to>
        <xdr:sp macro="" textlink="">
          <xdr:nvSpPr>
            <xdr:cNvPr id="22529" name="Button 1" hidden="1">
              <a:extLst>
                <a:ext uri="{63B3BB69-23CF-44E3-9099-C40C66FF867C}">
                  <a14:compatExt spid="_x0000_s22529"/>
                </a:ext>
              </a:extLst>
            </xdr:cNvPr>
            <xdr:cNvSpPr/>
          </xdr:nvSpPr>
          <xdr:spPr>
            <a:xfrm>
              <a:off x="0" y="0"/>
              <a:ext cx="0" cy="0"/>
            </a:xfrm>
            <a:prstGeom prst="rect">
              <a:avLst/>
            </a:prstGeom>
          </xdr:spPr>
          <xdr:txBody>
            <a:bodyPr vertOverflow="clip" vert="vert" wrap="square" lIns="27432" tIns="27432" rIns="27432" bIns="27432" anchor="ctr" upright="1"/>
            <a:lstStyle/>
            <a:p>
              <a:pPr algn="ctr" rtl="0">
                <a:defRPr sz="1000"/>
              </a:pPr>
              <a:r>
                <a:rPr lang="en-US" sz="1100" b="0" i="0" u="none" strike="noStrike" baseline="0">
                  <a:solidFill>
                    <a:srgbClr val="000000"/>
                  </a:solidFill>
                  <a:latin typeface="Calibri"/>
                  <a:cs typeface="Calibri"/>
                </a:rPr>
                <a:t>Format Sheet</a:t>
              </a:r>
            </a:p>
          </xdr:txBody>
        </xdr:sp>
        <xdr:clientData fPrintsWithSheet="0"/>
      </xdr:twoCellAnchor>
    </mc:Choice>
    <mc:Fallback/>
  </mc:AlternateContent>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0</xdr:colOff>
          <xdr:row>12</xdr:row>
          <xdr:rowOff>85725</xdr:rowOff>
        </xdr:from>
        <xdr:to>
          <xdr:col>8</xdr:col>
          <xdr:colOff>0</xdr:colOff>
          <xdr:row>17</xdr:row>
          <xdr:rowOff>152400</xdr:rowOff>
        </xdr:to>
        <xdr:sp macro="" textlink="">
          <xdr:nvSpPr>
            <xdr:cNvPr id="23553" name="Button 1" hidden="1">
              <a:extLst>
                <a:ext uri="{63B3BB69-23CF-44E3-9099-C40C66FF867C}">
                  <a14:compatExt spid="_x0000_s23553"/>
                </a:ext>
              </a:extLst>
            </xdr:cNvPr>
            <xdr:cNvSpPr/>
          </xdr:nvSpPr>
          <xdr:spPr>
            <a:xfrm>
              <a:off x="0" y="0"/>
              <a:ext cx="0" cy="0"/>
            </a:xfrm>
            <a:prstGeom prst="rect">
              <a:avLst/>
            </a:prstGeom>
          </xdr:spPr>
          <xdr:txBody>
            <a:bodyPr vertOverflow="clip" vert="vert" wrap="square" lIns="27432" tIns="27432" rIns="27432" bIns="27432" anchor="ctr" upright="1"/>
            <a:lstStyle/>
            <a:p>
              <a:pPr algn="ctr" rtl="0">
                <a:defRPr sz="1000"/>
              </a:pPr>
              <a:r>
                <a:rPr lang="en-US" sz="1100" b="0" i="0" u="none" strike="noStrike" baseline="0">
                  <a:solidFill>
                    <a:srgbClr val="000000"/>
                  </a:solidFill>
                  <a:latin typeface="Calibri"/>
                  <a:cs typeface="Calibri"/>
                </a:rPr>
                <a:t>Format Sheet</a:t>
              </a:r>
            </a:p>
          </xdr:txBody>
        </xdr:sp>
        <xdr:clientData fPrintsWithSheet="0"/>
      </xdr:twoCellAnchor>
    </mc:Choice>
    <mc:Fallback/>
  </mc:AlternateContent>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0</xdr:colOff>
          <xdr:row>12</xdr:row>
          <xdr:rowOff>85725</xdr:rowOff>
        </xdr:from>
        <xdr:to>
          <xdr:col>8</xdr:col>
          <xdr:colOff>0</xdr:colOff>
          <xdr:row>17</xdr:row>
          <xdr:rowOff>152400</xdr:rowOff>
        </xdr:to>
        <xdr:sp macro="" textlink="">
          <xdr:nvSpPr>
            <xdr:cNvPr id="24577" name="Button 1" hidden="1">
              <a:extLst>
                <a:ext uri="{63B3BB69-23CF-44E3-9099-C40C66FF867C}">
                  <a14:compatExt spid="_x0000_s24577"/>
                </a:ext>
              </a:extLst>
            </xdr:cNvPr>
            <xdr:cNvSpPr/>
          </xdr:nvSpPr>
          <xdr:spPr>
            <a:xfrm>
              <a:off x="0" y="0"/>
              <a:ext cx="0" cy="0"/>
            </a:xfrm>
            <a:prstGeom prst="rect">
              <a:avLst/>
            </a:prstGeom>
          </xdr:spPr>
          <xdr:txBody>
            <a:bodyPr vertOverflow="clip" vert="vert" wrap="square" lIns="27432" tIns="27432" rIns="27432" bIns="27432" anchor="ctr" upright="1"/>
            <a:lstStyle/>
            <a:p>
              <a:pPr algn="ctr" rtl="0">
                <a:defRPr sz="1000"/>
              </a:pPr>
              <a:r>
                <a:rPr lang="en-US" sz="1100" b="0" i="0" u="none" strike="noStrike" baseline="0">
                  <a:solidFill>
                    <a:srgbClr val="000000"/>
                  </a:solidFill>
                  <a:latin typeface="Calibri"/>
                  <a:cs typeface="Calibri"/>
                </a:rPr>
                <a:t>Format Sheet</a:t>
              </a:r>
            </a:p>
          </xdr:txBody>
        </xdr:sp>
        <xdr:clientData fPrintsWithSheet="0"/>
      </xdr:twoCellAnchor>
    </mc:Choice>
    <mc:Fallback/>
  </mc:AlternateContent>
</xdr:wsDr>
</file>

<file path=xl/drawings/drawing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0</xdr:colOff>
          <xdr:row>12</xdr:row>
          <xdr:rowOff>95250</xdr:rowOff>
        </xdr:from>
        <xdr:to>
          <xdr:col>8</xdr:col>
          <xdr:colOff>0</xdr:colOff>
          <xdr:row>17</xdr:row>
          <xdr:rowOff>161925</xdr:rowOff>
        </xdr:to>
        <xdr:sp macro="" textlink="">
          <xdr:nvSpPr>
            <xdr:cNvPr id="25601" name="Button 1" hidden="1">
              <a:extLst>
                <a:ext uri="{63B3BB69-23CF-44E3-9099-C40C66FF867C}">
                  <a14:compatExt spid="_x0000_s25601"/>
                </a:ext>
              </a:extLst>
            </xdr:cNvPr>
            <xdr:cNvSpPr/>
          </xdr:nvSpPr>
          <xdr:spPr>
            <a:xfrm>
              <a:off x="0" y="0"/>
              <a:ext cx="0" cy="0"/>
            </a:xfrm>
            <a:prstGeom prst="rect">
              <a:avLst/>
            </a:prstGeom>
          </xdr:spPr>
          <xdr:txBody>
            <a:bodyPr vertOverflow="clip" vert="vert" wrap="square" lIns="27432" tIns="27432" rIns="27432" bIns="27432" anchor="ctr" upright="1"/>
            <a:lstStyle/>
            <a:p>
              <a:pPr algn="ctr" rtl="0">
                <a:defRPr sz="1000"/>
              </a:pPr>
              <a:r>
                <a:rPr lang="en-US" sz="1100" b="0" i="0" u="none" strike="noStrike" baseline="0">
                  <a:solidFill>
                    <a:srgbClr val="000000"/>
                  </a:solidFill>
                  <a:latin typeface="Calibri"/>
                  <a:cs typeface="Calibri"/>
                </a:rPr>
                <a:t>Format Sheet</a:t>
              </a:r>
            </a:p>
          </xdr:txBody>
        </xdr:sp>
        <xdr:clientData fPrintsWithSheet="0"/>
      </xdr:twoCellAnchor>
    </mc:Choice>
    <mc:Fallback/>
  </mc:AlternateContent>
</xdr:wsDr>
</file>

<file path=xl/drawings/drawing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0</xdr:colOff>
          <xdr:row>12</xdr:row>
          <xdr:rowOff>95250</xdr:rowOff>
        </xdr:from>
        <xdr:to>
          <xdr:col>8</xdr:col>
          <xdr:colOff>0</xdr:colOff>
          <xdr:row>17</xdr:row>
          <xdr:rowOff>161925</xdr:rowOff>
        </xdr:to>
        <xdr:sp macro="" textlink="">
          <xdr:nvSpPr>
            <xdr:cNvPr id="26625" name="Button 1" hidden="1">
              <a:extLst>
                <a:ext uri="{63B3BB69-23CF-44E3-9099-C40C66FF867C}">
                  <a14:compatExt spid="_x0000_s26625"/>
                </a:ext>
              </a:extLst>
            </xdr:cNvPr>
            <xdr:cNvSpPr/>
          </xdr:nvSpPr>
          <xdr:spPr>
            <a:xfrm>
              <a:off x="0" y="0"/>
              <a:ext cx="0" cy="0"/>
            </a:xfrm>
            <a:prstGeom prst="rect">
              <a:avLst/>
            </a:prstGeom>
          </xdr:spPr>
          <xdr:txBody>
            <a:bodyPr vertOverflow="clip" vert="vert" wrap="square" lIns="27432" tIns="27432" rIns="27432" bIns="27432" anchor="ctr" upright="1"/>
            <a:lstStyle/>
            <a:p>
              <a:pPr algn="ctr" rtl="0">
                <a:defRPr sz="1000"/>
              </a:pPr>
              <a:r>
                <a:rPr lang="en-US" sz="1100" b="0" i="0" u="none" strike="noStrike" baseline="0">
                  <a:solidFill>
                    <a:srgbClr val="000000"/>
                  </a:solidFill>
                  <a:latin typeface="Calibri"/>
                  <a:cs typeface="Calibri"/>
                </a:rPr>
                <a:t>Format Sheet</a:t>
              </a:r>
            </a:p>
          </xdr:txBody>
        </xdr:sp>
        <xdr:clientData fPrintsWithSheet="0"/>
      </xdr:twoCellAnchor>
    </mc:Choice>
    <mc:Fallback/>
  </mc:AlternateContent>
</xdr:wsDr>
</file>

<file path=xl/drawings/drawing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0</xdr:colOff>
          <xdr:row>12</xdr:row>
          <xdr:rowOff>104775</xdr:rowOff>
        </xdr:from>
        <xdr:to>
          <xdr:col>8</xdr:col>
          <xdr:colOff>0</xdr:colOff>
          <xdr:row>17</xdr:row>
          <xdr:rowOff>171450</xdr:rowOff>
        </xdr:to>
        <xdr:sp macro="" textlink="">
          <xdr:nvSpPr>
            <xdr:cNvPr id="27649" name="Button 1" hidden="1">
              <a:extLst>
                <a:ext uri="{63B3BB69-23CF-44E3-9099-C40C66FF867C}">
                  <a14:compatExt spid="_x0000_s27649"/>
                </a:ext>
              </a:extLst>
            </xdr:cNvPr>
            <xdr:cNvSpPr/>
          </xdr:nvSpPr>
          <xdr:spPr>
            <a:xfrm>
              <a:off x="0" y="0"/>
              <a:ext cx="0" cy="0"/>
            </a:xfrm>
            <a:prstGeom prst="rect">
              <a:avLst/>
            </a:prstGeom>
          </xdr:spPr>
          <xdr:txBody>
            <a:bodyPr vertOverflow="clip" vert="vert" wrap="square" lIns="27432" tIns="27432" rIns="27432" bIns="27432" anchor="ctr" upright="1"/>
            <a:lstStyle/>
            <a:p>
              <a:pPr algn="ctr" rtl="0">
                <a:defRPr sz="1000"/>
              </a:pPr>
              <a:r>
                <a:rPr lang="en-US" sz="1100" b="0" i="0" u="none" strike="noStrike" baseline="0">
                  <a:solidFill>
                    <a:srgbClr val="000000"/>
                  </a:solidFill>
                  <a:latin typeface="Calibri"/>
                  <a:cs typeface="Calibri"/>
                </a:rPr>
                <a:t>Format Sheet</a:t>
              </a:r>
            </a:p>
          </xdr:txBody>
        </xdr:sp>
        <xdr:clientData fPrintsWithSheet="0"/>
      </xdr:twoCellAnchor>
    </mc:Choice>
    <mc:Fallback/>
  </mc:AlternateContent>
</xdr:wsDr>
</file>

<file path=xl/drawings/drawing2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28</xdr:col>
          <xdr:colOff>161925</xdr:colOff>
          <xdr:row>12</xdr:row>
          <xdr:rowOff>85725</xdr:rowOff>
        </xdr:from>
        <xdr:to>
          <xdr:col>28</xdr:col>
          <xdr:colOff>428625</xdr:colOff>
          <xdr:row>17</xdr:row>
          <xdr:rowOff>152400</xdr:rowOff>
        </xdr:to>
        <xdr:sp macro="" textlink="">
          <xdr:nvSpPr>
            <xdr:cNvPr id="28673" name="Button 1" hidden="1">
              <a:extLst>
                <a:ext uri="{63B3BB69-23CF-44E3-9099-C40C66FF867C}">
                  <a14:compatExt spid="_x0000_s28673"/>
                </a:ext>
              </a:extLst>
            </xdr:cNvPr>
            <xdr:cNvSpPr/>
          </xdr:nvSpPr>
          <xdr:spPr>
            <a:xfrm>
              <a:off x="0" y="0"/>
              <a:ext cx="0" cy="0"/>
            </a:xfrm>
            <a:prstGeom prst="rect">
              <a:avLst/>
            </a:prstGeom>
          </xdr:spPr>
          <xdr:txBody>
            <a:bodyPr vertOverflow="clip" vert="vert" wrap="square" lIns="27432" tIns="27432" rIns="27432" bIns="27432" anchor="ctr" upright="1"/>
            <a:lstStyle/>
            <a:p>
              <a:pPr algn="ctr" rtl="0">
                <a:defRPr sz="1000"/>
              </a:pPr>
              <a:r>
                <a:rPr lang="en-US" sz="1100" b="0" i="0" u="none" strike="noStrike" baseline="0">
                  <a:solidFill>
                    <a:srgbClr val="000000"/>
                  </a:solidFill>
                  <a:latin typeface="Calibri"/>
                  <a:cs typeface="Calibri"/>
                </a:rPr>
                <a:t>Format Sheet</a:t>
              </a:r>
            </a:p>
          </xdr:txBody>
        </xdr:sp>
        <xdr:clientData fPrintsWithSheet="0"/>
      </xdr:twoCellAnchor>
    </mc:Choice>
    <mc:Fallback/>
  </mc:AlternateContent>
</xdr:wsDr>
</file>

<file path=xl/drawings/drawing2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28</xdr:col>
          <xdr:colOff>190500</xdr:colOff>
          <xdr:row>12</xdr:row>
          <xdr:rowOff>66675</xdr:rowOff>
        </xdr:from>
        <xdr:to>
          <xdr:col>28</xdr:col>
          <xdr:colOff>457200</xdr:colOff>
          <xdr:row>17</xdr:row>
          <xdr:rowOff>133350</xdr:rowOff>
        </xdr:to>
        <xdr:sp macro="" textlink="">
          <xdr:nvSpPr>
            <xdr:cNvPr id="29697" name="Button 1" hidden="1">
              <a:extLst>
                <a:ext uri="{63B3BB69-23CF-44E3-9099-C40C66FF867C}">
                  <a14:compatExt spid="_x0000_s29697"/>
                </a:ext>
              </a:extLst>
            </xdr:cNvPr>
            <xdr:cNvSpPr/>
          </xdr:nvSpPr>
          <xdr:spPr>
            <a:xfrm>
              <a:off x="0" y="0"/>
              <a:ext cx="0" cy="0"/>
            </a:xfrm>
            <a:prstGeom prst="rect">
              <a:avLst/>
            </a:prstGeom>
          </xdr:spPr>
          <xdr:txBody>
            <a:bodyPr vertOverflow="clip" vert="vert" wrap="square" lIns="27432" tIns="27432" rIns="27432" bIns="27432" anchor="ctr" upright="1"/>
            <a:lstStyle/>
            <a:p>
              <a:pPr algn="ctr" rtl="0">
                <a:defRPr sz="1000"/>
              </a:pPr>
              <a:r>
                <a:rPr lang="en-US" sz="1100" b="0" i="0" u="none" strike="noStrike" baseline="0">
                  <a:solidFill>
                    <a:srgbClr val="000000"/>
                  </a:solidFill>
                  <a:latin typeface="Calibri"/>
                  <a:cs typeface="Calibri"/>
                </a:rPr>
                <a:t>Format Sheet</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0</xdr:colOff>
          <xdr:row>12</xdr:row>
          <xdr:rowOff>123825</xdr:rowOff>
        </xdr:from>
        <xdr:to>
          <xdr:col>8</xdr:col>
          <xdr:colOff>0</xdr:colOff>
          <xdr:row>19</xdr:row>
          <xdr:rowOff>142875</xdr:rowOff>
        </xdr:to>
        <xdr:sp macro="" textlink="">
          <xdr:nvSpPr>
            <xdr:cNvPr id="3073" name="Button 1" hidden="1">
              <a:extLst>
                <a:ext uri="{63B3BB69-23CF-44E3-9099-C40C66FF867C}">
                  <a14:compatExt spid="_x0000_s3073"/>
                </a:ext>
              </a:extLst>
            </xdr:cNvPr>
            <xdr:cNvSpPr/>
          </xdr:nvSpPr>
          <xdr:spPr>
            <a:xfrm>
              <a:off x="0" y="0"/>
              <a:ext cx="0" cy="0"/>
            </a:xfrm>
            <a:prstGeom prst="rect">
              <a:avLst/>
            </a:prstGeom>
          </xdr:spPr>
          <xdr:txBody>
            <a:bodyPr vertOverflow="clip" vert="vert" wrap="square" lIns="27432" tIns="27432" rIns="27432" bIns="27432" anchor="ctr" upright="1"/>
            <a:lstStyle/>
            <a:p>
              <a:pPr algn="ctr" rtl="0">
                <a:defRPr sz="1000"/>
              </a:pPr>
              <a:r>
                <a:rPr lang="en-US" sz="1100" b="0" i="0" u="none" strike="noStrike" baseline="0">
                  <a:solidFill>
                    <a:srgbClr val="000000"/>
                  </a:solidFill>
                  <a:latin typeface="Calibri"/>
                  <a:cs typeface="Calibri"/>
                </a:rPr>
                <a:t>Format Sheet</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1600200</xdr:colOff>
          <xdr:row>8</xdr:row>
          <xdr:rowOff>133350</xdr:rowOff>
        </xdr:from>
        <xdr:to>
          <xdr:col>5</xdr:col>
          <xdr:colOff>1600200</xdr:colOff>
          <xdr:row>14</xdr:row>
          <xdr:rowOff>200025</xdr:rowOff>
        </xdr:to>
        <xdr:sp macro="" textlink="">
          <xdr:nvSpPr>
            <xdr:cNvPr id="4097" name="Button 1" hidden="1">
              <a:extLst>
                <a:ext uri="{63B3BB69-23CF-44E3-9099-C40C66FF867C}">
                  <a14:compatExt spid="_x0000_s4097"/>
                </a:ext>
              </a:extLst>
            </xdr:cNvPr>
            <xdr:cNvSpPr/>
          </xdr:nvSpPr>
          <xdr:spPr>
            <a:xfrm>
              <a:off x="0" y="0"/>
              <a:ext cx="0" cy="0"/>
            </a:xfrm>
            <a:prstGeom prst="rect">
              <a:avLst/>
            </a:prstGeom>
          </xdr:spPr>
          <xdr:txBody>
            <a:bodyPr vertOverflow="clip" vert="vert" wrap="square" lIns="27432" tIns="27432" rIns="27432" bIns="27432" anchor="ctr" upright="1"/>
            <a:lstStyle/>
            <a:p>
              <a:pPr algn="ctr" rtl="0">
                <a:defRPr sz="1000"/>
              </a:pPr>
              <a:r>
                <a:rPr lang="en-US" sz="1100" b="0" i="0" u="none" strike="noStrike" baseline="0">
                  <a:solidFill>
                    <a:srgbClr val="000000"/>
                  </a:solidFill>
                  <a:latin typeface="Calibri"/>
                  <a:cs typeface="Calibri"/>
                </a:rPr>
                <a:t>Format Sheet</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0</xdr:colOff>
          <xdr:row>12</xdr:row>
          <xdr:rowOff>85725</xdr:rowOff>
        </xdr:from>
        <xdr:to>
          <xdr:col>8</xdr:col>
          <xdr:colOff>0</xdr:colOff>
          <xdr:row>17</xdr:row>
          <xdr:rowOff>152400</xdr:rowOff>
        </xdr:to>
        <xdr:sp macro="" textlink="">
          <xdr:nvSpPr>
            <xdr:cNvPr id="5122" name="Button 2" hidden="1">
              <a:extLst>
                <a:ext uri="{63B3BB69-23CF-44E3-9099-C40C66FF867C}">
                  <a14:compatExt spid="_x0000_s5122"/>
                </a:ext>
              </a:extLst>
            </xdr:cNvPr>
            <xdr:cNvSpPr/>
          </xdr:nvSpPr>
          <xdr:spPr>
            <a:xfrm>
              <a:off x="0" y="0"/>
              <a:ext cx="0" cy="0"/>
            </a:xfrm>
            <a:prstGeom prst="rect">
              <a:avLst/>
            </a:prstGeom>
          </xdr:spPr>
          <xdr:txBody>
            <a:bodyPr vertOverflow="clip" vert="vert" wrap="square" lIns="27432" tIns="27432" rIns="27432" bIns="27432" anchor="ctr" upright="1"/>
            <a:lstStyle/>
            <a:p>
              <a:pPr algn="ctr" rtl="0">
                <a:defRPr sz="1000"/>
              </a:pPr>
              <a:r>
                <a:rPr lang="en-US" sz="1100" b="0" i="0" u="none" strike="noStrike" baseline="0">
                  <a:solidFill>
                    <a:srgbClr val="000000"/>
                  </a:solidFill>
                  <a:latin typeface="Calibri"/>
                  <a:cs typeface="Calibri"/>
                </a:rPr>
                <a:t>Format Sheet</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0</xdr:colOff>
          <xdr:row>12</xdr:row>
          <xdr:rowOff>76200</xdr:rowOff>
        </xdr:from>
        <xdr:to>
          <xdr:col>8</xdr:col>
          <xdr:colOff>0</xdr:colOff>
          <xdr:row>17</xdr:row>
          <xdr:rowOff>142875</xdr:rowOff>
        </xdr:to>
        <xdr:sp macro="" textlink="">
          <xdr:nvSpPr>
            <xdr:cNvPr id="6145" name="Button 1" hidden="1">
              <a:extLst>
                <a:ext uri="{63B3BB69-23CF-44E3-9099-C40C66FF867C}">
                  <a14:compatExt spid="_x0000_s6145"/>
                </a:ext>
              </a:extLst>
            </xdr:cNvPr>
            <xdr:cNvSpPr/>
          </xdr:nvSpPr>
          <xdr:spPr>
            <a:xfrm>
              <a:off x="0" y="0"/>
              <a:ext cx="0" cy="0"/>
            </a:xfrm>
            <a:prstGeom prst="rect">
              <a:avLst/>
            </a:prstGeom>
          </xdr:spPr>
          <xdr:txBody>
            <a:bodyPr vertOverflow="clip" vert="vert" wrap="square" lIns="27432" tIns="27432" rIns="27432" bIns="27432" anchor="ctr" upright="1"/>
            <a:lstStyle/>
            <a:p>
              <a:pPr algn="ctr" rtl="0">
                <a:defRPr sz="1000"/>
              </a:pPr>
              <a:r>
                <a:rPr lang="en-US" sz="1100" b="0" i="0" u="none" strike="noStrike" baseline="0">
                  <a:solidFill>
                    <a:srgbClr val="000000"/>
                  </a:solidFill>
                  <a:latin typeface="Calibri"/>
                  <a:cs typeface="Calibri"/>
                </a:rPr>
                <a:t>Format Sheet</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0</xdr:colOff>
          <xdr:row>12</xdr:row>
          <xdr:rowOff>95250</xdr:rowOff>
        </xdr:from>
        <xdr:to>
          <xdr:col>8</xdr:col>
          <xdr:colOff>0</xdr:colOff>
          <xdr:row>17</xdr:row>
          <xdr:rowOff>161925</xdr:rowOff>
        </xdr:to>
        <xdr:sp macro="" textlink="">
          <xdr:nvSpPr>
            <xdr:cNvPr id="7169" name="Button 1" hidden="1">
              <a:extLst>
                <a:ext uri="{63B3BB69-23CF-44E3-9099-C40C66FF867C}">
                  <a14:compatExt spid="_x0000_s7169"/>
                </a:ext>
              </a:extLst>
            </xdr:cNvPr>
            <xdr:cNvSpPr/>
          </xdr:nvSpPr>
          <xdr:spPr>
            <a:xfrm>
              <a:off x="0" y="0"/>
              <a:ext cx="0" cy="0"/>
            </a:xfrm>
            <a:prstGeom prst="rect">
              <a:avLst/>
            </a:prstGeom>
          </xdr:spPr>
          <xdr:txBody>
            <a:bodyPr vertOverflow="clip" vert="vert" wrap="square" lIns="27432" tIns="27432" rIns="27432" bIns="27432" anchor="ctr" upright="1"/>
            <a:lstStyle/>
            <a:p>
              <a:pPr algn="ctr" rtl="0">
                <a:defRPr sz="1000"/>
              </a:pPr>
              <a:r>
                <a:rPr lang="en-US" sz="1100" b="0" i="0" u="none" strike="noStrike" baseline="0">
                  <a:solidFill>
                    <a:srgbClr val="000000"/>
                  </a:solidFill>
                  <a:latin typeface="Calibri"/>
                  <a:cs typeface="Calibri"/>
                </a:rPr>
                <a:t>Format Sheet</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0</xdr:colOff>
          <xdr:row>12</xdr:row>
          <xdr:rowOff>95250</xdr:rowOff>
        </xdr:from>
        <xdr:to>
          <xdr:col>8</xdr:col>
          <xdr:colOff>0</xdr:colOff>
          <xdr:row>17</xdr:row>
          <xdr:rowOff>161925</xdr:rowOff>
        </xdr:to>
        <xdr:sp macro="" textlink="">
          <xdr:nvSpPr>
            <xdr:cNvPr id="8193" name="Button 1" hidden="1">
              <a:extLst>
                <a:ext uri="{63B3BB69-23CF-44E3-9099-C40C66FF867C}">
                  <a14:compatExt spid="_x0000_s8193"/>
                </a:ext>
              </a:extLst>
            </xdr:cNvPr>
            <xdr:cNvSpPr/>
          </xdr:nvSpPr>
          <xdr:spPr>
            <a:xfrm>
              <a:off x="0" y="0"/>
              <a:ext cx="0" cy="0"/>
            </a:xfrm>
            <a:prstGeom prst="rect">
              <a:avLst/>
            </a:prstGeom>
          </xdr:spPr>
          <xdr:txBody>
            <a:bodyPr vertOverflow="clip" vert="vert" wrap="square" lIns="27432" tIns="27432" rIns="27432" bIns="27432" anchor="ctr" upright="1"/>
            <a:lstStyle/>
            <a:p>
              <a:pPr algn="ctr" rtl="0">
                <a:defRPr sz="1000"/>
              </a:pPr>
              <a:r>
                <a:rPr lang="en-US" sz="1100" b="0" i="0" u="none" strike="noStrike" baseline="0">
                  <a:solidFill>
                    <a:srgbClr val="000000"/>
                  </a:solidFill>
                  <a:latin typeface="Calibri"/>
                  <a:cs typeface="Calibri"/>
                </a:rPr>
                <a:t>Format Sheet</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0</xdr:colOff>
          <xdr:row>12</xdr:row>
          <xdr:rowOff>104775</xdr:rowOff>
        </xdr:from>
        <xdr:to>
          <xdr:col>8</xdr:col>
          <xdr:colOff>0</xdr:colOff>
          <xdr:row>17</xdr:row>
          <xdr:rowOff>171450</xdr:rowOff>
        </xdr:to>
        <xdr:sp macro="" textlink="">
          <xdr:nvSpPr>
            <xdr:cNvPr id="9217" name="Button 1" hidden="1">
              <a:extLst>
                <a:ext uri="{63B3BB69-23CF-44E3-9099-C40C66FF867C}">
                  <a14:compatExt spid="_x0000_s9217"/>
                </a:ext>
              </a:extLst>
            </xdr:cNvPr>
            <xdr:cNvSpPr/>
          </xdr:nvSpPr>
          <xdr:spPr>
            <a:xfrm>
              <a:off x="0" y="0"/>
              <a:ext cx="0" cy="0"/>
            </a:xfrm>
            <a:prstGeom prst="rect">
              <a:avLst/>
            </a:prstGeom>
          </xdr:spPr>
          <xdr:txBody>
            <a:bodyPr vertOverflow="clip" vert="vert" wrap="square" lIns="27432" tIns="27432" rIns="27432" bIns="27432" anchor="ctr" upright="1"/>
            <a:lstStyle/>
            <a:p>
              <a:pPr algn="ctr" rtl="0">
                <a:defRPr sz="1000"/>
              </a:pPr>
              <a:r>
                <a:rPr lang="en-US" sz="1100" b="0" i="0" u="none" strike="noStrike" baseline="0">
                  <a:solidFill>
                    <a:srgbClr val="000000"/>
                  </a:solidFill>
                  <a:latin typeface="Calibri"/>
                  <a:cs typeface="Calibri"/>
                </a:rPr>
                <a:t>Format Sheet</a:t>
              </a:r>
            </a:p>
          </xdr:txBody>
        </xdr:sp>
        <xdr:clientData fPrintsWithSheet="0"/>
      </xdr:twoCellAnchor>
    </mc:Choice>
    <mc:Fallback/>
  </mc:AlternateContent>
</xdr:wsDr>
</file>

<file path=xl/theme/theme1.xml><?xml version="1.0" encoding="utf-8"?>
<a:theme xmlns:a="http://schemas.openxmlformats.org/drawingml/2006/main" name="Office Theme">
  <a:themeElements>
    <a:clrScheme name="Plante Moran">
      <a:dk1>
        <a:sysClr val="windowText" lastClr="000000"/>
      </a:dk1>
      <a:lt1>
        <a:sysClr val="window" lastClr="FFFFFF"/>
      </a:lt1>
      <a:dk2>
        <a:srgbClr val="00539B"/>
      </a:dk2>
      <a:lt2>
        <a:srgbClr val="F2F2F2"/>
      </a:lt2>
      <a:accent1>
        <a:srgbClr val="56A0D3"/>
      </a:accent1>
      <a:accent2>
        <a:srgbClr val="BF311A"/>
      </a:accent2>
      <a:accent3>
        <a:srgbClr val="949B50"/>
      </a:accent3>
      <a:accent4>
        <a:srgbClr val="754200"/>
      </a:accent4>
      <a:accent5>
        <a:srgbClr val="807F83"/>
      </a:accent5>
      <a:accent6>
        <a:srgbClr val="E58E1A"/>
      </a:accent6>
      <a:hlink>
        <a:srgbClr val="00539B"/>
      </a:hlink>
      <a:folHlink>
        <a:srgbClr val="00539B"/>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trlProp" Target="../ctrlProps/ctrlProp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trlProp" Target="../ctrlProps/ctrlProp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trlProp" Target="../ctrlProps/ctrlProp1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trlProp" Target="../ctrlProps/ctrlProp13.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trlProp" Target="../ctrlProps/ctrlProp1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trlProp" Target="../ctrlProps/ctrlProp15.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trlProp" Target="../ctrlProps/ctrlProp1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trlProp" Target="../ctrlProps/ctrlProp17.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trlProp" Target="../ctrlProps/ctrlProp18.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0.xml"/><Relationship Id="rId1" Type="http://schemas.openxmlformats.org/officeDocument/2006/relationships/printerSettings" Target="../printerSettings/printerSettings20.bin"/><Relationship Id="rId4" Type="http://schemas.openxmlformats.org/officeDocument/2006/relationships/ctrlProp" Target="../ctrlProps/ctrlProp20.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1.xml"/><Relationship Id="rId1" Type="http://schemas.openxmlformats.org/officeDocument/2006/relationships/printerSettings" Target="../printerSettings/printerSettings21.bin"/><Relationship Id="rId4" Type="http://schemas.openxmlformats.org/officeDocument/2006/relationships/ctrlProp" Target="../ctrlProps/ctrlProp21.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2.xml"/><Relationship Id="rId1" Type="http://schemas.openxmlformats.org/officeDocument/2006/relationships/printerSettings" Target="../printerSettings/printerSettings22.bin"/><Relationship Id="rId4" Type="http://schemas.openxmlformats.org/officeDocument/2006/relationships/ctrlProp" Target="../ctrlProps/ctrlProp22.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3.xml"/><Relationship Id="rId1" Type="http://schemas.openxmlformats.org/officeDocument/2006/relationships/printerSettings" Target="../printerSettings/printerSettings23.bin"/><Relationship Id="rId4" Type="http://schemas.openxmlformats.org/officeDocument/2006/relationships/ctrlProp" Target="../ctrlProps/ctrlProp23.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4.xml"/><Relationship Id="rId1" Type="http://schemas.openxmlformats.org/officeDocument/2006/relationships/printerSettings" Target="../printerSettings/printerSettings24.bin"/><Relationship Id="rId4" Type="http://schemas.openxmlformats.org/officeDocument/2006/relationships/ctrlProp" Target="../ctrlProps/ctrlProp24.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5.xml"/><Relationship Id="rId1" Type="http://schemas.openxmlformats.org/officeDocument/2006/relationships/printerSettings" Target="../printerSettings/printerSettings25.bin"/><Relationship Id="rId4" Type="http://schemas.openxmlformats.org/officeDocument/2006/relationships/ctrlProp" Target="../ctrlProps/ctrlProp25.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6.xml"/><Relationship Id="rId1" Type="http://schemas.openxmlformats.org/officeDocument/2006/relationships/printerSettings" Target="../printerSettings/printerSettings26.bin"/><Relationship Id="rId4" Type="http://schemas.openxmlformats.org/officeDocument/2006/relationships/ctrlProp" Target="../ctrlProps/ctrlProp26.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7.xml"/><Relationship Id="rId1" Type="http://schemas.openxmlformats.org/officeDocument/2006/relationships/printerSettings" Target="../printerSettings/printerSettings27.bin"/><Relationship Id="rId4" Type="http://schemas.openxmlformats.org/officeDocument/2006/relationships/ctrlProp" Target="../ctrlProps/ctrlProp27.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8.xml"/><Relationship Id="rId1" Type="http://schemas.openxmlformats.org/officeDocument/2006/relationships/printerSettings" Target="../printerSettings/printerSettings28.bin"/><Relationship Id="rId4" Type="http://schemas.openxmlformats.org/officeDocument/2006/relationships/ctrlProp" Target="../ctrlProps/ctrlProp28.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9.xml"/><Relationship Id="rId1" Type="http://schemas.openxmlformats.org/officeDocument/2006/relationships/printerSettings" Target="../printerSettings/printerSettings29.bin"/><Relationship Id="rId4" Type="http://schemas.openxmlformats.org/officeDocument/2006/relationships/ctrlProp" Target="../ctrlProps/ctrlProp29.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3.xm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trlProp" Target="../ctrlProps/ctrlProp4.xm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trlProp" Target="../ctrlProps/ctrlProp5.xml"/></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trlProp" Target="../ctrlProps/ctrlProp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trlProp" Target="../ctrlProps/ctrlProp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trlProp" Target="../ctrlProps/ctrlProp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trlProp" Target="../ctrlProps/ctrlProp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00539B"/>
  </sheetPr>
  <dimension ref="A1:AA281"/>
  <sheetViews>
    <sheetView showGridLines="0" topLeftCell="A97" zoomScaleNormal="100" workbookViewId="0">
      <selection activeCell="C115" sqref="C115"/>
    </sheetView>
  </sheetViews>
  <sheetFormatPr defaultColWidth="0" defaultRowHeight="20.100000000000001" customHeight="1" zeroHeight="1" x14ac:dyDescent="0.25"/>
  <cols>
    <col min="1" max="1" width="3.7109375" style="91" customWidth="1"/>
    <col min="2" max="2" width="4.7109375" style="91" customWidth="1"/>
    <col min="3" max="3" width="15.7109375" style="91" customWidth="1"/>
    <col min="4" max="4" width="3.7109375" style="91" customWidth="1"/>
    <col min="5" max="5" width="33.7109375" style="91" customWidth="1"/>
    <col min="6" max="6" width="7.7109375" style="91" customWidth="1"/>
    <col min="7" max="7" width="10.7109375" style="91" customWidth="1"/>
    <col min="8" max="8" width="3.7109375" style="91" customWidth="1"/>
    <col min="9" max="9" width="20.7109375" style="91" customWidth="1"/>
    <col min="10" max="10" width="3.7109375" style="91" customWidth="1"/>
    <col min="11" max="11" width="60.7109375" style="91" customWidth="1"/>
    <col min="12" max="12" width="1.7109375" style="91" customWidth="1"/>
    <col min="13" max="13" width="3.7109375" style="91" customWidth="1"/>
    <col min="14" max="14" width="20.7109375" style="91" customWidth="1"/>
    <col min="15" max="15" width="3.7109375" style="91" customWidth="1"/>
    <col min="16" max="16" width="42.5703125" style="91" hidden="1" customWidth="1"/>
    <col min="17" max="16384" width="10.7109375" style="91" hidden="1"/>
  </cols>
  <sheetData>
    <row r="1" spans="2:27" ht="20.100000000000001" customHeight="1" thickBot="1" x14ac:dyDescent="0.3">
      <c r="AA1" s="91" t="s">
        <v>132</v>
      </c>
    </row>
    <row r="2" spans="2:27" ht="20.100000000000001" customHeight="1" thickTop="1" thickBot="1" x14ac:dyDescent="0.3">
      <c r="B2" s="117">
        <v>0</v>
      </c>
      <c r="C2" s="436" t="s">
        <v>150</v>
      </c>
      <c r="D2" s="436"/>
      <c r="E2" s="436"/>
      <c r="F2" s="436"/>
      <c r="G2" s="436"/>
      <c r="H2" s="436"/>
      <c r="I2" s="436"/>
      <c r="J2" s="436"/>
      <c r="K2" s="436"/>
      <c r="L2" s="436"/>
      <c r="AA2" s="91" t="s">
        <v>133</v>
      </c>
    </row>
    <row r="3" spans="2:27" ht="12" customHeight="1" thickTop="1" thickBot="1" x14ac:dyDescent="0.3">
      <c r="B3" s="98"/>
      <c r="C3" s="108"/>
      <c r="D3" s="108"/>
      <c r="E3" s="108"/>
      <c r="F3" s="108"/>
      <c r="G3" s="108"/>
      <c r="H3" s="108"/>
      <c r="I3" s="108"/>
      <c r="J3" s="108"/>
      <c r="K3" s="108"/>
      <c r="L3" s="108"/>
      <c r="AA3" s="91" t="s">
        <v>134</v>
      </c>
    </row>
    <row r="4" spans="2:27" ht="20.100000000000001" customHeight="1" thickTop="1" thickBot="1" x14ac:dyDescent="0.3">
      <c r="B4" s="98"/>
      <c r="C4" s="416" t="s">
        <v>144</v>
      </c>
      <c r="D4" s="417"/>
      <c r="E4" s="418"/>
      <c r="F4" s="416" t="s">
        <v>40</v>
      </c>
      <c r="G4" s="418"/>
      <c r="H4" s="416" t="s">
        <v>39</v>
      </c>
      <c r="I4" s="418"/>
      <c r="J4" s="416" t="s">
        <v>145</v>
      </c>
      <c r="K4" s="418"/>
      <c r="L4" s="108"/>
    </row>
    <row r="5" spans="2:27" ht="20.100000000000001" customHeight="1" thickTop="1" thickBot="1" x14ac:dyDescent="0.3">
      <c r="B5" s="98"/>
      <c r="C5" s="428" t="s">
        <v>163</v>
      </c>
      <c r="D5" s="435"/>
      <c r="E5" s="429"/>
      <c r="F5" s="430" t="str">
        <f>C20</f>
        <v>Complete</v>
      </c>
      <c r="G5" s="431"/>
      <c r="H5" s="428" t="str">
        <f>C22</f>
        <v>Casler</v>
      </c>
      <c r="I5" s="429"/>
      <c r="J5" s="426" t="str">
        <f>IF(ISBLANK(K21)=TRUE,"None",CHAR(34) &amp; LEFT(K21,50) &amp; IF(LEN(K21)&gt;50,"…","") &amp; CHAR(34))</f>
        <v>None</v>
      </c>
      <c r="K5" s="427"/>
      <c r="L5" s="108"/>
      <c r="AA5" s="91" t="s">
        <v>115</v>
      </c>
    </row>
    <row r="6" spans="2:27" ht="20.100000000000001" customHeight="1" thickTop="1" thickBot="1" x14ac:dyDescent="0.3">
      <c r="B6" s="98"/>
      <c r="C6" s="428" t="s">
        <v>169</v>
      </c>
      <c r="D6" s="435"/>
      <c r="E6" s="429"/>
      <c r="F6" s="430" t="str">
        <f>C30</f>
        <v>Complete</v>
      </c>
      <c r="G6" s="431"/>
      <c r="H6" s="428" t="str">
        <f>C32</f>
        <v>Casler</v>
      </c>
      <c r="I6" s="429"/>
      <c r="J6" s="426" t="str">
        <f>IF(ISBLANK(K31)=TRUE,"None",CHAR(34) &amp; LEFT(K31,50) &amp; IF(LEN(K31)&gt;50,"…","") &amp; CHAR(34))</f>
        <v>"Make sure to confirm definitions are consistent wi…"</v>
      </c>
      <c r="K6" s="427"/>
      <c r="L6" s="108"/>
      <c r="AA6" s="91" t="s">
        <v>200</v>
      </c>
    </row>
    <row r="7" spans="2:27" ht="20.100000000000001" customHeight="1" thickTop="1" thickBot="1" x14ac:dyDescent="0.3">
      <c r="B7" s="98"/>
      <c r="C7" s="428" t="s">
        <v>151</v>
      </c>
      <c r="D7" s="435"/>
      <c r="E7" s="429"/>
      <c r="F7" s="430" t="str">
        <f>C46</f>
        <v>Complete</v>
      </c>
      <c r="G7" s="431"/>
      <c r="H7" s="428" t="str">
        <f>C48</f>
        <v>Casler</v>
      </c>
      <c r="I7" s="429"/>
      <c r="J7" s="426" t="str">
        <f>IF(ISBLANK(K68)=TRUE,"None",CHAR(34) &amp; LEFT(K68,50) &amp; IF(LEN(K68)&gt;50,"…","") &amp; CHAR(34))</f>
        <v>None</v>
      </c>
      <c r="K7" s="427"/>
      <c r="L7" s="108"/>
    </row>
    <row r="8" spans="2:27" ht="20.100000000000001" customHeight="1" thickTop="1" thickBot="1" x14ac:dyDescent="0.3">
      <c r="B8" s="98"/>
      <c r="C8" s="428" t="s">
        <v>155</v>
      </c>
      <c r="D8" s="435"/>
      <c r="E8" s="429"/>
      <c r="F8" s="430" t="str">
        <f>C101</f>
        <v>Complete</v>
      </c>
      <c r="G8" s="431"/>
      <c r="H8" s="428" t="str">
        <f>C103</f>
        <v>Casler</v>
      </c>
      <c r="I8" s="429"/>
      <c r="J8" s="426" t="str">
        <f>IF(ISBLANK(K102)=TRUE,"None",CHAR(34) &amp; LEFT(K102,50) &amp; IF(LEN(K102)&gt;50,"…","") &amp; CHAR(34))</f>
        <v>None</v>
      </c>
      <c r="K8" s="427"/>
      <c r="L8" s="108"/>
    </row>
    <row r="9" spans="2:27" ht="20.100000000000001" customHeight="1" thickTop="1" thickBot="1" x14ac:dyDescent="0.3">
      <c r="B9" s="98"/>
      <c r="C9" s="428" t="s">
        <v>160</v>
      </c>
      <c r="D9" s="435"/>
      <c r="E9" s="429"/>
      <c r="F9" s="430" t="str">
        <f>C112</f>
        <v>Complete</v>
      </c>
      <c r="G9" s="431"/>
      <c r="H9" s="428" t="str">
        <f>C114</f>
        <v>Casler</v>
      </c>
      <c r="I9" s="429"/>
      <c r="J9" s="426" t="str">
        <f>IF(ISBLANK(K113)=TRUE,"None",CHAR(34) &amp; LEFT(K113,50) &amp; IF(LEN(K113)&gt;50,"…","") &amp; CHAR(34))</f>
        <v>"Need to reset protection on first module to allow …"</v>
      </c>
      <c r="K9" s="427"/>
      <c r="L9" s="108"/>
    </row>
    <row r="10" spans="2:27" ht="20.100000000000001" customHeight="1" thickTop="1" thickBot="1" x14ac:dyDescent="0.3">
      <c r="B10" s="98"/>
      <c r="C10" s="432" t="str">
        <f>B117</f>
        <v>RFP Released</v>
      </c>
      <c r="D10" s="433"/>
      <c r="E10" s="433"/>
      <c r="F10" s="433"/>
      <c r="G10" s="433"/>
      <c r="H10" s="433"/>
      <c r="I10" s="433"/>
      <c r="J10" s="433"/>
      <c r="K10" s="434"/>
      <c r="L10" s="108"/>
    </row>
    <row r="11" spans="2:27" ht="20.100000000000001" customHeight="1" thickTop="1" thickBot="1" x14ac:dyDescent="0.3">
      <c r="B11" s="98"/>
      <c r="C11" s="118" t="s">
        <v>154</v>
      </c>
      <c r="D11" s="120"/>
      <c r="E11" s="119"/>
      <c r="F11" s="430" t="str">
        <f>C121</f>
        <v>Not Started</v>
      </c>
      <c r="G11" s="431"/>
      <c r="H11" s="428" t="str">
        <f>C123</f>
        <v>PM Staff</v>
      </c>
      <c r="I11" s="429"/>
      <c r="J11" s="426" t="str">
        <f>IF(ISBLANK(G122)=TRUE,"None",CHAR(34) &amp; LEFT(G122,50) &amp; IF(LEN(G122)&gt;50,"…","") &amp; CHAR(34))</f>
        <v>None</v>
      </c>
      <c r="K11" s="427"/>
      <c r="L11" s="108"/>
    </row>
    <row r="12" spans="2:27" ht="20.100000000000001" customHeight="1" thickTop="1" thickBot="1" x14ac:dyDescent="0.3">
      <c r="B12" s="98"/>
      <c r="C12" s="428" t="s">
        <v>157</v>
      </c>
      <c r="D12" s="435"/>
      <c r="E12" s="429"/>
      <c r="F12" s="430" t="str">
        <f>C129</f>
        <v>Not Started</v>
      </c>
      <c r="G12" s="431"/>
      <c r="H12" s="428" t="str">
        <f>C131</f>
        <v>PM Staff</v>
      </c>
      <c r="I12" s="429"/>
      <c r="J12" s="426" t="str">
        <f>IF(ISBLANK(G130)=TRUE,"None",CHAR(34) &amp; LEFT(G130,50) &amp; IF(LEN(G130)&gt;50,"…","") &amp; CHAR(34))</f>
        <v>None</v>
      </c>
      <c r="K12" s="427"/>
      <c r="L12" s="108"/>
    </row>
    <row r="13" spans="2:27" ht="20.100000000000001" customHeight="1" thickTop="1" thickBot="1" x14ac:dyDescent="0.3">
      <c r="B13" s="98"/>
      <c r="C13" s="428" t="s">
        <v>191</v>
      </c>
      <c r="D13" s="435"/>
      <c r="E13" s="429"/>
      <c r="F13" s="430" t="str">
        <f>C136</f>
        <v>Not Started</v>
      </c>
      <c r="G13" s="431"/>
      <c r="H13" s="428" t="str">
        <f>C138</f>
        <v>PM Staff</v>
      </c>
      <c r="I13" s="429"/>
      <c r="J13" s="426" t="str">
        <f>IF(ISBLANK(K137)=TRUE,"None",CHAR(34) &amp; LEFT(K137,50) &amp; IF(LEN(K137)&gt;50,"…","") &amp; CHAR(34))</f>
        <v>"Run filters by opening filter XLSM worksheet until…"</v>
      </c>
      <c r="K13" s="427"/>
      <c r="L13" s="108"/>
    </row>
    <row r="14" spans="2:27" ht="20.100000000000001" customHeight="1" thickTop="1" thickBot="1" x14ac:dyDescent="0.3">
      <c r="B14" s="98"/>
      <c r="C14" s="428" t="s">
        <v>174</v>
      </c>
      <c r="D14" s="435"/>
      <c r="E14" s="429"/>
      <c r="F14" s="430" t="str">
        <f>C147</f>
        <v>Not Started</v>
      </c>
      <c r="G14" s="431"/>
      <c r="H14" s="428" t="str">
        <f>C149</f>
        <v>PM Staff</v>
      </c>
      <c r="I14" s="429"/>
      <c r="J14" s="426" t="str">
        <f>IF(ISBLANK(I149)=TRUE,"None",CHAR(34) &amp; LEFT(I149,50) &amp; IF(LEN(I149)&gt;50,"…","") &amp; CHAR(34))</f>
        <v>None</v>
      </c>
      <c r="K14" s="427"/>
      <c r="L14" s="108"/>
    </row>
    <row r="15" spans="2:27" ht="20.100000000000001" customHeight="1" thickTop="1" thickBot="1" x14ac:dyDescent="0.3">
      <c r="B15" s="98"/>
      <c r="C15" s="428" t="s">
        <v>173</v>
      </c>
      <c r="D15" s="435"/>
      <c r="E15" s="429"/>
      <c r="F15" s="430" t="str">
        <f>C218</f>
        <v>Not Started</v>
      </c>
      <c r="G15" s="431"/>
      <c r="H15" s="428" t="str">
        <f>C220</f>
        <v>PM Staff</v>
      </c>
      <c r="I15" s="429"/>
      <c r="J15" s="426" t="str">
        <f>IF(ISBLANK(I219)=TRUE,"None",CHAR(34) &amp; LEFT(I219,50) &amp; IF(LEN(I219)&gt;50,"…","") &amp; CHAR(34))</f>
        <v>None</v>
      </c>
      <c r="K15" s="427"/>
      <c r="L15" s="108"/>
    </row>
    <row r="16" spans="2:27" ht="12" customHeight="1" thickTop="1" thickBot="1" x14ac:dyDescent="0.3">
      <c r="B16" s="98"/>
      <c r="C16" s="108"/>
      <c r="D16" s="108"/>
      <c r="E16" s="108"/>
      <c r="F16" s="108"/>
      <c r="G16" s="108"/>
      <c r="H16" s="108"/>
      <c r="I16" s="108"/>
      <c r="J16" s="108"/>
      <c r="K16" s="108"/>
      <c r="L16" s="108"/>
    </row>
    <row r="17" spans="2:12" ht="20.100000000000001" customHeight="1" thickTop="1" thickBot="1" x14ac:dyDescent="0.3"/>
    <row r="18" spans="2:12" ht="20.100000000000001" customHeight="1" thickTop="1" thickBot="1" x14ac:dyDescent="0.3">
      <c r="B18" s="151">
        <v>1</v>
      </c>
      <c r="C18" s="419" t="s">
        <v>199</v>
      </c>
      <c r="D18" s="419"/>
      <c r="E18" s="419"/>
      <c r="F18" s="419"/>
      <c r="G18" s="419"/>
      <c r="H18" s="419"/>
      <c r="I18" s="419"/>
      <c r="J18" s="419"/>
      <c r="K18" s="419"/>
      <c r="L18" s="419"/>
    </row>
    <row r="19" spans="2:12" ht="12" customHeight="1" thickTop="1" thickBot="1" x14ac:dyDescent="0.3">
      <c r="B19" s="99"/>
      <c r="C19" s="99"/>
      <c r="D19" s="99"/>
      <c r="E19" s="99"/>
      <c r="F19" s="99"/>
      <c r="G19" s="99"/>
      <c r="H19" s="99"/>
      <c r="I19" s="99"/>
      <c r="J19" s="99"/>
      <c r="K19" s="99"/>
      <c r="L19" s="99"/>
    </row>
    <row r="20" spans="2:12" ht="20.100000000000001" customHeight="1" thickTop="1" thickBot="1" x14ac:dyDescent="0.3">
      <c r="B20" s="99"/>
      <c r="C20" s="98" t="s">
        <v>134</v>
      </c>
      <c r="D20" s="99"/>
      <c r="E20" s="450" t="s">
        <v>138</v>
      </c>
      <c r="F20" s="451"/>
      <c r="G20" s="451"/>
      <c r="H20" s="121"/>
      <c r="I20" s="214" t="s">
        <v>201</v>
      </c>
      <c r="J20" s="108"/>
      <c r="K20" s="211" t="s">
        <v>143</v>
      </c>
      <c r="L20" s="99"/>
    </row>
    <row r="21" spans="2:12" ht="20.100000000000001" customHeight="1" thickTop="1" thickBot="1" x14ac:dyDescent="0.3">
      <c r="B21" s="99"/>
      <c r="C21" s="99"/>
      <c r="D21" s="99"/>
      <c r="E21" s="93" t="s">
        <v>4450</v>
      </c>
      <c r="F21" s="99"/>
      <c r="G21" s="95" t="s">
        <v>4451</v>
      </c>
      <c r="H21" s="198"/>
      <c r="I21" s="95" t="s">
        <v>115</v>
      </c>
      <c r="J21" s="212"/>
      <c r="K21" s="402"/>
      <c r="L21" s="101"/>
    </row>
    <row r="22" spans="2:12" ht="20.100000000000001" customHeight="1" thickTop="1" thickBot="1" x14ac:dyDescent="0.3">
      <c r="B22" s="99"/>
      <c r="C22" s="107" t="s">
        <v>4455</v>
      </c>
      <c r="D22" s="99"/>
      <c r="E22" s="93" t="s">
        <v>4452</v>
      </c>
      <c r="F22" s="99"/>
      <c r="G22" s="203" t="s">
        <v>4452</v>
      </c>
      <c r="H22" s="200"/>
      <c r="I22" s="213"/>
      <c r="J22" s="212"/>
      <c r="K22" s="403"/>
      <c r="L22" s="101"/>
    </row>
    <row r="23" spans="2:12" ht="38.25" customHeight="1" thickTop="1" thickBot="1" x14ac:dyDescent="0.3">
      <c r="B23" s="99"/>
      <c r="C23" s="99"/>
      <c r="D23" s="99"/>
      <c r="E23" s="401" t="s">
        <v>4454</v>
      </c>
      <c r="F23" s="99"/>
      <c r="G23" s="199"/>
      <c r="H23" s="200"/>
      <c r="I23" s="214" t="s">
        <v>202</v>
      </c>
      <c r="J23" s="212"/>
      <c r="K23" s="403"/>
      <c r="L23" s="99"/>
    </row>
    <row r="24" spans="2:12" ht="20.100000000000001" customHeight="1" thickTop="1" thickBot="1" x14ac:dyDescent="0.3">
      <c r="B24" s="99"/>
      <c r="C24" s="99"/>
      <c r="D24" s="99"/>
      <c r="E24" s="94" t="s">
        <v>4453</v>
      </c>
      <c r="F24" s="99"/>
      <c r="G24" s="199"/>
      <c r="H24" s="200"/>
      <c r="I24" s="95" t="s">
        <v>115</v>
      </c>
      <c r="J24" s="212"/>
      <c r="K24" s="403"/>
      <c r="L24" s="99"/>
    </row>
    <row r="25" spans="2:12" ht="20.100000000000001" customHeight="1" thickTop="1" thickBot="1" x14ac:dyDescent="0.3">
      <c r="B25" s="99"/>
      <c r="C25" s="99"/>
      <c r="D25" s="99"/>
      <c r="E25" s="93" t="s">
        <v>217</v>
      </c>
      <c r="F25" s="99"/>
      <c r="G25" s="201"/>
      <c r="H25" s="202"/>
      <c r="I25" s="217" t="s">
        <v>205</v>
      </c>
      <c r="J25" s="212"/>
      <c r="K25" s="404"/>
      <c r="L25" s="99"/>
    </row>
    <row r="26" spans="2:12" ht="12" customHeight="1" thickTop="1" thickBot="1" x14ac:dyDescent="0.3">
      <c r="B26" s="99"/>
      <c r="C26" s="99"/>
      <c r="D26" s="99"/>
      <c r="E26" s="99"/>
      <c r="F26" s="99"/>
      <c r="G26" s="99"/>
      <c r="H26" s="99"/>
      <c r="I26" s="99"/>
      <c r="J26" s="99"/>
      <c r="K26" s="99"/>
      <c r="L26" s="99"/>
    </row>
    <row r="27" spans="2:12" ht="20.100000000000001" customHeight="1" thickTop="1" thickBot="1" x14ac:dyDescent="0.3"/>
    <row r="28" spans="2:12" ht="20.100000000000001" customHeight="1" thickTop="1" thickBot="1" x14ac:dyDescent="0.3">
      <c r="B28" s="151">
        <v>2</v>
      </c>
      <c r="C28" s="419" t="s">
        <v>215</v>
      </c>
      <c r="D28" s="419"/>
      <c r="E28" s="419"/>
      <c r="F28" s="419"/>
      <c r="G28" s="419"/>
      <c r="H28" s="419"/>
      <c r="I28" s="419"/>
      <c r="J28" s="419"/>
      <c r="K28" s="419"/>
      <c r="L28" s="419"/>
    </row>
    <row r="29" spans="2:12" ht="12" customHeight="1" thickTop="1" thickBot="1" x14ac:dyDescent="0.3">
      <c r="B29" s="98"/>
      <c r="C29" s="108"/>
      <c r="D29" s="108"/>
      <c r="E29" s="108"/>
      <c r="F29" s="108"/>
      <c r="G29" s="108"/>
      <c r="H29" s="108"/>
      <c r="I29" s="108"/>
      <c r="J29" s="108"/>
      <c r="K29" s="108"/>
      <c r="L29" s="108"/>
    </row>
    <row r="30" spans="2:12" ht="20.100000000000001" customHeight="1" thickTop="1" thickBot="1" x14ac:dyDescent="0.3">
      <c r="B30" s="99"/>
      <c r="C30" s="98" t="s">
        <v>134</v>
      </c>
      <c r="D30" s="99"/>
      <c r="E30" s="114" t="s">
        <v>137</v>
      </c>
      <c r="F30" s="115" t="s">
        <v>8</v>
      </c>
      <c r="G30" s="115" t="s">
        <v>126</v>
      </c>
      <c r="H30" s="98"/>
      <c r="I30" s="115" t="s">
        <v>142</v>
      </c>
      <c r="J30" s="98"/>
      <c r="K30" s="116" t="s">
        <v>143</v>
      </c>
      <c r="L30" s="99"/>
    </row>
    <row r="31" spans="2:12" ht="20.100000000000001" customHeight="1" thickTop="1" thickBot="1" x14ac:dyDescent="0.3">
      <c r="B31" s="99"/>
      <c r="C31" s="99"/>
      <c r="D31" s="99"/>
      <c r="E31" s="100" t="s">
        <v>119</v>
      </c>
      <c r="F31" s="95" t="s">
        <v>5</v>
      </c>
      <c r="G31" s="95">
        <v>4</v>
      </c>
      <c r="H31" s="101"/>
      <c r="I31" s="96">
        <v>0.9</v>
      </c>
      <c r="J31" s="112"/>
      <c r="K31" s="405" t="s">
        <v>216</v>
      </c>
      <c r="L31" s="101"/>
    </row>
    <row r="32" spans="2:12" ht="20.100000000000001" customHeight="1" thickTop="1" thickBot="1" x14ac:dyDescent="0.3">
      <c r="B32" s="99"/>
      <c r="C32" s="107" t="s">
        <v>4455</v>
      </c>
      <c r="D32" s="99"/>
      <c r="E32" s="100" t="s">
        <v>120</v>
      </c>
      <c r="F32" s="95" t="s">
        <v>6</v>
      </c>
      <c r="G32" s="95">
        <v>2</v>
      </c>
      <c r="H32" s="101"/>
      <c r="I32" s="97">
        <v>0.8</v>
      </c>
      <c r="J32" s="112"/>
      <c r="K32" s="407"/>
      <c r="L32" s="101"/>
    </row>
    <row r="33" spans="2:14" ht="20.100000000000001" customHeight="1" thickTop="1" thickBot="1" x14ac:dyDescent="0.3">
      <c r="B33" s="99"/>
      <c r="C33" s="99"/>
      <c r="D33" s="99"/>
      <c r="E33" s="100" t="s">
        <v>121</v>
      </c>
      <c r="F33" s="95" t="s">
        <v>7</v>
      </c>
      <c r="G33" s="95">
        <v>1</v>
      </c>
      <c r="H33" s="101"/>
      <c r="I33" s="153">
        <v>0</v>
      </c>
      <c r="J33" s="113"/>
      <c r="K33" s="406"/>
      <c r="L33" s="101"/>
    </row>
    <row r="34" spans="2:14" ht="12" customHeight="1" thickTop="1" thickBot="1" x14ac:dyDescent="0.3">
      <c r="B34" s="99"/>
      <c r="C34" s="101"/>
      <c r="D34" s="105"/>
      <c r="E34" s="106"/>
      <c r="F34" s="101" t="s">
        <v>212</v>
      </c>
      <c r="G34" s="101"/>
      <c r="H34" s="101"/>
      <c r="I34" s="101"/>
      <c r="J34" s="101"/>
      <c r="K34" s="101"/>
      <c r="L34" s="101"/>
    </row>
    <row r="35" spans="2:14" ht="20.100000000000001" customHeight="1" thickTop="1" thickBot="1" x14ac:dyDescent="0.3">
      <c r="B35" s="99"/>
      <c r="C35" s="92"/>
      <c r="D35" s="99"/>
      <c r="E35" s="114" t="s">
        <v>135</v>
      </c>
      <c r="F35" s="115" t="s">
        <v>8</v>
      </c>
      <c r="G35" s="115" t="s">
        <v>129</v>
      </c>
      <c r="H35" s="416" t="s">
        <v>9</v>
      </c>
      <c r="I35" s="417"/>
      <c r="J35" s="417"/>
      <c r="K35" s="418"/>
      <c r="L35" s="99"/>
    </row>
    <row r="36" spans="2:14" ht="65.099999999999994" customHeight="1" thickTop="1" thickBot="1" x14ac:dyDescent="0.3">
      <c r="B36" s="99"/>
      <c r="C36" s="92"/>
      <c r="D36" s="99"/>
      <c r="E36" s="93" t="s">
        <v>115</v>
      </c>
      <c r="F36" s="95" t="s">
        <v>10</v>
      </c>
      <c r="G36" s="102">
        <v>1</v>
      </c>
      <c r="H36" s="413" t="s">
        <v>194</v>
      </c>
      <c r="I36" s="414"/>
      <c r="J36" s="414"/>
      <c r="K36" s="415"/>
      <c r="L36" s="103"/>
    </row>
    <row r="37" spans="2:14" ht="30" customHeight="1" thickTop="1" thickBot="1" x14ac:dyDescent="0.3">
      <c r="B37" s="99"/>
      <c r="C37" s="92"/>
      <c r="D37" s="99"/>
      <c r="E37" s="93" t="s">
        <v>116</v>
      </c>
      <c r="F37" s="95" t="s">
        <v>11</v>
      </c>
      <c r="G37" s="102">
        <v>0.75</v>
      </c>
      <c r="H37" s="413" t="s">
        <v>195</v>
      </c>
      <c r="I37" s="414"/>
      <c r="J37" s="414"/>
      <c r="K37" s="415"/>
      <c r="L37" s="103"/>
    </row>
    <row r="38" spans="2:14" ht="45" customHeight="1" thickTop="1" thickBot="1" x14ac:dyDescent="0.3">
      <c r="B38" s="99"/>
      <c r="C38" s="92"/>
      <c r="D38" s="99"/>
      <c r="E38" s="93" t="s">
        <v>131</v>
      </c>
      <c r="F38" s="95" t="s">
        <v>12</v>
      </c>
      <c r="G38" s="102">
        <v>0.75</v>
      </c>
      <c r="H38" s="413" t="s">
        <v>196</v>
      </c>
      <c r="I38" s="414"/>
      <c r="J38" s="414"/>
      <c r="K38" s="415"/>
      <c r="L38" s="103"/>
    </row>
    <row r="39" spans="2:14" ht="30" customHeight="1" thickTop="1" thickBot="1" x14ac:dyDescent="0.3">
      <c r="B39" s="99"/>
      <c r="C39" s="99"/>
      <c r="D39" s="99"/>
      <c r="E39" s="93" t="s">
        <v>118</v>
      </c>
      <c r="F39" s="95" t="s">
        <v>6</v>
      </c>
      <c r="G39" s="102">
        <v>0.5</v>
      </c>
      <c r="H39" s="413" t="s">
        <v>197</v>
      </c>
      <c r="I39" s="414"/>
      <c r="J39" s="414"/>
      <c r="K39" s="415"/>
      <c r="L39" s="103"/>
    </row>
    <row r="40" spans="2:14" ht="30" customHeight="1" thickTop="1" thickBot="1" x14ac:dyDescent="0.3">
      <c r="B40" s="99"/>
      <c r="C40" s="99"/>
      <c r="D40" s="99"/>
      <c r="E40" s="93" t="s">
        <v>117</v>
      </c>
      <c r="F40" s="95" t="s">
        <v>13</v>
      </c>
      <c r="G40" s="102">
        <v>0.25</v>
      </c>
      <c r="H40" s="413" t="s">
        <v>218</v>
      </c>
      <c r="I40" s="414"/>
      <c r="J40" s="414"/>
      <c r="K40" s="415"/>
      <c r="L40" s="103"/>
    </row>
    <row r="41" spans="2:14" ht="30" customHeight="1" thickTop="1" thickBot="1" x14ac:dyDescent="0.3">
      <c r="B41" s="99"/>
      <c r="C41" s="99"/>
      <c r="D41" s="99"/>
      <c r="E41" s="93" t="s">
        <v>123</v>
      </c>
      <c r="F41" s="95" t="s">
        <v>14</v>
      </c>
      <c r="G41" s="102">
        <v>0</v>
      </c>
      <c r="H41" s="413" t="s">
        <v>198</v>
      </c>
      <c r="I41" s="414"/>
      <c r="J41" s="414"/>
      <c r="K41" s="415"/>
      <c r="L41" s="103"/>
    </row>
    <row r="42" spans="2:14" ht="12" customHeight="1" thickTop="1" thickBot="1" x14ac:dyDescent="0.3">
      <c r="B42" s="99"/>
      <c r="C42" s="99"/>
      <c r="D42" s="99"/>
      <c r="E42" s="104"/>
      <c r="F42" s="101"/>
      <c r="G42" s="103"/>
      <c r="H42" s="103"/>
      <c r="I42" s="103"/>
      <c r="J42" s="103"/>
      <c r="K42" s="103"/>
      <c r="L42" s="103"/>
    </row>
    <row r="43" spans="2:14" ht="20.100000000000001" customHeight="1" thickTop="1" thickBot="1" x14ac:dyDescent="0.3"/>
    <row r="44" spans="2:14" ht="20.100000000000001" customHeight="1" thickTop="1" thickBot="1" x14ac:dyDescent="0.3">
      <c r="B44" s="151">
        <v>3</v>
      </c>
      <c r="C44" s="419" t="s">
        <v>152</v>
      </c>
      <c r="D44" s="419"/>
      <c r="E44" s="419"/>
      <c r="F44" s="419"/>
      <c r="G44" s="419"/>
      <c r="H44" s="419"/>
      <c r="I44" s="419"/>
      <c r="J44" s="419"/>
      <c r="K44" s="419"/>
      <c r="L44" s="419"/>
    </row>
    <row r="45" spans="2:14" ht="12" customHeight="1" thickTop="1" thickBot="1" x14ac:dyDescent="0.3">
      <c r="B45" s="98"/>
      <c r="C45" s="108"/>
      <c r="D45" s="108"/>
      <c r="E45" s="108"/>
      <c r="F45" s="108"/>
      <c r="G45" s="108"/>
      <c r="H45" s="108"/>
      <c r="I45" s="108"/>
      <c r="J45" s="108"/>
      <c r="K45" s="108"/>
      <c r="L45" s="108"/>
    </row>
    <row r="46" spans="2:14" ht="20.100000000000001" customHeight="1" thickTop="1" thickBot="1" x14ac:dyDescent="0.3">
      <c r="B46" s="99"/>
      <c r="C46" s="98" t="s">
        <v>134</v>
      </c>
      <c r="D46" s="99"/>
      <c r="E46" s="114" t="s">
        <v>139</v>
      </c>
      <c r="F46" s="115" t="s">
        <v>141</v>
      </c>
      <c r="G46" s="115" t="s">
        <v>140</v>
      </c>
      <c r="H46" s="98"/>
      <c r="I46" s="128" t="s">
        <v>153</v>
      </c>
      <c r="J46" s="121"/>
      <c r="K46" s="114" t="s">
        <v>161</v>
      </c>
      <c r="L46" s="99"/>
      <c r="N46" s="258" t="s">
        <v>213</v>
      </c>
    </row>
    <row r="47" spans="2:14" ht="20.100000000000001" customHeight="1" thickTop="1" thickBot="1" x14ac:dyDescent="0.3">
      <c r="B47" s="99"/>
      <c r="C47" s="99"/>
      <c r="D47" s="99"/>
      <c r="E47" s="93" t="s">
        <v>220</v>
      </c>
      <c r="F47" s="110" t="s">
        <v>46</v>
      </c>
      <c r="G47" s="111">
        <v>5.1666666666666666E-2</v>
      </c>
      <c r="H47" s="109"/>
      <c r="I47" s="98" t="s">
        <v>134</v>
      </c>
      <c r="J47" s="122"/>
      <c r="K47" s="99"/>
      <c r="L47" s="99"/>
      <c r="N47" s="259">
        <f>SUMPRODUCT(--ISNA(MATCH('Accounts Payable'!$C$13:$C$255,$F$31:$F$34,0)))-COUNTIF('Accounts Payable'!$C$13:$C$255,"")</f>
        <v>0</v>
      </c>
    </row>
    <row r="48" spans="2:14" ht="20.100000000000001" customHeight="1" thickTop="1" thickBot="1" x14ac:dyDescent="0.3">
      <c r="B48" s="99"/>
      <c r="C48" s="107" t="s">
        <v>4455</v>
      </c>
      <c r="D48" s="99"/>
      <c r="E48" s="93" t="s">
        <v>221</v>
      </c>
      <c r="F48" s="110" t="s">
        <v>47</v>
      </c>
      <c r="G48" s="111">
        <v>5.1666666666666666E-2</v>
      </c>
      <c r="H48" s="109"/>
      <c r="I48" s="98" t="s">
        <v>134</v>
      </c>
      <c r="J48" s="123"/>
      <c r="K48" s="99"/>
      <c r="L48" s="99"/>
      <c r="N48" s="259">
        <f>SUMPRODUCT(--ISNA(MATCH('Bank Reconciliation'!$C$13:$C$52,$F$31:$F$34,0)))-COUNTIF('Bank Reconciliation'!$C$13:$C$52,"")</f>
        <v>0</v>
      </c>
    </row>
    <row r="49" spans="2:14" ht="20.100000000000001" customHeight="1" thickTop="1" thickBot="1" x14ac:dyDescent="0.3">
      <c r="B49" s="99"/>
      <c r="C49" s="99"/>
      <c r="D49" s="99"/>
      <c r="E49" s="93" t="s">
        <v>222</v>
      </c>
      <c r="F49" s="110" t="s">
        <v>48</v>
      </c>
      <c r="G49" s="111">
        <v>5.1666666666666666E-2</v>
      </c>
      <c r="H49" s="109"/>
      <c r="I49" s="98" t="s">
        <v>134</v>
      </c>
      <c r="J49" s="123"/>
      <c r="K49" s="99"/>
      <c r="L49" s="99"/>
      <c r="N49" s="259">
        <f>SUMPRODUCT(--ISNA(MATCH(Budgeting!$C$13:$C$142,$F$31:$F$34,0)))-COUNTIF(Budgeting!$C$13:$C$142,"")</f>
        <v>0</v>
      </c>
    </row>
    <row r="50" spans="2:14" ht="20.100000000000001" customHeight="1" thickTop="1" thickBot="1" x14ac:dyDescent="0.3">
      <c r="B50" s="99"/>
      <c r="C50" s="99"/>
      <c r="D50" s="99"/>
      <c r="E50" s="93" t="s">
        <v>223</v>
      </c>
      <c r="F50" s="110" t="s">
        <v>49</v>
      </c>
      <c r="G50" s="111">
        <v>5.1666666666666666E-2</v>
      </c>
      <c r="H50" s="109"/>
      <c r="I50" s="98" t="s">
        <v>134</v>
      </c>
      <c r="J50" s="123"/>
      <c r="K50" s="99"/>
      <c r="L50" s="99"/>
      <c r="N50" s="259">
        <f>SUMPRODUCT(--ISNA(MATCH('Business License'!$C$13:$C$49,$F$31:$F$34,0)))-COUNTIF('Business License'!$C$13:$C$49,"")</f>
        <v>0</v>
      </c>
    </row>
    <row r="51" spans="2:14" ht="20.100000000000001" customHeight="1" thickTop="1" thickBot="1" x14ac:dyDescent="0.3">
      <c r="B51" s="99"/>
      <c r="C51" s="99"/>
      <c r="D51" s="99"/>
      <c r="E51" s="93" t="s">
        <v>224</v>
      </c>
      <c r="F51" s="110" t="s">
        <v>50</v>
      </c>
      <c r="G51" s="111">
        <v>5.1666666666666666E-2</v>
      </c>
      <c r="H51" s="109"/>
      <c r="I51" s="98" t="s">
        <v>134</v>
      </c>
      <c r="J51" s="123"/>
      <c r="K51" s="132" t="s">
        <v>165</v>
      </c>
      <c r="L51" s="99"/>
      <c r="N51" s="259">
        <f>SUMPRODUCT(--ISNA(MATCH('Cash Receipting'!$C$13:$C$200,$F$31:$F$34,0)))-COUNTIF('Cash Receipting'!$C$13:$C$200,"")</f>
        <v>0</v>
      </c>
    </row>
    <row r="52" spans="2:14" ht="20.100000000000001" customHeight="1" thickTop="1" thickBot="1" x14ac:dyDescent="0.3">
      <c r="B52" s="99"/>
      <c r="C52" s="99"/>
      <c r="D52" s="99"/>
      <c r="E52" s="93" t="s">
        <v>225</v>
      </c>
      <c r="F52" s="110" t="s">
        <v>51</v>
      </c>
      <c r="G52" s="111">
        <v>5.1666666666666666E-2</v>
      </c>
      <c r="H52" s="109"/>
      <c r="I52" s="98" t="s">
        <v>134</v>
      </c>
      <c r="J52" s="124"/>
      <c r="K52" s="424" t="s">
        <v>214</v>
      </c>
      <c r="L52" s="99"/>
      <c r="N52" s="259">
        <f>SUMPRODUCT(--ISNA(MATCH('Contract Management'!$C$13:$C$83,$F$31:$F$34,0)))-COUNTIF('Contract Management'!$C$13:$C$83,"")</f>
        <v>0</v>
      </c>
    </row>
    <row r="53" spans="2:14" ht="20.100000000000001" customHeight="1" thickTop="1" thickBot="1" x14ac:dyDescent="0.3">
      <c r="B53" s="99"/>
      <c r="C53" s="99"/>
      <c r="D53" s="99"/>
      <c r="E53" s="93" t="s">
        <v>226</v>
      </c>
      <c r="F53" s="110" t="s">
        <v>52</v>
      </c>
      <c r="G53" s="111">
        <v>1.4999999999999999E-2</v>
      </c>
      <c r="H53" s="109"/>
      <c r="I53" s="98" t="s">
        <v>134</v>
      </c>
      <c r="J53" s="130"/>
      <c r="K53" s="425"/>
      <c r="L53" s="99"/>
      <c r="N53" s="259">
        <f>SUMPRODUCT(--ISNA(MATCH('Debt Service Management'!$C$13:$C$24,$F$31:$F$34,0)))-COUNTIF('Debt Service Management'!$C$13:$C$24,"")</f>
        <v>0</v>
      </c>
    </row>
    <row r="54" spans="2:14" ht="20.100000000000001" customHeight="1" thickTop="1" thickBot="1" x14ac:dyDescent="0.3">
      <c r="B54" s="99"/>
      <c r="C54" s="99"/>
      <c r="D54" s="99"/>
      <c r="E54" s="93" t="s">
        <v>227</v>
      </c>
      <c r="F54" s="110" t="s">
        <v>53</v>
      </c>
      <c r="G54" s="111">
        <v>5.1666666666666666E-2</v>
      </c>
      <c r="H54" s="109"/>
      <c r="I54" s="98" t="s">
        <v>134</v>
      </c>
      <c r="J54" s="121"/>
      <c r="K54" s="425"/>
      <c r="L54" s="99"/>
      <c r="N54" s="259">
        <f>SUMPRODUCT(--ISNA(MATCH('Fixed Assets'!$C$13:$C$207,$F$31:$F$34,0)))-COUNTIF('Fixed Assets'!$C$13:$C$207,"")</f>
        <v>0</v>
      </c>
    </row>
    <row r="55" spans="2:14" ht="20.100000000000001" customHeight="1" thickTop="1" thickBot="1" x14ac:dyDescent="0.3">
      <c r="B55" s="99"/>
      <c r="C55" s="99"/>
      <c r="D55" s="99"/>
      <c r="E55" s="93" t="s">
        <v>228</v>
      </c>
      <c r="F55" s="110" t="s">
        <v>42</v>
      </c>
      <c r="G55" s="111">
        <v>0</v>
      </c>
      <c r="H55" s="109"/>
      <c r="I55" s="98" t="s">
        <v>134</v>
      </c>
      <c r="J55" s="131"/>
      <c r="K55" s="425"/>
      <c r="L55" s="99"/>
      <c r="N55" s="259">
        <f>SUMPRODUCT(--ISNA(MATCH('Fleet &amp; Equipment Management'!$C$13:$C$213,$F$31:$F$34,0)))-COUNTIF('Fleet &amp; Equipment Management'!$C$13:$C$213,"")</f>
        <v>0</v>
      </c>
    </row>
    <row r="56" spans="2:14" ht="20.100000000000001" customHeight="1" thickTop="1" thickBot="1" x14ac:dyDescent="0.3">
      <c r="B56" s="99"/>
      <c r="C56" s="99"/>
      <c r="D56" s="99"/>
      <c r="E56" s="93" t="s">
        <v>229</v>
      </c>
      <c r="F56" s="110" t="s">
        <v>54</v>
      </c>
      <c r="G56" s="111">
        <v>5.1666666666666666E-2</v>
      </c>
      <c r="H56" s="109"/>
      <c r="I56" s="98" t="s">
        <v>134</v>
      </c>
      <c r="J56" s="131"/>
      <c r="K56" s="425"/>
      <c r="L56" s="99"/>
      <c r="N56" s="259">
        <f>SUMPRODUCT(--ISNA(MATCH('General and Technical'!$C$13:$C$253,$F$31:$F$34,0)))-COUNTIF('General and Technical'!$C$13:$C$253,"")</f>
        <v>0</v>
      </c>
    </row>
    <row r="57" spans="2:14" ht="20.100000000000001" customHeight="1" thickTop="1" thickBot="1" x14ac:dyDescent="0.3">
      <c r="B57" s="99"/>
      <c r="C57" s="99"/>
      <c r="D57" s="99"/>
      <c r="E57" s="93" t="s">
        <v>230</v>
      </c>
      <c r="F57" s="110" t="s">
        <v>55</v>
      </c>
      <c r="G57" s="111">
        <v>5.1666666666666666E-2</v>
      </c>
      <c r="H57" s="109"/>
      <c r="I57" s="98" t="s">
        <v>134</v>
      </c>
      <c r="J57" s="131"/>
      <c r="K57" s="425"/>
      <c r="L57" s="99"/>
      <c r="N57" s="259">
        <f>SUMPRODUCT(--ISNA(MATCH('General Ledger'!$C$13:$C$187,$F$31:$F$34,0)))-COUNTIF('General Ledger'!$C$13:$C$187,"")</f>
        <v>0</v>
      </c>
    </row>
    <row r="58" spans="2:14" ht="20.100000000000001" customHeight="1" thickTop="1" thickBot="1" x14ac:dyDescent="0.3">
      <c r="B58" s="99"/>
      <c r="C58" s="99"/>
      <c r="D58" s="99"/>
      <c r="E58" s="93" t="s">
        <v>231</v>
      </c>
      <c r="F58" s="110" t="s">
        <v>56</v>
      </c>
      <c r="G58" s="111">
        <v>5.1666666666666666E-2</v>
      </c>
      <c r="H58" s="109"/>
      <c r="I58" s="98" t="s">
        <v>134</v>
      </c>
      <c r="J58" s="131"/>
      <c r="K58" s="425"/>
      <c r="L58" s="99"/>
      <c r="N58" s="259">
        <f>SUMPRODUCT(--ISNA(MATCH('Grant Accounting'!$C$13:$C$121,$F$31:$F$34,0)))-COUNTIF('Grant Accounting'!$C$13:$C$121,"")</f>
        <v>0</v>
      </c>
    </row>
    <row r="59" spans="2:14" ht="20.100000000000001" customHeight="1" thickTop="1" thickBot="1" x14ac:dyDescent="0.3">
      <c r="B59" s="99"/>
      <c r="C59" s="99"/>
      <c r="D59" s="99"/>
      <c r="E59" s="93" t="s">
        <v>232</v>
      </c>
      <c r="F59" s="110" t="s">
        <v>57</v>
      </c>
      <c r="G59" s="111">
        <v>5.1666666666666666E-2</v>
      </c>
      <c r="H59" s="109"/>
      <c r="I59" s="98" t="s">
        <v>134</v>
      </c>
      <c r="J59" s="131"/>
      <c r="K59" s="425"/>
      <c r="L59" s="99"/>
      <c r="N59" s="259">
        <f>SUMPRODUCT(--ISNA(MATCH('Human Resources'!$C$13:$C$502,$F$31:$F$34,0)))-COUNTIF('Human Resources'!$C$13:$C$502,"")</f>
        <v>0</v>
      </c>
    </row>
    <row r="60" spans="2:14" ht="20.100000000000001" customHeight="1" thickTop="1" thickBot="1" x14ac:dyDescent="0.3">
      <c r="B60" s="99"/>
      <c r="C60" s="99"/>
      <c r="D60" s="99"/>
      <c r="E60" s="93" t="s">
        <v>233</v>
      </c>
      <c r="F60" s="110" t="s">
        <v>58</v>
      </c>
      <c r="G60" s="111">
        <v>0</v>
      </c>
      <c r="H60" s="109"/>
      <c r="I60" s="98" t="s">
        <v>134</v>
      </c>
      <c r="J60" s="131"/>
      <c r="K60" s="425"/>
      <c r="L60" s="99"/>
      <c r="N60" s="259">
        <f>SUMPRODUCT(--ISNA(MATCH('Inspections and Code Enforcemen'!$C$13:$C$86,$F$31:$F$34,0)))-COUNTIF('Inspections and Code Enforcemen'!$C$13:$C$86,"")</f>
        <v>0</v>
      </c>
    </row>
    <row r="61" spans="2:14" ht="20.100000000000001" customHeight="1" thickTop="1" thickBot="1" x14ac:dyDescent="0.3">
      <c r="B61" s="99"/>
      <c r="C61" s="99"/>
      <c r="D61" s="99"/>
      <c r="E61" s="93" t="s">
        <v>234</v>
      </c>
      <c r="F61" s="110" t="s">
        <v>59</v>
      </c>
      <c r="G61" s="111">
        <v>5.1666666666666666E-2</v>
      </c>
      <c r="H61" s="109"/>
      <c r="I61" s="98" t="s">
        <v>134</v>
      </c>
      <c r="J61" s="109"/>
      <c r="K61" s="425"/>
      <c r="L61" s="99"/>
      <c r="N61" s="259">
        <f>SUMPRODUCT(--ISNA(MATCH('Inventory Management'!$C$13:$C$116,$F$31:$F$34,0)))-COUNTIF('Inventory Management'!$C$13:$C$116,"")</f>
        <v>0</v>
      </c>
    </row>
    <row r="62" spans="2:14" ht="20.100000000000001" customHeight="1" thickTop="1" thickBot="1" x14ac:dyDescent="0.3">
      <c r="B62" s="99"/>
      <c r="C62" s="99"/>
      <c r="D62" s="99"/>
      <c r="E62" s="93" t="s">
        <v>235</v>
      </c>
      <c r="F62" s="110" t="s">
        <v>60</v>
      </c>
      <c r="G62" s="111">
        <v>1.4999999999999999E-2</v>
      </c>
      <c r="H62" s="109"/>
      <c r="I62" s="98" t="s">
        <v>134</v>
      </c>
      <c r="J62" s="109"/>
      <c r="K62" s="425"/>
      <c r="L62" s="99"/>
      <c r="N62" s="259">
        <f>SUMPRODUCT(--ISNA(MATCH('Investment Management'!$C$13:$C$44,$F$31:$F$34,0)))-COUNTIF('Investment Management'!$C$13:$C$44,"")</f>
        <v>0</v>
      </c>
    </row>
    <row r="63" spans="2:14" ht="20.100000000000001" customHeight="1" thickTop="1" thickBot="1" x14ac:dyDescent="0.3">
      <c r="B63" s="99"/>
      <c r="C63" s="99"/>
      <c r="D63" s="99"/>
      <c r="E63" s="93" t="s">
        <v>236</v>
      </c>
      <c r="F63" s="110" t="s">
        <v>61</v>
      </c>
      <c r="G63" s="111">
        <v>5.1666666666666666E-2</v>
      </c>
      <c r="H63" s="109"/>
      <c r="I63" s="98" t="s">
        <v>134</v>
      </c>
      <c r="J63" s="109"/>
      <c r="K63" s="425"/>
      <c r="L63" s="99"/>
      <c r="N63" s="259">
        <f>SUMPRODUCT(--ISNA(MATCH('Master Address'!$C$13:$C$58,$F$31:$F$34,0)))-COUNTIF('Master Address'!$C$13:$C$58,"")</f>
        <v>0</v>
      </c>
    </row>
    <row r="64" spans="2:14" ht="20.100000000000001" customHeight="1" thickTop="1" thickBot="1" x14ac:dyDescent="0.3">
      <c r="B64" s="99"/>
      <c r="C64" s="99"/>
      <c r="D64" s="99"/>
      <c r="E64" s="93" t="s">
        <v>237</v>
      </c>
      <c r="F64" s="110" t="s">
        <v>62</v>
      </c>
      <c r="G64" s="111">
        <v>5.1666666666666666E-2</v>
      </c>
      <c r="H64" s="109"/>
      <c r="I64" s="98" t="s">
        <v>134</v>
      </c>
      <c r="J64" s="109"/>
      <c r="K64" s="425"/>
      <c r="L64" s="99"/>
      <c r="N64" s="259">
        <f>SUMPRODUCT(--ISNA(MATCH('Misc Billing &amp; AR'!$C$13:$C$159,$F$31:$F$34,0)))-COUNTIF('Misc Billing &amp; AR'!$C$13:$C$159,"")</f>
        <v>0</v>
      </c>
    </row>
    <row r="65" spans="2:14" ht="20.100000000000001" customHeight="1" thickTop="1" thickBot="1" x14ac:dyDescent="0.3">
      <c r="B65" s="99"/>
      <c r="C65" s="99"/>
      <c r="D65" s="99"/>
      <c r="E65" s="93" t="s">
        <v>238</v>
      </c>
      <c r="F65" s="110" t="s">
        <v>43</v>
      </c>
      <c r="G65" s="111">
        <v>5.1666666666666666E-2</v>
      </c>
      <c r="H65" s="109"/>
      <c r="I65" s="98" t="s">
        <v>134</v>
      </c>
      <c r="J65" s="109"/>
      <c r="K65" s="425"/>
      <c r="L65" s="99"/>
      <c r="N65" s="259">
        <f>SUMPRODUCT(--ISNA(MATCH(Payroll!$C$13:$C$469,$F$31:$F$34,0)))-COUNTIF(Payroll!$C$13:$C$469,"")</f>
        <v>0</v>
      </c>
    </row>
    <row r="66" spans="2:14" ht="20.100000000000001" customHeight="1" thickTop="1" thickBot="1" x14ac:dyDescent="0.3">
      <c r="B66" s="99"/>
      <c r="C66" s="99"/>
      <c r="D66" s="99"/>
      <c r="E66" s="93" t="s">
        <v>239</v>
      </c>
      <c r="F66" s="110" t="s">
        <v>44</v>
      </c>
      <c r="G66" s="111">
        <v>0</v>
      </c>
      <c r="H66" s="109"/>
      <c r="I66" s="98" t="s">
        <v>134</v>
      </c>
      <c r="J66" s="109"/>
      <c r="K66" s="92"/>
      <c r="L66" s="99"/>
      <c r="N66" s="259">
        <f>SUMPRODUCT(--ISNA(MATCH(Permitting!$C$13:$C$77,$F$31:$F$34,0)))-COUNTIF(Permitting!$C$13:$C$77,"")</f>
        <v>0</v>
      </c>
    </row>
    <row r="67" spans="2:14" ht="20.100000000000001" customHeight="1" thickTop="1" thickBot="1" x14ac:dyDescent="0.3">
      <c r="B67" s="99"/>
      <c r="C67" s="99"/>
      <c r="D67" s="99"/>
      <c r="E67" s="93" t="s">
        <v>240</v>
      </c>
      <c r="F67" s="110" t="s">
        <v>63</v>
      </c>
      <c r="G67" s="111">
        <v>0</v>
      </c>
      <c r="H67" s="109"/>
      <c r="I67" s="98" t="s">
        <v>134</v>
      </c>
      <c r="J67" s="109"/>
      <c r="K67" s="148" t="s">
        <v>143</v>
      </c>
      <c r="L67" s="99"/>
      <c r="N67" s="259">
        <f>SUMPRODUCT(--ISNA(MATCH('Planning and Zoning'!$C$13:$C$76,$F$31:$F$34,0)))-COUNTIF('Planning and Zoning'!$C$13:$C$76,"")</f>
        <v>0</v>
      </c>
    </row>
    <row r="68" spans="2:14" ht="20.100000000000001" hidden="1" customHeight="1" thickTop="1" thickBot="1" x14ac:dyDescent="0.3">
      <c r="B68" s="99"/>
      <c r="C68" s="99"/>
      <c r="D68" s="99"/>
      <c r="E68" s="93" t="s">
        <v>241</v>
      </c>
      <c r="F68" s="110" t="s">
        <v>64</v>
      </c>
      <c r="G68" s="111">
        <v>5.1666666666666666E-2</v>
      </c>
      <c r="H68" s="109"/>
      <c r="I68" s="98" t="s">
        <v>132</v>
      </c>
      <c r="J68" s="109"/>
      <c r="K68" s="420"/>
      <c r="L68" s="99"/>
      <c r="N68" s="259">
        <f>SUMPRODUCT(--ISNA(MATCH('Project Accounting'!$C$13:$C$205,$F$31:$F$34,0)))-COUNTIF('Project Accounting'!$C$13:$C$205,"")</f>
        <v>0</v>
      </c>
    </row>
    <row r="69" spans="2:14" ht="20.100000000000001" hidden="1" customHeight="1" thickTop="1" thickBot="1" x14ac:dyDescent="0.3">
      <c r="B69" s="99"/>
      <c r="C69" s="99"/>
      <c r="D69" s="99"/>
      <c r="E69" s="93" t="s">
        <v>242</v>
      </c>
      <c r="F69" s="110" t="s">
        <v>65</v>
      </c>
      <c r="G69" s="111">
        <v>5.1666666666666666E-2</v>
      </c>
      <c r="H69" s="109"/>
      <c r="I69" s="98" t="s">
        <v>132</v>
      </c>
      <c r="J69" s="109"/>
      <c r="K69" s="421"/>
      <c r="L69" s="99"/>
      <c r="N69" s="259">
        <f>SUMPRODUCT(--ISNA(MATCH(Purchasing!$C$13:$C$375,$F$31:$F$34,0)))-COUNTIF(Purchasing!$C$13:$C$375,"")</f>
        <v>0</v>
      </c>
    </row>
    <row r="70" spans="2:14" ht="20.100000000000001" hidden="1" customHeight="1" thickTop="1" thickBot="1" x14ac:dyDescent="0.3">
      <c r="B70" s="99"/>
      <c r="C70" s="99"/>
      <c r="D70" s="99"/>
      <c r="E70" s="93" t="s">
        <v>243</v>
      </c>
      <c r="F70" s="110" t="s">
        <v>66</v>
      </c>
      <c r="G70" s="111">
        <v>5.1666666666666666E-2</v>
      </c>
      <c r="H70" s="109"/>
      <c r="I70" s="98" t="s">
        <v>132</v>
      </c>
      <c r="J70" s="109"/>
      <c r="K70" s="421"/>
      <c r="L70" s="99"/>
      <c r="N70" s="259">
        <f>SUMPRODUCT(--ISNA(MATCH('Time and Attendance'!$C$13:$C$263,$F$31:$F$34,0)))-COUNTIF('Time and Attendance'!$C$13:$C$263,"")</f>
        <v>0</v>
      </c>
    </row>
    <row r="71" spans="2:14" ht="20.100000000000001" hidden="1" customHeight="1" thickTop="1" thickBot="1" x14ac:dyDescent="0.3">
      <c r="B71" s="99"/>
      <c r="C71" s="99"/>
      <c r="D71" s="99"/>
      <c r="E71" s="93" t="s">
        <v>244</v>
      </c>
      <c r="F71" s="110" t="s">
        <v>67</v>
      </c>
      <c r="G71" s="111">
        <v>0.04</v>
      </c>
      <c r="H71" s="109"/>
      <c r="I71" s="98" t="s">
        <v>132</v>
      </c>
      <c r="J71" s="109"/>
      <c r="K71" s="421"/>
      <c r="L71" s="99"/>
      <c r="N71" s="259">
        <f>SUMPRODUCT(--ISNA(MATCH('Utility Billing '!$C$13:$C$444,$F$31:$F$34,0)))-COUNTIF('Utility Billing '!$C$13:$C$444,"")</f>
        <v>0</v>
      </c>
    </row>
    <row r="72" spans="2:14" ht="20.100000000000001" hidden="1" customHeight="1" thickTop="1" thickBot="1" x14ac:dyDescent="0.3">
      <c r="B72" s="99"/>
      <c r="C72" s="99"/>
      <c r="D72" s="99"/>
      <c r="E72" s="93" t="s">
        <v>15</v>
      </c>
      <c r="F72" s="110" t="s">
        <v>68</v>
      </c>
      <c r="G72" s="111"/>
      <c r="H72" s="109"/>
      <c r="I72" s="98" t="s">
        <v>132</v>
      </c>
      <c r="J72" s="109"/>
      <c r="K72" s="421"/>
      <c r="L72" s="99"/>
      <c r="N72" s="259">
        <f>SUMPRODUCT(--ISNA(MATCH('Module 26'!$C$13:$C$1012,$F$31:$F$34,0)))-COUNTIF('Module 26'!$C$13:$C$1012,"")</f>
        <v>0</v>
      </c>
    </row>
    <row r="73" spans="2:14" ht="20.100000000000001" hidden="1" customHeight="1" thickTop="1" thickBot="1" x14ac:dyDescent="0.3">
      <c r="B73" s="99"/>
      <c r="C73" s="99"/>
      <c r="D73" s="99"/>
      <c r="E73" s="93" t="s">
        <v>16</v>
      </c>
      <c r="F73" s="110" t="s">
        <v>69</v>
      </c>
      <c r="G73" s="111"/>
      <c r="H73" s="109"/>
      <c r="I73" s="98" t="s">
        <v>132</v>
      </c>
      <c r="J73" s="109"/>
      <c r="K73" s="422"/>
      <c r="L73" s="99"/>
      <c r="N73" s="259">
        <f>SUMPRODUCT(--ISNA(MATCH('Module 27'!$C$13:$C$1012,$F$31:$F$34,0)))-COUNTIF('Module 27'!$C$13:$C$1012,"")</f>
        <v>0</v>
      </c>
    </row>
    <row r="74" spans="2:14" ht="20.100000000000001" hidden="1" customHeight="1" thickTop="1" thickBot="1" x14ac:dyDescent="0.3">
      <c r="B74" s="99"/>
      <c r="C74" s="99"/>
      <c r="D74" s="99"/>
      <c r="E74" s="93" t="s">
        <v>17</v>
      </c>
      <c r="F74" s="110" t="s">
        <v>70</v>
      </c>
      <c r="G74" s="111"/>
      <c r="H74" s="109"/>
      <c r="I74" s="98" t="s">
        <v>132</v>
      </c>
      <c r="J74" s="109"/>
      <c r="K74" s="92"/>
      <c r="L74" s="99"/>
      <c r="N74" s="259" t="e">
        <f>SUMPRODUCT(--ISNA(MATCH('Module 28'!#REF!,$F$31:$F$34,0)))-COUNTIF('Module 28'!#REF!,"")</f>
        <v>#REF!</v>
      </c>
    </row>
    <row r="75" spans="2:14" ht="20.100000000000001" hidden="1" customHeight="1" thickTop="1" thickBot="1" x14ac:dyDescent="0.3">
      <c r="B75" s="99"/>
      <c r="C75" s="99"/>
      <c r="D75" s="99"/>
      <c r="E75" s="93" t="s">
        <v>18</v>
      </c>
      <c r="F75" s="110" t="s">
        <v>45</v>
      </c>
      <c r="G75" s="111"/>
      <c r="H75" s="109"/>
      <c r="I75" s="98" t="s">
        <v>132</v>
      </c>
      <c r="J75" s="109"/>
      <c r="K75" s="99"/>
      <c r="L75" s="99"/>
      <c r="N75" s="259" t="e">
        <f>SUMPRODUCT(--ISNA(MATCH('Module 29'!#REF!,$F$31:$F$34,0)))-COUNTIF('Module 29'!#REF!,"")</f>
        <v>#REF!</v>
      </c>
    </row>
    <row r="76" spans="2:14" ht="20.100000000000001" hidden="1" customHeight="1" thickTop="1" thickBot="1" x14ac:dyDescent="0.3">
      <c r="B76" s="99"/>
      <c r="C76" s="99"/>
      <c r="D76" s="99"/>
      <c r="E76" s="93" t="s">
        <v>19</v>
      </c>
      <c r="F76" s="110" t="s">
        <v>71</v>
      </c>
      <c r="G76" s="111"/>
      <c r="H76" s="109"/>
      <c r="I76" s="98" t="s">
        <v>132</v>
      </c>
      <c r="J76" s="109"/>
      <c r="K76" s="99"/>
      <c r="L76" s="99"/>
      <c r="N76" s="259" t="e">
        <f>SUMPRODUCT(--ISNA(MATCH('Module 30'!#REF!,$F$31:$F$34,0)))-COUNTIF('Module 30'!#REF!,"")</f>
        <v>#REF!</v>
      </c>
    </row>
    <row r="77" spans="2:14" ht="20.100000000000001" hidden="1" customHeight="1" thickTop="1" thickBot="1" x14ac:dyDescent="0.3">
      <c r="B77" s="99"/>
      <c r="C77" s="99"/>
      <c r="D77" s="99"/>
      <c r="E77" s="93" t="s">
        <v>93</v>
      </c>
      <c r="F77" s="110" t="s">
        <v>73</v>
      </c>
      <c r="G77" s="111"/>
      <c r="H77" s="109"/>
      <c r="I77" s="98" t="s">
        <v>132</v>
      </c>
      <c r="J77" s="109"/>
      <c r="K77" s="99"/>
      <c r="L77" s="99"/>
      <c r="N77" s="259" t="e">
        <f>SUMPRODUCT(--ISNA(MATCH('Module 31'!#REF!,$F$31:$F$34,0)))-COUNTIF('Module 31'!#REF!,"")</f>
        <v>#REF!</v>
      </c>
    </row>
    <row r="78" spans="2:14" ht="20.100000000000001" hidden="1" customHeight="1" thickTop="1" thickBot="1" x14ac:dyDescent="0.3">
      <c r="B78" s="99"/>
      <c r="C78" s="99"/>
      <c r="D78" s="99"/>
      <c r="E78" s="93" t="s">
        <v>94</v>
      </c>
      <c r="F78" s="110" t="s">
        <v>74</v>
      </c>
      <c r="G78" s="111"/>
      <c r="H78" s="109"/>
      <c r="I78" s="98" t="s">
        <v>132</v>
      </c>
      <c r="J78" s="109"/>
      <c r="K78" s="99"/>
      <c r="L78" s="99"/>
      <c r="N78" s="259" t="e">
        <f>SUMPRODUCT(--ISNA(MATCH('Module 32'!#REF!,$F$31:$F$34,0)))-COUNTIF('Module 32'!#REF!,"")</f>
        <v>#REF!</v>
      </c>
    </row>
    <row r="79" spans="2:14" ht="20.100000000000001" hidden="1" customHeight="1" thickTop="1" thickBot="1" x14ac:dyDescent="0.3">
      <c r="B79" s="99"/>
      <c r="C79" s="99"/>
      <c r="D79" s="99"/>
      <c r="E79" s="93" t="s">
        <v>95</v>
      </c>
      <c r="F79" s="110" t="s">
        <v>75</v>
      </c>
      <c r="G79" s="111"/>
      <c r="H79" s="109"/>
      <c r="I79" s="98" t="s">
        <v>132</v>
      </c>
      <c r="J79" s="109"/>
      <c r="K79" s="99"/>
      <c r="L79" s="99"/>
      <c r="N79" s="259" t="e">
        <f>SUMPRODUCT(--ISNA(MATCH('Module 33'!#REF!,$F$31:$F$34,0)))-COUNTIF('Module 33'!#REF!,"")</f>
        <v>#REF!</v>
      </c>
    </row>
    <row r="80" spans="2:14" ht="20.100000000000001" hidden="1" customHeight="1" thickTop="1" thickBot="1" x14ac:dyDescent="0.3">
      <c r="B80" s="99"/>
      <c r="C80" s="99"/>
      <c r="D80" s="99"/>
      <c r="E80" s="93" t="s">
        <v>97</v>
      </c>
      <c r="F80" s="110" t="s">
        <v>76</v>
      </c>
      <c r="G80" s="111"/>
      <c r="H80" s="109"/>
      <c r="I80" s="98" t="s">
        <v>132</v>
      </c>
      <c r="J80" s="109"/>
      <c r="K80" s="99"/>
      <c r="L80" s="99"/>
      <c r="N80" s="259" t="e">
        <f>SUMPRODUCT(--ISNA(MATCH('Module 34'!#REF!,$F$31:$F$34,0)))-COUNTIF('Module 34'!#REF!,"")</f>
        <v>#REF!</v>
      </c>
    </row>
    <row r="81" spans="2:14" ht="20.100000000000001" hidden="1" customHeight="1" thickTop="1" thickBot="1" x14ac:dyDescent="0.3">
      <c r="B81" s="99"/>
      <c r="C81" s="99"/>
      <c r="D81" s="99"/>
      <c r="E81" s="93" t="s">
        <v>98</v>
      </c>
      <c r="F81" s="110" t="s">
        <v>77</v>
      </c>
      <c r="G81" s="111"/>
      <c r="H81" s="109"/>
      <c r="I81" s="98" t="s">
        <v>132</v>
      </c>
      <c r="J81" s="109"/>
      <c r="K81" s="99"/>
      <c r="L81" s="99"/>
      <c r="N81" s="259" t="e">
        <f>SUMPRODUCT(--ISNA(MATCH('Module 35'!#REF!,$F$31:$F$34,0)))-COUNTIF('Module 35'!#REF!,"")</f>
        <v>#REF!</v>
      </c>
    </row>
    <row r="82" spans="2:14" ht="20.100000000000001" hidden="1" customHeight="1" thickTop="1" thickBot="1" x14ac:dyDescent="0.3">
      <c r="B82" s="99"/>
      <c r="C82" s="99"/>
      <c r="D82" s="99"/>
      <c r="E82" s="93" t="s">
        <v>99</v>
      </c>
      <c r="F82" s="110" t="s">
        <v>78</v>
      </c>
      <c r="G82" s="111"/>
      <c r="H82" s="109"/>
      <c r="I82" s="98" t="s">
        <v>132</v>
      </c>
      <c r="J82" s="109"/>
      <c r="K82" s="99"/>
      <c r="L82" s="99"/>
      <c r="N82" s="259" t="e">
        <f>SUMPRODUCT(--ISNA(MATCH('Module 36'!#REF!,$F$31:$F$34,0)))-COUNTIF('Module 36'!#REF!,"")</f>
        <v>#REF!</v>
      </c>
    </row>
    <row r="83" spans="2:14" ht="20.100000000000001" hidden="1" customHeight="1" thickTop="1" thickBot="1" x14ac:dyDescent="0.3">
      <c r="B83" s="99"/>
      <c r="C83" s="99"/>
      <c r="D83" s="99"/>
      <c r="E83" s="93" t="s">
        <v>100</v>
      </c>
      <c r="F83" s="110" t="s">
        <v>79</v>
      </c>
      <c r="G83" s="111"/>
      <c r="H83" s="109"/>
      <c r="I83" s="98" t="s">
        <v>132</v>
      </c>
      <c r="J83" s="109"/>
      <c r="K83" s="99"/>
      <c r="L83" s="99"/>
      <c r="N83" s="259" t="e">
        <f>SUMPRODUCT(--ISNA(MATCH('Module 37'!#REF!,$F$31:$F$34,0)))-COUNTIF('Module 37'!#REF!,"")</f>
        <v>#REF!</v>
      </c>
    </row>
    <row r="84" spans="2:14" ht="20.100000000000001" hidden="1" customHeight="1" thickTop="1" thickBot="1" x14ac:dyDescent="0.3">
      <c r="B84" s="99"/>
      <c r="C84" s="99"/>
      <c r="D84" s="99"/>
      <c r="E84" s="93" t="s">
        <v>101</v>
      </c>
      <c r="F84" s="110" t="s">
        <v>80</v>
      </c>
      <c r="G84" s="111"/>
      <c r="H84" s="109"/>
      <c r="I84" s="98" t="s">
        <v>132</v>
      </c>
      <c r="J84" s="109"/>
      <c r="K84" s="99"/>
      <c r="L84" s="99"/>
      <c r="N84" s="259" t="e">
        <f>SUMPRODUCT(--ISNA(MATCH('Module 38'!#REF!,$F$31:$F$34,0)))-COUNTIF('Module 38'!#REF!,"")</f>
        <v>#REF!</v>
      </c>
    </row>
    <row r="85" spans="2:14" ht="20.100000000000001" hidden="1" customHeight="1" thickTop="1" thickBot="1" x14ac:dyDescent="0.3">
      <c r="B85" s="99"/>
      <c r="C85" s="99"/>
      <c r="D85" s="99"/>
      <c r="E85" s="93" t="s">
        <v>102</v>
      </c>
      <c r="F85" s="110" t="s">
        <v>81</v>
      </c>
      <c r="G85" s="111"/>
      <c r="H85" s="109"/>
      <c r="I85" s="98" t="s">
        <v>132</v>
      </c>
      <c r="J85" s="109"/>
      <c r="K85" s="99"/>
      <c r="L85" s="99"/>
      <c r="N85" s="259" t="e">
        <f>SUMPRODUCT(--ISNA(MATCH('Module 39'!#REF!,$F$31:$F$34,0)))-COUNTIF('Module 39'!#REF!,"")</f>
        <v>#REF!</v>
      </c>
    </row>
    <row r="86" spans="2:14" ht="20.100000000000001" hidden="1" customHeight="1" thickTop="1" thickBot="1" x14ac:dyDescent="0.3">
      <c r="B86" s="99"/>
      <c r="C86" s="99"/>
      <c r="D86" s="99"/>
      <c r="E86" s="93" t="s">
        <v>103</v>
      </c>
      <c r="F86" s="110" t="s">
        <v>82</v>
      </c>
      <c r="G86" s="111"/>
      <c r="H86" s="109"/>
      <c r="I86" s="98" t="s">
        <v>132</v>
      </c>
      <c r="J86" s="109"/>
      <c r="K86" s="99"/>
      <c r="L86" s="99"/>
      <c r="N86" s="259" t="e">
        <f>SUMPRODUCT(--ISNA(MATCH('Module 40'!#REF!,$F$31:$F$34,0)))-COUNTIF('Module 40'!#REF!,"")</f>
        <v>#REF!</v>
      </c>
    </row>
    <row r="87" spans="2:14" ht="20.100000000000001" hidden="1" customHeight="1" thickTop="1" thickBot="1" x14ac:dyDescent="0.3">
      <c r="B87" s="99"/>
      <c r="C87" s="99"/>
      <c r="D87" s="99"/>
      <c r="E87" s="93" t="s">
        <v>104</v>
      </c>
      <c r="F87" s="110" t="s">
        <v>83</v>
      </c>
      <c r="G87" s="111"/>
      <c r="H87" s="109"/>
      <c r="I87" s="98" t="s">
        <v>132</v>
      </c>
      <c r="J87" s="109"/>
      <c r="K87" s="99"/>
      <c r="L87" s="99"/>
      <c r="N87" s="259" t="e">
        <f>SUMPRODUCT(--ISNA(MATCH('Module 41'!#REF!,$F$31:$F$34,0)))-COUNTIF('Module 41'!#REF!,"")</f>
        <v>#REF!</v>
      </c>
    </row>
    <row r="88" spans="2:14" ht="20.100000000000001" hidden="1" customHeight="1" thickTop="1" thickBot="1" x14ac:dyDescent="0.3">
      <c r="B88" s="99"/>
      <c r="C88" s="99"/>
      <c r="D88" s="99"/>
      <c r="E88" s="93" t="s">
        <v>105</v>
      </c>
      <c r="F88" s="110" t="s">
        <v>84</v>
      </c>
      <c r="G88" s="111"/>
      <c r="H88" s="109"/>
      <c r="I88" s="98" t="s">
        <v>132</v>
      </c>
      <c r="J88" s="109"/>
      <c r="K88" s="99"/>
      <c r="L88" s="99"/>
      <c r="N88" s="259" t="e">
        <f>SUMPRODUCT(--ISNA(MATCH('Module 42'!#REF!,$F$31:$F$34,0)))-COUNTIF('Module 42'!#REF!,"")</f>
        <v>#REF!</v>
      </c>
    </row>
    <row r="89" spans="2:14" ht="20.100000000000001" hidden="1" customHeight="1" thickTop="1" thickBot="1" x14ac:dyDescent="0.3">
      <c r="B89" s="99"/>
      <c r="C89" s="99"/>
      <c r="D89" s="99"/>
      <c r="E89" s="93" t="s">
        <v>106</v>
      </c>
      <c r="F89" s="110" t="s">
        <v>85</v>
      </c>
      <c r="G89" s="111"/>
      <c r="H89" s="109"/>
      <c r="I89" s="98" t="s">
        <v>132</v>
      </c>
      <c r="J89" s="109"/>
      <c r="K89" s="99"/>
      <c r="L89" s="99"/>
      <c r="N89" s="259" t="e">
        <f>SUMPRODUCT(--ISNA(MATCH('Module 43'!#REF!,$F$31:$F$34,0)))-COUNTIF('Module 43'!#REF!,"")</f>
        <v>#REF!</v>
      </c>
    </row>
    <row r="90" spans="2:14" ht="20.100000000000001" hidden="1" customHeight="1" thickTop="1" thickBot="1" x14ac:dyDescent="0.3">
      <c r="B90" s="99"/>
      <c r="C90" s="99"/>
      <c r="D90" s="99"/>
      <c r="E90" s="93" t="s">
        <v>96</v>
      </c>
      <c r="F90" s="110" t="s">
        <v>86</v>
      </c>
      <c r="G90" s="111"/>
      <c r="H90" s="109"/>
      <c r="I90" s="98" t="s">
        <v>132</v>
      </c>
      <c r="J90" s="109"/>
      <c r="K90" s="99"/>
      <c r="L90" s="99"/>
      <c r="N90" s="259" t="e">
        <f>SUMPRODUCT(--ISNA(MATCH('Module 44'!#REF!,$F$31:$F$34,0)))-COUNTIF('Module 44'!#REF!,"")</f>
        <v>#REF!</v>
      </c>
    </row>
    <row r="91" spans="2:14" ht="20.100000000000001" hidden="1" customHeight="1" thickTop="1" thickBot="1" x14ac:dyDescent="0.3">
      <c r="B91" s="99"/>
      <c r="C91" s="99"/>
      <c r="D91" s="99"/>
      <c r="E91" s="93" t="s">
        <v>107</v>
      </c>
      <c r="F91" s="110" t="s">
        <v>87</v>
      </c>
      <c r="G91" s="111"/>
      <c r="H91" s="109"/>
      <c r="I91" s="98" t="s">
        <v>132</v>
      </c>
      <c r="J91" s="109"/>
      <c r="K91" s="99"/>
      <c r="L91" s="99"/>
      <c r="N91" s="259" t="e">
        <f>SUMPRODUCT(--ISNA(MATCH('Module 45'!#REF!,$F$31:$F$34,0)))-COUNTIF('Module 45'!#REF!,"")</f>
        <v>#REF!</v>
      </c>
    </row>
    <row r="92" spans="2:14" ht="20.100000000000001" hidden="1" customHeight="1" thickTop="1" thickBot="1" x14ac:dyDescent="0.3">
      <c r="B92" s="99"/>
      <c r="C92" s="99"/>
      <c r="D92" s="99"/>
      <c r="E92" s="93" t="s">
        <v>108</v>
      </c>
      <c r="F92" s="110" t="s">
        <v>88</v>
      </c>
      <c r="G92" s="111"/>
      <c r="H92" s="109"/>
      <c r="I92" s="98" t="s">
        <v>132</v>
      </c>
      <c r="J92" s="109"/>
      <c r="K92" s="99"/>
      <c r="L92" s="99"/>
      <c r="N92" s="259" t="e">
        <f>SUMPRODUCT(--ISNA(MATCH('Module 46'!#REF!,$F$31:$F$34,0)))-COUNTIF('Module 46'!#REF!,"")</f>
        <v>#REF!</v>
      </c>
    </row>
    <row r="93" spans="2:14" ht="20.100000000000001" hidden="1" customHeight="1" thickTop="1" thickBot="1" x14ac:dyDescent="0.3">
      <c r="B93" s="99"/>
      <c r="C93" s="99"/>
      <c r="D93" s="99"/>
      <c r="E93" s="93" t="s">
        <v>109</v>
      </c>
      <c r="F93" s="110" t="s">
        <v>89</v>
      </c>
      <c r="G93" s="111"/>
      <c r="H93" s="109"/>
      <c r="I93" s="98" t="s">
        <v>132</v>
      </c>
      <c r="J93" s="109"/>
      <c r="K93" s="99"/>
      <c r="L93" s="99"/>
      <c r="N93" s="259" t="e">
        <f>SUMPRODUCT(--ISNA(MATCH('Module 47'!#REF!,$F$31:$F$34,0)))-COUNTIF('Module 47'!#REF!,"")</f>
        <v>#REF!</v>
      </c>
    </row>
    <row r="94" spans="2:14" ht="20.100000000000001" hidden="1" customHeight="1" thickTop="1" thickBot="1" x14ac:dyDescent="0.3">
      <c r="B94" s="99"/>
      <c r="C94" s="99"/>
      <c r="D94" s="99"/>
      <c r="E94" s="93" t="s">
        <v>110</v>
      </c>
      <c r="F94" s="110" t="s">
        <v>90</v>
      </c>
      <c r="G94" s="111"/>
      <c r="H94" s="109"/>
      <c r="I94" s="98" t="s">
        <v>132</v>
      </c>
      <c r="J94" s="109"/>
      <c r="K94" s="99"/>
      <c r="L94" s="99"/>
      <c r="N94" s="259" t="e">
        <f>SUMPRODUCT(--ISNA(MATCH('Module 48'!#REF!,$F$31:$F$34,0)))-COUNTIF('Module 48'!#REF!,"")</f>
        <v>#REF!</v>
      </c>
    </row>
    <row r="95" spans="2:14" ht="20.100000000000001" hidden="1" customHeight="1" thickTop="1" thickBot="1" x14ac:dyDescent="0.3">
      <c r="B95" s="99"/>
      <c r="C95" s="99"/>
      <c r="D95" s="99"/>
      <c r="E95" s="93" t="s">
        <v>111</v>
      </c>
      <c r="F95" s="110" t="s">
        <v>91</v>
      </c>
      <c r="G95" s="111"/>
      <c r="H95" s="109"/>
      <c r="I95" s="98" t="s">
        <v>132</v>
      </c>
      <c r="J95" s="109"/>
      <c r="K95" s="99"/>
      <c r="L95" s="99"/>
      <c r="N95" s="259" t="e">
        <f>SUMPRODUCT(--ISNA(MATCH('Module 49'!#REF!,$F$31:$F$34,0)))-COUNTIF('Module 49'!#REF!,"")</f>
        <v>#REF!</v>
      </c>
    </row>
    <row r="96" spans="2:14" ht="20.100000000000001" hidden="1" customHeight="1" thickTop="1" thickBot="1" x14ac:dyDescent="0.3">
      <c r="B96" s="99"/>
      <c r="C96" s="99"/>
      <c r="D96" s="99"/>
      <c r="E96" s="93" t="s">
        <v>112</v>
      </c>
      <c r="F96" s="110" t="s">
        <v>92</v>
      </c>
      <c r="G96" s="111"/>
      <c r="H96" s="109"/>
      <c r="I96" s="98" t="s">
        <v>132</v>
      </c>
      <c r="J96" s="109"/>
      <c r="K96" s="99"/>
      <c r="L96" s="99"/>
      <c r="N96" s="259" t="e">
        <f>SUMPRODUCT(--ISNA(MATCH('Module 50'!#REF!,$F$31:$F$34,0)))-COUNTIF('Module 50'!#REF!,"")</f>
        <v>#REF!</v>
      </c>
    </row>
    <row r="97" spans="2:12" ht="12" customHeight="1" thickTop="1" thickBot="1" x14ac:dyDescent="0.3">
      <c r="B97" s="99"/>
      <c r="C97" s="99"/>
      <c r="D97" s="99"/>
      <c r="E97" s="99"/>
      <c r="F97" s="99"/>
      <c r="G97" s="99"/>
      <c r="H97" s="99"/>
      <c r="I97" s="99"/>
      <c r="J97" s="99"/>
      <c r="K97" s="99"/>
      <c r="L97" s="99"/>
    </row>
    <row r="98" spans="2:12" ht="20.100000000000001" customHeight="1" thickTop="1" thickBot="1" x14ac:dyDescent="0.3"/>
    <row r="99" spans="2:12" ht="20.100000000000001" customHeight="1" thickTop="1" thickBot="1" x14ac:dyDescent="0.3">
      <c r="B99" s="151">
        <v>4</v>
      </c>
      <c r="C99" s="419" t="s">
        <v>159</v>
      </c>
      <c r="D99" s="419"/>
      <c r="E99" s="419"/>
      <c r="F99" s="419"/>
      <c r="G99" s="419"/>
      <c r="H99" s="419"/>
      <c r="I99" s="419"/>
      <c r="J99" s="419"/>
      <c r="K99" s="419"/>
      <c r="L99" s="419"/>
    </row>
    <row r="100" spans="2:12" ht="12" customHeight="1" thickTop="1" thickBot="1" x14ac:dyDescent="0.3">
      <c r="B100" s="133"/>
      <c r="C100" s="92"/>
      <c r="D100" s="92"/>
      <c r="E100" s="92"/>
      <c r="F100" s="92"/>
      <c r="G100" s="92"/>
      <c r="H100" s="92"/>
      <c r="I100" s="92"/>
      <c r="J100" s="92"/>
      <c r="K100" s="92"/>
      <c r="L100" s="134"/>
    </row>
    <row r="101" spans="2:12" ht="20.100000000000001" customHeight="1" thickTop="1" thickBot="1" x14ac:dyDescent="0.3">
      <c r="B101" s="133"/>
      <c r="C101" s="98" t="s">
        <v>134</v>
      </c>
      <c r="D101" s="92"/>
      <c r="E101" s="408" t="s">
        <v>162</v>
      </c>
      <c r="F101" s="409"/>
      <c r="G101" s="409"/>
      <c r="H101" s="410"/>
      <c r="I101" s="98" t="s">
        <v>134</v>
      </c>
      <c r="J101" s="92"/>
      <c r="K101" s="125" t="s">
        <v>143</v>
      </c>
      <c r="L101" s="134"/>
    </row>
    <row r="102" spans="2:12" ht="20.100000000000001" customHeight="1" thickTop="1" thickBot="1" x14ac:dyDescent="0.3">
      <c r="B102" s="133"/>
      <c r="C102" s="99"/>
      <c r="D102" s="92"/>
      <c r="E102" s="234" t="s">
        <v>184</v>
      </c>
      <c r="F102" s="235"/>
      <c r="G102" s="235"/>
      <c r="H102" s="236"/>
      <c r="I102" s="98" t="s">
        <v>134</v>
      </c>
      <c r="J102" s="92"/>
      <c r="K102" s="405"/>
      <c r="L102" s="134"/>
    </row>
    <row r="103" spans="2:12" ht="20.100000000000001" customHeight="1" thickTop="1" thickBot="1" x14ac:dyDescent="0.3">
      <c r="B103" s="133"/>
      <c r="C103" s="107" t="s">
        <v>4455</v>
      </c>
      <c r="D103" s="92"/>
      <c r="E103" s="408" t="s">
        <v>183</v>
      </c>
      <c r="F103" s="409"/>
      <c r="G103" s="409"/>
      <c r="H103" s="410"/>
      <c r="I103" s="98" t="s">
        <v>134</v>
      </c>
      <c r="J103" s="92"/>
      <c r="K103" s="407"/>
      <c r="L103" s="134"/>
    </row>
    <row r="104" spans="2:12" ht="20.100000000000001" customHeight="1" thickTop="1" thickBot="1" x14ac:dyDescent="0.3">
      <c r="B104" s="133"/>
      <c r="C104" s="152"/>
      <c r="D104" s="92"/>
      <c r="E104" s="408" t="s">
        <v>208</v>
      </c>
      <c r="F104" s="409"/>
      <c r="G104" s="409"/>
      <c r="H104" s="410"/>
      <c r="I104" s="98" t="s">
        <v>132</v>
      </c>
      <c r="J104" s="92"/>
      <c r="K104" s="407"/>
      <c r="L104" s="134"/>
    </row>
    <row r="105" spans="2:12" ht="20.100000000000001" customHeight="1" thickTop="1" thickBot="1" x14ac:dyDescent="0.3">
      <c r="B105" s="133"/>
      <c r="C105" s="152"/>
      <c r="D105" s="92"/>
      <c r="E105" s="408" t="s">
        <v>164</v>
      </c>
      <c r="F105" s="409"/>
      <c r="G105" s="409"/>
      <c r="H105" s="410"/>
      <c r="I105" s="98" t="s">
        <v>132</v>
      </c>
      <c r="J105" s="92"/>
      <c r="K105" s="407"/>
      <c r="L105" s="134"/>
    </row>
    <row r="106" spans="2:12" ht="20.100000000000001" customHeight="1" thickTop="1" thickBot="1" x14ac:dyDescent="0.3">
      <c r="B106" s="133"/>
      <c r="C106" s="129"/>
      <c r="D106" s="92"/>
      <c r="E106" s="408" t="s">
        <v>166</v>
      </c>
      <c r="F106" s="409"/>
      <c r="G106" s="409"/>
      <c r="H106" s="410"/>
      <c r="I106" s="98" t="s">
        <v>132</v>
      </c>
      <c r="J106" s="92"/>
      <c r="K106" s="407"/>
      <c r="L106" s="134"/>
    </row>
    <row r="107" spans="2:12" ht="20.100000000000001" customHeight="1" thickTop="1" thickBot="1" x14ac:dyDescent="0.3">
      <c r="B107" s="133"/>
      <c r="C107" s="129"/>
      <c r="D107" s="92"/>
      <c r="E107" s="408" t="s">
        <v>210</v>
      </c>
      <c r="F107" s="409"/>
      <c r="G107" s="409"/>
      <c r="H107" s="410"/>
      <c r="I107" s="98" t="s">
        <v>132</v>
      </c>
      <c r="J107" s="92"/>
      <c r="K107" s="406"/>
      <c r="L107" s="134"/>
    </row>
    <row r="108" spans="2:12" ht="12" customHeight="1" thickTop="1" thickBot="1" x14ac:dyDescent="0.3">
      <c r="B108" s="135"/>
      <c r="C108" s="136"/>
      <c r="D108" s="136"/>
      <c r="E108" s="136"/>
      <c r="F108" s="136"/>
      <c r="G108" s="136"/>
      <c r="H108" s="136"/>
      <c r="I108" s="136"/>
      <c r="J108" s="136"/>
      <c r="K108" s="136"/>
      <c r="L108" s="137"/>
    </row>
    <row r="109" spans="2:12" ht="20.100000000000001" customHeight="1" thickTop="1" thickBot="1" x14ac:dyDescent="0.3"/>
    <row r="110" spans="2:12" ht="20.100000000000001" customHeight="1" thickTop="1" thickBot="1" x14ac:dyDescent="0.3">
      <c r="B110" s="151">
        <v>5</v>
      </c>
      <c r="C110" s="419" t="s">
        <v>158</v>
      </c>
      <c r="D110" s="419"/>
      <c r="E110" s="419"/>
      <c r="F110" s="419"/>
      <c r="G110" s="419"/>
      <c r="H110" s="419"/>
      <c r="I110" s="419"/>
      <c r="J110" s="419"/>
      <c r="K110" s="419"/>
      <c r="L110" s="419"/>
    </row>
    <row r="111" spans="2:12" ht="12" customHeight="1" thickTop="1" thickBot="1" x14ac:dyDescent="0.3">
      <c r="B111" s="133"/>
      <c r="C111" s="92"/>
      <c r="D111" s="92"/>
      <c r="E111" s="92"/>
      <c r="F111" s="92"/>
      <c r="G111" s="92"/>
      <c r="H111" s="92"/>
      <c r="I111" s="92"/>
      <c r="J111" s="92"/>
      <c r="K111" s="92"/>
      <c r="L111" s="134"/>
    </row>
    <row r="112" spans="2:12" ht="20.100000000000001" customHeight="1" thickTop="1" thickBot="1" x14ac:dyDescent="0.3">
      <c r="B112" s="133"/>
      <c r="C112" s="98" t="s">
        <v>134</v>
      </c>
      <c r="D112" s="92"/>
      <c r="E112" s="411" t="s">
        <v>168</v>
      </c>
      <c r="F112" s="412"/>
      <c r="G112" s="412"/>
      <c r="H112" s="412"/>
      <c r="I112" s="412"/>
      <c r="J112" s="92"/>
      <c r="K112" s="125" t="s">
        <v>143</v>
      </c>
      <c r="L112" s="134"/>
    </row>
    <row r="113" spans="2:12" ht="20.100000000000001" customHeight="1" thickTop="1" thickBot="1" x14ac:dyDescent="0.3">
      <c r="B113" s="133"/>
      <c r="C113" s="99"/>
      <c r="D113" s="92"/>
      <c r="E113" s="92"/>
      <c r="F113" s="92"/>
      <c r="G113" s="92"/>
      <c r="H113" s="92"/>
      <c r="I113" s="92"/>
      <c r="J113" s="92"/>
      <c r="K113" s="405" t="s">
        <v>207</v>
      </c>
      <c r="L113" s="134"/>
    </row>
    <row r="114" spans="2:12" ht="20.100000000000001" customHeight="1" thickTop="1" thickBot="1" x14ac:dyDescent="0.3">
      <c r="B114" s="133"/>
      <c r="C114" s="107" t="s">
        <v>4455</v>
      </c>
      <c r="D114" s="92"/>
      <c r="E114" s="92"/>
      <c r="F114" s="92"/>
      <c r="G114" s="92"/>
      <c r="H114" s="92"/>
      <c r="I114" s="92"/>
      <c r="J114" s="92"/>
      <c r="K114" s="406"/>
      <c r="L114" s="134"/>
    </row>
    <row r="115" spans="2:12" ht="12" customHeight="1" thickTop="1" thickBot="1" x14ac:dyDescent="0.3">
      <c r="B115" s="135"/>
      <c r="C115" s="136"/>
      <c r="D115" s="136"/>
      <c r="E115" s="136"/>
      <c r="F115" s="136"/>
      <c r="G115" s="136"/>
      <c r="H115" s="136"/>
      <c r="I115" s="136"/>
      <c r="J115" s="136"/>
      <c r="K115" s="136"/>
      <c r="L115" s="137"/>
    </row>
    <row r="116" spans="2:12" ht="20.100000000000001" customHeight="1" thickTop="1" x14ac:dyDescent="0.25"/>
    <row r="117" spans="2:12" ht="30" customHeight="1" x14ac:dyDescent="0.25">
      <c r="B117" s="423" t="s">
        <v>146</v>
      </c>
      <c r="C117" s="423"/>
      <c r="D117" s="423"/>
      <c r="E117" s="423"/>
      <c r="F117" s="423"/>
      <c r="G117" s="423"/>
      <c r="H117" s="423"/>
      <c r="I117" s="423"/>
      <c r="J117" s="423"/>
      <c r="K117" s="423"/>
      <c r="L117" s="423"/>
    </row>
    <row r="118" spans="2:12" ht="20.100000000000001" customHeight="1" thickBot="1" x14ac:dyDescent="0.3"/>
    <row r="119" spans="2:12" ht="20.100000000000001" customHeight="1" thickTop="1" thickBot="1" x14ac:dyDescent="0.3">
      <c r="B119" s="151">
        <v>6</v>
      </c>
      <c r="C119" s="419" t="s">
        <v>147</v>
      </c>
      <c r="D119" s="419"/>
      <c r="E119" s="419"/>
      <c r="F119" s="419"/>
      <c r="G119" s="419"/>
      <c r="H119" s="419"/>
      <c r="I119" s="419"/>
      <c r="J119" s="419"/>
      <c r="K119" s="419"/>
      <c r="L119" s="419"/>
    </row>
    <row r="120" spans="2:12" ht="12" customHeight="1" thickTop="1" thickBot="1" x14ac:dyDescent="0.3">
      <c r="B120" s="99"/>
      <c r="C120" s="99"/>
      <c r="D120" s="99"/>
      <c r="E120" s="99"/>
      <c r="F120" s="99"/>
      <c r="G120" s="99"/>
      <c r="H120" s="99"/>
      <c r="I120" s="99"/>
      <c r="J120" s="99"/>
      <c r="K120" s="99"/>
      <c r="L120" s="99"/>
    </row>
    <row r="121" spans="2:12" ht="20.100000000000001" customHeight="1" thickTop="1" thickBot="1" x14ac:dyDescent="0.3">
      <c r="B121" s="99"/>
      <c r="C121" s="98" t="s">
        <v>132</v>
      </c>
      <c r="D121" s="99"/>
      <c r="E121" s="114" t="s">
        <v>148</v>
      </c>
      <c r="F121" s="108"/>
      <c r="G121" s="416" t="s">
        <v>143</v>
      </c>
      <c r="H121" s="417"/>
      <c r="I121" s="417"/>
      <c r="J121" s="417"/>
      <c r="K121" s="418"/>
      <c r="L121" s="99"/>
    </row>
    <row r="122" spans="2:12" ht="20.100000000000001" customHeight="1" thickTop="1" thickBot="1" x14ac:dyDescent="0.3">
      <c r="B122" s="99"/>
      <c r="C122" s="99"/>
      <c r="D122" s="99"/>
      <c r="E122" s="93" t="s">
        <v>171</v>
      </c>
      <c r="F122" s="99"/>
      <c r="G122" s="444"/>
      <c r="H122" s="445"/>
      <c r="I122" s="445"/>
      <c r="J122" s="445"/>
      <c r="K122" s="402"/>
      <c r="L122" s="99"/>
    </row>
    <row r="123" spans="2:12" ht="20.100000000000001" customHeight="1" thickTop="1" thickBot="1" x14ac:dyDescent="0.3">
      <c r="B123" s="99"/>
      <c r="C123" s="107" t="s">
        <v>136</v>
      </c>
      <c r="D123" s="99"/>
      <c r="E123" s="165" t="s">
        <v>172</v>
      </c>
      <c r="F123" s="99"/>
      <c r="G123" s="458"/>
      <c r="H123" s="459"/>
      <c r="I123" s="459"/>
      <c r="J123" s="459"/>
      <c r="K123" s="403"/>
      <c r="L123" s="99"/>
    </row>
    <row r="124" spans="2:12" ht="20.100000000000001" customHeight="1" thickTop="1" thickBot="1" x14ac:dyDescent="0.3">
      <c r="B124" s="99"/>
      <c r="C124" s="98"/>
      <c r="D124" s="99"/>
      <c r="E124" s="94" t="s">
        <v>149</v>
      </c>
      <c r="F124" s="99"/>
      <c r="G124" s="446"/>
      <c r="H124" s="447"/>
      <c r="I124" s="447"/>
      <c r="J124" s="447"/>
      <c r="K124" s="404"/>
      <c r="L124" s="99"/>
    </row>
    <row r="125" spans="2:12" ht="12" customHeight="1" thickTop="1" thickBot="1" x14ac:dyDescent="0.3">
      <c r="B125" s="99"/>
      <c r="C125" s="99"/>
      <c r="D125" s="99"/>
      <c r="E125" s="99"/>
      <c r="F125" s="99"/>
      <c r="G125" s="99"/>
      <c r="H125" s="99"/>
      <c r="I125" s="99"/>
      <c r="J125" s="99"/>
      <c r="K125" s="99"/>
      <c r="L125" s="99"/>
    </row>
    <row r="126" spans="2:12" ht="20.100000000000001" customHeight="1" thickTop="1" thickBot="1" x14ac:dyDescent="0.3"/>
    <row r="127" spans="2:12" ht="20.100000000000001" customHeight="1" thickTop="1" thickBot="1" x14ac:dyDescent="0.3">
      <c r="B127" s="151">
        <v>7</v>
      </c>
      <c r="C127" s="419" t="s">
        <v>156</v>
      </c>
      <c r="D127" s="419"/>
      <c r="E127" s="419"/>
      <c r="F127" s="419"/>
      <c r="G127" s="419"/>
      <c r="H127" s="419"/>
      <c r="I127" s="419"/>
      <c r="J127" s="419"/>
      <c r="K127" s="419"/>
      <c r="L127" s="419"/>
    </row>
    <row r="128" spans="2:12" ht="20.100000000000001" customHeight="1" thickTop="1" thickBot="1" x14ac:dyDescent="0.3">
      <c r="B128" s="99"/>
      <c r="C128" s="99"/>
      <c r="D128" s="99"/>
      <c r="E128" s="99"/>
      <c r="F128" s="99"/>
      <c r="G128" s="99"/>
      <c r="H128" s="99"/>
      <c r="I128" s="99"/>
      <c r="J128" s="99"/>
      <c r="K128" s="99"/>
      <c r="L128" s="99"/>
    </row>
    <row r="129" spans="2:12" ht="20.100000000000001" customHeight="1" thickTop="1" thickBot="1" x14ac:dyDescent="0.3">
      <c r="B129" s="99"/>
      <c r="C129" s="98" t="s">
        <v>132</v>
      </c>
      <c r="D129" s="99"/>
      <c r="E129" s="114" t="s">
        <v>32</v>
      </c>
      <c r="F129" s="108"/>
      <c r="G129" s="416" t="s">
        <v>143</v>
      </c>
      <c r="H129" s="417"/>
      <c r="I129" s="417"/>
      <c r="J129" s="417"/>
      <c r="K129" s="418"/>
      <c r="L129" s="99"/>
    </row>
    <row r="130" spans="2:12" ht="20.100000000000001" customHeight="1" thickTop="1" thickBot="1" x14ac:dyDescent="0.3">
      <c r="B130" s="99"/>
      <c r="C130" s="99"/>
      <c r="D130" s="99"/>
      <c r="E130" s="448" t="str">
        <f>IF(SUM(Summary!B4:B989)&gt;0,"Yes","No")</f>
        <v>No</v>
      </c>
      <c r="F130" s="99"/>
      <c r="G130" s="444"/>
      <c r="H130" s="445"/>
      <c r="I130" s="445"/>
      <c r="J130" s="445"/>
      <c r="K130" s="402"/>
      <c r="L130" s="99"/>
    </row>
    <row r="131" spans="2:12" ht="20.100000000000001" customHeight="1" thickTop="1" thickBot="1" x14ac:dyDescent="0.3">
      <c r="B131" s="99"/>
      <c r="C131" s="107" t="s">
        <v>136</v>
      </c>
      <c r="D131" s="99"/>
      <c r="E131" s="449"/>
      <c r="F131" s="99"/>
      <c r="G131" s="446"/>
      <c r="H131" s="447"/>
      <c r="I131" s="447"/>
      <c r="J131" s="447"/>
      <c r="K131" s="404"/>
      <c r="L131" s="99"/>
    </row>
    <row r="132" spans="2:12" ht="20.100000000000001" customHeight="1" thickTop="1" thickBot="1" x14ac:dyDescent="0.3">
      <c r="B132" s="99"/>
      <c r="C132" s="99"/>
      <c r="D132" s="99"/>
      <c r="E132" s="99"/>
      <c r="F132" s="99"/>
      <c r="G132" s="99"/>
      <c r="H132" s="99"/>
      <c r="I132" s="99"/>
      <c r="J132" s="99"/>
      <c r="K132" s="99"/>
      <c r="L132" s="99"/>
    </row>
    <row r="133" spans="2:12" ht="20.100000000000001" customHeight="1" thickTop="1" thickBot="1" x14ac:dyDescent="0.3"/>
    <row r="134" spans="2:12" ht="20.100000000000001" customHeight="1" thickTop="1" thickBot="1" x14ac:dyDescent="0.3">
      <c r="B134" s="151">
        <v>8</v>
      </c>
      <c r="C134" s="419" t="s">
        <v>185</v>
      </c>
      <c r="D134" s="419"/>
      <c r="E134" s="419"/>
      <c r="F134" s="419"/>
      <c r="G134" s="419"/>
      <c r="H134" s="419"/>
      <c r="I134" s="419"/>
      <c r="J134" s="419"/>
      <c r="K134" s="419"/>
      <c r="L134" s="419"/>
    </row>
    <row r="135" spans="2:12" ht="12" customHeight="1" thickTop="1" thickBot="1" x14ac:dyDescent="0.3">
      <c r="B135" s="133"/>
      <c r="C135" s="92"/>
      <c r="D135" s="92"/>
      <c r="E135" s="92"/>
      <c r="F135" s="92"/>
      <c r="G135" s="92"/>
      <c r="H135" s="92"/>
      <c r="I135" s="92"/>
      <c r="J135" s="92"/>
      <c r="K135" s="92"/>
      <c r="L135" s="134"/>
    </row>
    <row r="136" spans="2:12" ht="20.100000000000001" customHeight="1" thickTop="1" thickBot="1" x14ac:dyDescent="0.3">
      <c r="B136" s="133"/>
      <c r="C136" s="98" t="s">
        <v>132</v>
      </c>
      <c r="D136" s="92"/>
      <c r="E136" s="408" t="s">
        <v>186</v>
      </c>
      <c r="F136" s="409"/>
      <c r="G136" s="409"/>
      <c r="H136" s="410"/>
      <c r="I136" s="98" t="s">
        <v>132</v>
      </c>
      <c r="J136" s="92"/>
      <c r="K136" s="237" t="s">
        <v>143</v>
      </c>
      <c r="L136" s="134"/>
    </row>
    <row r="137" spans="2:12" ht="20.100000000000001" customHeight="1" thickTop="1" thickBot="1" x14ac:dyDescent="0.3">
      <c r="B137" s="133"/>
      <c r="C137" s="99"/>
      <c r="D137" s="92"/>
      <c r="E137" s="408" t="s">
        <v>187</v>
      </c>
      <c r="F137" s="409"/>
      <c r="G137" s="409"/>
      <c r="H137" s="410"/>
      <c r="I137" s="98" t="s">
        <v>132</v>
      </c>
      <c r="J137" s="92"/>
      <c r="K137" s="405" t="s">
        <v>209</v>
      </c>
      <c r="L137" s="134"/>
    </row>
    <row r="138" spans="2:12" ht="20.100000000000001" customHeight="1" thickTop="1" thickBot="1" x14ac:dyDescent="0.3">
      <c r="B138" s="133"/>
      <c r="C138" s="107" t="s">
        <v>136</v>
      </c>
      <c r="D138" s="92"/>
      <c r="E138" s="408" t="s">
        <v>188</v>
      </c>
      <c r="F138" s="409"/>
      <c r="G138" s="409"/>
      <c r="H138" s="410"/>
      <c r="I138" s="98" t="s">
        <v>132</v>
      </c>
      <c r="J138" s="92"/>
      <c r="K138" s="407"/>
      <c r="L138" s="134"/>
    </row>
    <row r="139" spans="2:12" ht="20.100000000000001" customHeight="1" thickTop="1" thickBot="1" x14ac:dyDescent="0.3">
      <c r="B139" s="133"/>
      <c r="C139" s="152"/>
      <c r="D139" s="92"/>
      <c r="E139" s="408" t="s">
        <v>189</v>
      </c>
      <c r="F139" s="409"/>
      <c r="G139" s="409"/>
      <c r="H139" s="410"/>
      <c r="I139" s="98" t="s">
        <v>132</v>
      </c>
      <c r="J139" s="92"/>
      <c r="K139" s="407"/>
      <c r="L139" s="134"/>
    </row>
    <row r="140" spans="2:12" ht="20.100000000000001" customHeight="1" thickTop="1" thickBot="1" x14ac:dyDescent="0.3">
      <c r="B140" s="133"/>
      <c r="C140" s="152"/>
      <c r="D140" s="92"/>
      <c r="E140" s="408" t="s">
        <v>190</v>
      </c>
      <c r="F140" s="409"/>
      <c r="G140" s="409"/>
      <c r="H140" s="410"/>
      <c r="I140" s="98" t="s">
        <v>132</v>
      </c>
      <c r="J140" s="92"/>
      <c r="K140" s="407"/>
      <c r="L140" s="134"/>
    </row>
    <row r="141" spans="2:12" ht="20.100000000000001" customHeight="1" thickTop="1" thickBot="1" x14ac:dyDescent="0.3">
      <c r="B141" s="133"/>
      <c r="C141" s="129"/>
      <c r="D141" s="92"/>
      <c r="E141" s="408" t="s">
        <v>181</v>
      </c>
      <c r="F141" s="409"/>
      <c r="G141" s="409"/>
      <c r="H141" s="410"/>
      <c r="I141" s="98" t="s">
        <v>132</v>
      </c>
      <c r="J141" s="92"/>
      <c r="K141" s="407"/>
      <c r="L141" s="134"/>
    </row>
    <row r="142" spans="2:12" ht="20.100000000000001" customHeight="1" thickTop="1" thickBot="1" x14ac:dyDescent="0.3">
      <c r="B142" s="133"/>
      <c r="C142" s="129"/>
      <c r="D142" s="92"/>
      <c r="E142" s="408" t="s">
        <v>182</v>
      </c>
      <c r="F142" s="409"/>
      <c r="G142" s="409"/>
      <c r="H142" s="410"/>
      <c r="I142" s="98" t="s">
        <v>132</v>
      </c>
      <c r="J142" s="92"/>
      <c r="K142" s="406"/>
      <c r="L142" s="134"/>
    </row>
    <row r="143" spans="2:12" ht="12" customHeight="1" thickTop="1" thickBot="1" x14ac:dyDescent="0.3">
      <c r="B143" s="135"/>
      <c r="C143" s="136"/>
      <c r="D143" s="136"/>
      <c r="E143" s="136"/>
      <c r="F143" s="136"/>
      <c r="G143" s="136"/>
      <c r="H143" s="136"/>
      <c r="I143" s="136"/>
      <c r="J143" s="136"/>
      <c r="K143" s="136"/>
      <c r="L143" s="137"/>
    </row>
    <row r="144" spans="2:12" ht="19.5" customHeight="1" thickTop="1" thickBot="1" x14ac:dyDescent="0.3"/>
    <row r="145" spans="2:12" ht="20.100000000000001" customHeight="1" thickTop="1" thickBot="1" x14ac:dyDescent="0.3">
      <c r="B145" s="151">
        <v>9</v>
      </c>
      <c r="C145" s="419" t="s">
        <v>177</v>
      </c>
      <c r="D145" s="419"/>
      <c r="E145" s="419"/>
      <c r="F145" s="419"/>
      <c r="G145" s="419"/>
      <c r="H145" s="419"/>
      <c r="I145" s="419"/>
      <c r="J145" s="419"/>
      <c r="K145" s="419"/>
      <c r="L145" s="419"/>
    </row>
    <row r="146" spans="2:12" ht="12" customHeight="1" thickTop="1" thickBot="1" x14ac:dyDescent="0.3">
      <c r="B146" s="99"/>
      <c r="C146" s="99"/>
      <c r="D146" s="99"/>
      <c r="E146" s="99"/>
      <c r="F146" s="99"/>
      <c r="G146" s="99"/>
      <c r="H146" s="99"/>
      <c r="I146" s="99"/>
      <c r="J146" s="99"/>
      <c r="K146" s="99"/>
      <c r="L146" s="99"/>
    </row>
    <row r="147" spans="2:12" ht="20.100000000000001" customHeight="1" thickTop="1" thickBot="1" x14ac:dyDescent="0.3">
      <c r="B147" s="99"/>
      <c r="C147" s="98" t="s">
        <v>132</v>
      </c>
      <c r="D147" s="99"/>
      <c r="E147" s="443" t="s">
        <v>180</v>
      </c>
      <c r="F147" s="443"/>
      <c r="G147" s="443"/>
      <c r="H147" s="99"/>
      <c r="I147" s="443" t="s">
        <v>143</v>
      </c>
      <c r="J147" s="443"/>
      <c r="K147" s="443"/>
      <c r="L147" s="99"/>
    </row>
    <row r="148" spans="2:12" ht="20.100000000000001" customHeight="1" thickTop="1" thickBot="1" x14ac:dyDescent="0.3">
      <c r="B148" s="99"/>
      <c r="C148" s="98"/>
      <c r="D148" s="99"/>
      <c r="E148" s="177" t="s">
        <v>176</v>
      </c>
      <c r="F148" s="173"/>
      <c r="G148" s="204"/>
      <c r="H148" s="99"/>
      <c r="I148" s="452"/>
      <c r="J148" s="453"/>
      <c r="K148" s="454"/>
      <c r="L148" s="99"/>
    </row>
    <row r="149" spans="2:12" ht="20.100000000000001" customHeight="1" thickTop="1" thickBot="1" x14ac:dyDescent="0.3">
      <c r="B149" s="99"/>
      <c r="C149" s="107" t="s">
        <v>136</v>
      </c>
      <c r="D149" s="99"/>
      <c r="E149" s="168" t="str">
        <f>E21</f>
        <v xml:space="preserve">City of Bend </v>
      </c>
      <c r="F149" s="169"/>
      <c r="G149" s="166"/>
      <c r="H149" s="99"/>
      <c r="I149" s="455"/>
      <c r="J149" s="456"/>
      <c r="K149" s="457"/>
      <c r="L149" s="99"/>
    </row>
    <row r="150" spans="2:12" ht="20.100000000000001" hidden="1" customHeight="1" thickTop="1" thickBot="1" x14ac:dyDescent="0.3">
      <c r="B150" s="99"/>
      <c r="C150" s="92"/>
      <c r="D150" s="99"/>
      <c r="E150" s="168" t="str">
        <f t="shared" ref="E150:E153" si="0">E22</f>
        <v>Bend</v>
      </c>
      <c r="F150" s="169">
        <f>I31</f>
        <v>0.9</v>
      </c>
      <c r="G150" s="166" t="str">
        <f>G21</f>
        <v>OR</v>
      </c>
      <c r="H150" s="99"/>
      <c r="I150" s="179"/>
      <c r="J150" s="180"/>
      <c r="K150" s="181"/>
      <c r="L150" s="99"/>
    </row>
    <row r="151" spans="2:12" ht="20.100000000000001" hidden="1" customHeight="1" thickTop="1" thickBot="1" x14ac:dyDescent="0.3">
      <c r="B151" s="99"/>
      <c r="C151" s="99"/>
      <c r="D151" s="99"/>
      <c r="E151" s="168" t="str">
        <f t="shared" si="0"/>
        <v>RFP for ERP System Solution Project
RFP #IT14AA</v>
      </c>
      <c r="F151" s="169">
        <f>I32</f>
        <v>0.8</v>
      </c>
      <c r="G151" s="166" t="str">
        <f>G22</f>
        <v>Bend</v>
      </c>
      <c r="H151" s="99"/>
      <c r="I151" s="170"/>
      <c r="J151" s="171"/>
      <c r="K151" s="172"/>
      <c r="L151" s="99"/>
    </row>
    <row r="152" spans="2:12" ht="20.100000000000001" hidden="1" customHeight="1" thickTop="1" thickBot="1" x14ac:dyDescent="0.3">
      <c r="B152" s="99"/>
      <c r="C152" s="99"/>
      <c r="D152" s="99"/>
      <c r="E152" s="168" t="str">
        <f t="shared" si="0"/>
        <v>January 30th, 2014</v>
      </c>
      <c r="F152" s="166"/>
      <c r="G152" s="166"/>
      <c r="H152" s="99"/>
      <c r="I152" s="167"/>
      <c r="J152" s="167"/>
      <c r="K152" s="167"/>
      <c r="L152" s="99"/>
    </row>
    <row r="153" spans="2:12" ht="20.100000000000001" hidden="1" customHeight="1" thickTop="1" thickBot="1" x14ac:dyDescent="0.3">
      <c r="B153" s="99"/>
      <c r="C153" s="99"/>
      <c r="D153" s="99"/>
      <c r="E153" s="168" t="str">
        <f t="shared" si="0"/>
        <v>Selection Committee</v>
      </c>
      <c r="F153" s="166"/>
      <c r="G153" s="166"/>
      <c r="H153" s="99"/>
      <c r="I153" s="167"/>
      <c r="J153" s="167"/>
      <c r="K153" s="167"/>
      <c r="L153" s="99"/>
    </row>
    <row r="154" spans="2:12" ht="20.100000000000001" hidden="1" customHeight="1" thickTop="1" thickBot="1" x14ac:dyDescent="0.3">
      <c r="B154" s="99"/>
      <c r="C154" s="99"/>
      <c r="D154" s="99"/>
      <c r="E154" s="168" t="str">
        <f>E47</f>
        <v>Accounts Payable</v>
      </c>
      <c r="F154" s="168" t="str">
        <f t="shared" ref="F154:G154" si="1">F47</f>
        <v>4.2</v>
      </c>
      <c r="G154" s="166">
        <f t="shared" si="1"/>
        <v>5.1666666666666666E-2</v>
      </c>
      <c r="H154" s="99"/>
      <c r="I154" s="167"/>
      <c r="J154" s="167"/>
      <c r="K154" s="167"/>
      <c r="L154" s="99"/>
    </row>
    <row r="155" spans="2:12" ht="20.100000000000001" hidden="1" customHeight="1" thickTop="1" thickBot="1" x14ac:dyDescent="0.3">
      <c r="B155" s="99"/>
      <c r="C155" s="99"/>
      <c r="D155" s="99"/>
      <c r="E155" s="168" t="str">
        <f t="shared" ref="E155:G155" si="2">E48</f>
        <v>Bank Reconciliation</v>
      </c>
      <c r="F155" s="168" t="str">
        <f t="shared" si="2"/>
        <v>4.3</v>
      </c>
      <c r="G155" s="166">
        <f t="shared" si="2"/>
        <v>5.1666666666666666E-2</v>
      </c>
      <c r="H155" s="99"/>
      <c r="I155" s="167"/>
      <c r="J155" s="167"/>
      <c r="K155" s="167"/>
      <c r="L155" s="99"/>
    </row>
    <row r="156" spans="2:12" ht="20.100000000000001" hidden="1" customHeight="1" thickTop="1" thickBot="1" x14ac:dyDescent="0.3">
      <c r="B156" s="99"/>
      <c r="C156" s="99"/>
      <c r="D156" s="99"/>
      <c r="E156" s="168" t="str">
        <f t="shared" ref="E156:G156" si="3">E49</f>
        <v>Budgeting</v>
      </c>
      <c r="F156" s="168" t="str">
        <f t="shared" si="3"/>
        <v>4.4</v>
      </c>
      <c r="G156" s="166">
        <f t="shared" si="3"/>
        <v>5.1666666666666666E-2</v>
      </c>
      <c r="H156" s="99"/>
      <c r="I156" s="167"/>
      <c r="J156" s="167"/>
      <c r="K156" s="167"/>
      <c r="L156" s="99"/>
    </row>
    <row r="157" spans="2:12" ht="20.100000000000001" hidden="1" customHeight="1" thickTop="1" thickBot="1" x14ac:dyDescent="0.3">
      <c r="B157" s="99"/>
      <c r="C157" s="99"/>
      <c r="D157" s="99"/>
      <c r="E157" s="168" t="str">
        <f t="shared" ref="E157:G157" si="4">E50</f>
        <v>Business License</v>
      </c>
      <c r="F157" s="168" t="str">
        <f t="shared" si="4"/>
        <v>4.5</v>
      </c>
      <c r="G157" s="166">
        <f t="shared" si="4"/>
        <v>5.1666666666666666E-2</v>
      </c>
      <c r="H157" s="99"/>
      <c r="I157" s="167"/>
      <c r="J157" s="167"/>
      <c r="K157" s="167"/>
      <c r="L157" s="99"/>
    </row>
    <row r="158" spans="2:12" ht="20.100000000000001" hidden="1" customHeight="1" thickTop="1" thickBot="1" x14ac:dyDescent="0.3">
      <c r="B158" s="99"/>
      <c r="C158" s="99"/>
      <c r="D158" s="99"/>
      <c r="E158" s="168" t="str">
        <f t="shared" ref="E158:G158" si="5">E51</f>
        <v>Cash Receipting</v>
      </c>
      <c r="F158" s="168" t="str">
        <f t="shared" si="5"/>
        <v>4.6</v>
      </c>
      <c r="G158" s="166">
        <f t="shared" si="5"/>
        <v>5.1666666666666666E-2</v>
      </c>
      <c r="H158" s="99"/>
      <c r="I158" s="167"/>
      <c r="J158" s="167"/>
      <c r="K158" s="167"/>
      <c r="L158" s="99"/>
    </row>
    <row r="159" spans="2:12" ht="20.100000000000001" hidden="1" customHeight="1" thickTop="1" thickBot="1" x14ac:dyDescent="0.3">
      <c r="B159" s="99"/>
      <c r="C159" s="99"/>
      <c r="D159" s="99"/>
      <c r="E159" s="168" t="str">
        <f t="shared" ref="E159:G159" si="6">E52</f>
        <v>Contract Management</v>
      </c>
      <c r="F159" s="168" t="str">
        <f t="shared" si="6"/>
        <v>4.7</v>
      </c>
      <c r="G159" s="166">
        <f t="shared" si="6"/>
        <v>5.1666666666666666E-2</v>
      </c>
      <c r="H159" s="99"/>
      <c r="I159" s="167"/>
      <c r="J159" s="167"/>
      <c r="K159" s="167"/>
      <c r="L159" s="99"/>
    </row>
    <row r="160" spans="2:12" ht="20.100000000000001" hidden="1" customHeight="1" thickTop="1" thickBot="1" x14ac:dyDescent="0.3">
      <c r="B160" s="99"/>
      <c r="C160" s="99"/>
      <c r="D160" s="99"/>
      <c r="E160" s="168" t="str">
        <f t="shared" ref="E160:G160" si="7">E53</f>
        <v>Debt Service Management</v>
      </c>
      <c r="F160" s="168" t="str">
        <f t="shared" si="7"/>
        <v>4.8</v>
      </c>
      <c r="G160" s="166">
        <f t="shared" si="7"/>
        <v>1.4999999999999999E-2</v>
      </c>
      <c r="H160" s="99"/>
      <c r="I160" s="167"/>
      <c r="J160" s="167"/>
      <c r="K160" s="167"/>
      <c r="L160" s="99"/>
    </row>
    <row r="161" spans="2:12" ht="20.100000000000001" hidden="1" customHeight="1" thickTop="1" thickBot="1" x14ac:dyDescent="0.3">
      <c r="B161" s="99"/>
      <c r="C161" s="99"/>
      <c r="D161" s="99"/>
      <c r="E161" s="168" t="str">
        <f t="shared" ref="E161:G161" si="8">E54</f>
        <v>Fixed Assets</v>
      </c>
      <c r="F161" s="168" t="str">
        <f t="shared" si="8"/>
        <v>4.9</v>
      </c>
      <c r="G161" s="166">
        <f t="shared" si="8"/>
        <v>5.1666666666666666E-2</v>
      </c>
      <c r="H161" s="99"/>
      <c r="I161" s="167"/>
      <c r="J161" s="167"/>
      <c r="K161" s="167"/>
      <c r="L161" s="99"/>
    </row>
    <row r="162" spans="2:12" ht="20.100000000000001" hidden="1" customHeight="1" thickTop="1" thickBot="1" x14ac:dyDescent="0.3">
      <c r="B162" s="99"/>
      <c r="C162" s="99"/>
      <c r="D162" s="99"/>
      <c r="E162" s="168" t="str">
        <f t="shared" ref="E162:G162" si="9">E55</f>
        <v>Fleet &amp; Equipment Management</v>
      </c>
      <c r="F162" s="168" t="str">
        <f t="shared" si="9"/>
        <v>4.10</v>
      </c>
      <c r="G162" s="166">
        <f t="shared" si="9"/>
        <v>0</v>
      </c>
      <c r="H162" s="99"/>
      <c r="I162" s="167"/>
      <c r="J162" s="167"/>
      <c r="K162" s="167"/>
      <c r="L162" s="99"/>
    </row>
    <row r="163" spans="2:12" ht="20.100000000000001" hidden="1" customHeight="1" thickTop="1" thickBot="1" x14ac:dyDescent="0.3">
      <c r="B163" s="99"/>
      <c r="C163" s="99"/>
      <c r="D163" s="99"/>
      <c r="E163" s="168" t="str">
        <f t="shared" ref="E163:G163" si="10">E56</f>
        <v>General and Technical</v>
      </c>
      <c r="F163" s="168" t="str">
        <f t="shared" si="10"/>
        <v>4.11</v>
      </c>
      <c r="G163" s="166">
        <f t="shared" si="10"/>
        <v>5.1666666666666666E-2</v>
      </c>
      <c r="H163" s="99"/>
      <c r="I163" s="167"/>
      <c r="J163" s="167"/>
      <c r="K163" s="167"/>
      <c r="L163" s="99"/>
    </row>
    <row r="164" spans="2:12" ht="20.100000000000001" hidden="1" customHeight="1" thickTop="1" thickBot="1" x14ac:dyDescent="0.3">
      <c r="B164" s="99"/>
      <c r="C164" s="99"/>
      <c r="D164" s="99"/>
      <c r="E164" s="168" t="str">
        <f t="shared" ref="E164:G164" si="11">E57</f>
        <v>General Ledger</v>
      </c>
      <c r="F164" s="168" t="str">
        <f t="shared" si="11"/>
        <v>4.12</v>
      </c>
      <c r="G164" s="166">
        <f t="shared" si="11"/>
        <v>5.1666666666666666E-2</v>
      </c>
      <c r="H164" s="99"/>
      <c r="I164" s="167"/>
      <c r="J164" s="167"/>
      <c r="K164" s="167"/>
      <c r="L164" s="99"/>
    </row>
    <row r="165" spans="2:12" ht="20.100000000000001" hidden="1" customHeight="1" thickTop="1" thickBot="1" x14ac:dyDescent="0.3">
      <c r="B165" s="99"/>
      <c r="C165" s="99"/>
      <c r="D165" s="99"/>
      <c r="E165" s="168" t="str">
        <f t="shared" ref="E165:G165" si="12">E58</f>
        <v>Grant Accounting</v>
      </c>
      <c r="F165" s="168" t="str">
        <f t="shared" si="12"/>
        <v>4.13</v>
      </c>
      <c r="G165" s="166">
        <f t="shared" si="12"/>
        <v>5.1666666666666666E-2</v>
      </c>
      <c r="H165" s="99"/>
      <c r="I165" s="167"/>
      <c r="J165" s="167"/>
      <c r="K165" s="167"/>
      <c r="L165" s="99"/>
    </row>
    <row r="166" spans="2:12" ht="20.100000000000001" hidden="1" customHeight="1" thickTop="1" thickBot="1" x14ac:dyDescent="0.3">
      <c r="B166" s="99"/>
      <c r="C166" s="99"/>
      <c r="D166" s="99"/>
      <c r="E166" s="168" t="str">
        <f t="shared" ref="E166:G166" si="13">E59</f>
        <v>Human Resources</v>
      </c>
      <c r="F166" s="168" t="str">
        <f t="shared" si="13"/>
        <v>4.14</v>
      </c>
      <c r="G166" s="166">
        <f t="shared" si="13"/>
        <v>5.1666666666666666E-2</v>
      </c>
      <c r="H166" s="99"/>
      <c r="I166" s="167"/>
      <c r="J166" s="167"/>
      <c r="K166" s="167"/>
      <c r="L166" s="99"/>
    </row>
    <row r="167" spans="2:12" ht="20.100000000000001" hidden="1" customHeight="1" thickTop="1" thickBot="1" x14ac:dyDescent="0.3">
      <c r="B167" s="99"/>
      <c r="C167" s="99"/>
      <c r="D167" s="99"/>
      <c r="E167" s="168" t="str">
        <f t="shared" ref="E167:G167" si="14">E60</f>
        <v>Inspections and Code Enforcement</v>
      </c>
      <c r="F167" s="168" t="str">
        <f t="shared" si="14"/>
        <v>4.15</v>
      </c>
      <c r="G167" s="166">
        <f t="shared" si="14"/>
        <v>0</v>
      </c>
      <c r="H167" s="99"/>
      <c r="I167" s="167"/>
      <c r="J167" s="167"/>
      <c r="K167" s="167"/>
      <c r="L167" s="99"/>
    </row>
    <row r="168" spans="2:12" ht="20.100000000000001" hidden="1" customHeight="1" thickTop="1" thickBot="1" x14ac:dyDescent="0.3">
      <c r="B168" s="99"/>
      <c r="C168" s="99"/>
      <c r="D168" s="99"/>
      <c r="E168" s="168" t="str">
        <f t="shared" ref="E168:G168" si="15">E61</f>
        <v>Inventory Management</v>
      </c>
      <c r="F168" s="168" t="str">
        <f t="shared" si="15"/>
        <v>4.16</v>
      </c>
      <c r="G168" s="166">
        <f t="shared" si="15"/>
        <v>5.1666666666666666E-2</v>
      </c>
      <c r="H168" s="99"/>
      <c r="I168" s="167"/>
      <c r="J168" s="167"/>
      <c r="K168" s="167"/>
      <c r="L168" s="99"/>
    </row>
    <row r="169" spans="2:12" ht="20.100000000000001" hidden="1" customHeight="1" thickTop="1" thickBot="1" x14ac:dyDescent="0.3">
      <c r="B169" s="99"/>
      <c r="C169" s="99"/>
      <c r="D169" s="99"/>
      <c r="E169" s="168" t="str">
        <f t="shared" ref="E169:G169" si="16">E62</f>
        <v>Investment Management</v>
      </c>
      <c r="F169" s="168" t="str">
        <f t="shared" si="16"/>
        <v>4.17</v>
      </c>
      <c r="G169" s="166">
        <f t="shared" si="16"/>
        <v>1.4999999999999999E-2</v>
      </c>
      <c r="H169" s="99"/>
      <c r="I169" s="167"/>
      <c r="J169" s="167"/>
      <c r="K169" s="167"/>
      <c r="L169" s="99"/>
    </row>
    <row r="170" spans="2:12" ht="20.100000000000001" hidden="1" customHeight="1" thickTop="1" thickBot="1" x14ac:dyDescent="0.3">
      <c r="B170" s="99"/>
      <c r="C170" s="99"/>
      <c r="D170" s="99"/>
      <c r="E170" s="168" t="str">
        <f t="shared" ref="E170:G170" si="17">E63</f>
        <v>Master Address</v>
      </c>
      <c r="F170" s="168" t="str">
        <f t="shared" si="17"/>
        <v>4.18</v>
      </c>
      <c r="G170" s="166">
        <f t="shared" si="17"/>
        <v>5.1666666666666666E-2</v>
      </c>
      <c r="H170" s="99"/>
      <c r="I170" s="167"/>
      <c r="J170" s="167"/>
      <c r="K170" s="167"/>
      <c r="L170" s="99"/>
    </row>
    <row r="171" spans="2:12" ht="20.100000000000001" hidden="1" customHeight="1" thickTop="1" thickBot="1" x14ac:dyDescent="0.3">
      <c r="B171" s="99"/>
      <c r="C171" s="99"/>
      <c r="D171" s="99"/>
      <c r="E171" s="168" t="str">
        <f t="shared" ref="E171:G171" si="18">E64</f>
        <v>Misc Billing &amp; AR</v>
      </c>
      <c r="F171" s="168" t="str">
        <f t="shared" si="18"/>
        <v>4.19</v>
      </c>
      <c r="G171" s="166">
        <f t="shared" si="18"/>
        <v>5.1666666666666666E-2</v>
      </c>
      <c r="H171" s="99"/>
      <c r="I171" s="167"/>
      <c r="J171" s="167"/>
      <c r="K171" s="167"/>
      <c r="L171" s="99"/>
    </row>
    <row r="172" spans="2:12" ht="20.100000000000001" hidden="1" customHeight="1" thickTop="1" thickBot="1" x14ac:dyDescent="0.3">
      <c r="B172" s="99"/>
      <c r="C172" s="99"/>
      <c r="D172" s="99"/>
      <c r="E172" s="168" t="str">
        <f t="shared" ref="E172:G172" si="19">E65</f>
        <v>Payroll</v>
      </c>
      <c r="F172" s="168" t="str">
        <f t="shared" si="19"/>
        <v>4.20</v>
      </c>
      <c r="G172" s="166">
        <f t="shared" si="19"/>
        <v>5.1666666666666666E-2</v>
      </c>
      <c r="H172" s="99"/>
      <c r="I172" s="167"/>
      <c r="J172" s="167"/>
      <c r="K172" s="167"/>
      <c r="L172" s="99"/>
    </row>
    <row r="173" spans="2:12" ht="20.100000000000001" hidden="1" customHeight="1" thickTop="1" thickBot="1" x14ac:dyDescent="0.3">
      <c r="B173" s="99"/>
      <c r="C173" s="99"/>
      <c r="D173" s="99"/>
      <c r="E173" s="168" t="str">
        <f t="shared" ref="E173:G173" si="20">E66</f>
        <v>Permitting</v>
      </c>
      <c r="F173" s="168" t="str">
        <f t="shared" si="20"/>
        <v>4.21</v>
      </c>
      <c r="G173" s="166">
        <f t="shared" si="20"/>
        <v>0</v>
      </c>
      <c r="H173" s="99"/>
      <c r="I173" s="167"/>
      <c r="J173" s="167"/>
      <c r="K173" s="167"/>
      <c r="L173" s="99"/>
    </row>
    <row r="174" spans="2:12" ht="20.100000000000001" hidden="1" customHeight="1" thickTop="1" thickBot="1" x14ac:dyDescent="0.3">
      <c r="B174" s="99"/>
      <c r="C174" s="99"/>
      <c r="D174" s="99"/>
      <c r="E174" s="168" t="str">
        <f t="shared" ref="E174:G174" si="21">E67</f>
        <v>Planning and Zoning</v>
      </c>
      <c r="F174" s="168" t="str">
        <f t="shared" si="21"/>
        <v>4.22</v>
      </c>
      <c r="G174" s="166">
        <f t="shared" si="21"/>
        <v>0</v>
      </c>
      <c r="H174" s="99"/>
      <c r="I174" s="167"/>
      <c r="J174" s="167"/>
      <c r="K174" s="167"/>
      <c r="L174" s="99"/>
    </row>
    <row r="175" spans="2:12" ht="20.100000000000001" hidden="1" customHeight="1" thickTop="1" thickBot="1" x14ac:dyDescent="0.3">
      <c r="B175" s="99"/>
      <c r="C175" s="99"/>
      <c r="D175" s="99"/>
      <c r="E175" s="168" t="str">
        <f t="shared" ref="E175:G175" si="22">E68</f>
        <v>Project Accounting</v>
      </c>
      <c r="F175" s="168" t="str">
        <f t="shared" si="22"/>
        <v>4.23</v>
      </c>
      <c r="G175" s="166">
        <f t="shared" si="22"/>
        <v>5.1666666666666666E-2</v>
      </c>
      <c r="H175" s="99"/>
      <c r="I175" s="167"/>
      <c r="J175" s="167"/>
      <c r="K175" s="167"/>
      <c r="L175" s="99"/>
    </row>
    <row r="176" spans="2:12" ht="20.100000000000001" hidden="1" customHeight="1" thickTop="1" thickBot="1" x14ac:dyDescent="0.3">
      <c r="B176" s="99"/>
      <c r="C176" s="99"/>
      <c r="D176" s="99"/>
      <c r="E176" s="168" t="str">
        <f t="shared" ref="E176:G176" si="23">E69</f>
        <v>Purchasing</v>
      </c>
      <c r="F176" s="168" t="str">
        <f t="shared" si="23"/>
        <v>4.24</v>
      </c>
      <c r="G176" s="166">
        <f t="shared" si="23"/>
        <v>5.1666666666666666E-2</v>
      </c>
      <c r="H176" s="99"/>
      <c r="I176" s="167"/>
      <c r="J176" s="167"/>
      <c r="K176" s="167"/>
      <c r="L176" s="99"/>
    </row>
    <row r="177" spans="2:12" ht="20.100000000000001" hidden="1" customHeight="1" thickTop="1" thickBot="1" x14ac:dyDescent="0.3">
      <c r="B177" s="99"/>
      <c r="C177" s="99"/>
      <c r="D177" s="99"/>
      <c r="E177" s="168" t="str">
        <f t="shared" ref="E177:G177" si="24">E70</f>
        <v>Time and Attendance</v>
      </c>
      <c r="F177" s="168" t="str">
        <f t="shared" si="24"/>
        <v>4.25</v>
      </c>
      <c r="G177" s="166">
        <f t="shared" si="24"/>
        <v>5.1666666666666666E-2</v>
      </c>
      <c r="H177" s="99"/>
      <c r="I177" s="167"/>
      <c r="J177" s="167"/>
      <c r="K177" s="167"/>
      <c r="L177" s="99"/>
    </row>
    <row r="178" spans="2:12" ht="20.100000000000001" hidden="1" customHeight="1" thickTop="1" thickBot="1" x14ac:dyDescent="0.3">
      <c r="B178" s="99"/>
      <c r="C178" s="99"/>
      <c r="D178" s="99"/>
      <c r="E178" s="168" t="str">
        <f t="shared" ref="E178:G178" si="25">E71</f>
        <v xml:space="preserve">Utility Billing </v>
      </c>
      <c r="F178" s="168" t="str">
        <f t="shared" si="25"/>
        <v>4.26</v>
      </c>
      <c r="G178" s="166">
        <f t="shared" si="25"/>
        <v>0.04</v>
      </c>
      <c r="H178" s="99"/>
      <c r="I178" s="167"/>
      <c r="J178" s="167"/>
      <c r="K178" s="167"/>
      <c r="L178" s="99"/>
    </row>
    <row r="179" spans="2:12" ht="20.100000000000001" hidden="1" customHeight="1" thickTop="1" thickBot="1" x14ac:dyDescent="0.3">
      <c r="B179" s="99"/>
      <c r="C179" s="99"/>
      <c r="D179" s="99"/>
      <c r="E179" s="168" t="str">
        <f t="shared" ref="E179:G179" si="26">E72</f>
        <v>Module 26</v>
      </c>
      <c r="F179" s="168" t="str">
        <f t="shared" si="26"/>
        <v>4.27</v>
      </c>
      <c r="G179" s="166">
        <f t="shared" si="26"/>
        <v>0</v>
      </c>
      <c r="H179" s="99"/>
      <c r="I179" s="167"/>
      <c r="J179" s="167"/>
      <c r="K179" s="167"/>
      <c r="L179" s="99"/>
    </row>
    <row r="180" spans="2:12" ht="20.100000000000001" hidden="1" customHeight="1" thickTop="1" thickBot="1" x14ac:dyDescent="0.3">
      <c r="B180" s="99"/>
      <c r="C180" s="99"/>
      <c r="D180" s="99"/>
      <c r="E180" s="168" t="str">
        <f t="shared" ref="E180:G180" si="27">E73</f>
        <v>Module 27</v>
      </c>
      <c r="F180" s="168" t="str">
        <f t="shared" si="27"/>
        <v>4.28</v>
      </c>
      <c r="G180" s="166">
        <f t="shared" si="27"/>
        <v>0</v>
      </c>
      <c r="H180" s="99"/>
      <c r="I180" s="167"/>
      <c r="J180" s="167"/>
      <c r="K180" s="167"/>
      <c r="L180" s="99"/>
    </row>
    <row r="181" spans="2:12" ht="20.100000000000001" hidden="1" customHeight="1" thickTop="1" thickBot="1" x14ac:dyDescent="0.3">
      <c r="B181" s="99"/>
      <c r="C181" s="99"/>
      <c r="D181" s="99"/>
      <c r="E181" s="168" t="str">
        <f t="shared" ref="E181:G181" si="28">E74</f>
        <v>Module 28</v>
      </c>
      <c r="F181" s="168" t="str">
        <f t="shared" si="28"/>
        <v>4.29</v>
      </c>
      <c r="G181" s="166">
        <f t="shared" si="28"/>
        <v>0</v>
      </c>
      <c r="H181" s="99"/>
      <c r="I181" s="167"/>
      <c r="J181" s="167"/>
      <c r="K181" s="167"/>
      <c r="L181" s="99"/>
    </row>
    <row r="182" spans="2:12" ht="20.100000000000001" hidden="1" customHeight="1" thickTop="1" thickBot="1" x14ac:dyDescent="0.3">
      <c r="B182" s="99"/>
      <c r="C182" s="99"/>
      <c r="D182" s="99"/>
      <c r="E182" s="168" t="str">
        <f t="shared" ref="E182:G182" si="29">E75</f>
        <v>Module 29</v>
      </c>
      <c r="F182" s="168" t="str">
        <f t="shared" si="29"/>
        <v>4.30</v>
      </c>
      <c r="G182" s="166">
        <f t="shared" si="29"/>
        <v>0</v>
      </c>
      <c r="H182" s="99"/>
      <c r="I182" s="167"/>
      <c r="J182" s="167"/>
      <c r="K182" s="167"/>
      <c r="L182" s="99"/>
    </row>
    <row r="183" spans="2:12" ht="20.100000000000001" hidden="1" customHeight="1" thickTop="1" thickBot="1" x14ac:dyDescent="0.3">
      <c r="B183" s="99"/>
      <c r="C183" s="99"/>
      <c r="D183" s="99"/>
      <c r="E183" s="168" t="str">
        <f t="shared" ref="E183:G183" si="30">E76</f>
        <v>Module 30</v>
      </c>
      <c r="F183" s="168" t="str">
        <f t="shared" si="30"/>
        <v>4.31</v>
      </c>
      <c r="G183" s="166">
        <f t="shared" si="30"/>
        <v>0</v>
      </c>
      <c r="H183" s="99"/>
      <c r="I183" s="167"/>
      <c r="J183" s="167"/>
      <c r="K183" s="167"/>
      <c r="L183" s="99"/>
    </row>
    <row r="184" spans="2:12" ht="20.100000000000001" hidden="1" customHeight="1" thickTop="1" thickBot="1" x14ac:dyDescent="0.3">
      <c r="B184" s="99"/>
      <c r="C184" s="99"/>
      <c r="D184" s="99"/>
      <c r="E184" s="168" t="str">
        <f t="shared" ref="E184:G184" si="31">E77</f>
        <v>Module 31</v>
      </c>
      <c r="F184" s="168" t="str">
        <f t="shared" si="31"/>
        <v>4.32</v>
      </c>
      <c r="G184" s="166">
        <f t="shared" si="31"/>
        <v>0</v>
      </c>
      <c r="H184" s="99"/>
      <c r="I184" s="167"/>
      <c r="J184" s="167"/>
      <c r="K184" s="167"/>
      <c r="L184" s="99"/>
    </row>
    <row r="185" spans="2:12" ht="20.100000000000001" hidden="1" customHeight="1" thickTop="1" thickBot="1" x14ac:dyDescent="0.3">
      <c r="B185" s="99"/>
      <c r="C185" s="99"/>
      <c r="D185" s="99"/>
      <c r="E185" s="168" t="str">
        <f t="shared" ref="E185:G185" si="32">E78</f>
        <v>Module 32</v>
      </c>
      <c r="F185" s="168" t="str">
        <f t="shared" si="32"/>
        <v>4.33</v>
      </c>
      <c r="G185" s="166">
        <f t="shared" si="32"/>
        <v>0</v>
      </c>
      <c r="H185" s="99"/>
      <c r="I185" s="167"/>
      <c r="J185" s="167"/>
      <c r="K185" s="167"/>
      <c r="L185" s="99"/>
    </row>
    <row r="186" spans="2:12" ht="20.100000000000001" hidden="1" customHeight="1" thickTop="1" thickBot="1" x14ac:dyDescent="0.3">
      <c r="B186" s="99"/>
      <c r="C186" s="99"/>
      <c r="D186" s="99"/>
      <c r="E186" s="168" t="str">
        <f t="shared" ref="E186:G186" si="33">E79</f>
        <v>Module 33</v>
      </c>
      <c r="F186" s="168" t="str">
        <f t="shared" si="33"/>
        <v>4.34</v>
      </c>
      <c r="G186" s="166">
        <f t="shared" si="33"/>
        <v>0</v>
      </c>
      <c r="H186" s="99"/>
      <c r="I186" s="167"/>
      <c r="J186" s="167"/>
      <c r="K186" s="167"/>
      <c r="L186" s="99"/>
    </row>
    <row r="187" spans="2:12" ht="20.100000000000001" hidden="1" customHeight="1" thickTop="1" thickBot="1" x14ac:dyDescent="0.3">
      <c r="B187" s="99"/>
      <c r="C187" s="99"/>
      <c r="D187" s="99"/>
      <c r="E187" s="168" t="str">
        <f t="shared" ref="E187:G187" si="34">E80</f>
        <v>Module 34</v>
      </c>
      <c r="F187" s="168" t="str">
        <f t="shared" si="34"/>
        <v>4.35</v>
      </c>
      <c r="G187" s="166">
        <f t="shared" si="34"/>
        <v>0</v>
      </c>
      <c r="H187" s="99"/>
      <c r="I187" s="167"/>
      <c r="J187" s="167"/>
      <c r="K187" s="167"/>
      <c r="L187" s="99"/>
    </row>
    <row r="188" spans="2:12" ht="20.100000000000001" hidden="1" customHeight="1" thickTop="1" thickBot="1" x14ac:dyDescent="0.3">
      <c r="B188" s="99"/>
      <c r="C188" s="99"/>
      <c r="D188" s="99"/>
      <c r="E188" s="168" t="str">
        <f t="shared" ref="E188:G188" si="35">E81</f>
        <v>Module 35</v>
      </c>
      <c r="F188" s="168" t="str">
        <f t="shared" si="35"/>
        <v>4.36</v>
      </c>
      <c r="G188" s="166">
        <f t="shared" si="35"/>
        <v>0</v>
      </c>
      <c r="H188" s="99"/>
      <c r="I188" s="167"/>
      <c r="J188" s="167"/>
      <c r="K188" s="167"/>
      <c r="L188" s="99"/>
    </row>
    <row r="189" spans="2:12" ht="20.100000000000001" hidden="1" customHeight="1" thickTop="1" thickBot="1" x14ac:dyDescent="0.3">
      <c r="B189" s="99"/>
      <c r="C189" s="99"/>
      <c r="D189" s="99"/>
      <c r="E189" s="168" t="str">
        <f t="shared" ref="E189:G189" si="36">E82</f>
        <v>Module 36</v>
      </c>
      <c r="F189" s="168" t="str">
        <f t="shared" si="36"/>
        <v>4.37</v>
      </c>
      <c r="G189" s="166">
        <f t="shared" si="36"/>
        <v>0</v>
      </c>
      <c r="H189" s="99"/>
      <c r="I189" s="167"/>
      <c r="J189" s="167"/>
      <c r="K189" s="167"/>
      <c r="L189" s="99"/>
    </row>
    <row r="190" spans="2:12" ht="20.100000000000001" hidden="1" customHeight="1" thickTop="1" thickBot="1" x14ac:dyDescent="0.3">
      <c r="B190" s="99"/>
      <c r="C190" s="99"/>
      <c r="D190" s="99"/>
      <c r="E190" s="168" t="str">
        <f t="shared" ref="E190:G190" si="37">E83</f>
        <v>Module 37</v>
      </c>
      <c r="F190" s="168" t="str">
        <f t="shared" si="37"/>
        <v>4.38</v>
      </c>
      <c r="G190" s="166">
        <f t="shared" si="37"/>
        <v>0</v>
      </c>
      <c r="H190" s="99"/>
      <c r="I190" s="167"/>
      <c r="J190" s="167"/>
      <c r="K190" s="167"/>
      <c r="L190" s="99"/>
    </row>
    <row r="191" spans="2:12" ht="20.100000000000001" hidden="1" customHeight="1" thickTop="1" thickBot="1" x14ac:dyDescent="0.3">
      <c r="B191" s="99"/>
      <c r="C191" s="99"/>
      <c r="D191" s="99"/>
      <c r="E191" s="168" t="str">
        <f t="shared" ref="E191:G191" si="38">E84</f>
        <v>Module 38</v>
      </c>
      <c r="F191" s="168" t="str">
        <f t="shared" si="38"/>
        <v>4.39</v>
      </c>
      <c r="G191" s="166">
        <f t="shared" si="38"/>
        <v>0</v>
      </c>
      <c r="H191" s="99"/>
      <c r="I191" s="167"/>
      <c r="J191" s="167"/>
      <c r="K191" s="167"/>
      <c r="L191" s="99"/>
    </row>
    <row r="192" spans="2:12" ht="20.100000000000001" hidden="1" customHeight="1" thickTop="1" thickBot="1" x14ac:dyDescent="0.3">
      <c r="B192" s="99"/>
      <c r="C192" s="99"/>
      <c r="D192" s="99"/>
      <c r="E192" s="168" t="str">
        <f t="shared" ref="E192:G192" si="39">E85</f>
        <v>Module 39</v>
      </c>
      <c r="F192" s="168" t="str">
        <f t="shared" si="39"/>
        <v>4.40</v>
      </c>
      <c r="G192" s="166">
        <f t="shared" si="39"/>
        <v>0</v>
      </c>
      <c r="H192" s="99"/>
      <c r="I192" s="167"/>
      <c r="J192" s="167"/>
      <c r="K192" s="167"/>
      <c r="L192" s="99"/>
    </row>
    <row r="193" spans="2:12" ht="20.100000000000001" hidden="1" customHeight="1" thickTop="1" thickBot="1" x14ac:dyDescent="0.3">
      <c r="B193" s="99"/>
      <c r="C193" s="99"/>
      <c r="D193" s="99"/>
      <c r="E193" s="168" t="str">
        <f t="shared" ref="E193:G193" si="40">E86</f>
        <v>Module 40</v>
      </c>
      <c r="F193" s="168" t="str">
        <f t="shared" si="40"/>
        <v>4.41</v>
      </c>
      <c r="G193" s="166">
        <f t="shared" si="40"/>
        <v>0</v>
      </c>
      <c r="H193" s="99"/>
      <c r="I193" s="167"/>
      <c r="J193" s="167"/>
      <c r="K193" s="167"/>
      <c r="L193" s="99"/>
    </row>
    <row r="194" spans="2:12" ht="20.100000000000001" hidden="1" customHeight="1" thickTop="1" thickBot="1" x14ac:dyDescent="0.3">
      <c r="B194" s="99"/>
      <c r="C194" s="99"/>
      <c r="D194" s="99"/>
      <c r="E194" s="168" t="str">
        <f t="shared" ref="E194:G194" si="41">E87</f>
        <v>Module 41</v>
      </c>
      <c r="F194" s="168" t="str">
        <f t="shared" si="41"/>
        <v>4.42</v>
      </c>
      <c r="G194" s="166">
        <f t="shared" si="41"/>
        <v>0</v>
      </c>
      <c r="H194" s="99"/>
      <c r="I194" s="167"/>
      <c r="J194" s="167"/>
      <c r="K194" s="167"/>
      <c r="L194" s="99"/>
    </row>
    <row r="195" spans="2:12" ht="20.100000000000001" hidden="1" customHeight="1" thickTop="1" thickBot="1" x14ac:dyDescent="0.3">
      <c r="B195" s="99"/>
      <c r="C195" s="99"/>
      <c r="D195" s="99"/>
      <c r="E195" s="168" t="str">
        <f t="shared" ref="E195:G195" si="42">E88</f>
        <v>Module 42</v>
      </c>
      <c r="F195" s="168" t="str">
        <f t="shared" si="42"/>
        <v>4.43</v>
      </c>
      <c r="G195" s="166">
        <f t="shared" si="42"/>
        <v>0</v>
      </c>
      <c r="H195" s="99"/>
      <c r="I195" s="167"/>
      <c r="J195" s="167"/>
      <c r="K195" s="167"/>
      <c r="L195" s="99"/>
    </row>
    <row r="196" spans="2:12" ht="20.100000000000001" hidden="1" customHeight="1" thickTop="1" thickBot="1" x14ac:dyDescent="0.3">
      <c r="B196" s="99"/>
      <c r="C196" s="99"/>
      <c r="D196" s="99"/>
      <c r="E196" s="168" t="str">
        <f t="shared" ref="E196:G196" si="43">E89</f>
        <v>Module 43</v>
      </c>
      <c r="F196" s="168" t="str">
        <f t="shared" si="43"/>
        <v>4.44</v>
      </c>
      <c r="G196" s="166">
        <f t="shared" si="43"/>
        <v>0</v>
      </c>
      <c r="H196" s="99"/>
      <c r="I196" s="167"/>
      <c r="J196" s="167"/>
      <c r="K196" s="167"/>
      <c r="L196" s="99"/>
    </row>
    <row r="197" spans="2:12" ht="20.100000000000001" hidden="1" customHeight="1" thickTop="1" thickBot="1" x14ac:dyDescent="0.3">
      <c r="B197" s="99"/>
      <c r="C197" s="99"/>
      <c r="D197" s="99"/>
      <c r="E197" s="168" t="str">
        <f t="shared" ref="E197:G197" si="44">E90</f>
        <v>Module 44</v>
      </c>
      <c r="F197" s="168" t="str">
        <f t="shared" si="44"/>
        <v>4.45</v>
      </c>
      <c r="G197" s="166">
        <f t="shared" si="44"/>
        <v>0</v>
      </c>
      <c r="H197" s="99"/>
      <c r="I197" s="167"/>
      <c r="J197" s="167"/>
      <c r="K197" s="167"/>
      <c r="L197" s="99"/>
    </row>
    <row r="198" spans="2:12" ht="20.100000000000001" hidden="1" customHeight="1" thickTop="1" thickBot="1" x14ac:dyDescent="0.3">
      <c r="B198" s="99"/>
      <c r="C198" s="99"/>
      <c r="D198" s="99"/>
      <c r="E198" s="168" t="str">
        <f t="shared" ref="E198:G198" si="45">E91</f>
        <v>Module 45</v>
      </c>
      <c r="F198" s="168" t="str">
        <f t="shared" si="45"/>
        <v>4.46</v>
      </c>
      <c r="G198" s="166">
        <f t="shared" si="45"/>
        <v>0</v>
      </c>
      <c r="H198" s="99"/>
      <c r="I198" s="167"/>
      <c r="J198" s="167"/>
      <c r="K198" s="167"/>
      <c r="L198" s="99"/>
    </row>
    <row r="199" spans="2:12" ht="20.100000000000001" hidden="1" customHeight="1" thickTop="1" thickBot="1" x14ac:dyDescent="0.3">
      <c r="B199" s="99"/>
      <c r="C199" s="99"/>
      <c r="D199" s="99"/>
      <c r="E199" s="168" t="str">
        <f t="shared" ref="E199:G199" si="46">E92</f>
        <v>Module 46</v>
      </c>
      <c r="F199" s="168" t="str">
        <f t="shared" si="46"/>
        <v>4.47</v>
      </c>
      <c r="G199" s="166">
        <f t="shared" si="46"/>
        <v>0</v>
      </c>
      <c r="H199" s="99"/>
      <c r="I199" s="167"/>
      <c r="J199" s="167"/>
      <c r="K199" s="167"/>
      <c r="L199" s="99"/>
    </row>
    <row r="200" spans="2:12" ht="20.100000000000001" hidden="1" customHeight="1" thickTop="1" thickBot="1" x14ac:dyDescent="0.3">
      <c r="B200" s="99"/>
      <c r="C200" s="99"/>
      <c r="D200" s="99"/>
      <c r="E200" s="168" t="str">
        <f t="shared" ref="E200:G200" si="47">E93</f>
        <v>Module 47</v>
      </c>
      <c r="F200" s="168" t="str">
        <f t="shared" si="47"/>
        <v>4.48</v>
      </c>
      <c r="G200" s="166">
        <f t="shared" si="47"/>
        <v>0</v>
      </c>
      <c r="H200" s="99"/>
      <c r="I200" s="167"/>
      <c r="J200" s="167"/>
      <c r="K200" s="167"/>
      <c r="L200" s="99"/>
    </row>
    <row r="201" spans="2:12" ht="20.100000000000001" hidden="1" customHeight="1" thickTop="1" thickBot="1" x14ac:dyDescent="0.3">
      <c r="B201" s="99"/>
      <c r="C201" s="99"/>
      <c r="D201" s="99"/>
      <c r="E201" s="168" t="str">
        <f t="shared" ref="E201:G201" si="48">E94</f>
        <v>Module 48</v>
      </c>
      <c r="F201" s="168" t="str">
        <f t="shared" si="48"/>
        <v>4.49</v>
      </c>
      <c r="G201" s="166">
        <f t="shared" si="48"/>
        <v>0</v>
      </c>
      <c r="H201" s="99"/>
      <c r="I201" s="167"/>
      <c r="J201" s="167"/>
      <c r="K201" s="167"/>
      <c r="L201" s="99"/>
    </row>
    <row r="202" spans="2:12" ht="20.100000000000001" hidden="1" customHeight="1" thickTop="1" thickBot="1" x14ac:dyDescent="0.3">
      <c r="B202" s="99"/>
      <c r="C202" s="99"/>
      <c r="D202" s="99"/>
      <c r="E202" s="168" t="str">
        <f t="shared" ref="E202:G202" si="49">E95</f>
        <v>Module 49</v>
      </c>
      <c r="F202" s="168" t="str">
        <f t="shared" si="49"/>
        <v>4.50</v>
      </c>
      <c r="G202" s="166">
        <f t="shared" si="49"/>
        <v>0</v>
      </c>
      <c r="H202" s="99"/>
      <c r="I202" s="167"/>
      <c r="J202" s="167"/>
      <c r="K202" s="167"/>
      <c r="L202" s="99"/>
    </row>
    <row r="203" spans="2:12" ht="20.100000000000001" hidden="1" customHeight="1" thickTop="1" thickBot="1" x14ac:dyDescent="0.3">
      <c r="B203" s="99"/>
      <c r="C203" s="99"/>
      <c r="D203" s="99"/>
      <c r="E203" s="168" t="str">
        <f t="shared" ref="E203:G203" si="50">E96</f>
        <v>Module 50</v>
      </c>
      <c r="F203" s="168" t="str">
        <f t="shared" si="50"/>
        <v>4.51</v>
      </c>
      <c r="G203" s="166">
        <f t="shared" si="50"/>
        <v>0</v>
      </c>
      <c r="H203" s="99"/>
      <c r="I203" s="167"/>
      <c r="J203" s="167"/>
      <c r="K203" s="167"/>
      <c r="L203" s="99"/>
    </row>
    <row r="204" spans="2:12" ht="20.100000000000001" hidden="1" customHeight="1" thickTop="1" thickBot="1" x14ac:dyDescent="0.3">
      <c r="B204" s="99"/>
      <c r="C204" s="99"/>
      <c r="D204" s="99"/>
      <c r="E204" s="168" t="str">
        <f>E31</f>
        <v>High</v>
      </c>
      <c r="F204" s="166" t="str">
        <f t="shared" ref="F204:G204" si="51">F31</f>
        <v>H</v>
      </c>
      <c r="G204" s="166">
        <f t="shared" si="51"/>
        <v>4</v>
      </c>
      <c r="H204" s="99"/>
      <c r="I204" s="167"/>
      <c r="J204" s="167"/>
      <c r="K204" s="167"/>
      <c r="L204" s="99"/>
    </row>
    <row r="205" spans="2:12" ht="20.100000000000001" hidden="1" customHeight="1" thickTop="1" thickBot="1" x14ac:dyDescent="0.3">
      <c r="B205" s="99"/>
      <c r="C205" s="99"/>
      <c r="D205" s="99"/>
      <c r="E205" s="168" t="str">
        <f t="shared" ref="E205:G205" si="52">E32</f>
        <v>Medium</v>
      </c>
      <c r="F205" s="166" t="str">
        <f t="shared" si="52"/>
        <v>M</v>
      </c>
      <c r="G205" s="166">
        <f t="shared" si="52"/>
        <v>2</v>
      </c>
      <c r="H205" s="99"/>
      <c r="I205" s="167"/>
      <c r="J205" s="167"/>
      <c r="K205" s="167"/>
      <c r="L205" s="99"/>
    </row>
    <row r="206" spans="2:12" ht="20.100000000000001" hidden="1" customHeight="1" thickTop="1" thickBot="1" x14ac:dyDescent="0.3">
      <c r="B206" s="99"/>
      <c r="C206" s="99"/>
      <c r="D206" s="99"/>
      <c r="E206" s="168" t="str">
        <f t="shared" ref="E206:G206" si="53">E33</f>
        <v>Low</v>
      </c>
      <c r="F206" s="166" t="str">
        <f t="shared" si="53"/>
        <v>L</v>
      </c>
      <c r="G206" s="166">
        <f t="shared" si="53"/>
        <v>1</v>
      </c>
      <c r="H206" s="99"/>
      <c r="I206" s="167"/>
      <c r="J206" s="167"/>
      <c r="K206" s="167"/>
      <c r="L206" s="99"/>
    </row>
    <row r="207" spans="2:12" ht="20.100000000000001" hidden="1" customHeight="1" thickTop="1" thickBot="1" x14ac:dyDescent="0.3">
      <c r="B207" s="99"/>
      <c r="C207" s="99"/>
      <c r="D207" s="99"/>
      <c r="E207" s="168" t="str">
        <f>E36</f>
        <v>Yes</v>
      </c>
      <c r="F207" s="166" t="str">
        <f t="shared" ref="F207:G207" si="54">F36</f>
        <v>Y</v>
      </c>
      <c r="G207" s="166">
        <f t="shared" si="54"/>
        <v>1</v>
      </c>
      <c r="H207" s="99"/>
      <c r="I207" s="167"/>
      <c r="J207" s="167"/>
      <c r="K207" s="167"/>
      <c r="L207" s="99"/>
    </row>
    <row r="208" spans="2:12" ht="20.100000000000001" hidden="1" customHeight="1" thickTop="1" thickBot="1" x14ac:dyDescent="0.3">
      <c r="B208" s="99"/>
      <c r="C208" s="99"/>
      <c r="D208" s="99"/>
      <c r="E208" s="168" t="str">
        <f t="shared" ref="E208:G208" si="55">E37</f>
        <v>Reporting</v>
      </c>
      <c r="F208" s="166" t="str">
        <f t="shared" si="55"/>
        <v>R</v>
      </c>
      <c r="G208" s="166">
        <f t="shared" si="55"/>
        <v>0.75</v>
      </c>
      <c r="H208" s="99"/>
      <c r="I208" s="167"/>
      <c r="J208" s="167"/>
      <c r="K208" s="167"/>
      <c r="L208" s="99"/>
    </row>
    <row r="209" spans="2:12" ht="20.100000000000001" hidden="1" customHeight="1" thickTop="1" thickBot="1" x14ac:dyDescent="0.3">
      <c r="B209" s="99"/>
      <c r="C209" s="99"/>
      <c r="D209" s="99"/>
      <c r="E209" s="168" t="str">
        <f t="shared" ref="E209:G209" si="56">E38</f>
        <v>Third Party</v>
      </c>
      <c r="F209" s="166" t="str">
        <f t="shared" si="56"/>
        <v>T</v>
      </c>
      <c r="G209" s="166">
        <f t="shared" si="56"/>
        <v>0.75</v>
      </c>
      <c r="H209" s="99"/>
      <c r="I209" s="167"/>
      <c r="J209" s="167"/>
      <c r="K209" s="167"/>
      <c r="L209" s="99"/>
    </row>
    <row r="210" spans="2:12" ht="20.100000000000001" hidden="1" customHeight="1" thickTop="1" thickBot="1" x14ac:dyDescent="0.3">
      <c r="B210" s="99"/>
      <c r="C210" s="99"/>
      <c r="D210" s="99"/>
      <c r="E210" s="168" t="str">
        <f t="shared" ref="E210:G210" si="57">E39</f>
        <v>Modification</v>
      </c>
      <c r="F210" s="166" t="str">
        <f t="shared" si="57"/>
        <v>M</v>
      </c>
      <c r="G210" s="166">
        <f t="shared" si="57"/>
        <v>0.5</v>
      </c>
      <c r="H210" s="99"/>
      <c r="I210" s="167"/>
      <c r="J210" s="167"/>
      <c r="K210" s="167"/>
      <c r="L210" s="99"/>
    </row>
    <row r="211" spans="2:12" ht="20.100000000000001" hidden="1" customHeight="1" thickTop="1" thickBot="1" x14ac:dyDescent="0.3">
      <c r="B211" s="99"/>
      <c r="C211" s="99"/>
      <c r="D211" s="99"/>
      <c r="E211" s="168" t="str">
        <f t="shared" ref="E211:G211" si="58">E40</f>
        <v>Future</v>
      </c>
      <c r="F211" s="166" t="str">
        <f t="shared" si="58"/>
        <v>F</v>
      </c>
      <c r="G211" s="166">
        <f t="shared" si="58"/>
        <v>0.25</v>
      </c>
      <c r="H211" s="99"/>
      <c r="I211" s="167"/>
      <c r="J211" s="167"/>
      <c r="K211" s="167"/>
      <c r="L211" s="99"/>
    </row>
    <row r="212" spans="2:12" ht="20.100000000000001" hidden="1" customHeight="1" thickTop="1" thickBot="1" x14ac:dyDescent="0.3">
      <c r="B212" s="99"/>
      <c r="C212" s="99"/>
      <c r="D212" s="99"/>
      <c r="E212" s="168" t="str">
        <f t="shared" ref="E212:G212" si="59">E41</f>
        <v>Not Available</v>
      </c>
      <c r="F212" s="166" t="str">
        <f t="shared" si="59"/>
        <v>N</v>
      </c>
      <c r="G212" s="166">
        <f t="shared" si="59"/>
        <v>0</v>
      </c>
      <c r="H212" s="99"/>
      <c r="I212" s="167"/>
      <c r="J212" s="167"/>
      <c r="K212" s="167"/>
      <c r="L212" s="99"/>
    </row>
    <row r="213" spans="2:12" ht="20.100000000000001" customHeight="1" thickTop="1" thickBot="1" x14ac:dyDescent="0.3">
      <c r="B213" s="99"/>
      <c r="C213" s="99"/>
      <c r="D213" s="99"/>
      <c r="E213" s="175"/>
      <c r="F213" s="174"/>
      <c r="G213" s="178" t="s">
        <v>175</v>
      </c>
      <c r="H213" s="99"/>
      <c r="I213" s="167"/>
      <c r="J213" s="167"/>
      <c r="K213" s="167"/>
      <c r="L213" s="99"/>
    </row>
    <row r="214" spans="2:12" ht="12" customHeight="1" thickTop="1" thickBot="1" x14ac:dyDescent="0.3">
      <c r="B214" s="99"/>
      <c r="C214" s="99"/>
      <c r="D214" s="99"/>
      <c r="E214" s="99"/>
      <c r="F214" s="99"/>
      <c r="G214" s="99"/>
      <c r="H214" s="99"/>
      <c r="I214" s="99"/>
      <c r="J214" s="99"/>
      <c r="K214" s="99"/>
      <c r="L214" s="99"/>
    </row>
    <row r="215" spans="2:12" ht="20.100000000000001" customHeight="1" thickTop="1" thickBot="1" x14ac:dyDescent="0.3"/>
    <row r="216" spans="2:12" ht="20.100000000000001" customHeight="1" thickTop="1" thickBot="1" x14ac:dyDescent="0.3">
      <c r="B216" s="151">
        <v>10</v>
      </c>
      <c r="C216" s="419" t="s">
        <v>179</v>
      </c>
      <c r="D216" s="419"/>
      <c r="E216" s="419"/>
      <c r="F216" s="419"/>
      <c r="G216" s="419"/>
      <c r="H216" s="419"/>
      <c r="I216" s="419"/>
      <c r="J216" s="419"/>
      <c r="K216" s="419"/>
      <c r="L216" s="419"/>
    </row>
    <row r="217" spans="2:12" ht="12" customHeight="1" thickTop="1" thickBot="1" x14ac:dyDescent="0.3">
      <c r="B217" s="99"/>
      <c r="C217" s="99"/>
      <c r="D217" s="99"/>
      <c r="E217" s="99"/>
      <c r="F217" s="99"/>
      <c r="G217" s="99"/>
      <c r="H217" s="99"/>
      <c r="I217" s="99"/>
      <c r="J217" s="99"/>
      <c r="K217" s="99"/>
      <c r="L217" s="99"/>
    </row>
    <row r="218" spans="2:12" ht="20.100000000000001" customHeight="1" thickTop="1" thickBot="1" x14ac:dyDescent="0.3">
      <c r="B218" s="99"/>
      <c r="C218" s="98" t="s">
        <v>132</v>
      </c>
      <c r="D218" s="99"/>
      <c r="E218" s="443" t="s">
        <v>178</v>
      </c>
      <c r="F218" s="443"/>
      <c r="G218" s="443"/>
      <c r="H218" s="99"/>
      <c r="I218" s="443" t="s">
        <v>143</v>
      </c>
      <c r="J218" s="443"/>
      <c r="K218" s="443"/>
      <c r="L218" s="99"/>
    </row>
    <row r="219" spans="2:12" ht="20.100000000000001" customHeight="1" thickTop="1" thickBot="1" x14ac:dyDescent="0.3">
      <c r="B219" s="99"/>
      <c r="C219" s="99"/>
      <c r="D219" s="99"/>
      <c r="E219" s="177" t="s">
        <v>176</v>
      </c>
      <c r="F219" s="173"/>
      <c r="G219" s="207"/>
      <c r="H219" s="99"/>
      <c r="I219" s="437"/>
      <c r="J219" s="438"/>
      <c r="K219" s="439"/>
      <c r="L219" s="99"/>
    </row>
    <row r="220" spans="2:12" ht="20.100000000000001" customHeight="1" thickTop="1" thickBot="1" x14ac:dyDescent="0.3">
      <c r="B220" s="99"/>
      <c r="C220" s="107" t="s">
        <v>136</v>
      </c>
      <c r="D220" s="99"/>
      <c r="E220" s="176" t="str">
        <f>E122</f>
        <v>Vendor Long Name</v>
      </c>
      <c r="F220" s="182"/>
      <c r="G220" s="208"/>
      <c r="H220" s="99"/>
      <c r="I220" s="440"/>
      <c r="J220" s="441"/>
      <c r="K220" s="442"/>
      <c r="L220" s="99"/>
    </row>
    <row r="221" spans="2:12" ht="20.100000000000001" hidden="1" customHeight="1" thickTop="1" thickBot="1" x14ac:dyDescent="0.3">
      <c r="B221" s="99"/>
      <c r="C221" s="99"/>
      <c r="D221" s="99"/>
      <c r="E221" s="176" t="str">
        <f>E123</f>
        <v>Vendor Short Name</v>
      </c>
      <c r="F221" s="182">
        <f>Summary!H64</f>
        <v>0</v>
      </c>
      <c r="G221" s="208"/>
      <c r="H221" s="99"/>
      <c r="I221" s="170"/>
      <c r="J221" s="171"/>
      <c r="K221" s="172"/>
      <c r="L221" s="99"/>
    </row>
    <row r="222" spans="2:12" ht="20.100000000000001" hidden="1" customHeight="1" thickTop="1" thickBot="1" x14ac:dyDescent="0.3">
      <c r="B222" s="99"/>
      <c r="C222" s="99"/>
      <c r="D222" s="99"/>
      <c r="E222" s="176" t="str">
        <f>E124</f>
        <v>Date Received</v>
      </c>
      <c r="F222" s="182">
        <f>Summary!H65</f>
        <v>0</v>
      </c>
      <c r="G222" s="208"/>
      <c r="H222" s="99"/>
      <c r="I222" s="167"/>
      <c r="J222" s="167"/>
      <c r="K222" s="167"/>
      <c r="L222" s="99"/>
    </row>
    <row r="223" spans="2:12" ht="20.100000000000001" hidden="1" customHeight="1" thickTop="1" thickBot="1" x14ac:dyDescent="0.3">
      <c r="B223" s="99"/>
      <c r="C223" s="99"/>
      <c r="D223" s="99"/>
      <c r="E223" s="176" t="str">
        <f>Summary!E14</f>
        <v>Accounts Payable</v>
      </c>
      <c r="F223" s="182" t="str">
        <f>Summary!H14</f>
        <v>N/A</v>
      </c>
      <c r="G223" s="209" t="str">
        <f>IF('Accounts Payable'!$D$10="Replace this text with primary module name that satisfies requirements.","",'Accounts Payable'!$D$10)</f>
        <v>Replace this text with the primary product name(s) which satisfy requirements.</v>
      </c>
      <c r="H223" s="99" t="s">
        <v>170</v>
      </c>
      <c r="I223" s="167"/>
      <c r="J223" s="167"/>
      <c r="K223" s="167"/>
      <c r="L223" s="99"/>
    </row>
    <row r="224" spans="2:12" ht="20.100000000000001" hidden="1" customHeight="1" thickTop="1" thickBot="1" x14ac:dyDescent="0.3">
      <c r="B224" s="99"/>
      <c r="C224" s="99"/>
      <c r="D224" s="99"/>
      <c r="E224" s="176" t="str">
        <f>Summary!E15</f>
        <v>Bank Reconciliation</v>
      </c>
      <c r="F224" s="182" t="str">
        <f>Summary!H15</f>
        <v>N/A</v>
      </c>
      <c r="G224" s="208" t="str">
        <f>IF('Bank Reconciliation'!$D$10="Replace this text with primary module name that satisfies requirements.","",'Bank Reconciliation'!$D$10)</f>
        <v>Replace this text with the primary product name(s) which satisfy requirements.</v>
      </c>
      <c r="H224" s="99" t="s">
        <v>170</v>
      </c>
      <c r="I224" s="167"/>
      <c r="J224" s="167"/>
      <c r="K224" s="167"/>
      <c r="L224" s="99"/>
    </row>
    <row r="225" spans="2:12" ht="20.100000000000001" hidden="1" customHeight="1" thickTop="1" thickBot="1" x14ac:dyDescent="0.3">
      <c r="B225" s="99"/>
      <c r="C225" s="99"/>
      <c r="D225" s="99"/>
      <c r="E225" s="176" t="str">
        <f>Summary!E16</f>
        <v>Budgeting</v>
      </c>
      <c r="F225" s="182" t="str">
        <f>Summary!H16</f>
        <v>N/A</v>
      </c>
      <c r="G225" s="208" t="str">
        <f>IF(Budgeting!$D$10="Replace this text with primary module name that satisfies requirements.","",Budgeting!$D$10)</f>
        <v>Replace this text with the primary product name(s) which satisfy requirements.</v>
      </c>
      <c r="H225" s="99" t="s">
        <v>170</v>
      </c>
      <c r="I225" s="167"/>
      <c r="J225" s="167"/>
      <c r="K225" s="167"/>
      <c r="L225" s="99"/>
    </row>
    <row r="226" spans="2:12" ht="20.100000000000001" hidden="1" customHeight="1" thickTop="1" thickBot="1" x14ac:dyDescent="0.3">
      <c r="B226" s="99"/>
      <c r="C226" s="99"/>
      <c r="D226" s="99"/>
      <c r="E226" s="176" t="str">
        <f>Summary!E17</f>
        <v>Business License</v>
      </c>
      <c r="F226" s="182" t="str">
        <f>Summary!H17</f>
        <v>N/A</v>
      </c>
      <c r="G226" s="208" t="str">
        <f>IF('Business License'!$D$10="Replace this text with primary module name that satisfies requirements.","",'Business License'!$D$10)</f>
        <v>Replace this text with the primary product name(s) which satisfy requirements.</v>
      </c>
      <c r="H226" s="99" t="s">
        <v>170</v>
      </c>
      <c r="I226" s="167"/>
      <c r="J226" s="167"/>
      <c r="K226" s="167"/>
      <c r="L226" s="99"/>
    </row>
    <row r="227" spans="2:12" ht="20.100000000000001" hidden="1" customHeight="1" thickTop="1" thickBot="1" x14ac:dyDescent="0.3">
      <c r="B227" s="99"/>
      <c r="C227" s="99"/>
      <c r="D227" s="99"/>
      <c r="E227" s="176" t="str">
        <f>Summary!E18</f>
        <v>Cash Receipting</v>
      </c>
      <c r="F227" s="182" t="str">
        <f>Summary!H18</f>
        <v>N/A</v>
      </c>
      <c r="G227" s="208" t="str">
        <f>IF('Cash Receipting'!$D$10="Replace this text with primary module name that satisfies requirements.","",'Cash Receipting'!$D$10)</f>
        <v>Replace this text with the primary product name(s) which satisfy requirements.</v>
      </c>
      <c r="H227" s="99" t="s">
        <v>170</v>
      </c>
      <c r="I227" s="167"/>
      <c r="J227" s="167"/>
      <c r="K227" s="167"/>
      <c r="L227" s="99"/>
    </row>
    <row r="228" spans="2:12" ht="20.100000000000001" hidden="1" customHeight="1" thickTop="1" thickBot="1" x14ac:dyDescent="0.3">
      <c r="B228" s="99"/>
      <c r="C228" s="99"/>
      <c r="D228" s="99"/>
      <c r="E228" s="176" t="str">
        <f>Summary!E19</f>
        <v>Contract Management</v>
      </c>
      <c r="F228" s="182" t="str">
        <f>Summary!H19</f>
        <v>N/A</v>
      </c>
      <c r="G228" s="208" t="str">
        <f>IF('Contract Management'!$D$10="Replace this text with primary module name that satisfies requirements.","",'Contract Management'!$D$10)</f>
        <v>Replace this text with the primary product name(s) which satisfy requirements.</v>
      </c>
      <c r="H228" s="99" t="s">
        <v>170</v>
      </c>
      <c r="I228" s="167"/>
      <c r="J228" s="167"/>
      <c r="K228" s="167"/>
      <c r="L228" s="99"/>
    </row>
    <row r="229" spans="2:12" ht="20.100000000000001" hidden="1" customHeight="1" thickTop="1" thickBot="1" x14ac:dyDescent="0.3">
      <c r="B229" s="99"/>
      <c r="C229" s="99"/>
      <c r="D229" s="99"/>
      <c r="E229" s="176" t="str">
        <f>Summary!E20</f>
        <v>Debt Service Management</v>
      </c>
      <c r="F229" s="182" t="str">
        <f>Summary!H20</f>
        <v>N/A</v>
      </c>
      <c r="G229" s="208" t="str">
        <f>IF('Debt Service Management'!$D$10="Replace this text with primary module name that satisfies requirements.","",'Debt Service Management'!$D$10)</f>
        <v>Replace this text with the primary product name(s) which satisfy requirements.</v>
      </c>
      <c r="H229" s="99" t="s">
        <v>170</v>
      </c>
      <c r="I229" s="167"/>
      <c r="J229" s="167"/>
      <c r="K229" s="167"/>
      <c r="L229" s="99"/>
    </row>
    <row r="230" spans="2:12" ht="20.100000000000001" hidden="1" customHeight="1" thickTop="1" thickBot="1" x14ac:dyDescent="0.3">
      <c r="B230" s="99"/>
      <c r="C230" s="99"/>
      <c r="D230" s="99"/>
      <c r="E230" s="176" t="str">
        <f>Summary!E21</f>
        <v>Fixed Assets</v>
      </c>
      <c r="F230" s="182" t="str">
        <f>Summary!H21</f>
        <v>N/A</v>
      </c>
      <c r="G230" s="208" t="str">
        <f>IF('Fixed Assets'!$D$10="Replace this text with primary module name that satisfies requirements.","",'Fixed Assets'!$D$10)</f>
        <v>Replace this text with the primary product name(s) which satisfy requirements.</v>
      </c>
      <c r="H230" s="99" t="s">
        <v>170</v>
      </c>
      <c r="I230" s="167"/>
      <c r="J230" s="167"/>
      <c r="K230" s="167"/>
      <c r="L230" s="99"/>
    </row>
    <row r="231" spans="2:12" ht="20.100000000000001" hidden="1" customHeight="1" thickTop="1" thickBot="1" x14ac:dyDescent="0.3">
      <c r="B231" s="99"/>
      <c r="C231" s="99"/>
      <c r="D231" s="99"/>
      <c r="E231" s="176" t="str">
        <f>Summary!E22</f>
        <v>Fleet &amp; Equipment Management</v>
      </c>
      <c r="F231" s="182" t="str">
        <f>Summary!H22</f>
        <v>N/A</v>
      </c>
      <c r="G231" s="208" t="str">
        <f>IF('Fleet &amp; Equipment Management'!$D$10="Replace this text with primary module name that satisfies requirements.","",'Fleet &amp; Equipment Management'!$D$10)</f>
        <v>Replace this text with the primary product name(s) which satisfy requirements.</v>
      </c>
      <c r="H231" s="99" t="s">
        <v>170</v>
      </c>
      <c r="I231" s="167"/>
      <c r="J231" s="167"/>
      <c r="K231" s="167"/>
      <c r="L231" s="99"/>
    </row>
    <row r="232" spans="2:12" ht="20.100000000000001" hidden="1" customHeight="1" thickTop="1" thickBot="1" x14ac:dyDescent="0.3">
      <c r="B232" s="99"/>
      <c r="C232" s="99"/>
      <c r="D232" s="99"/>
      <c r="E232" s="176" t="str">
        <f>Summary!E23</f>
        <v>General and Technical</v>
      </c>
      <c r="F232" s="182" t="str">
        <f>Summary!H23</f>
        <v>N/A</v>
      </c>
      <c r="G232" s="208" t="str">
        <f>IF('General and Technical'!$D$10="Replace this text with primary module name that satisfies requirements.","",'General and Technical'!$D$10)</f>
        <v>Replace this text with the primary product name(s) which satisfy requirements.</v>
      </c>
      <c r="H232" s="99" t="s">
        <v>170</v>
      </c>
      <c r="I232" s="167"/>
      <c r="J232" s="167"/>
      <c r="K232" s="167"/>
      <c r="L232" s="99"/>
    </row>
    <row r="233" spans="2:12" ht="20.100000000000001" hidden="1" customHeight="1" thickTop="1" thickBot="1" x14ac:dyDescent="0.3">
      <c r="B233" s="99"/>
      <c r="C233" s="99"/>
      <c r="D233" s="99"/>
      <c r="E233" s="176" t="str">
        <f>Summary!E24</f>
        <v>General Ledger</v>
      </c>
      <c r="F233" s="182" t="str">
        <f>Summary!H24</f>
        <v>N/A</v>
      </c>
      <c r="G233" s="208" t="str">
        <f>IF('General Ledger'!$D$10="Replace this text with primary module name that satisfies requirements.","",'General Ledger'!$D$10)</f>
        <v>Replace this text with the primary product name(s) which satisfy requirements.</v>
      </c>
      <c r="H233" s="99" t="s">
        <v>170</v>
      </c>
      <c r="I233" s="167"/>
      <c r="J233" s="167"/>
      <c r="K233" s="167"/>
      <c r="L233" s="99"/>
    </row>
    <row r="234" spans="2:12" ht="20.100000000000001" hidden="1" customHeight="1" thickTop="1" thickBot="1" x14ac:dyDescent="0.3">
      <c r="B234" s="99"/>
      <c r="C234" s="99"/>
      <c r="D234" s="99"/>
      <c r="E234" s="176" t="str">
        <f>Summary!E25</f>
        <v>Grant Accounting</v>
      </c>
      <c r="F234" s="182" t="str">
        <f>Summary!H25</f>
        <v>N/A</v>
      </c>
      <c r="G234" s="208" t="str">
        <f>IF('Grant Accounting'!$D$10="Replace this text with primary module name that satisfies requirements.","",'Grant Accounting'!$D$10)</f>
        <v>Replace this text with the primary product name(s) which satisfy requirements.</v>
      </c>
      <c r="H234" s="99" t="s">
        <v>170</v>
      </c>
      <c r="I234" s="167"/>
      <c r="J234" s="167"/>
      <c r="K234" s="167"/>
      <c r="L234" s="99"/>
    </row>
    <row r="235" spans="2:12" ht="20.100000000000001" hidden="1" customHeight="1" thickTop="1" thickBot="1" x14ac:dyDescent="0.3">
      <c r="B235" s="99"/>
      <c r="C235" s="99"/>
      <c r="D235" s="99"/>
      <c r="E235" s="176" t="str">
        <f>Summary!E26</f>
        <v>Human Resources</v>
      </c>
      <c r="F235" s="182" t="str">
        <f>Summary!H26</f>
        <v>N/A</v>
      </c>
      <c r="G235" s="208" t="str">
        <f>IF('Human Resources'!$D$10="Replace this text with primary module name that satisfies requirements.","",'Human Resources'!$D$10)</f>
        <v>Replace this text with the primary product name(s) which satisfy requirements.</v>
      </c>
      <c r="H235" s="99" t="s">
        <v>170</v>
      </c>
      <c r="I235" s="167"/>
      <c r="J235" s="167"/>
      <c r="K235" s="167"/>
      <c r="L235" s="99"/>
    </row>
    <row r="236" spans="2:12" ht="20.100000000000001" hidden="1" customHeight="1" thickTop="1" thickBot="1" x14ac:dyDescent="0.3">
      <c r="B236" s="99"/>
      <c r="C236" s="99"/>
      <c r="D236" s="99"/>
      <c r="E236" s="176" t="str">
        <f>Summary!E27</f>
        <v>Inspections and Code Enforcement</v>
      </c>
      <c r="F236" s="182" t="str">
        <f>Summary!H27</f>
        <v>N/A</v>
      </c>
      <c r="G236" s="208" t="str">
        <f>IF('Inspections and Code Enforcemen'!$D$10="Replace this text with primary module name that satisfies requirements.","",'Inspections and Code Enforcemen'!$D$10)</f>
        <v>Replace this text with the primary product name(s) which satisfy requirements.</v>
      </c>
      <c r="H236" s="99" t="s">
        <v>170</v>
      </c>
      <c r="I236" s="167"/>
      <c r="J236" s="167"/>
      <c r="K236" s="167"/>
      <c r="L236" s="99"/>
    </row>
    <row r="237" spans="2:12" ht="20.100000000000001" hidden="1" customHeight="1" thickTop="1" thickBot="1" x14ac:dyDescent="0.3">
      <c r="B237" s="99"/>
      <c r="C237" s="99"/>
      <c r="D237" s="99"/>
      <c r="E237" s="176" t="str">
        <f>Summary!E28</f>
        <v>Inventory Management</v>
      </c>
      <c r="F237" s="182" t="str">
        <f>Summary!H28</f>
        <v>N/A</v>
      </c>
      <c r="G237" s="208" t="str">
        <f>IF('Inventory Management'!$D$10="Replace this text with primary module name that satisfies requirements.","",'Inventory Management'!$D$10)</f>
        <v>Replace this text with the primary product name(s) which satisfy requirements.</v>
      </c>
      <c r="H237" s="99" t="s">
        <v>170</v>
      </c>
      <c r="I237" s="167"/>
      <c r="J237" s="167"/>
      <c r="K237" s="167"/>
      <c r="L237" s="99"/>
    </row>
    <row r="238" spans="2:12" ht="20.100000000000001" hidden="1" customHeight="1" thickTop="1" thickBot="1" x14ac:dyDescent="0.3">
      <c r="B238" s="99"/>
      <c r="C238" s="99"/>
      <c r="D238" s="99"/>
      <c r="E238" s="176" t="str">
        <f>Summary!E29</f>
        <v>Investment Management</v>
      </c>
      <c r="F238" s="182" t="str">
        <f>Summary!H29</f>
        <v>N/A</v>
      </c>
      <c r="G238" s="208" t="str">
        <f>IF('Investment Management'!$D$10="Replace this text with primary module name that satisfies requirements.","",'Investment Management'!$D$10)</f>
        <v>Replace this text with the primary product name(s) which satisfy requirements.</v>
      </c>
      <c r="H238" s="99" t="s">
        <v>170</v>
      </c>
      <c r="I238" s="167"/>
      <c r="J238" s="167"/>
      <c r="K238" s="167"/>
      <c r="L238" s="99"/>
    </row>
    <row r="239" spans="2:12" ht="20.100000000000001" hidden="1" customHeight="1" thickTop="1" thickBot="1" x14ac:dyDescent="0.3">
      <c r="B239" s="99"/>
      <c r="C239" s="99"/>
      <c r="D239" s="99"/>
      <c r="E239" s="176" t="str">
        <f>Summary!E30</f>
        <v>Master Address</v>
      </c>
      <c r="F239" s="182" t="str">
        <f>Summary!H30</f>
        <v>N/A</v>
      </c>
      <c r="G239" s="208" t="str">
        <f>IF('Master Address'!$D$10="Replace this text with primary module name that satisfies requirements.","",'Master Address'!$D$10)</f>
        <v>Replace this text with the primary product name(s) which satisfy requirements.</v>
      </c>
      <c r="H239" s="99" t="s">
        <v>170</v>
      </c>
      <c r="I239" s="167"/>
      <c r="J239" s="167"/>
      <c r="K239" s="167"/>
      <c r="L239" s="99"/>
    </row>
    <row r="240" spans="2:12" ht="20.100000000000001" hidden="1" customHeight="1" thickTop="1" thickBot="1" x14ac:dyDescent="0.3">
      <c r="B240" s="99"/>
      <c r="C240" s="99"/>
      <c r="D240" s="99"/>
      <c r="E240" s="176" t="str">
        <f>Summary!E31</f>
        <v>Misc Billing &amp; AR</v>
      </c>
      <c r="F240" s="182" t="str">
        <f>Summary!H31</f>
        <v>N/A</v>
      </c>
      <c r="G240" s="208" t="str">
        <f>IF('Misc Billing &amp; AR'!$D$10="Replace this text with primary module name that satisfies requirements.","",'Misc Billing &amp; AR'!$D$10)</f>
        <v>Replace this text with the primary product name(s) which satisfy requirements.</v>
      </c>
      <c r="H240" s="99" t="s">
        <v>170</v>
      </c>
      <c r="I240" s="167"/>
      <c r="J240" s="167"/>
      <c r="K240" s="167"/>
      <c r="L240" s="99"/>
    </row>
    <row r="241" spans="2:12" ht="20.100000000000001" hidden="1" customHeight="1" thickTop="1" thickBot="1" x14ac:dyDescent="0.3">
      <c r="B241" s="99"/>
      <c r="C241" s="99"/>
      <c r="D241" s="99"/>
      <c r="E241" s="176" t="str">
        <f>Summary!E32</f>
        <v>Payroll</v>
      </c>
      <c r="F241" s="182" t="str">
        <f>Summary!H32</f>
        <v>N/A</v>
      </c>
      <c r="G241" s="208" t="str">
        <f>IF(Payroll!$D$10="Replace this text with primary module name that satisfies requirements.","",Payroll!$D$10)</f>
        <v>Replace this text with the primary product name(s) which satisfy requirements.</v>
      </c>
      <c r="H241" s="99" t="s">
        <v>170</v>
      </c>
      <c r="I241" s="167"/>
      <c r="J241" s="167"/>
      <c r="K241" s="167"/>
      <c r="L241" s="99"/>
    </row>
    <row r="242" spans="2:12" ht="20.100000000000001" hidden="1" customHeight="1" thickTop="1" thickBot="1" x14ac:dyDescent="0.3">
      <c r="B242" s="99"/>
      <c r="C242" s="99"/>
      <c r="D242" s="99"/>
      <c r="E242" s="176" t="str">
        <f>Summary!E33</f>
        <v>Permitting</v>
      </c>
      <c r="F242" s="182" t="str">
        <f>Summary!H33</f>
        <v>N/A</v>
      </c>
      <c r="G242" s="208" t="str">
        <f>IF(Permitting!$D$10="Replace this text with primary module name that satisfies requirements.","",Permitting!$D$10)</f>
        <v>Replace this text with the primary product name(s) which satisfy requirements.</v>
      </c>
      <c r="H242" s="99" t="s">
        <v>170</v>
      </c>
      <c r="I242" s="167"/>
      <c r="J242" s="167"/>
      <c r="K242" s="167"/>
      <c r="L242" s="99"/>
    </row>
    <row r="243" spans="2:12" ht="20.100000000000001" hidden="1" customHeight="1" thickTop="1" thickBot="1" x14ac:dyDescent="0.3">
      <c r="B243" s="99"/>
      <c r="C243" s="99"/>
      <c r="D243" s="99"/>
      <c r="E243" s="176" t="str">
        <f>Summary!E34</f>
        <v>Planning and Zoning</v>
      </c>
      <c r="F243" s="182" t="str">
        <f>Summary!H34</f>
        <v>N/A</v>
      </c>
      <c r="G243" s="208" t="str">
        <f>IF('Planning and Zoning'!$D$10="Replace this text with primary module name that satisfies requirements.","",'Planning and Zoning'!$D$10)</f>
        <v>Replace this text with the primary product name(s) which satisfy requirements.</v>
      </c>
      <c r="H243" s="99" t="s">
        <v>170</v>
      </c>
      <c r="I243" s="167"/>
      <c r="J243" s="167"/>
      <c r="K243" s="167"/>
      <c r="L243" s="99"/>
    </row>
    <row r="244" spans="2:12" ht="20.100000000000001" hidden="1" customHeight="1" thickTop="1" thickBot="1" x14ac:dyDescent="0.3">
      <c r="B244" s="99"/>
      <c r="C244" s="99"/>
      <c r="D244" s="99"/>
      <c r="E244" s="176" t="str">
        <f>Summary!E35</f>
        <v>Project Accounting</v>
      </c>
      <c r="F244" s="182" t="str">
        <f>Summary!H35</f>
        <v>N/A</v>
      </c>
      <c r="G244" s="208" t="str">
        <f>IF('Project Accounting'!$D$10="Replace this text with primary module name that satisfies requirements.","",'Project Accounting'!$D$10)</f>
        <v>Replace this text with the primary product name(s) which satisfy requirements.</v>
      </c>
      <c r="H244" s="99" t="s">
        <v>170</v>
      </c>
      <c r="I244" s="167"/>
      <c r="J244" s="167"/>
      <c r="K244" s="167"/>
      <c r="L244" s="99"/>
    </row>
    <row r="245" spans="2:12" ht="20.100000000000001" hidden="1" customHeight="1" thickTop="1" thickBot="1" x14ac:dyDescent="0.3">
      <c r="B245" s="99"/>
      <c r="C245" s="99"/>
      <c r="D245" s="99"/>
      <c r="E245" s="176" t="str">
        <f>Summary!E36</f>
        <v>Purchasing</v>
      </c>
      <c r="F245" s="182" t="str">
        <f>Summary!H36</f>
        <v>N/A</v>
      </c>
      <c r="G245" s="208" t="str">
        <f>IF(Purchasing!$D$10="Replace this text with primary module name that satisfies requirements.","",Purchasing!$D$10)</f>
        <v>Replace this text with the primary product name(s) which satisfy requirements.</v>
      </c>
      <c r="H245" s="99" t="s">
        <v>170</v>
      </c>
      <c r="I245" s="167"/>
      <c r="J245" s="167"/>
      <c r="K245" s="167"/>
      <c r="L245" s="99"/>
    </row>
    <row r="246" spans="2:12" ht="20.100000000000001" hidden="1" customHeight="1" thickTop="1" thickBot="1" x14ac:dyDescent="0.3">
      <c r="B246" s="99"/>
      <c r="C246" s="99"/>
      <c r="D246" s="99"/>
      <c r="E246" s="176" t="str">
        <f>Summary!E37</f>
        <v>Time and Attendance</v>
      </c>
      <c r="F246" s="182" t="str">
        <f>Summary!H37</f>
        <v>N/A</v>
      </c>
      <c r="G246" s="208" t="str">
        <f>IF('Time and Attendance'!$D$10="Replace this text with primary module name that satisfies requirements.","",'Time and Attendance'!$D$10)</f>
        <v>Replace this text with the primary product name(s) which satisfy requirements.</v>
      </c>
      <c r="H246" s="99" t="s">
        <v>170</v>
      </c>
      <c r="I246" s="167"/>
      <c r="J246" s="167"/>
      <c r="K246" s="167"/>
      <c r="L246" s="99"/>
    </row>
    <row r="247" spans="2:12" ht="20.100000000000001" hidden="1" customHeight="1" thickTop="1" thickBot="1" x14ac:dyDescent="0.3">
      <c r="B247" s="99"/>
      <c r="C247" s="99"/>
      <c r="D247" s="99"/>
      <c r="E247" s="176" t="str">
        <f>Summary!E38</f>
        <v xml:space="preserve">Utility Billing </v>
      </c>
      <c r="F247" s="182" t="str">
        <f>Summary!H38</f>
        <v>N/A</v>
      </c>
      <c r="G247" s="208" t="str">
        <f>IF('Utility Billing '!$D$10="Replace this text with primary module name that satisfies requirements.","",'Utility Billing '!$D$10)</f>
        <v>Replace this text with the primary product name(s) which satisfy requirements.</v>
      </c>
      <c r="H247" s="99" t="s">
        <v>170</v>
      </c>
      <c r="I247" s="167"/>
      <c r="J247" s="167"/>
      <c r="K247" s="167"/>
      <c r="L247" s="99"/>
    </row>
    <row r="248" spans="2:12" ht="20.100000000000001" hidden="1" customHeight="1" thickTop="1" thickBot="1" x14ac:dyDescent="0.3">
      <c r="B248" s="99"/>
      <c r="C248" s="99"/>
      <c r="D248" s="99"/>
      <c r="E248" s="176" t="str">
        <f>Summary!E39</f>
        <v>Module 26</v>
      </c>
      <c r="F248" s="182" t="str">
        <f>Summary!H39</f>
        <v>N/A</v>
      </c>
      <c r="G248" s="208" t="str">
        <f>IF('Module 26'!$D$10="Replace this text with primary module name that satisfies requirements.","",'Module 26'!$D$10)</f>
        <v>Replace this text with the primary product name(s) which satisfy requirements.</v>
      </c>
      <c r="H248" s="99" t="s">
        <v>170</v>
      </c>
      <c r="I248" s="167"/>
      <c r="J248" s="167"/>
      <c r="K248" s="167"/>
      <c r="L248" s="99"/>
    </row>
    <row r="249" spans="2:12" ht="20.100000000000001" hidden="1" customHeight="1" thickTop="1" thickBot="1" x14ac:dyDescent="0.3">
      <c r="B249" s="99"/>
      <c r="C249" s="99"/>
      <c r="D249" s="99"/>
      <c r="E249" s="176" t="str">
        <f>Summary!E40</f>
        <v>Module 27</v>
      </c>
      <c r="F249" s="182" t="str">
        <f>Summary!H40</f>
        <v>N/A</v>
      </c>
      <c r="G249" s="208" t="str">
        <f>IF('Module 27'!$D$10="Replace this text with primary module name that satisfies requirements.","",'Module 27'!$D$10)</f>
        <v>Replace this text with the primary product name(s) which satisfy requirements.</v>
      </c>
      <c r="H249" s="99" t="s">
        <v>170</v>
      </c>
      <c r="I249" s="167"/>
      <c r="J249" s="167"/>
      <c r="K249" s="167"/>
      <c r="L249" s="99"/>
    </row>
    <row r="250" spans="2:12" ht="20.100000000000001" hidden="1" customHeight="1" thickTop="1" thickBot="1" x14ac:dyDescent="0.3">
      <c r="B250" s="99"/>
      <c r="C250" s="99"/>
      <c r="D250" s="99"/>
      <c r="E250" s="176" t="str">
        <f>Summary!E41</f>
        <v>Module 28</v>
      </c>
      <c r="F250" s="182" t="str">
        <f>Summary!H41</f>
        <v>N/A</v>
      </c>
      <c r="G250" s="208" t="str">
        <f>IF('Module 28'!$D$10="Replace this text with primary module name that satisfies requirements.","",'Module 28'!$D$10)</f>
        <v>Replace this text with the primary product name(s) which satisfy requirements.</v>
      </c>
      <c r="H250" s="99" t="s">
        <v>170</v>
      </c>
      <c r="I250" s="167"/>
      <c r="J250" s="167"/>
      <c r="K250" s="167"/>
      <c r="L250" s="99"/>
    </row>
    <row r="251" spans="2:12" ht="20.100000000000001" hidden="1" customHeight="1" thickTop="1" thickBot="1" x14ac:dyDescent="0.3">
      <c r="B251" s="99"/>
      <c r="C251" s="99"/>
      <c r="D251" s="99"/>
      <c r="E251" s="176" t="str">
        <f>Summary!E42</f>
        <v>Module 29</v>
      </c>
      <c r="F251" s="182" t="str">
        <f>Summary!H42</f>
        <v>N/A</v>
      </c>
      <c r="G251" s="208" t="str">
        <f>IF('Module 29'!$D$10="Replace this text with primary module name that satisfies requirements.","",'Module 29'!$D$10)</f>
        <v>Replace this text with the primary product name(s) which satisfy requirements.</v>
      </c>
      <c r="H251" s="99" t="s">
        <v>170</v>
      </c>
      <c r="I251" s="167"/>
      <c r="J251" s="167"/>
      <c r="K251" s="167"/>
      <c r="L251" s="99"/>
    </row>
    <row r="252" spans="2:12" ht="20.100000000000001" hidden="1" customHeight="1" thickTop="1" thickBot="1" x14ac:dyDescent="0.3">
      <c r="B252" s="99"/>
      <c r="C252" s="99"/>
      <c r="D252" s="99"/>
      <c r="E252" s="176" t="str">
        <f>Summary!E43</f>
        <v>Module 30</v>
      </c>
      <c r="F252" s="182" t="str">
        <f>Summary!H43</f>
        <v>N/A</v>
      </c>
      <c r="G252" s="208" t="str">
        <f>IF('Module 30'!$D$10="Replace this text with primary module name that satisfies requirements.","",'Module 30'!$D$10)</f>
        <v>Replace this text with the primary product name(s) which satisfy requirements.</v>
      </c>
      <c r="H252" s="99" t="s">
        <v>170</v>
      </c>
      <c r="I252" s="167"/>
      <c r="J252" s="167"/>
      <c r="K252" s="167"/>
      <c r="L252" s="99"/>
    </row>
    <row r="253" spans="2:12" ht="20.100000000000001" hidden="1" customHeight="1" thickTop="1" thickBot="1" x14ac:dyDescent="0.3">
      <c r="B253" s="99"/>
      <c r="C253" s="99"/>
      <c r="D253" s="99"/>
      <c r="E253" s="176" t="str">
        <f>Summary!E44</f>
        <v>Module 31</v>
      </c>
      <c r="F253" s="182" t="str">
        <f>Summary!H44</f>
        <v>N/A</v>
      </c>
      <c r="G253" s="208" t="str">
        <f>IF('Module 31'!$D$10="Replace this text with primary module name that satisfies requirements.","",'Module 31'!$D$10)</f>
        <v>Replace this text with the primary product name(s) which satisfy requirements.</v>
      </c>
      <c r="H253" s="99" t="s">
        <v>170</v>
      </c>
      <c r="I253" s="167"/>
      <c r="J253" s="167"/>
      <c r="K253" s="167"/>
      <c r="L253" s="99"/>
    </row>
    <row r="254" spans="2:12" ht="20.100000000000001" hidden="1" customHeight="1" thickTop="1" thickBot="1" x14ac:dyDescent="0.3">
      <c r="B254" s="99"/>
      <c r="C254" s="99"/>
      <c r="D254" s="99"/>
      <c r="E254" s="176" t="str">
        <f>Summary!E45</f>
        <v>Module 32</v>
      </c>
      <c r="F254" s="182" t="str">
        <f>Summary!H45</f>
        <v>N/A</v>
      </c>
      <c r="G254" s="208" t="str">
        <f>IF('Module 32'!$D$10="Replace this text with primary module name that satisfies requirements.","",'Module 32'!$D$10)</f>
        <v>Replace this text with the primary product name(s) which satisfy requirements.</v>
      </c>
      <c r="H254" s="99" t="s">
        <v>170</v>
      </c>
      <c r="I254" s="167"/>
      <c r="J254" s="167"/>
      <c r="K254" s="167"/>
      <c r="L254" s="99"/>
    </row>
    <row r="255" spans="2:12" ht="20.100000000000001" hidden="1" customHeight="1" thickTop="1" thickBot="1" x14ac:dyDescent="0.3">
      <c r="B255" s="99"/>
      <c r="C255" s="99"/>
      <c r="D255" s="99"/>
      <c r="E255" s="176" t="str">
        <f>Summary!E46</f>
        <v>Module 33</v>
      </c>
      <c r="F255" s="182" t="str">
        <f>Summary!H46</f>
        <v>N/A</v>
      </c>
      <c r="G255" s="208" t="str">
        <f>IF('Module 33'!$D$10="Replace this text with primary module name that satisfies requirements.","",'Module 33'!$D$10)</f>
        <v>Replace this text with the primary product name(s) which satisfy requirements.</v>
      </c>
      <c r="H255" s="99" t="s">
        <v>170</v>
      </c>
      <c r="I255" s="167"/>
      <c r="J255" s="167"/>
      <c r="K255" s="167"/>
      <c r="L255" s="99"/>
    </row>
    <row r="256" spans="2:12" ht="20.100000000000001" hidden="1" customHeight="1" thickTop="1" thickBot="1" x14ac:dyDescent="0.3">
      <c r="B256" s="99"/>
      <c r="C256" s="99"/>
      <c r="D256" s="99"/>
      <c r="E256" s="176" t="str">
        <f>Summary!E47</f>
        <v>Module 34</v>
      </c>
      <c r="F256" s="182" t="str">
        <f>Summary!H47</f>
        <v>N/A</v>
      </c>
      <c r="G256" s="208" t="str">
        <f>IF('Module 34'!$D$10="Replace this text with primary module name that satisfies requirements.","",'Module 34'!$D$10)</f>
        <v>Replace this text with the primary product name(s) which satisfy requirements.</v>
      </c>
      <c r="H256" s="99" t="s">
        <v>170</v>
      </c>
      <c r="I256" s="167"/>
      <c r="J256" s="167"/>
      <c r="K256" s="167"/>
      <c r="L256" s="99"/>
    </row>
    <row r="257" spans="2:12" ht="20.100000000000001" hidden="1" customHeight="1" thickTop="1" thickBot="1" x14ac:dyDescent="0.3">
      <c r="B257" s="99"/>
      <c r="C257" s="99"/>
      <c r="D257" s="99"/>
      <c r="E257" s="176" t="str">
        <f>Summary!E48</f>
        <v>Module 35</v>
      </c>
      <c r="F257" s="182" t="str">
        <f>Summary!H48</f>
        <v>N/A</v>
      </c>
      <c r="G257" s="208" t="str">
        <f>IF('Module 35'!$D$10="Replace this text with primary module name that satisfies requirements.","",'Module 35'!$D$10)</f>
        <v>Replace this text with the primary product name(s) which satisfy requirements.</v>
      </c>
      <c r="H257" s="99" t="s">
        <v>170</v>
      </c>
      <c r="I257" s="167"/>
      <c r="J257" s="167"/>
      <c r="K257" s="167"/>
      <c r="L257" s="99"/>
    </row>
    <row r="258" spans="2:12" ht="20.100000000000001" hidden="1" customHeight="1" thickTop="1" thickBot="1" x14ac:dyDescent="0.3">
      <c r="B258" s="99"/>
      <c r="C258" s="99"/>
      <c r="D258" s="99"/>
      <c r="E258" s="176" t="str">
        <f>Summary!E49</f>
        <v>Module 36</v>
      </c>
      <c r="F258" s="182" t="str">
        <f>Summary!H49</f>
        <v>N/A</v>
      </c>
      <c r="G258" s="208" t="str">
        <f>IF('Module 36'!$D$10="Replace this text with primary module name that satisfies requirements.","",'Module 36'!$D$10)</f>
        <v>Replace this text with the primary product name(s) which satisfy requirements.</v>
      </c>
      <c r="H258" s="99" t="s">
        <v>170</v>
      </c>
      <c r="I258" s="167"/>
      <c r="J258" s="167"/>
      <c r="K258" s="167"/>
      <c r="L258" s="99"/>
    </row>
    <row r="259" spans="2:12" ht="20.100000000000001" hidden="1" customHeight="1" thickTop="1" thickBot="1" x14ac:dyDescent="0.3">
      <c r="B259" s="99"/>
      <c r="C259" s="99"/>
      <c r="D259" s="99"/>
      <c r="E259" s="176" t="str">
        <f>Summary!E50</f>
        <v>Module 37</v>
      </c>
      <c r="F259" s="182" t="str">
        <f>Summary!H50</f>
        <v>N/A</v>
      </c>
      <c r="G259" s="208" t="str">
        <f>IF('Module 37'!$D$10="Replace this text with primary module name that satisfies requirements.","",'Module 37'!$D$10)</f>
        <v>Replace this text with the primary product name(s) which satisfy requirements.</v>
      </c>
      <c r="H259" s="99" t="s">
        <v>170</v>
      </c>
      <c r="I259" s="167"/>
      <c r="J259" s="167"/>
      <c r="K259" s="167"/>
      <c r="L259" s="99"/>
    </row>
    <row r="260" spans="2:12" ht="20.100000000000001" hidden="1" customHeight="1" thickTop="1" thickBot="1" x14ac:dyDescent="0.3">
      <c r="B260" s="99"/>
      <c r="C260" s="99"/>
      <c r="D260" s="99"/>
      <c r="E260" s="176" t="str">
        <f>Summary!E51</f>
        <v>Module 38</v>
      </c>
      <c r="F260" s="182" t="str">
        <f>Summary!H51</f>
        <v>N/A</v>
      </c>
      <c r="G260" s="208" t="str">
        <f>IF('Module 38'!$D$10="Replace this text with primary module name that satisfies requirements.","",'Module 38'!$D$10)</f>
        <v>Replace this text with the primary product name(s) which satisfy requirements.</v>
      </c>
      <c r="H260" s="99" t="s">
        <v>170</v>
      </c>
      <c r="I260" s="167"/>
      <c r="J260" s="167"/>
      <c r="K260" s="167"/>
      <c r="L260" s="99"/>
    </row>
    <row r="261" spans="2:12" ht="20.100000000000001" hidden="1" customHeight="1" thickTop="1" thickBot="1" x14ac:dyDescent="0.3">
      <c r="B261" s="99"/>
      <c r="C261" s="99"/>
      <c r="D261" s="99"/>
      <c r="E261" s="176" t="str">
        <f>Summary!E52</f>
        <v>Module 39</v>
      </c>
      <c r="F261" s="182" t="str">
        <f>Summary!H52</f>
        <v>N/A</v>
      </c>
      <c r="G261" s="208" t="str">
        <f>IF('Module 39'!$D$10="Replace this text with primary module name that satisfies requirements.","",'Module 39'!$D$10)</f>
        <v>Replace this text with the primary product name(s) which satisfy requirements.</v>
      </c>
      <c r="H261" s="99" t="s">
        <v>170</v>
      </c>
      <c r="I261" s="167"/>
      <c r="J261" s="167"/>
      <c r="K261" s="167"/>
      <c r="L261" s="99"/>
    </row>
    <row r="262" spans="2:12" ht="20.100000000000001" hidden="1" customHeight="1" thickTop="1" thickBot="1" x14ac:dyDescent="0.3">
      <c r="B262" s="99"/>
      <c r="C262" s="99"/>
      <c r="D262" s="99"/>
      <c r="E262" s="176" t="str">
        <f>Summary!E53</f>
        <v>Module 40</v>
      </c>
      <c r="F262" s="182" t="str">
        <f>Summary!H53</f>
        <v>N/A</v>
      </c>
      <c r="G262" s="208" t="str">
        <f>IF('Module 40'!$D$10="Replace this text with primary module name that satisfies requirements.","",'Module 40'!$D$10)</f>
        <v>Replace this text with the primary product name(s) which satisfy requirements.</v>
      </c>
      <c r="H262" s="99" t="s">
        <v>170</v>
      </c>
      <c r="I262" s="167"/>
      <c r="J262" s="167"/>
      <c r="K262" s="167"/>
      <c r="L262" s="99"/>
    </row>
    <row r="263" spans="2:12" ht="20.100000000000001" hidden="1" customHeight="1" thickTop="1" thickBot="1" x14ac:dyDescent="0.3">
      <c r="B263" s="99"/>
      <c r="C263" s="99"/>
      <c r="D263" s="99"/>
      <c r="E263" s="176" t="str">
        <f>Summary!E54</f>
        <v>Module 41</v>
      </c>
      <c r="F263" s="182" t="str">
        <f>Summary!H54</f>
        <v>N/A</v>
      </c>
      <c r="G263" s="208" t="str">
        <f>IF('Module 41'!$D$10="Replace this text with primary module name that satisfies requirements.","",'Module 41'!$D$10)</f>
        <v>Replace this text with the primary product name(s) which satisfy requirements.</v>
      </c>
      <c r="H263" s="99" t="s">
        <v>170</v>
      </c>
      <c r="I263" s="167"/>
      <c r="J263" s="167"/>
      <c r="K263" s="167"/>
      <c r="L263" s="99"/>
    </row>
    <row r="264" spans="2:12" ht="20.100000000000001" hidden="1" customHeight="1" thickTop="1" thickBot="1" x14ac:dyDescent="0.3">
      <c r="B264" s="99"/>
      <c r="C264" s="99"/>
      <c r="D264" s="99"/>
      <c r="E264" s="176" t="str">
        <f>Summary!E55</f>
        <v>Module 42</v>
      </c>
      <c r="F264" s="182" t="str">
        <f>Summary!H55</f>
        <v>N/A</v>
      </c>
      <c r="G264" s="208" t="str">
        <f>IF('Module 42'!$D$10="Replace this text with primary module name that satisfies requirements.","",'Module 42'!$D$10)</f>
        <v>Replace this text with the primary product name(s) which satisfy requirements.</v>
      </c>
      <c r="H264" s="99" t="s">
        <v>170</v>
      </c>
      <c r="I264" s="167"/>
      <c r="J264" s="167"/>
      <c r="K264" s="167"/>
      <c r="L264" s="99"/>
    </row>
    <row r="265" spans="2:12" ht="20.100000000000001" hidden="1" customHeight="1" thickTop="1" thickBot="1" x14ac:dyDescent="0.3">
      <c r="B265" s="99"/>
      <c r="C265" s="99"/>
      <c r="D265" s="99"/>
      <c r="E265" s="176" t="str">
        <f>Summary!E56</f>
        <v>Module 43</v>
      </c>
      <c r="F265" s="182" t="str">
        <f>Summary!H56</f>
        <v>N/A</v>
      </c>
      <c r="G265" s="208" t="str">
        <f>IF('Module 43'!$D$10="Replace this text with primary module name that satisfies requirements.","",'Module 43'!$D$10)</f>
        <v>Replace this text with the primary product name(s) which satisfy requirements.</v>
      </c>
      <c r="H265" s="99" t="s">
        <v>170</v>
      </c>
      <c r="I265" s="167"/>
      <c r="J265" s="167"/>
      <c r="K265" s="167"/>
      <c r="L265" s="99"/>
    </row>
    <row r="266" spans="2:12" ht="20.100000000000001" hidden="1" customHeight="1" thickTop="1" thickBot="1" x14ac:dyDescent="0.3">
      <c r="B266" s="99"/>
      <c r="C266" s="99"/>
      <c r="D266" s="99"/>
      <c r="E266" s="176" t="str">
        <f>Summary!E57</f>
        <v>Module 44</v>
      </c>
      <c r="F266" s="182" t="str">
        <f>Summary!H57</f>
        <v>N/A</v>
      </c>
      <c r="G266" s="208" t="str">
        <f>IF('Module 44'!$D$10="Replace this text with primary module name that satisfies requirements.","",'Module 44'!$D$10)</f>
        <v>Replace this text with the primary product name(s) which satisfy requirements.</v>
      </c>
      <c r="H266" s="99" t="s">
        <v>170</v>
      </c>
      <c r="I266" s="167"/>
      <c r="J266" s="167"/>
      <c r="K266" s="167"/>
      <c r="L266" s="99"/>
    </row>
    <row r="267" spans="2:12" ht="20.100000000000001" hidden="1" customHeight="1" thickTop="1" thickBot="1" x14ac:dyDescent="0.3">
      <c r="B267" s="99"/>
      <c r="C267" s="99"/>
      <c r="D267" s="99"/>
      <c r="E267" s="176" t="str">
        <f>Summary!E58</f>
        <v>Module 45</v>
      </c>
      <c r="F267" s="182" t="str">
        <f>Summary!H58</f>
        <v>N/A</v>
      </c>
      <c r="G267" s="208" t="str">
        <f>IF('Module 45'!$D$10="Replace this text with primary module name that satisfies requirements.","",'Module 45'!$D$10)</f>
        <v>Replace this text with the primary product name(s) which satisfy requirements.</v>
      </c>
      <c r="H267" s="99" t="s">
        <v>170</v>
      </c>
      <c r="I267" s="167"/>
      <c r="J267" s="167"/>
      <c r="K267" s="167"/>
      <c r="L267" s="99"/>
    </row>
    <row r="268" spans="2:12" ht="20.100000000000001" hidden="1" customHeight="1" thickTop="1" thickBot="1" x14ac:dyDescent="0.3">
      <c r="B268" s="99"/>
      <c r="C268" s="99"/>
      <c r="D268" s="99"/>
      <c r="E268" s="176" t="str">
        <f>Summary!E59</f>
        <v>Module 46</v>
      </c>
      <c r="F268" s="182" t="str">
        <f>Summary!H59</f>
        <v>N/A</v>
      </c>
      <c r="G268" s="208" t="str">
        <f>IF('Module 46'!$D$10="Replace this text with primary module name that satisfies requirements.","",'Module 46'!$D$10)</f>
        <v>Replace this text with the primary product name(s) which satisfy requirements.</v>
      </c>
      <c r="H268" s="99" t="s">
        <v>170</v>
      </c>
      <c r="I268" s="167"/>
      <c r="J268" s="167"/>
      <c r="K268" s="167"/>
      <c r="L268" s="99"/>
    </row>
    <row r="269" spans="2:12" ht="20.100000000000001" hidden="1" customHeight="1" thickTop="1" thickBot="1" x14ac:dyDescent="0.3">
      <c r="B269" s="99"/>
      <c r="C269" s="99"/>
      <c r="D269" s="99"/>
      <c r="E269" s="176" t="str">
        <f>Summary!E60</f>
        <v>Module 47</v>
      </c>
      <c r="F269" s="182" t="str">
        <f>Summary!H60</f>
        <v>N/A</v>
      </c>
      <c r="G269" s="208" t="str">
        <f>IF('Module 47'!$D$10="Replace this text with primary module name that satisfies requirements.","",'Module 47'!$D$10)</f>
        <v>Replace this text with the primary product name(s) which satisfy requirements.</v>
      </c>
      <c r="H269" s="99" t="s">
        <v>170</v>
      </c>
      <c r="I269" s="167"/>
      <c r="J269" s="167"/>
      <c r="K269" s="167"/>
      <c r="L269" s="99"/>
    </row>
    <row r="270" spans="2:12" ht="20.100000000000001" hidden="1" customHeight="1" thickTop="1" thickBot="1" x14ac:dyDescent="0.3">
      <c r="B270" s="99"/>
      <c r="C270" s="99"/>
      <c r="D270" s="99"/>
      <c r="E270" s="176" t="str">
        <f>Summary!E61</f>
        <v>Module 48</v>
      </c>
      <c r="F270" s="182" t="str">
        <f>Summary!H61</f>
        <v>N/A</v>
      </c>
      <c r="G270" s="208" t="str">
        <f>IF('Module 48'!$D$10="Replace this text with primary module name that satisfies requirements.","",'Module 48'!$D$10)</f>
        <v>Replace this text with the primary product name(s) which satisfy requirements.</v>
      </c>
      <c r="H270" s="99" t="s">
        <v>170</v>
      </c>
      <c r="I270" s="167"/>
      <c r="J270" s="167"/>
      <c r="K270" s="167"/>
      <c r="L270" s="99"/>
    </row>
    <row r="271" spans="2:12" ht="20.100000000000001" hidden="1" customHeight="1" thickTop="1" thickBot="1" x14ac:dyDescent="0.3">
      <c r="B271" s="99"/>
      <c r="C271" s="99"/>
      <c r="D271" s="99"/>
      <c r="E271" s="176" t="str">
        <f>Summary!E62</f>
        <v>Module 49</v>
      </c>
      <c r="F271" s="182" t="str">
        <f>Summary!H62</f>
        <v>N/A</v>
      </c>
      <c r="G271" s="208" t="str">
        <f>IF('Module 49'!$D$10="Replace this text with primary module name that satisfies requirements.","",'Module 49'!$D$10)</f>
        <v>Replace this text with the primary product name(s) which satisfy requirements.</v>
      </c>
      <c r="H271" s="99" t="s">
        <v>170</v>
      </c>
      <c r="I271" s="167"/>
      <c r="J271" s="167"/>
      <c r="K271" s="167"/>
      <c r="L271" s="99"/>
    </row>
    <row r="272" spans="2:12" ht="20.100000000000001" hidden="1" customHeight="1" thickTop="1" thickBot="1" x14ac:dyDescent="0.3">
      <c r="B272" s="99"/>
      <c r="C272" s="99"/>
      <c r="D272" s="99"/>
      <c r="E272" s="176" t="str">
        <f>Summary!E63</f>
        <v>Module 50</v>
      </c>
      <c r="F272" s="182" t="str">
        <f>Summary!H63</f>
        <v>N/A</v>
      </c>
      <c r="G272" s="208" t="str">
        <f>IF('Module 50'!$D$10="Replace this text with primary module name that satisfies requirements.","",'Module 50'!$D$10)</f>
        <v>Replace this text with the primary product name(s) which satisfy requirements.</v>
      </c>
      <c r="H272" s="99" t="s">
        <v>170</v>
      </c>
      <c r="I272" s="167"/>
      <c r="J272" s="167"/>
      <c r="K272" s="167"/>
      <c r="L272" s="99"/>
    </row>
    <row r="273" spans="2:12" ht="20.100000000000001" hidden="1" customHeight="1" thickTop="1" thickBot="1" x14ac:dyDescent="0.3">
      <c r="B273" s="99"/>
      <c r="C273" s="99"/>
      <c r="D273" s="99"/>
      <c r="E273" s="166">
        <f>Summary!E637</f>
        <v>0</v>
      </c>
      <c r="F273" s="166">
        <f>Summary!F637</f>
        <v>0</v>
      </c>
      <c r="G273" s="166">
        <f>Summary!G637</f>
        <v>0</v>
      </c>
      <c r="H273" s="99" t="s">
        <v>170</v>
      </c>
      <c r="I273" s="167"/>
      <c r="J273" s="167"/>
      <c r="K273" s="167"/>
      <c r="L273" s="99"/>
    </row>
    <row r="274" spans="2:12" ht="20.100000000000001" hidden="1" customHeight="1" thickTop="1" thickBot="1" x14ac:dyDescent="0.3">
      <c r="B274" s="99"/>
      <c r="C274" s="99"/>
      <c r="D274" s="99"/>
      <c r="E274" s="166">
        <f>Summary!E638</f>
        <v>0</v>
      </c>
      <c r="F274" s="166">
        <f>Summary!F638</f>
        <v>0</v>
      </c>
      <c r="G274" s="166">
        <f>Summary!G638</f>
        <v>0</v>
      </c>
      <c r="H274" s="99" t="s">
        <v>170</v>
      </c>
      <c r="I274" s="167"/>
      <c r="J274" s="99"/>
      <c r="K274" s="99"/>
      <c r="L274" s="99"/>
    </row>
    <row r="275" spans="2:12" ht="20.100000000000001" hidden="1" customHeight="1" thickTop="1" thickBot="1" x14ac:dyDescent="0.3">
      <c r="B275" s="99"/>
      <c r="C275" s="99"/>
      <c r="D275" s="99"/>
      <c r="E275" s="166">
        <f>Summary!E639</f>
        <v>0</v>
      </c>
      <c r="F275" s="166">
        <f>Summary!F639</f>
        <v>0</v>
      </c>
      <c r="G275" s="166">
        <f>Summary!G639</f>
        <v>0</v>
      </c>
      <c r="H275" s="99" t="s">
        <v>170</v>
      </c>
      <c r="I275" s="99"/>
      <c r="J275" s="99"/>
      <c r="K275" s="99"/>
      <c r="L275" s="99"/>
    </row>
    <row r="276" spans="2:12" ht="20.100000000000001" hidden="1" customHeight="1" thickTop="1" thickBot="1" x14ac:dyDescent="0.3">
      <c r="B276" s="99"/>
      <c r="C276" s="99"/>
      <c r="D276" s="99"/>
      <c r="E276" s="166">
        <f>Summary!E640</f>
        <v>0</v>
      </c>
      <c r="F276" s="166">
        <f>Summary!F640</f>
        <v>0</v>
      </c>
      <c r="G276" s="166">
        <f>Summary!G640</f>
        <v>0</v>
      </c>
      <c r="H276" s="99" t="s">
        <v>170</v>
      </c>
      <c r="I276" s="99"/>
      <c r="J276" s="99"/>
      <c r="K276" s="99"/>
      <c r="L276" s="99"/>
    </row>
    <row r="277" spans="2:12" ht="20.100000000000001" hidden="1" customHeight="1" thickTop="1" thickBot="1" x14ac:dyDescent="0.3">
      <c r="B277" s="99"/>
      <c r="C277" s="99"/>
      <c r="D277" s="99"/>
      <c r="E277" s="166">
        <f>Summary!E641</f>
        <v>0</v>
      </c>
      <c r="F277" s="166">
        <f>Summary!F641</f>
        <v>0</v>
      </c>
      <c r="G277" s="166">
        <f>Summary!G641</f>
        <v>0</v>
      </c>
      <c r="H277" s="99" t="s">
        <v>170</v>
      </c>
      <c r="I277" s="99"/>
      <c r="J277" s="99"/>
      <c r="K277" s="99"/>
      <c r="L277" s="99"/>
    </row>
    <row r="278" spans="2:12" ht="20.100000000000001" hidden="1" customHeight="1" thickTop="1" thickBot="1" x14ac:dyDescent="0.3">
      <c r="B278" s="99"/>
      <c r="C278" s="99"/>
      <c r="D278" s="99"/>
      <c r="E278" s="166">
        <f>Summary!E642</f>
        <v>2721</v>
      </c>
      <c r="F278" s="166">
        <f>Summary!F642</f>
        <v>1088</v>
      </c>
      <c r="G278" s="166">
        <f>Summary!G642</f>
        <v>231</v>
      </c>
      <c r="H278" s="99" t="s">
        <v>170</v>
      </c>
      <c r="I278" s="99"/>
      <c r="J278" s="99"/>
      <c r="K278" s="99"/>
      <c r="L278" s="99"/>
    </row>
    <row r="279" spans="2:12" ht="20.100000000000001" customHeight="1" thickTop="1" thickBot="1" x14ac:dyDescent="0.3">
      <c r="B279" s="99"/>
      <c r="C279" s="99"/>
      <c r="D279" s="99"/>
      <c r="E279" s="175"/>
      <c r="F279" s="174"/>
      <c r="G279" s="178" t="s">
        <v>175</v>
      </c>
      <c r="H279" s="99" t="s">
        <v>170</v>
      </c>
      <c r="I279" s="99"/>
      <c r="J279" s="99"/>
      <c r="K279" s="99"/>
      <c r="L279" s="99"/>
    </row>
    <row r="280" spans="2:12" ht="20.100000000000001" customHeight="1" thickTop="1" thickBot="1" x14ac:dyDescent="0.3">
      <c r="B280" s="99"/>
      <c r="C280" s="99"/>
      <c r="D280" s="99"/>
      <c r="E280" s="99"/>
      <c r="F280" s="99"/>
      <c r="G280" s="99"/>
      <c r="H280" s="99"/>
      <c r="I280" s="99"/>
      <c r="J280" s="99"/>
      <c r="K280" s="99"/>
      <c r="L280" s="99"/>
    </row>
    <row r="281" spans="2:12" ht="20.100000000000001" customHeight="1" thickTop="1" x14ac:dyDescent="0.25"/>
  </sheetData>
  <mergeCells count="96">
    <mergeCell ref="F14:G14"/>
    <mergeCell ref="H14:I14"/>
    <mergeCell ref="E20:G20"/>
    <mergeCell ref="I148:K149"/>
    <mergeCell ref="C15:E15"/>
    <mergeCell ref="C14:E14"/>
    <mergeCell ref="F15:G15"/>
    <mergeCell ref="H15:I15"/>
    <mergeCell ref="J15:K15"/>
    <mergeCell ref="C18:L18"/>
    <mergeCell ref="C28:L28"/>
    <mergeCell ref="G122:K124"/>
    <mergeCell ref="C127:L127"/>
    <mergeCell ref="G129:K129"/>
    <mergeCell ref="K31:K33"/>
    <mergeCell ref="J14:K14"/>
    <mergeCell ref="I219:K220"/>
    <mergeCell ref="C216:L216"/>
    <mergeCell ref="E218:G218"/>
    <mergeCell ref="I218:K218"/>
    <mergeCell ref="G130:K131"/>
    <mergeCell ref="E130:E131"/>
    <mergeCell ref="E137:H137"/>
    <mergeCell ref="E138:H138"/>
    <mergeCell ref="E140:H140"/>
    <mergeCell ref="E141:H141"/>
    <mergeCell ref="E142:H142"/>
    <mergeCell ref="I147:K147"/>
    <mergeCell ref="E139:H139"/>
    <mergeCell ref="E147:G147"/>
    <mergeCell ref="C145:L145"/>
    <mergeCell ref="K137:K142"/>
    <mergeCell ref="C13:E13"/>
    <mergeCell ref="F13:G13"/>
    <mergeCell ref="H13:I13"/>
    <mergeCell ref="J13:K13"/>
    <mergeCell ref="F12:G12"/>
    <mergeCell ref="H12:I12"/>
    <mergeCell ref="J12:K12"/>
    <mergeCell ref="C12:E12"/>
    <mergeCell ref="C2:L2"/>
    <mergeCell ref="F5:G5"/>
    <mergeCell ref="C5:E5"/>
    <mergeCell ref="H5:I5"/>
    <mergeCell ref="C6:E6"/>
    <mergeCell ref="F6:G6"/>
    <mergeCell ref="H6:I6"/>
    <mergeCell ref="C4:E4"/>
    <mergeCell ref="F4:G4"/>
    <mergeCell ref="J6:K6"/>
    <mergeCell ref="J4:K4"/>
    <mergeCell ref="H4:I4"/>
    <mergeCell ref="J5:K5"/>
    <mergeCell ref="J7:K7"/>
    <mergeCell ref="H7:I7"/>
    <mergeCell ref="F7:G7"/>
    <mergeCell ref="F11:G11"/>
    <mergeCell ref="H11:I11"/>
    <mergeCell ref="J11:K11"/>
    <mergeCell ref="C10:K10"/>
    <mergeCell ref="C7:E7"/>
    <mergeCell ref="C8:E8"/>
    <mergeCell ref="F8:G8"/>
    <mergeCell ref="H8:I8"/>
    <mergeCell ref="J8:K8"/>
    <mergeCell ref="C9:E9"/>
    <mergeCell ref="J9:K9"/>
    <mergeCell ref="F9:G9"/>
    <mergeCell ref="H9:I9"/>
    <mergeCell ref="H40:K40"/>
    <mergeCell ref="H41:K41"/>
    <mergeCell ref="C44:L44"/>
    <mergeCell ref="E107:H107"/>
    <mergeCell ref="E104:H104"/>
    <mergeCell ref="K52:K65"/>
    <mergeCell ref="G121:K121"/>
    <mergeCell ref="C134:L134"/>
    <mergeCell ref="E136:H136"/>
    <mergeCell ref="B117:L117"/>
    <mergeCell ref="C119:L119"/>
    <mergeCell ref="K21:K25"/>
    <mergeCell ref="K113:K114"/>
    <mergeCell ref="K102:K107"/>
    <mergeCell ref="E105:H105"/>
    <mergeCell ref="E106:H106"/>
    <mergeCell ref="E103:H103"/>
    <mergeCell ref="E112:I112"/>
    <mergeCell ref="E101:H101"/>
    <mergeCell ref="H36:K36"/>
    <mergeCell ref="H37:K37"/>
    <mergeCell ref="H35:K35"/>
    <mergeCell ref="C99:L99"/>
    <mergeCell ref="K68:K73"/>
    <mergeCell ref="C110:L110"/>
    <mergeCell ref="H38:K38"/>
    <mergeCell ref="H39:K39"/>
  </mergeCells>
  <conditionalFormatting sqref="C20">
    <cfRule type="cellIs" dxfId="571" priority="96" operator="equal">
      <formula>"Complete"</formula>
    </cfRule>
    <cfRule type="cellIs" dxfId="570" priority="97" operator="equal">
      <formula>"In Progress"</formula>
    </cfRule>
    <cfRule type="cellIs" dxfId="569" priority="98" operator="equal">
      <formula>"Not Started"</formula>
    </cfRule>
  </conditionalFormatting>
  <conditionalFormatting sqref="C30">
    <cfRule type="cellIs" dxfId="568" priority="93" operator="equal">
      <formula>"Complete"</formula>
    </cfRule>
    <cfRule type="cellIs" dxfId="567" priority="94" operator="equal">
      <formula>"In Progress"</formula>
    </cfRule>
    <cfRule type="cellIs" dxfId="566" priority="95" operator="equal">
      <formula>"Not Started"</formula>
    </cfRule>
  </conditionalFormatting>
  <conditionalFormatting sqref="C46">
    <cfRule type="cellIs" dxfId="565" priority="84" operator="equal">
      <formula>"Complete"</formula>
    </cfRule>
    <cfRule type="cellIs" dxfId="564" priority="85" operator="equal">
      <formula>"In Progress"</formula>
    </cfRule>
    <cfRule type="cellIs" dxfId="563" priority="86" operator="equal">
      <formula>"Not Started"</formula>
    </cfRule>
  </conditionalFormatting>
  <conditionalFormatting sqref="F5">
    <cfRule type="cellIs" dxfId="562" priority="81" operator="equal">
      <formula>"Complete"</formula>
    </cfRule>
    <cfRule type="cellIs" dxfId="561" priority="82" operator="equal">
      <formula>"In Progress"</formula>
    </cfRule>
    <cfRule type="cellIs" dxfId="560" priority="83" operator="equal">
      <formula>"Not Started"</formula>
    </cfRule>
  </conditionalFormatting>
  <conditionalFormatting sqref="F6">
    <cfRule type="cellIs" dxfId="559" priority="77" operator="equal">
      <formula>"Complete"</formula>
    </cfRule>
    <cfRule type="cellIs" dxfId="558" priority="78" operator="equal">
      <formula>"In Progress"</formula>
    </cfRule>
    <cfRule type="cellIs" dxfId="557" priority="79" operator="equal">
      <formula>"Not Started"</formula>
    </cfRule>
  </conditionalFormatting>
  <conditionalFormatting sqref="F7">
    <cfRule type="cellIs" dxfId="556" priority="73" operator="equal">
      <formula>"Complete"</formula>
    </cfRule>
    <cfRule type="cellIs" dxfId="555" priority="74" operator="equal">
      <formula>"In Progress"</formula>
    </cfRule>
    <cfRule type="cellIs" dxfId="554" priority="75" operator="equal">
      <formula>"Not Started"</formula>
    </cfRule>
  </conditionalFormatting>
  <conditionalFormatting sqref="I47:I96">
    <cfRule type="cellIs" dxfId="553" priority="70" operator="equal">
      <formula>"Complete"</formula>
    </cfRule>
    <cfRule type="cellIs" dxfId="552" priority="71" operator="equal">
      <formula>"In Progress"</formula>
    </cfRule>
    <cfRule type="cellIs" dxfId="551" priority="72" operator="equal">
      <formula>"Not Started"</formula>
    </cfRule>
  </conditionalFormatting>
  <conditionalFormatting sqref="C112">
    <cfRule type="cellIs" dxfId="550" priority="67" operator="equal">
      <formula>"Complete"</formula>
    </cfRule>
    <cfRule type="cellIs" dxfId="549" priority="68" operator="equal">
      <formula>"In Progress"</formula>
    </cfRule>
    <cfRule type="cellIs" dxfId="548" priority="69" operator="equal">
      <formula>"Not Started"</formula>
    </cfRule>
  </conditionalFormatting>
  <conditionalFormatting sqref="F9">
    <cfRule type="cellIs" dxfId="547" priority="64" operator="equal">
      <formula>"Complete"</formula>
    </cfRule>
    <cfRule type="cellIs" dxfId="546" priority="65" operator="equal">
      <formula>"In Progress"</formula>
    </cfRule>
    <cfRule type="cellIs" dxfId="545" priority="66" operator="equal">
      <formula>"Not Started"</formula>
    </cfRule>
  </conditionalFormatting>
  <conditionalFormatting sqref="F11">
    <cfRule type="cellIs" dxfId="544" priority="55" operator="equal">
      <formula>"Complete"</formula>
    </cfRule>
    <cfRule type="cellIs" dxfId="543" priority="56" operator="equal">
      <formula>"In Progress"</formula>
    </cfRule>
    <cfRule type="cellIs" dxfId="542" priority="57" operator="equal">
      <formula>"Not Started"</formula>
    </cfRule>
  </conditionalFormatting>
  <conditionalFormatting sqref="C121">
    <cfRule type="cellIs" dxfId="541" priority="58" operator="equal">
      <formula>"Complete"</formula>
    </cfRule>
    <cfRule type="cellIs" dxfId="540" priority="59" operator="equal">
      <formula>"In Progress"</formula>
    </cfRule>
    <cfRule type="cellIs" dxfId="539" priority="60" operator="equal">
      <formula>"Not Started"</formula>
    </cfRule>
  </conditionalFormatting>
  <conditionalFormatting sqref="C101">
    <cfRule type="cellIs" dxfId="538" priority="52" operator="equal">
      <formula>"Complete"</formula>
    </cfRule>
    <cfRule type="cellIs" dxfId="537" priority="53" operator="equal">
      <formula>"In Progress"</formula>
    </cfRule>
    <cfRule type="cellIs" dxfId="536" priority="54" operator="equal">
      <formula>"Not Started"</formula>
    </cfRule>
  </conditionalFormatting>
  <conditionalFormatting sqref="F8">
    <cfRule type="cellIs" dxfId="535" priority="49" operator="equal">
      <formula>"Complete"</formula>
    </cfRule>
    <cfRule type="cellIs" dxfId="534" priority="50" operator="equal">
      <formula>"In Progress"</formula>
    </cfRule>
    <cfRule type="cellIs" dxfId="533" priority="51" operator="equal">
      <formula>"Not Started"</formula>
    </cfRule>
  </conditionalFormatting>
  <conditionalFormatting sqref="C129">
    <cfRule type="cellIs" dxfId="532" priority="46" operator="equal">
      <formula>"Complete"</formula>
    </cfRule>
    <cfRule type="cellIs" dxfId="531" priority="47" operator="equal">
      <formula>"In Progress"</formula>
    </cfRule>
    <cfRule type="cellIs" dxfId="530" priority="48" operator="equal">
      <formula>"Not Started"</formula>
    </cfRule>
  </conditionalFormatting>
  <conditionalFormatting sqref="E130">
    <cfRule type="cellIs" dxfId="529" priority="44" operator="equal">
      <formula>"No"</formula>
    </cfRule>
    <cfRule type="cellIs" dxfId="528" priority="45" operator="equal">
      <formula>"Yes"</formula>
    </cfRule>
  </conditionalFormatting>
  <conditionalFormatting sqref="F12">
    <cfRule type="cellIs" dxfId="527" priority="41" operator="equal">
      <formula>"Complete"</formula>
    </cfRule>
    <cfRule type="cellIs" dxfId="526" priority="42" operator="equal">
      <formula>"In Progress"</formula>
    </cfRule>
    <cfRule type="cellIs" dxfId="525" priority="43" operator="equal">
      <formula>"Not Started"</formula>
    </cfRule>
  </conditionalFormatting>
  <conditionalFormatting sqref="I101:I102">
    <cfRule type="cellIs" dxfId="524" priority="37" operator="equal">
      <formula>"Complete"</formula>
    </cfRule>
    <cfRule type="cellIs" dxfId="523" priority="38" operator="equal">
      <formula>"In Progress"</formula>
    </cfRule>
    <cfRule type="cellIs" dxfId="522" priority="39" operator="equal">
      <formula>"Not Started"</formula>
    </cfRule>
  </conditionalFormatting>
  <conditionalFormatting sqref="I104:I107">
    <cfRule type="cellIs" dxfId="521" priority="34" operator="equal">
      <formula>"Complete"</formula>
    </cfRule>
    <cfRule type="cellIs" dxfId="520" priority="35" operator="equal">
      <formula>"In Progress"</formula>
    </cfRule>
    <cfRule type="cellIs" dxfId="519" priority="36" operator="equal">
      <formula>"Not Started"</formula>
    </cfRule>
  </conditionalFormatting>
  <conditionalFormatting sqref="C136">
    <cfRule type="cellIs" dxfId="518" priority="26" operator="equal">
      <formula>"Complete"</formula>
    </cfRule>
    <cfRule type="cellIs" dxfId="517" priority="27" operator="equal">
      <formula>"In Progress"</formula>
    </cfRule>
    <cfRule type="cellIs" dxfId="516" priority="28" operator="equal">
      <formula>"Not Started"</formula>
    </cfRule>
  </conditionalFormatting>
  <conditionalFormatting sqref="I136:I137">
    <cfRule type="cellIs" dxfId="515" priority="23" operator="equal">
      <formula>"Complete"</formula>
    </cfRule>
    <cfRule type="cellIs" dxfId="514" priority="24" operator="equal">
      <formula>"In Progress"</formula>
    </cfRule>
    <cfRule type="cellIs" dxfId="513" priority="25" operator="equal">
      <formula>"Not Started"</formula>
    </cfRule>
  </conditionalFormatting>
  <conditionalFormatting sqref="I138:I142">
    <cfRule type="cellIs" dxfId="512" priority="20" operator="equal">
      <formula>"Complete"</formula>
    </cfRule>
    <cfRule type="cellIs" dxfId="511" priority="21" operator="equal">
      <formula>"In Progress"</formula>
    </cfRule>
    <cfRule type="cellIs" dxfId="510" priority="22" operator="equal">
      <formula>"Not Started"</formula>
    </cfRule>
  </conditionalFormatting>
  <conditionalFormatting sqref="F13">
    <cfRule type="cellIs" dxfId="509" priority="17" operator="equal">
      <formula>"Complete"</formula>
    </cfRule>
    <cfRule type="cellIs" dxfId="508" priority="18" operator="equal">
      <formula>"In Progress"</formula>
    </cfRule>
    <cfRule type="cellIs" dxfId="507" priority="19" operator="equal">
      <formula>"Not Started"</formula>
    </cfRule>
  </conditionalFormatting>
  <conditionalFormatting sqref="C147:C148">
    <cfRule type="cellIs" dxfId="506" priority="14" operator="equal">
      <formula>"Complete"</formula>
    </cfRule>
    <cfRule type="cellIs" dxfId="505" priority="15" operator="equal">
      <formula>"In Progress"</formula>
    </cfRule>
    <cfRule type="cellIs" dxfId="504" priority="16" operator="equal">
      <formula>"Not Started"</formula>
    </cfRule>
  </conditionalFormatting>
  <conditionalFormatting sqref="F14">
    <cfRule type="cellIs" dxfId="503" priority="11" operator="equal">
      <formula>"Complete"</formula>
    </cfRule>
    <cfRule type="cellIs" dxfId="502" priority="12" operator="equal">
      <formula>"In Progress"</formula>
    </cfRule>
    <cfRule type="cellIs" dxfId="501" priority="13" operator="equal">
      <formula>"Not Started"</formula>
    </cfRule>
  </conditionalFormatting>
  <conditionalFormatting sqref="C218">
    <cfRule type="cellIs" dxfId="500" priority="8" operator="equal">
      <formula>"Complete"</formula>
    </cfRule>
    <cfRule type="cellIs" dxfId="499" priority="9" operator="equal">
      <formula>"In Progress"</formula>
    </cfRule>
    <cfRule type="cellIs" dxfId="498" priority="10" operator="equal">
      <formula>"Not Started"</formula>
    </cfRule>
  </conditionalFormatting>
  <conditionalFormatting sqref="F15">
    <cfRule type="cellIs" dxfId="497" priority="5" operator="equal">
      <formula>"Complete"</formula>
    </cfRule>
    <cfRule type="cellIs" dxfId="496" priority="6" operator="equal">
      <formula>"In Progress"</formula>
    </cfRule>
    <cfRule type="cellIs" dxfId="495" priority="7" operator="equal">
      <formula>"Not Started"</formula>
    </cfRule>
  </conditionalFormatting>
  <conditionalFormatting sqref="N47:N96">
    <cfRule type="cellIs" dxfId="494" priority="4" operator="greaterThan">
      <formula>0</formula>
    </cfRule>
  </conditionalFormatting>
  <conditionalFormatting sqref="I103">
    <cfRule type="cellIs" dxfId="493" priority="1" operator="equal">
      <formula>"Complete"</formula>
    </cfRule>
    <cfRule type="cellIs" dxfId="492" priority="2" operator="equal">
      <formula>"In Progress"</formula>
    </cfRule>
    <cfRule type="cellIs" dxfId="491" priority="3" operator="equal">
      <formula>"Not Started"</formula>
    </cfRule>
  </conditionalFormatting>
  <dataValidations count="2">
    <dataValidation type="list" allowBlank="1" showInputMessage="1" showErrorMessage="1" sqref="C20 C46 C30 I101:I107 C112 C121 C101 C129 C218 C136 I136:I142 C147:C148 I47:I96">
      <formula1>$AA$1:$AA$3</formula1>
    </dataValidation>
    <dataValidation type="list" allowBlank="1" showInputMessage="1" showErrorMessage="1" sqref="I21 I24">
      <formula1>$AA$5:$AA$6</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4275" r:id="rId4" name="Button 3">
              <controlPr defaultSize="0" print="0" autoFill="0" autoPict="0" macro="[0]!Protect" altText="Protect All Sheets and Workbook">
                <anchor moveWithCells="1" sizeWithCells="1">
                  <from>
                    <xdr:col>4</xdr:col>
                    <xdr:colOff>200025</xdr:colOff>
                    <xdr:row>112</xdr:row>
                    <xdr:rowOff>114300</xdr:rowOff>
                  </from>
                  <to>
                    <xdr:col>8</xdr:col>
                    <xdr:colOff>1133475</xdr:colOff>
                    <xdr:row>113</xdr:row>
                    <xdr:rowOff>228600</xdr:rowOff>
                  </to>
                </anchor>
              </controlPr>
            </control>
          </mc:Choice>
        </mc:AlternateContent>
        <mc:AlternateContent xmlns:mc="http://schemas.openxmlformats.org/markup-compatibility/2006">
          <mc:Choice Requires="x14">
            <control shapeId="54276" r:id="rId5" name="Button 4">
              <controlPr defaultSize="0" print="0" autoFill="0" autoPict="0" macro="[0]!RenameHideTabs">
                <anchor moveWithCells="1" sizeWithCells="1">
                  <from>
                    <xdr:col>10</xdr:col>
                    <xdr:colOff>257175</xdr:colOff>
                    <xdr:row>46</xdr:row>
                    <xdr:rowOff>180975</xdr:rowOff>
                  </from>
                  <to>
                    <xdr:col>10</xdr:col>
                    <xdr:colOff>3857625</xdr:colOff>
                    <xdr:row>49</xdr:row>
                    <xdr:rowOff>104775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AI207"/>
  <sheetViews>
    <sheetView showGridLines="0" showRowColHeaders="0" workbookViewId="0">
      <pane ySplit="12" topLeftCell="A13" activePane="bottomLeft" state="frozen"/>
      <selection activeCell="B16" sqref="B16"/>
      <selection pane="bottomLeft" activeCell="B16" sqref="B16"/>
    </sheetView>
  </sheetViews>
  <sheetFormatPr defaultColWidth="0" defaultRowHeight="15" x14ac:dyDescent="0.25"/>
  <cols>
    <col min="1" max="1" width="8.7109375" style="218" customWidth="1"/>
    <col min="2" max="2" width="65.7109375" style="219" customWidth="1"/>
    <col min="3" max="3" width="12.7109375" style="220" customWidth="1"/>
    <col min="4" max="4" width="12.7109375" style="221" customWidth="1"/>
    <col min="5" max="5" width="12.7109375" style="220" customWidth="1"/>
    <col min="6" max="6" width="27.7109375" style="222" customWidth="1"/>
    <col min="7" max="7" width="35.7109375" style="219" customWidth="1"/>
    <col min="8" max="8" width="3.7109375" style="2" customWidth="1"/>
    <col min="9" max="34" width="9.140625" style="2" hidden="1" customWidth="1"/>
    <col min="35" max="35" width="4.140625" style="2" hidden="1" customWidth="1"/>
    <col min="36" max="16384" width="9.140625" style="2" hidden="1"/>
  </cols>
  <sheetData>
    <row r="1" spans="1:35" ht="15" customHeight="1" x14ac:dyDescent="0.25">
      <c r="A1" s="548" t="str">
        <f>'Accounts Payable'!A1</f>
        <v>Replace this text with vendor name in the first module.</v>
      </c>
      <c r="B1" s="548"/>
      <c r="C1" s="548"/>
      <c r="D1" s="548"/>
      <c r="E1" s="548"/>
      <c r="F1" s="548"/>
      <c r="G1" s="548"/>
    </row>
    <row r="2" spans="1:35" x14ac:dyDescent="0.25">
      <c r="A2" s="210" t="s">
        <v>8</v>
      </c>
      <c r="B2" s="538" t="s">
        <v>193</v>
      </c>
      <c r="C2" s="538"/>
      <c r="D2" s="538"/>
      <c r="E2" s="538"/>
      <c r="F2" s="538"/>
      <c r="G2" s="538"/>
      <c r="AB2" s="2" t="s">
        <v>219</v>
      </c>
      <c r="AC2" s="2">
        <f>SUBTOTAL(3,A13:A207)</f>
        <v>195</v>
      </c>
    </row>
    <row r="3" spans="1:35" ht="45" customHeight="1" x14ac:dyDescent="0.25">
      <c r="A3" s="232" t="str">
        <f>'Control Panel'!F36</f>
        <v>Y</v>
      </c>
      <c r="B3" s="543" t="str">
        <f>'Control Panel'!H36</f>
        <v>Functionality is provided out of the box through the completion of a task associated with a routine configurable area that includes, but is not limited to, user-defined fields, delivered or configurable workflows, alerts or notifications, standard import/export, table driven setups and standard reports with no changes.  These configuration areas will not be affected by a future upgrade.  The proposed services include implementation and training on this functionality, unless specifically excluded in the Statement of Work, as part of the deployment of the solution.</v>
      </c>
      <c r="C3" s="543"/>
      <c r="D3" s="543"/>
      <c r="E3" s="543"/>
      <c r="F3" s="543"/>
      <c r="G3" s="543"/>
    </row>
    <row r="4" spans="1:35" x14ac:dyDescent="0.25">
      <c r="A4" s="233" t="str">
        <f>'Control Panel'!F37</f>
        <v>R</v>
      </c>
      <c r="B4" s="544" t="str">
        <f>'Control Panel'!H37</f>
        <v>Functionality is provided through reports generated using proposed Reporting Tools.</v>
      </c>
      <c r="C4" s="544"/>
      <c r="D4" s="544"/>
      <c r="E4" s="544"/>
      <c r="F4" s="544"/>
      <c r="G4" s="544"/>
    </row>
    <row r="5" spans="1:35" ht="30" customHeight="1" x14ac:dyDescent="0.25">
      <c r="A5" s="232" t="str">
        <f>'Control Panel'!F38</f>
        <v>T</v>
      </c>
      <c r="B5" s="543" t="str">
        <f>'Control Panel'!H38</f>
        <v>Functionality is provided by proposed third party functionality (i.e., third party is defined as a separate software vendor from the primary software vendor).  The pricing of all third party products that provide this functionality MUST be included in the cost proposal.</v>
      </c>
      <c r="C5" s="543"/>
      <c r="D5" s="543"/>
      <c r="E5" s="543"/>
      <c r="F5" s="543"/>
      <c r="G5" s="543"/>
    </row>
    <row r="6" spans="1:35" x14ac:dyDescent="0.25">
      <c r="A6" s="233" t="str">
        <f>'Control Panel'!F39</f>
        <v>M</v>
      </c>
      <c r="B6" s="544" t="str">
        <f>'Control Panel'!H39</f>
        <v>Functionality is provided through customization to the application, including creation of a new workflow or development of a custom interface, that may have an impact on future upgradability.</v>
      </c>
      <c r="C6" s="544"/>
      <c r="D6" s="544"/>
      <c r="E6" s="544"/>
      <c r="F6" s="544"/>
      <c r="G6" s="544"/>
    </row>
    <row r="7" spans="1:35" ht="16.5" customHeight="1" x14ac:dyDescent="0.25">
      <c r="A7" s="232" t="str">
        <f>'Control Panel'!F40</f>
        <v>F</v>
      </c>
      <c r="B7" s="543" t="str">
        <f>'Control Panel'!H40</f>
        <v>Functionality is provided through a future general availability (GA) release that is scheduled to occur within 1 year of the proposal response.</v>
      </c>
      <c r="C7" s="543"/>
      <c r="D7" s="543"/>
      <c r="E7" s="543"/>
      <c r="F7" s="543"/>
      <c r="G7" s="543"/>
    </row>
    <row r="8" spans="1:35" x14ac:dyDescent="0.25">
      <c r="A8" s="233" t="str">
        <f>'Control Panel'!F41</f>
        <v>N</v>
      </c>
      <c r="B8" s="544" t="str">
        <f>'Control Panel'!H41</f>
        <v>Functionality is not provided.</v>
      </c>
      <c r="C8" s="544"/>
      <c r="D8" s="544"/>
      <c r="E8" s="544"/>
      <c r="F8" s="544"/>
      <c r="G8" s="544"/>
    </row>
    <row r="9" spans="1:35" x14ac:dyDescent="0.25">
      <c r="A9" s="545" t="str">
        <f>'Control Panel'!I25</f>
        <v>Replace this text with the primary product name(s) which satisfy requirements.</v>
      </c>
      <c r="B9" s="546"/>
      <c r="C9" s="546"/>
      <c r="D9" s="546"/>
      <c r="E9" s="546"/>
      <c r="F9" s="546"/>
      <c r="G9" s="547"/>
    </row>
    <row r="10" spans="1:35" ht="15" customHeight="1" x14ac:dyDescent="0.25">
      <c r="A10" s="541" t="str">
        <f>'Control Panel'!F54&amp;" - "&amp;'Control Panel'!E54</f>
        <v>4.9 - Fixed Assets</v>
      </c>
      <c r="B10" s="541"/>
      <c r="C10" s="541"/>
      <c r="D10" s="542" t="str">
        <f>A9</f>
        <v>Replace this text with the primary product name(s) which satisfy requirements.</v>
      </c>
      <c r="E10" s="542"/>
      <c r="F10" s="542"/>
      <c r="G10" s="542"/>
    </row>
    <row r="11" spans="1:35" ht="15" customHeight="1" x14ac:dyDescent="0.25">
      <c r="A11" s="540" t="s">
        <v>659</v>
      </c>
      <c r="B11" s="540"/>
      <c r="C11" s="540"/>
      <c r="D11" s="540"/>
      <c r="E11" s="540"/>
      <c r="F11" s="540"/>
      <c r="G11" s="540"/>
      <c r="AA11" s="2" t="s">
        <v>30</v>
      </c>
      <c r="AI11" s="3"/>
    </row>
    <row r="12" spans="1:35" ht="15" customHeight="1" x14ac:dyDescent="0.25">
      <c r="A12" s="269" t="str">
        <f>'Accounts Payable'!A12</f>
        <v>Number</v>
      </c>
      <c r="B12" s="270" t="str">
        <f>'Accounts Payable'!B12</f>
        <v>Application Requirements</v>
      </c>
      <c r="C12" s="271" t="str">
        <f>'Accounts Payable'!C12</f>
        <v>Priority</v>
      </c>
      <c r="D12" s="269" t="str">
        <f>'Accounts Payable'!D12</f>
        <v>Availability</v>
      </c>
      <c r="E12" s="271" t="str">
        <f>'Accounts Payable'!E12</f>
        <v>Cost</v>
      </c>
      <c r="F12" s="270" t="str">
        <f>'Accounts Payable'!F12</f>
        <v>Required Product(s)</v>
      </c>
      <c r="G12" s="270" t="str">
        <f>'Accounts Payable'!G12</f>
        <v>Comments</v>
      </c>
      <c r="AA12" s="4" t="s">
        <v>27</v>
      </c>
      <c r="AC12" s="5">
        <f>COUNTIF(AB:AB,"Error -- Availability entered in an incorrect format")</f>
        <v>0</v>
      </c>
    </row>
    <row r="13" spans="1:35" s="15" customFormat="1" x14ac:dyDescent="0.25">
      <c r="A13" s="7">
        <v>1</v>
      </c>
      <c r="B13" s="263" t="s">
        <v>964</v>
      </c>
      <c r="C13" s="273"/>
      <c r="D13" s="7"/>
      <c r="E13" s="267"/>
      <c r="F13" s="215" t="str">
        <f>IF($D$10=$A$9,"N/A",$D$10)</f>
        <v>N/A</v>
      </c>
      <c r="G13" s="10"/>
      <c r="AA13" s="15" t="str">
        <f>TRIM($D13)</f>
        <v/>
      </c>
      <c r="AB13" s="15" t="str">
        <f>IF(LEN($AA13)=0,"N",IF(LEN($AA13)&gt;1,"Error -- Availability entered in an incorrect format",IF($AA13='Control Panel'!$F$36,$AA13,IF($AA13='Control Panel'!$F$37,$AA13,IF($AA13='Control Panel'!$F$38,$AA13,IF($AA13='Control Panel'!$F$39,$AA13,IF($AA13='Control Panel'!$F$40,$AA13,IF($AA13='Control Panel'!$F$41,$AA13,"Error -- Availability entered in an incorrect format"))))))))</f>
        <v>N</v>
      </c>
    </row>
    <row r="14" spans="1:35" s="15" customFormat="1" x14ac:dyDescent="0.25">
      <c r="A14" s="7">
        <v>2</v>
      </c>
      <c r="B14" s="215" t="s">
        <v>965</v>
      </c>
      <c r="C14" s="14" t="s">
        <v>5</v>
      </c>
      <c r="D14" s="7"/>
      <c r="E14" s="267"/>
      <c r="F14" s="215" t="str">
        <f t="shared" ref="F14:F77" si="0">IF($D$10=$A$9,"N/A",$D$10)</f>
        <v>N/A</v>
      </c>
      <c r="G14" s="10"/>
      <c r="AA14" s="15" t="str">
        <f t="shared" ref="AA14:AA77" si="1">TRIM($D14)</f>
        <v/>
      </c>
      <c r="AB14" s="15" t="str">
        <f>IF(LEN($AA14)=0,"N",IF(LEN($AA14)&gt;1,"Error -- Availability entered in an incorrect format",IF($AA14='Control Panel'!$F$36,$AA14,IF($AA14='Control Panel'!$F$37,$AA14,IF($AA14='Control Panel'!$F$38,$AA14,IF($AA14='Control Panel'!$F$39,$AA14,IF($AA14='Control Panel'!$F$40,$AA14,IF($AA14='Control Panel'!$F$41,$AA14,"Error -- Availability entered in an incorrect format"))))))))</f>
        <v>N</v>
      </c>
    </row>
    <row r="15" spans="1:35" s="13" customFormat="1" x14ac:dyDescent="0.25">
      <c r="A15" s="7">
        <v>3</v>
      </c>
      <c r="B15" s="215" t="s">
        <v>966</v>
      </c>
      <c r="C15" s="14"/>
      <c r="D15" s="7"/>
      <c r="E15" s="267"/>
      <c r="F15" s="215" t="str">
        <f t="shared" si="0"/>
        <v>N/A</v>
      </c>
      <c r="G15" s="10"/>
      <c r="AA15" s="13" t="str">
        <f t="shared" si="1"/>
        <v/>
      </c>
      <c r="AB15" s="13" t="str">
        <f>IF(LEN($AA15)=0,"N",IF(LEN($AA15)&gt;1,"Error -- Availability entered in an incorrect format",IF($AA15='Control Panel'!$F$36,$AA15,IF($AA15='Control Panel'!$F$37,$AA15,IF($AA15='Control Panel'!$F$38,$AA15,IF($AA15='Control Panel'!$F$39,$AA15,IF($AA15='Control Panel'!$F$40,$AA15,IF($AA15='Control Panel'!$F$41,$AA15,"Error -- Availability entered in an incorrect format"))))))))</f>
        <v>N</v>
      </c>
    </row>
    <row r="16" spans="1:35" s="13" customFormat="1" x14ac:dyDescent="0.25">
      <c r="A16" s="7">
        <v>4</v>
      </c>
      <c r="B16" s="215" t="s">
        <v>967</v>
      </c>
      <c r="C16" s="14" t="s">
        <v>5</v>
      </c>
      <c r="D16" s="7"/>
      <c r="E16" s="267"/>
      <c r="F16" s="215" t="str">
        <f t="shared" si="0"/>
        <v>N/A</v>
      </c>
      <c r="G16" s="10"/>
      <c r="AA16" s="13" t="str">
        <f t="shared" si="1"/>
        <v/>
      </c>
      <c r="AB16" s="13" t="str">
        <f>IF(LEN($AA16)=0,"N",IF(LEN($AA16)&gt;1,"Error -- Availability entered in an incorrect format",IF($AA16='Control Panel'!$F$36,$AA16,IF($AA16='Control Panel'!$F$37,$AA16,IF($AA16='Control Panel'!$F$38,$AA16,IF($AA16='Control Panel'!$F$39,$AA16,IF($AA16='Control Panel'!$F$40,$AA16,IF($AA16='Control Panel'!$F$41,$AA16,"Error -- Availability entered in an incorrect format"))))))))</f>
        <v>N</v>
      </c>
    </row>
    <row r="17" spans="1:28" s="13" customFormat="1" x14ac:dyDescent="0.25">
      <c r="A17" s="7">
        <v>5</v>
      </c>
      <c r="B17" s="215" t="s">
        <v>968</v>
      </c>
      <c r="C17" s="14" t="s">
        <v>6</v>
      </c>
      <c r="D17" s="7"/>
      <c r="E17" s="267"/>
      <c r="F17" s="215" t="str">
        <f t="shared" si="0"/>
        <v>N/A</v>
      </c>
      <c r="G17" s="10"/>
      <c r="AA17" s="13" t="str">
        <f t="shared" si="1"/>
        <v/>
      </c>
      <c r="AB17" s="13" t="str">
        <f>IF(LEN($AA17)=0,"N",IF(LEN($AA17)&gt;1,"Error -- Availability entered in an incorrect format",IF($AA17='Control Panel'!$F$36,$AA17,IF($AA17='Control Panel'!$F$37,$AA17,IF($AA17='Control Panel'!$F$38,$AA17,IF($AA17='Control Panel'!$F$39,$AA17,IF($AA17='Control Panel'!$F$40,$AA17,IF($AA17='Control Panel'!$F$41,$AA17,"Error -- Availability entered in an incorrect format"))))))))</f>
        <v>N</v>
      </c>
    </row>
    <row r="18" spans="1:28" s="13" customFormat="1" x14ac:dyDescent="0.25">
      <c r="A18" s="7">
        <v>6</v>
      </c>
      <c r="B18" s="215" t="s">
        <v>969</v>
      </c>
      <c r="C18" s="14"/>
      <c r="D18" s="7"/>
      <c r="E18" s="267"/>
      <c r="F18" s="215" t="str">
        <f t="shared" si="0"/>
        <v>N/A</v>
      </c>
      <c r="G18" s="10"/>
      <c r="AA18" s="13" t="str">
        <f t="shared" si="1"/>
        <v/>
      </c>
      <c r="AB18" s="13" t="str">
        <f>IF(LEN($AA18)=0,"N",IF(LEN($AA18)&gt;1,"Error -- Availability entered in an incorrect format",IF($AA18='Control Panel'!$F$36,$AA18,IF($AA18='Control Panel'!$F$37,$AA18,IF($AA18='Control Panel'!$F$38,$AA18,IF($AA18='Control Panel'!$F$39,$AA18,IF($AA18='Control Panel'!$F$40,$AA18,IF($AA18='Control Panel'!$F$41,$AA18,"Error -- Availability entered in an incorrect format"))))))))</f>
        <v>N</v>
      </c>
    </row>
    <row r="19" spans="1:28" s="13" customFormat="1" x14ac:dyDescent="0.25">
      <c r="A19" s="7">
        <v>7</v>
      </c>
      <c r="B19" s="215" t="s">
        <v>970</v>
      </c>
      <c r="C19" s="14" t="s">
        <v>5</v>
      </c>
      <c r="D19" s="7"/>
      <c r="E19" s="267"/>
      <c r="F19" s="215" t="str">
        <f t="shared" si="0"/>
        <v>N/A</v>
      </c>
      <c r="G19" s="10"/>
      <c r="AA19" s="13" t="str">
        <f t="shared" si="1"/>
        <v/>
      </c>
      <c r="AB19" s="13" t="str">
        <f>IF(LEN($AA19)=0,"N",IF(LEN($AA19)&gt;1,"Error -- Availability entered in an incorrect format",IF($AA19='Control Panel'!$F$36,$AA19,IF($AA19='Control Panel'!$F$37,$AA19,IF($AA19='Control Panel'!$F$38,$AA19,IF($AA19='Control Panel'!$F$39,$AA19,IF($AA19='Control Panel'!$F$40,$AA19,IF($AA19='Control Panel'!$F$41,$AA19,"Error -- Availability entered in an incorrect format"))))))))</f>
        <v>N</v>
      </c>
    </row>
    <row r="20" spans="1:28" s="13" customFormat="1" x14ac:dyDescent="0.25">
      <c r="A20" s="7">
        <v>8</v>
      </c>
      <c r="B20" s="215" t="s">
        <v>971</v>
      </c>
      <c r="C20" s="14" t="s">
        <v>5</v>
      </c>
      <c r="D20" s="7"/>
      <c r="E20" s="267"/>
      <c r="F20" s="215" t="str">
        <f t="shared" si="0"/>
        <v>N/A</v>
      </c>
      <c r="G20" s="10"/>
      <c r="AA20" s="13" t="str">
        <f t="shared" si="1"/>
        <v/>
      </c>
      <c r="AB20" s="13" t="str">
        <f>IF(LEN($AA20)=0,"N",IF(LEN($AA20)&gt;1,"Error -- Availability entered in an incorrect format",IF($AA20='Control Panel'!$F$36,$AA20,IF($AA20='Control Panel'!$F$37,$AA20,IF($AA20='Control Panel'!$F$38,$AA20,IF($AA20='Control Panel'!$F$39,$AA20,IF($AA20='Control Panel'!$F$40,$AA20,IF($AA20='Control Panel'!$F$41,$AA20,"Error -- Availability entered in an incorrect format"))))))))</f>
        <v>N</v>
      </c>
    </row>
    <row r="21" spans="1:28" s="13" customFormat="1" x14ac:dyDescent="0.25">
      <c r="A21" s="7">
        <v>9</v>
      </c>
      <c r="B21" s="215" t="s">
        <v>972</v>
      </c>
      <c r="C21" s="14" t="s">
        <v>5</v>
      </c>
      <c r="D21" s="7"/>
      <c r="E21" s="267"/>
      <c r="F21" s="215" t="str">
        <f t="shared" si="0"/>
        <v>N/A</v>
      </c>
      <c r="G21" s="10"/>
      <c r="AA21" s="13" t="str">
        <f t="shared" si="1"/>
        <v/>
      </c>
      <c r="AB21" s="13" t="str">
        <f>IF(LEN($AA21)=0,"N",IF(LEN($AA21)&gt;1,"Error -- Availability entered in an incorrect format",IF($AA21='Control Panel'!$F$36,$AA21,IF($AA21='Control Panel'!$F$37,$AA21,IF($AA21='Control Panel'!$F$38,$AA21,IF($AA21='Control Panel'!$F$39,$AA21,IF($AA21='Control Panel'!$F$40,$AA21,IF($AA21='Control Panel'!$F$41,$AA21,"Error -- Availability entered in an incorrect format"))))))))</f>
        <v>N</v>
      </c>
    </row>
    <row r="22" spans="1:28" s="13" customFormat="1" x14ac:dyDescent="0.25">
      <c r="A22" s="7">
        <v>10</v>
      </c>
      <c r="B22" s="215" t="s">
        <v>973</v>
      </c>
      <c r="C22" s="14" t="s">
        <v>5</v>
      </c>
      <c r="D22" s="7"/>
      <c r="E22" s="267"/>
      <c r="F22" s="215" t="str">
        <f t="shared" si="0"/>
        <v>N/A</v>
      </c>
      <c r="G22" s="10"/>
      <c r="AA22" s="13" t="str">
        <f t="shared" si="1"/>
        <v/>
      </c>
      <c r="AB22" s="13" t="str">
        <f>IF(LEN($AA22)=0,"N",IF(LEN($AA22)&gt;1,"Error -- Availability entered in an incorrect format",IF($AA22='Control Panel'!$F$36,$AA22,IF($AA22='Control Panel'!$F$37,$AA22,IF($AA22='Control Panel'!$F$38,$AA22,IF($AA22='Control Panel'!$F$39,$AA22,IF($AA22='Control Panel'!$F$40,$AA22,IF($AA22='Control Panel'!$F$41,$AA22,"Error -- Availability entered in an incorrect format"))))))))</f>
        <v>N</v>
      </c>
    </row>
    <row r="23" spans="1:28" s="13" customFormat="1" x14ac:dyDescent="0.25">
      <c r="A23" s="7">
        <v>11</v>
      </c>
      <c r="B23" s="215" t="s">
        <v>974</v>
      </c>
      <c r="C23" s="14" t="s">
        <v>5</v>
      </c>
      <c r="D23" s="7"/>
      <c r="E23" s="267"/>
      <c r="F23" s="215" t="str">
        <f t="shared" si="0"/>
        <v>N/A</v>
      </c>
      <c r="G23" s="10"/>
      <c r="AA23" s="13" t="str">
        <f t="shared" si="1"/>
        <v/>
      </c>
      <c r="AB23" s="13" t="str">
        <f>IF(LEN($AA23)=0,"N",IF(LEN($AA23)&gt;1,"Error -- Availability entered in an incorrect format",IF($AA23='Control Panel'!$F$36,$AA23,IF($AA23='Control Panel'!$F$37,$AA23,IF($AA23='Control Panel'!$F$38,$AA23,IF($AA23='Control Panel'!$F$39,$AA23,IF($AA23='Control Panel'!$F$40,$AA23,IF($AA23='Control Panel'!$F$41,$AA23,"Error -- Availability entered in an incorrect format"))))))))</f>
        <v>N</v>
      </c>
    </row>
    <row r="24" spans="1:28" s="13" customFormat="1" x14ac:dyDescent="0.25">
      <c r="A24" s="7">
        <v>12</v>
      </c>
      <c r="B24" s="215" t="s">
        <v>975</v>
      </c>
      <c r="C24" s="14" t="s">
        <v>5</v>
      </c>
      <c r="D24" s="7"/>
      <c r="E24" s="267"/>
      <c r="F24" s="215" t="str">
        <f t="shared" si="0"/>
        <v>N/A</v>
      </c>
      <c r="G24" s="10"/>
      <c r="AA24" s="13" t="str">
        <f t="shared" si="1"/>
        <v/>
      </c>
      <c r="AB24" s="13" t="str">
        <f>IF(LEN($AA24)=0,"N",IF(LEN($AA24)&gt;1,"Error -- Availability entered in an incorrect format",IF($AA24='Control Panel'!$F$36,$AA24,IF($AA24='Control Panel'!$F$37,$AA24,IF($AA24='Control Panel'!$F$38,$AA24,IF($AA24='Control Panel'!$F$39,$AA24,IF($AA24='Control Panel'!$F$40,$AA24,IF($AA24='Control Panel'!$F$41,$AA24,"Error -- Availability entered in an incorrect format"))))))))</f>
        <v>N</v>
      </c>
    </row>
    <row r="25" spans="1:28" s="15" customFormat="1" x14ac:dyDescent="0.25">
      <c r="A25" s="7">
        <v>13</v>
      </c>
      <c r="B25" s="265" t="s">
        <v>976</v>
      </c>
      <c r="C25" s="14" t="s">
        <v>5</v>
      </c>
      <c r="D25" s="12"/>
      <c r="E25" s="268"/>
      <c r="F25" s="215" t="str">
        <f t="shared" si="0"/>
        <v>N/A</v>
      </c>
      <c r="G25" s="6"/>
      <c r="AA25" s="15" t="str">
        <f t="shared" si="1"/>
        <v/>
      </c>
      <c r="AB25" s="15" t="str">
        <f>IF(LEN($AA25)=0,"N",IF(LEN($AA25)&gt;1,"Error -- Availability entered in an incorrect format",IF($AA25='Control Panel'!$F$36,$AA25,IF($AA25='Control Panel'!$F$37,$AA25,IF($AA25='Control Panel'!$F$38,$AA25,IF($AA25='Control Panel'!$F$39,$AA25,IF($AA25='Control Panel'!$F$40,$AA25,IF($AA25='Control Panel'!$F$41,$AA25,"Error -- Availability entered in an incorrect format"))))))))</f>
        <v>N</v>
      </c>
    </row>
    <row r="26" spans="1:28" s="15" customFormat="1" x14ac:dyDescent="0.25">
      <c r="A26" s="7">
        <v>14</v>
      </c>
      <c r="B26" s="215" t="s">
        <v>977</v>
      </c>
      <c r="C26" s="14" t="s">
        <v>5</v>
      </c>
      <c r="D26" s="12"/>
      <c r="E26" s="268"/>
      <c r="F26" s="215" t="str">
        <f t="shared" si="0"/>
        <v>N/A</v>
      </c>
      <c r="G26" s="6"/>
      <c r="AA26" s="15" t="str">
        <f t="shared" si="1"/>
        <v/>
      </c>
      <c r="AB26" s="15" t="str">
        <f>IF(LEN($AA26)=0,"N",IF(LEN($AA26)&gt;1,"Error -- Availability entered in an incorrect format",IF($AA26='Control Panel'!$F$36,$AA26,IF($AA26='Control Panel'!$F$37,$AA26,IF($AA26='Control Panel'!$F$38,$AA26,IF($AA26='Control Panel'!$F$39,$AA26,IF($AA26='Control Panel'!$F$40,$AA26,IF($AA26='Control Panel'!$F$41,$AA26,"Error -- Availability entered in an incorrect format"))))))))</f>
        <v>N</v>
      </c>
    </row>
    <row r="27" spans="1:28" s="15" customFormat="1" x14ac:dyDescent="0.25">
      <c r="A27" s="7">
        <v>15</v>
      </c>
      <c r="B27" s="215" t="s">
        <v>978</v>
      </c>
      <c r="C27" s="14" t="s">
        <v>5</v>
      </c>
      <c r="D27" s="12"/>
      <c r="E27" s="268"/>
      <c r="F27" s="215" t="str">
        <f t="shared" si="0"/>
        <v>N/A</v>
      </c>
      <c r="G27" s="6"/>
      <c r="AA27" s="15" t="str">
        <f t="shared" si="1"/>
        <v/>
      </c>
      <c r="AB27" s="15" t="str">
        <f>IF(LEN($AA27)=0,"N",IF(LEN($AA27)&gt;1,"Error -- Availability entered in an incorrect format",IF($AA27='Control Panel'!$F$36,$AA27,IF($AA27='Control Panel'!$F$37,$AA27,IF($AA27='Control Panel'!$F$38,$AA27,IF($AA27='Control Panel'!$F$39,$AA27,IF($AA27='Control Panel'!$F$40,$AA27,IF($AA27='Control Panel'!$F$41,$AA27,"Error -- Availability entered in an incorrect format"))))))))</f>
        <v>N</v>
      </c>
    </row>
    <row r="28" spans="1:28" s="15" customFormat="1" x14ac:dyDescent="0.25">
      <c r="A28" s="7">
        <v>16</v>
      </c>
      <c r="B28" s="264" t="s">
        <v>979</v>
      </c>
      <c r="C28" s="14" t="s">
        <v>5</v>
      </c>
      <c r="D28" s="12"/>
      <c r="E28" s="268"/>
      <c r="F28" s="215" t="str">
        <f t="shared" si="0"/>
        <v>N/A</v>
      </c>
      <c r="G28" s="6"/>
      <c r="AA28" s="15" t="str">
        <f t="shared" si="1"/>
        <v/>
      </c>
      <c r="AB28" s="15" t="str">
        <f>IF(LEN($AA28)=0,"N",IF(LEN($AA28)&gt;1,"Error -- Availability entered in an incorrect format",IF($AA28='Control Panel'!$F$36,$AA28,IF($AA28='Control Panel'!$F$37,$AA28,IF($AA28='Control Panel'!$F$38,$AA28,IF($AA28='Control Panel'!$F$39,$AA28,IF($AA28='Control Panel'!$F$40,$AA28,IF($AA28='Control Panel'!$F$41,$AA28,"Error -- Availability entered in an incorrect format"))))))))</f>
        <v>N</v>
      </c>
    </row>
    <row r="29" spans="1:28" s="15" customFormat="1" x14ac:dyDescent="0.25">
      <c r="A29" s="7">
        <v>17</v>
      </c>
      <c r="B29" s="215" t="s">
        <v>980</v>
      </c>
      <c r="C29" s="14" t="s">
        <v>5</v>
      </c>
      <c r="D29" s="12"/>
      <c r="E29" s="268"/>
      <c r="F29" s="215" t="str">
        <f t="shared" si="0"/>
        <v>N/A</v>
      </c>
      <c r="G29" s="6"/>
      <c r="AA29" s="15" t="str">
        <f t="shared" si="1"/>
        <v/>
      </c>
      <c r="AB29" s="15" t="str">
        <f>IF(LEN($AA29)=0,"N",IF(LEN($AA29)&gt;1,"Error -- Availability entered in an incorrect format",IF($AA29='Control Panel'!$F$36,$AA29,IF($AA29='Control Panel'!$F$37,$AA29,IF($AA29='Control Panel'!$F$38,$AA29,IF($AA29='Control Panel'!$F$39,$AA29,IF($AA29='Control Panel'!$F$40,$AA29,IF($AA29='Control Panel'!$F$41,$AA29,"Error -- Availability entered in an incorrect format"))))))))</f>
        <v>N</v>
      </c>
    </row>
    <row r="30" spans="1:28" s="15" customFormat="1" ht="30" x14ac:dyDescent="0.25">
      <c r="A30" s="7">
        <v>18</v>
      </c>
      <c r="B30" s="215" t="s">
        <v>981</v>
      </c>
      <c r="C30" s="14" t="s">
        <v>5</v>
      </c>
      <c r="D30" s="12"/>
      <c r="E30" s="268"/>
      <c r="F30" s="215" t="str">
        <f t="shared" si="0"/>
        <v>N/A</v>
      </c>
      <c r="G30" s="6"/>
      <c r="AA30" s="15" t="str">
        <f t="shared" si="1"/>
        <v/>
      </c>
      <c r="AB30" s="15" t="str">
        <f>IF(LEN($AA30)=0,"N",IF(LEN($AA30)&gt;1,"Error -- Availability entered in an incorrect format",IF($AA30='Control Panel'!$F$36,$AA30,IF($AA30='Control Panel'!$F$37,$AA30,IF($AA30='Control Panel'!$F$38,$AA30,IF($AA30='Control Panel'!$F$39,$AA30,IF($AA30='Control Panel'!$F$40,$AA30,IF($AA30='Control Panel'!$F$41,$AA30,"Error -- Availability entered in an incorrect format"))))))))</f>
        <v>N</v>
      </c>
    </row>
    <row r="31" spans="1:28" s="15" customFormat="1" x14ac:dyDescent="0.25">
      <c r="A31" s="7">
        <v>19</v>
      </c>
      <c r="B31" s="215" t="s">
        <v>982</v>
      </c>
      <c r="C31" s="14" t="s">
        <v>5</v>
      </c>
      <c r="D31" s="231"/>
      <c r="E31" s="268"/>
      <c r="F31" s="215" t="str">
        <f t="shared" si="0"/>
        <v>N/A</v>
      </c>
      <c r="G31" s="6"/>
      <c r="AA31" s="15" t="str">
        <f t="shared" si="1"/>
        <v/>
      </c>
      <c r="AB31" s="15" t="str">
        <f>IF(LEN($AA31)=0,"N",IF(LEN($AA31)&gt;1,"Error -- Availability entered in an incorrect format",IF($AA31='Control Panel'!$F$36,$AA31,IF($AA31='Control Panel'!$F$37,$AA31,IF($AA31='Control Panel'!$F$38,$AA31,IF($AA31='Control Panel'!$F$39,$AA31,IF($AA31='Control Panel'!$F$40,$AA31,IF($AA31='Control Panel'!$F$41,$AA31,"Error -- Availability entered in an incorrect format"))))))))</f>
        <v>N</v>
      </c>
    </row>
    <row r="32" spans="1:28" s="15" customFormat="1" x14ac:dyDescent="0.25">
      <c r="A32" s="7">
        <v>20</v>
      </c>
      <c r="B32" s="215" t="s">
        <v>983</v>
      </c>
      <c r="C32" s="14" t="s">
        <v>5</v>
      </c>
      <c r="D32" s="231"/>
      <c r="E32" s="268"/>
      <c r="F32" s="215" t="str">
        <f t="shared" si="0"/>
        <v>N/A</v>
      </c>
      <c r="G32" s="6"/>
      <c r="AA32" s="15" t="str">
        <f t="shared" si="1"/>
        <v/>
      </c>
      <c r="AB32" s="15" t="str">
        <f>IF(LEN($AA32)=0,"N",IF(LEN($AA32)&gt;1,"Error -- Availability entered in an incorrect format",IF($AA32='Control Panel'!$F$36,$AA32,IF($AA32='Control Panel'!$F$37,$AA32,IF($AA32='Control Panel'!$F$38,$AA32,IF($AA32='Control Panel'!$F$39,$AA32,IF($AA32='Control Panel'!$F$40,$AA32,IF($AA32='Control Panel'!$F$41,$AA32,"Error -- Availability entered in an incorrect format"))))))))</f>
        <v>N</v>
      </c>
    </row>
    <row r="33" spans="1:28" s="15" customFormat="1" x14ac:dyDescent="0.25">
      <c r="A33" s="7">
        <v>21</v>
      </c>
      <c r="B33" s="215" t="s">
        <v>984</v>
      </c>
      <c r="C33" s="14" t="s">
        <v>5</v>
      </c>
      <c r="D33" s="231"/>
      <c r="E33" s="268"/>
      <c r="F33" s="215" t="str">
        <f t="shared" si="0"/>
        <v>N/A</v>
      </c>
      <c r="G33" s="6"/>
      <c r="AA33" s="15" t="str">
        <f t="shared" si="1"/>
        <v/>
      </c>
      <c r="AB33" s="15" t="str">
        <f>IF(LEN($AA33)=0,"N",IF(LEN($AA33)&gt;1,"Error -- Availability entered in an incorrect format",IF($AA33='Control Panel'!$F$36,$AA33,IF($AA33='Control Panel'!$F$37,$AA33,IF($AA33='Control Panel'!$F$38,$AA33,IF($AA33='Control Panel'!$F$39,$AA33,IF($AA33='Control Panel'!$F$40,$AA33,IF($AA33='Control Panel'!$F$41,$AA33,"Error -- Availability entered in an incorrect format"))))))))</f>
        <v>N</v>
      </c>
    </row>
    <row r="34" spans="1:28" s="15" customFormat="1" x14ac:dyDescent="0.25">
      <c r="A34" s="7">
        <v>22</v>
      </c>
      <c r="B34" s="263" t="s">
        <v>985</v>
      </c>
      <c r="C34" s="14"/>
      <c r="D34" s="231"/>
      <c r="E34" s="268"/>
      <c r="F34" s="215" t="str">
        <f t="shared" si="0"/>
        <v>N/A</v>
      </c>
      <c r="G34" s="6"/>
      <c r="AA34" s="15" t="str">
        <f t="shared" si="1"/>
        <v/>
      </c>
      <c r="AB34" s="15" t="str">
        <f>IF(LEN($AA34)=0,"N",IF(LEN($AA34)&gt;1,"Error -- Availability entered in an incorrect format",IF($AA34='Control Panel'!$F$36,$AA34,IF($AA34='Control Panel'!$F$37,$AA34,IF($AA34='Control Panel'!$F$38,$AA34,IF($AA34='Control Panel'!$F$39,$AA34,IF($AA34='Control Panel'!$F$40,$AA34,IF($AA34='Control Panel'!$F$41,$AA34,"Error -- Availability entered in an incorrect format"))))))))</f>
        <v>N</v>
      </c>
    </row>
    <row r="35" spans="1:28" s="15" customFormat="1" x14ac:dyDescent="0.25">
      <c r="A35" s="7">
        <v>23</v>
      </c>
      <c r="B35" s="215" t="s">
        <v>986</v>
      </c>
      <c r="C35" s="14"/>
      <c r="D35" s="231"/>
      <c r="E35" s="268"/>
      <c r="F35" s="215" t="str">
        <f t="shared" si="0"/>
        <v>N/A</v>
      </c>
      <c r="G35" s="6"/>
      <c r="AA35" s="15" t="str">
        <f t="shared" si="1"/>
        <v/>
      </c>
      <c r="AB35" s="15" t="str">
        <f>IF(LEN($AA35)=0,"N",IF(LEN($AA35)&gt;1,"Error -- Availability entered in an incorrect format",IF($AA35='Control Panel'!$F$36,$AA35,IF($AA35='Control Panel'!$F$37,$AA35,IF($AA35='Control Panel'!$F$38,$AA35,IF($AA35='Control Panel'!$F$39,$AA35,IF($AA35='Control Panel'!$F$40,$AA35,IF($AA35='Control Panel'!$F$41,$AA35,"Error -- Availability entered in an incorrect format"))))))))</f>
        <v>N</v>
      </c>
    </row>
    <row r="36" spans="1:28" s="15" customFormat="1" x14ac:dyDescent="0.25">
      <c r="A36" s="7">
        <v>24</v>
      </c>
      <c r="B36" s="215" t="s">
        <v>987</v>
      </c>
      <c r="C36" s="14" t="s">
        <v>5</v>
      </c>
      <c r="D36" s="231"/>
      <c r="E36" s="268"/>
      <c r="F36" s="215" t="str">
        <f t="shared" si="0"/>
        <v>N/A</v>
      </c>
      <c r="G36" s="6"/>
      <c r="AA36" s="15" t="str">
        <f t="shared" si="1"/>
        <v/>
      </c>
      <c r="AB36" s="15" t="str">
        <f>IF(LEN($AA36)=0,"N",IF(LEN($AA36)&gt;1,"Error -- Availability entered in an incorrect format",IF($AA36='Control Panel'!$F$36,$AA36,IF($AA36='Control Panel'!$F$37,$AA36,IF($AA36='Control Panel'!$F$38,$AA36,IF($AA36='Control Panel'!$F$39,$AA36,IF($AA36='Control Panel'!$F$40,$AA36,IF($AA36='Control Panel'!$F$41,$AA36,"Error -- Availability entered in an incorrect format"))))))))</f>
        <v>N</v>
      </c>
    </row>
    <row r="37" spans="1:28" s="15" customFormat="1" x14ac:dyDescent="0.25">
      <c r="A37" s="7">
        <v>25</v>
      </c>
      <c r="B37" s="215" t="s">
        <v>988</v>
      </c>
      <c r="C37" s="14" t="s">
        <v>5</v>
      </c>
      <c r="D37" s="231"/>
      <c r="E37" s="268"/>
      <c r="F37" s="215" t="str">
        <f t="shared" si="0"/>
        <v>N/A</v>
      </c>
      <c r="G37" s="6"/>
      <c r="AA37" s="15" t="str">
        <f t="shared" si="1"/>
        <v/>
      </c>
      <c r="AB37" s="15" t="str">
        <f>IF(LEN($AA37)=0,"N",IF(LEN($AA37)&gt;1,"Error -- Availability entered in an incorrect format",IF($AA37='Control Panel'!$F$36,$AA37,IF($AA37='Control Panel'!$F$37,$AA37,IF($AA37='Control Panel'!$F$38,$AA37,IF($AA37='Control Panel'!$F$39,$AA37,IF($AA37='Control Panel'!$F$40,$AA37,IF($AA37='Control Panel'!$F$41,$AA37,"Error -- Availability entered in an incorrect format"))))))))</f>
        <v>N</v>
      </c>
    </row>
    <row r="38" spans="1:28" s="15" customFormat="1" x14ac:dyDescent="0.25">
      <c r="A38" s="7">
        <v>26</v>
      </c>
      <c r="B38" s="215" t="s">
        <v>989</v>
      </c>
      <c r="C38" s="14"/>
      <c r="D38" s="231"/>
      <c r="E38" s="268"/>
      <c r="F38" s="215" t="str">
        <f t="shared" si="0"/>
        <v>N/A</v>
      </c>
      <c r="G38" s="6"/>
      <c r="AA38" s="15" t="str">
        <f t="shared" si="1"/>
        <v/>
      </c>
      <c r="AB38" s="15" t="str">
        <f>IF(LEN($AA38)=0,"N",IF(LEN($AA38)&gt;1,"Error -- Availability entered in an incorrect format",IF($AA38='Control Panel'!$F$36,$AA38,IF($AA38='Control Panel'!$F$37,$AA38,IF($AA38='Control Panel'!$F$38,$AA38,IF($AA38='Control Panel'!$F$39,$AA38,IF($AA38='Control Panel'!$F$40,$AA38,IF($AA38='Control Panel'!$F$41,$AA38,"Error -- Availability entered in an incorrect format"))))))))</f>
        <v>N</v>
      </c>
    </row>
    <row r="39" spans="1:28" s="15" customFormat="1" x14ac:dyDescent="0.25">
      <c r="A39" s="7">
        <v>27</v>
      </c>
      <c r="B39" s="215" t="s">
        <v>990</v>
      </c>
      <c r="C39" s="14" t="s">
        <v>5</v>
      </c>
      <c r="D39" s="231"/>
      <c r="E39" s="268"/>
      <c r="F39" s="215" t="str">
        <f t="shared" si="0"/>
        <v>N/A</v>
      </c>
      <c r="G39" s="6"/>
      <c r="AA39" s="15" t="str">
        <f t="shared" si="1"/>
        <v/>
      </c>
      <c r="AB39" s="15" t="str">
        <f>IF(LEN($AA39)=0,"N",IF(LEN($AA39)&gt;1,"Error -- Availability entered in an incorrect format",IF($AA39='Control Panel'!$F$36,$AA39,IF($AA39='Control Panel'!$F$37,$AA39,IF($AA39='Control Panel'!$F$38,$AA39,IF($AA39='Control Panel'!$F$39,$AA39,IF($AA39='Control Panel'!$F$40,$AA39,IF($AA39='Control Panel'!$F$41,$AA39,"Error -- Availability entered in an incorrect format"))))))))</f>
        <v>N</v>
      </c>
    </row>
    <row r="40" spans="1:28" s="15" customFormat="1" x14ac:dyDescent="0.25">
      <c r="A40" s="7">
        <v>28</v>
      </c>
      <c r="B40" s="215" t="s">
        <v>991</v>
      </c>
      <c r="C40" s="14" t="s">
        <v>6</v>
      </c>
      <c r="D40" s="231"/>
      <c r="E40" s="268"/>
      <c r="F40" s="215" t="str">
        <f t="shared" si="0"/>
        <v>N/A</v>
      </c>
      <c r="G40" s="6"/>
      <c r="AA40" s="15" t="str">
        <f t="shared" si="1"/>
        <v/>
      </c>
      <c r="AB40" s="15" t="str">
        <f>IF(LEN($AA40)=0,"N",IF(LEN($AA40)&gt;1,"Error -- Availability entered in an incorrect format",IF($AA40='Control Panel'!$F$36,$AA40,IF($AA40='Control Panel'!$F$37,$AA40,IF($AA40='Control Panel'!$F$38,$AA40,IF($AA40='Control Panel'!$F$39,$AA40,IF($AA40='Control Panel'!$F$40,$AA40,IF($AA40='Control Panel'!$F$41,$AA40,"Error -- Availability entered in an incorrect format"))))))))</f>
        <v>N</v>
      </c>
    </row>
    <row r="41" spans="1:28" s="15" customFormat="1" x14ac:dyDescent="0.25">
      <c r="A41" s="7">
        <v>29</v>
      </c>
      <c r="B41" s="215" t="s">
        <v>988</v>
      </c>
      <c r="C41" s="14" t="s">
        <v>6</v>
      </c>
      <c r="D41" s="231"/>
      <c r="E41" s="268"/>
      <c r="F41" s="215" t="str">
        <f t="shared" si="0"/>
        <v>N/A</v>
      </c>
      <c r="G41" s="6"/>
      <c r="AA41" s="15" t="str">
        <f t="shared" si="1"/>
        <v/>
      </c>
      <c r="AB41" s="15" t="str">
        <f>IF(LEN($AA41)=0,"N",IF(LEN($AA41)&gt;1,"Error -- Availability entered in an incorrect format",IF($AA41='Control Panel'!$F$36,$AA41,IF($AA41='Control Panel'!$F$37,$AA41,IF($AA41='Control Panel'!$F$38,$AA41,IF($AA41='Control Panel'!$F$39,$AA41,IF($AA41='Control Panel'!$F$40,$AA41,IF($AA41='Control Panel'!$F$41,$AA41,"Error -- Availability entered in an incorrect format"))))))))</f>
        <v>N</v>
      </c>
    </row>
    <row r="42" spans="1:28" s="15" customFormat="1" x14ac:dyDescent="0.25">
      <c r="A42" s="7">
        <v>30</v>
      </c>
      <c r="B42" s="215" t="s">
        <v>992</v>
      </c>
      <c r="C42" s="14" t="s">
        <v>6</v>
      </c>
      <c r="D42" s="231"/>
      <c r="E42" s="268"/>
      <c r="F42" s="215" t="str">
        <f t="shared" si="0"/>
        <v>N/A</v>
      </c>
      <c r="G42" s="6"/>
      <c r="AA42" s="15" t="str">
        <f t="shared" si="1"/>
        <v/>
      </c>
      <c r="AB42" s="15" t="str">
        <f>IF(LEN($AA42)=0,"N",IF(LEN($AA42)&gt;1,"Error -- Availability entered in an incorrect format",IF($AA42='Control Panel'!$F$36,$AA42,IF($AA42='Control Panel'!$F$37,$AA42,IF($AA42='Control Panel'!$F$38,$AA42,IF($AA42='Control Panel'!$F$39,$AA42,IF($AA42='Control Panel'!$F$40,$AA42,IF($AA42='Control Panel'!$F$41,$AA42,"Error -- Availability entered in an incorrect format"))))))))</f>
        <v>N</v>
      </c>
    </row>
    <row r="43" spans="1:28" s="15" customFormat="1" x14ac:dyDescent="0.25">
      <c r="A43" s="7">
        <v>31</v>
      </c>
      <c r="B43" s="264" t="s">
        <v>789</v>
      </c>
      <c r="C43" s="14" t="s">
        <v>6</v>
      </c>
      <c r="D43" s="231"/>
      <c r="E43" s="268"/>
      <c r="F43" s="215" t="str">
        <f t="shared" si="0"/>
        <v>N/A</v>
      </c>
      <c r="G43" s="6"/>
      <c r="AA43" s="15" t="str">
        <f t="shared" si="1"/>
        <v/>
      </c>
      <c r="AB43" s="15" t="str">
        <f>IF(LEN($AA43)=0,"N",IF(LEN($AA43)&gt;1,"Error -- Availability entered in an incorrect format",IF($AA43='Control Panel'!$F$36,$AA43,IF($AA43='Control Panel'!$F$37,$AA43,IF($AA43='Control Panel'!$F$38,$AA43,IF($AA43='Control Panel'!$F$39,$AA43,IF($AA43='Control Panel'!$F$40,$AA43,IF($AA43='Control Panel'!$F$41,$AA43,"Error -- Availability entered in an incorrect format"))))))))</f>
        <v>N</v>
      </c>
    </row>
    <row r="44" spans="1:28" s="15" customFormat="1" x14ac:dyDescent="0.25">
      <c r="A44" s="7">
        <v>32</v>
      </c>
      <c r="B44" s="215" t="s">
        <v>993</v>
      </c>
      <c r="C44" s="14"/>
      <c r="D44" s="231"/>
      <c r="E44" s="268"/>
      <c r="F44" s="215" t="str">
        <f t="shared" si="0"/>
        <v>N/A</v>
      </c>
      <c r="G44" s="6"/>
      <c r="AA44" s="15" t="str">
        <f t="shared" si="1"/>
        <v/>
      </c>
      <c r="AB44" s="15" t="str">
        <f>IF(LEN($AA44)=0,"N",IF(LEN($AA44)&gt;1,"Error -- Availability entered in an incorrect format",IF($AA44='Control Panel'!$F$36,$AA44,IF($AA44='Control Panel'!$F$37,$AA44,IF($AA44='Control Panel'!$F$38,$AA44,IF($AA44='Control Panel'!$F$39,$AA44,IF($AA44='Control Panel'!$F$40,$AA44,IF($AA44='Control Panel'!$F$41,$AA44,"Error -- Availability entered in an incorrect format"))))))))</f>
        <v>N</v>
      </c>
    </row>
    <row r="45" spans="1:28" s="15" customFormat="1" x14ac:dyDescent="0.25">
      <c r="A45" s="7">
        <v>33</v>
      </c>
      <c r="B45" s="215" t="s">
        <v>990</v>
      </c>
      <c r="C45" s="14" t="s">
        <v>6</v>
      </c>
      <c r="D45" s="231"/>
      <c r="E45" s="268"/>
      <c r="F45" s="215" t="str">
        <f t="shared" si="0"/>
        <v>N/A</v>
      </c>
      <c r="G45" s="6"/>
      <c r="AA45" s="15" t="str">
        <f t="shared" si="1"/>
        <v/>
      </c>
      <c r="AB45" s="15" t="str">
        <f>IF(LEN($AA45)=0,"N",IF(LEN($AA45)&gt;1,"Error -- Availability entered in an incorrect format",IF($AA45='Control Panel'!$F$36,$AA45,IF($AA45='Control Panel'!$F$37,$AA45,IF($AA45='Control Panel'!$F$38,$AA45,IF($AA45='Control Panel'!$F$39,$AA45,IF($AA45='Control Panel'!$F$40,$AA45,IF($AA45='Control Panel'!$F$41,$AA45,"Error -- Availability entered in an incorrect format"))))))))</f>
        <v>N</v>
      </c>
    </row>
    <row r="46" spans="1:28" s="15" customFormat="1" x14ac:dyDescent="0.25">
      <c r="A46" s="7">
        <v>34</v>
      </c>
      <c r="B46" s="215" t="s">
        <v>991</v>
      </c>
      <c r="C46" s="14" t="s">
        <v>6</v>
      </c>
      <c r="D46" s="231"/>
      <c r="E46" s="268"/>
      <c r="F46" s="215" t="str">
        <f t="shared" si="0"/>
        <v>N/A</v>
      </c>
      <c r="G46" s="6"/>
      <c r="AA46" s="15" t="str">
        <f t="shared" si="1"/>
        <v/>
      </c>
      <c r="AB46" s="15" t="str">
        <f>IF(LEN($AA46)=0,"N",IF(LEN($AA46)&gt;1,"Error -- Availability entered in an incorrect format",IF($AA46='Control Panel'!$F$36,$AA46,IF($AA46='Control Panel'!$F$37,$AA46,IF($AA46='Control Panel'!$F$38,$AA46,IF($AA46='Control Panel'!$F$39,$AA46,IF($AA46='Control Panel'!$F$40,$AA46,IF($AA46='Control Panel'!$F$41,$AA46,"Error -- Availability entered in an incorrect format"))))))))</f>
        <v>N</v>
      </c>
    </row>
    <row r="47" spans="1:28" s="15" customFormat="1" ht="30" x14ac:dyDescent="0.25">
      <c r="A47" s="7">
        <v>35</v>
      </c>
      <c r="B47" s="215" t="s">
        <v>994</v>
      </c>
      <c r="C47" s="14" t="s">
        <v>5</v>
      </c>
      <c r="D47" s="231"/>
      <c r="E47" s="268"/>
      <c r="F47" s="215" t="str">
        <f t="shared" si="0"/>
        <v>N/A</v>
      </c>
      <c r="G47" s="6"/>
      <c r="AA47" s="15" t="str">
        <f t="shared" si="1"/>
        <v/>
      </c>
      <c r="AB47" s="15" t="str">
        <f>IF(LEN($AA47)=0,"N",IF(LEN($AA47)&gt;1,"Error -- Availability entered in an incorrect format",IF($AA47='Control Panel'!$F$36,$AA47,IF($AA47='Control Panel'!$F$37,$AA47,IF($AA47='Control Panel'!$F$38,$AA47,IF($AA47='Control Panel'!$F$39,$AA47,IF($AA47='Control Panel'!$F$40,$AA47,IF($AA47='Control Panel'!$F$41,$AA47,"Error -- Availability entered in an incorrect format"))))))))</f>
        <v>N</v>
      </c>
    </row>
    <row r="48" spans="1:28" s="15" customFormat="1" x14ac:dyDescent="0.25">
      <c r="A48" s="7">
        <v>36</v>
      </c>
      <c r="B48" s="215" t="s">
        <v>995</v>
      </c>
      <c r="C48" s="14" t="s">
        <v>5</v>
      </c>
      <c r="D48" s="231"/>
      <c r="E48" s="268"/>
      <c r="F48" s="215" t="str">
        <f t="shared" si="0"/>
        <v>N/A</v>
      </c>
      <c r="G48" s="6"/>
      <c r="AA48" s="15" t="str">
        <f t="shared" si="1"/>
        <v/>
      </c>
      <c r="AB48" s="15" t="str">
        <f>IF(LEN($AA48)=0,"N",IF(LEN($AA48)&gt;1,"Error -- Availability entered in an incorrect format",IF($AA48='Control Panel'!$F$36,$AA48,IF($AA48='Control Panel'!$F$37,$AA48,IF($AA48='Control Panel'!$F$38,$AA48,IF($AA48='Control Panel'!$F$39,$AA48,IF($AA48='Control Panel'!$F$40,$AA48,IF($AA48='Control Panel'!$F$41,$AA48,"Error -- Availability entered in an incorrect format"))))))))</f>
        <v>N</v>
      </c>
    </row>
    <row r="49" spans="1:28" s="15" customFormat="1" x14ac:dyDescent="0.25">
      <c r="A49" s="7">
        <v>37</v>
      </c>
      <c r="B49" s="215" t="s">
        <v>996</v>
      </c>
      <c r="C49" s="14" t="s">
        <v>5</v>
      </c>
      <c r="D49" s="231"/>
      <c r="E49" s="268"/>
      <c r="F49" s="215" t="str">
        <f t="shared" si="0"/>
        <v>N/A</v>
      </c>
      <c r="G49" s="6"/>
      <c r="AA49" s="15" t="str">
        <f t="shared" si="1"/>
        <v/>
      </c>
      <c r="AB49" s="15" t="str">
        <f>IF(LEN($AA49)=0,"N",IF(LEN($AA49)&gt;1,"Error -- Availability entered in an incorrect format",IF($AA49='Control Panel'!$F$36,$AA49,IF($AA49='Control Panel'!$F$37,$AA49,IF($AA49='Control Panel'!$F$38,$AA49,IF($AA49='Control Panel'!$F$39,$AA49,IF($AA49='Control Panel'!$F$40,$AA49,IF($AA49='Control Panel'!$F$41,$AA49,"Error -- Availability entered in an incorrect format"))))))))</f>
        <v>N</v>
      </c>
    </row>
    <row r="50" spans="1:28" s="15" customFormat="1" ht="45" x14ac:dyDescent="0.25">
      <c r="A50" s="7">
        <v>38</v>
      </c>
      <c r="B50" s="215" t="s">
        <v>997</v>
      </c>
      <c r="C50" s="14" t="s">
        <v>5</v>
      </c>
      <c r="D50" s="231"/>
      <c r="E50" s="268"/>
      <c r="F50" s="215" t="str">
        <f t="shared" si="0"/>
        <v>N/A</v>
      </c>
      <c r="G50" s="6"/>
      <c r="AA50" s="15" t="str">
        <f t="shared" si="1"/>
        <v/>
      </c>
      <c r="AB50" s="15" t="str">
        <f>IF(LEN($AA50)=0,"N",IF(LEN($AA50)&gt;1,"Error -- Availability entered in an incorrect format",IF($AA50='Control Panel'!$F$36,$AA50,IF($AA50='Control Panel'!$F$37,$AA50,IF($AA50='Control Panel'!$F$38,$AA50,IF($AA50='Control Panel'!$F$39,$AA50,IF($AA50='Control Panel'!$F$40,$AA50,IF($AA50='Control Panel'!$F$41,$AA50,"Error -- Availability entered in an incorrect format"))))))))</f>
        <v>N</v>
      </c>
    </row>
    <row r="51" spans="1:28" s="15" customFormat="1" ht="30" x14ac:dyDescent="0.25">
      <c r="A51" s="7">
        <v>39</v>
      </c>
      <c r="B51" s="272" t="s">
        <v>998</v>
      </c>
      <c r="C51" s="14" t="s">
        <v>6</v>
      </c>
      <c r="D51" s="231"/>
      <c r="E51" s="268"/>
      <c r="F51" s="215" t="str">
        <f t="shared" si="0"/>
        <v>N/A</v>
      </c>
      <c r="G51" s="6"/>
      <c r="AA51" s="15" t="str">
        <f t="shared" si="1"/>
        <v/>
      </c>
      <c r="AB51" s="15" t="str">
        <f>IF(LEN($AA51)=0,"N",IF(LEN($AA51)&gt;1,"Error -- Availability entered in an incorrect format",IF($AA51='Control Panel'!$F$36,$AA51,IF($AA51='Control Panel'!$F$37,$AA51,IF($AA51='Control Panel'!$F$38,$AA51,IF($AA51='Control Panel'!$F$39,$AA51,IF($AA51='Control Panel'!$F$40,$AA51,IF($AA51='Control Panel'!$F$41,$AA51,"Error -- Availability entered in an incorrect format"))))))))</f>
        <v>N</v>
      </c>
    </row>
    <row r="52" spans="1:28" s="15" customFormat="1" ht="45" x14ac:dyDescent="0.25">
      <c r="A52" s="7">
        <v>40</v>
      </c>
      <c r="B52" s="272" t="s">
        <v>999</v>
      </c>
      <c r="C52" s="14" t="s">
        <v>6</v>
      </c>
      <c r="D52" s="231"/>
      <c r="E52" s="268"/>
      <c r="F52" s="215" t="str">
        <f t="shared" si="0"/>
        <v>N/A</v>
      </c>
      <c r="G52" s="6"/>
      <c r="AA52" s="15" t="str">
        <f t="shared" si="1"/>
        <v/>
      </c>
      <c r="AB52" s="15" t="str">
        <f>IF(LEN($AA52)=0,"N",IF(LEN($AA52)&gt;1,"Error -- Availability entered in an incorrect format",IF($AA52='Control Panel'!$F$36,$AA52,IF($AA52='Control Panel'!$F$37,$AA52,IF($AA52='Control Panel'!$F$38,$AA52,IF($AA52='Control Panel'!$F$39,$AA52,IF($AA52='Control Panel'!$F$40,$AA52,IF($AA52='Control Panel'!$F$41,$AA52,"Error -- Availability entered in an incorrect format"))))))))</f>
        <v>N</v>
      </c>
    </row>
    <row r="53" spans="1:28" s="15" customFormat="1" ht="45" x14ac:dyDescent="0.25">
      <c r="A53" s="7">
        <v>41</v>
      </c>
      <c r="B53" s="272" t="s">
        <v>1000</v>
      </c>
      <c r="C53" s="14" t="s">
        <v>6</v>
      </c>
      <c r="D53" s="231"/>
      <c r="E53" s="268"/>
      <c r="F53" s="215" t="str">
        <f t="shared" si="0"/>
        <v>N/A</v>
      </c>
      <c r="G53" s="6"/>
      <c r="AA53" s="15" t="str">
        <f t="shared" si="1"/>
        <v/>
      </c>
      <c r="AB53" s="15" t="str">
        <f>IF(LEN($AA53)=0,"N",IF(LEN($AA53)&gt;1,"Error -- Availability entered in an incorrect format",IF($AA53='Control Panel'!$F$36,$AA53,IF($AA53='Control Panel'!$F$37,$AA53,IF($AA53='Control Panel'!$F$38,$AA53,IF($AA53='Control Panel'!$F$39,$AA53,IF($AA53='Control Panel'!$F$40,$AA53,IF($AA53='Control Panel'!$F$41,$AA53,"Error -- Availability entered in an incorrect format"))))))))</f>
        <v>N</v>
      </c>
    </row>
    <row r="54" spans="1:28" s="15" customFormat="1" ht="60" x14ac:dyDescent="0.25">
      <c r="A54" s="7">
        <v>42</v>
      </c>
      <c r="B54" s="10" t="s">
        <v>1001</v>
      </c>
      <c r="C54" s="14" t="s">
        <v>6</v>
      </c>
      <c r="D54" s="231"/>
      <c r="E54" s="268"/>
      <c r="F54" s="215" t="str">
        <f t="shared" si="0"/>
        <v>N/A</v>
      </c>
      <c r="G54" s="6"/>
      <c r="AA54" s="15" t="str">
        <f t="shared" si="1"/>
        <v/>
      </c>
      <c r="AB54" s="15" t="str">
        <f>IF(LEN($AA54)=0,"N",IF(LEN($AA54)&gt;1,"Error -- Availability entered in an incorrect format",IF($AA54='Control Panel'!$F$36,$AA54,IF($AA54='Control Panel'!$F$37,$AA54,IF($AA54='Control Panel'!$F$38,$AA54,IF($AA54='Control Panel'!$F$39,$AA54,IF($AA54='Control Panel'!$F$40,$AA54,IF($AA54='Control Panel'!$F$41,$AA54,"Error -- Availability entered in an incorrect format"))))))))</f>
        <v>N</v>
      </c>
    </row>
    <row r="55" spans="1:28" s="15" customFormat="1" ht="30" x14ac:dyDescent="0.25">
      <c r="A55" s="7">
        <v>43</v>
      </c>
      <c r="B55" s="272" t="s">
        <v>1002</v>
      </c>
      <c r="C55" s="14" t="s">
        <v>6</v>
      </c>
      <c r="D55" s="231"/>
      <c r="E55" s="268"/>
      <c r="F55" s="215" t="str">
        <f t="shared" si="0"/>
        <v>N/A</v>
      </c>
      <c r="G55" s="6"/>
      <c r="AA55" s="15" t="str">
        <f t="shared" si="1"/>
        <v/>
      </c>
      <c r="AB55" s="15" t="str">
        <f>IF(LEN($AA55)=0,"N",IF(LEN($AA55)&gt;1,"Error -- Availability entered in an incorrect format",IF($AA55='Control Panel'!$F$36,$AA55,IF($AA55='Control Panel'!$F$37,$AA55,IF($AA55='Control Panel'!$F$38,$AA55,IF($AA55='Control Panel'!$F$39,$AA55,IF($AA55='Control Panel'!$F$40,$AA55,IF($AA55='Control Panel'!$F$41,$AA55,"Error -- Availability entered in an incorrect format"))))))))</f>
        <v>N</v>
      </c>
    </row>
    <row r="56" spans="1:28" s="15" customFormat="1" ht="45" x14ac:dyDescent="0.25">
      <c r="A56" s="7">
        <v>44</v>
      </c>
      <c r="B56" s="10" t="s">
        <v>1003</v>
      </c>
      <c r="C56" s="14" t="s">
        <v>6</v>
      </c>
      <c r="D56" s="231"/>
      <c r="E56" s="268"/>
      <c r="F56" s="215" t="str">
        <f t="shared" si="0"/>
        <v>N/A</v>
      </c>
      <c r="G56" s="6"/>
      <c r="AA56" s="15" t="str">
        <f t="shared" si="1"/>
        <v/>
      </c>
      <c r="AB56" s="15" t="str">
        <f>IF(LEN($AA56)=0,"N",IF(LEN($AA56)&gt;1,"Error -- Availability entered in an incorrect format",IF($AA56='Control Panel'!$F$36,$AA56,IF($AA56='Control Panel'!$F$37,$AA56,IF($AA56='Control Panel'!$F$38,$AA56,IF($AA56='Control Panel'!$F$39,$AA56,IF($AA56='Control Panel'!$F$40,$AA56,IF($AA56='Control Panel'!$F$41,$AA56,"Error -- Availability entered in an incorrect format"))))))))</f>
        <v>N</v>
      </c>
    </row>
    <row r="57" spans="1:28" s="15" customFormat="1" ht="30" x14ac:dyDescent="0.25">
      <c r="A57" s="7">
        <v>45</v>
      </c>
      <c r="B57" s="10" t="s">
        <v>1004</v>
      </c>
      <c r="C57" s="14" t="s">
        <v>5</v>
      </c>
      <c r="D57" s="231"/>
      <c r="E57" s="268"/>
      <c r="F57" s="215" t="str">
        <f t="shared" si="0"/>
        <v>N/A</v>
      </c>
      <c r="G57" s="6"/>
      <c r="AA57" s="15" t="str">
        <f t="shared" si="1"/>
        <v/>
      </c>
      <c r="AB57" s="15" t="str">
        <f>IF(LEN($AA57)=0,"N",IF(LEN($AA57)&gt;1,"Error -- Availability entered in an incorrect format",IF($AA57='Control Panel'!$F$36,$AA57,IF($AA57='Control Panel'!$F$37,$AA57,IF($AA57='Control Panel'!$F$38,$AA57,IF($AA57='Control Panel'!$F$39,$AA57,IF($AA57='Control Panel'!$F$40,$AA57,IF($AA57='Control Panel'!$F$41,$AA57,"Error -- Availability entered in an incorrect format"))))))))</f>
        <v>N</v>
      </c>
    </row>
    <row r="58" spans="1:28" s="15" customFormat="1" ht="45" x14ac:dyDescent="0.25">
      <c r="A58" s="7">
        <v>46</v>
      </c>
      <c r="B58" s="10" t="s">
        <v>1005</v>
      </c>
      <c r="C58" s="14" t="s">
        <v>6</v>
      </c>
      <c r="D58" s="231"/>
      <c r="E58" s="268"/>
      <c r="F58" s="215" t="str">
        <f t="shared" si="0"/>
        <v>N/A</v>
      </c>
      <c r="G58" s="6"/>
      <c r="AA58" s="15" t="str">
        <f t="shared" si="1"/>
        <v/>
      </c>
      <c r="AB58" s="15" t="str">
        <f>IF(LEN($AA58)=0,"N",IF(LEN($AA58)&gt;1,"Error -- Availability entered in an incorrect format",IF($AA58='Control Panel'!$F$36,$AA58,IF($AA58='Control Panel'!$F$37,$AA58,IF($AA58='Control Panel'!$F$38,$AA58,IF($AA58='Control Panel'!$F$39,$AA58,IF($AA58='Control Panel'!$F$40,$AA58,IF($AA58='Control Panel'!$F$41,$AA58,"Error -- Availability entered in an incorrect format"))))))))</f>
        <v>N</v>
      </c>
    </row>
    <row r="59" spans="1:28" s="15" customFormat="1" ht="30" x14ac:dyDescent="0.25">
      <c r="A59" s="7">
        <v>47</v>
      </c>
      <c r="B59" s="10" t="s">
        <v>1006</v>
      </c>
      <c r="C59" s="14" t="s">
        <v>6</v>
      </c>
      <c r="D59" s="231"/>
      <c r="E59" s="268"/>
      <c r="F59" s="215" t="str">
        <f t="shared" si="0"/>
        <v>N/A</v>
      </c>
      <c r="G59" s="6"/>
      <c r="AA59" s="15" t="str">
        <f t="shared" si="1"/>
        <v/>
      </c>
      <c r="AB59" s="15" t="str">
        <f>IF(LEN($AA59)=0,"N",IF(LEN($AA59)&gt;1,"Error -- Availability entered in an incorrect format",IF($AA59='Control Panel'!$F$36,$AA59,IF($AA59='Control Panel'!$F$37,$AA59,IF($AA59='Control Panel'!$F$38,$AA59,IF($AA59='Control Panel'!$F$39,$AA59,IF($AA59='Control Panel'!$F$40,$AA59,IF($AA59='Control Panel'!$F$41,$AA59,"Error -- Availability entered in an incorrect format"))))))))</f>
        <v>N</v>
      </c>
    </row>
    <row r="60" spans="1:28" s="15" customFormat="1" x14ac:dyDescent="0.25">
      <c r="A60" s="7">
        <v>48</v>
      </c>
      <c r="B60" s="264" t="s">
        <v>1007</v>
      </c>
      <c r="C60" s="14" t="s">
        <v>6</v>
      </c>
      <c r="D60" s="231"/>
      <c r="E60" s="268"/>
      <c r="F60" s="215" t="str">
        <f t="shared" si="0"/>
        <v>N/A</v>
      </c>
      <c r="G60" s="6"/>
      <c r="AA60" s="15" t="str">
        <f t="shared" si="1"/>
        <v/>
      </c>
      <c r="AB60" s="15" t="str">
        <f>IF(LEN($AA60)=0,"N",IF(LEN($AA60)&gt;1,"Error -- Availability entered in an incorrect format",IF($AA60='Control Panel'!$F$36,$AA60,IF($AA60='Control Panel'!$F$37,$AA60,IF($AA60='Control Panel'!$F$38,$AA60,IF($AA60='Control Panel'!$F$39,$AA60,IF($AA60='Control Panel'!$F$40,$AA60,IF($AA60='Control Panel'!$F$41,$AA60,"Error -- Availability entered in an incorrect format"))))))))</f>
        <v>N</v>
      </c>
    </row>
    <row r="61" spans="1:28" s="15" customFormat="1" x14ac:dyDescent="0.25">
      <c r="A61" s="7">
        <v>49</v>
      </c>
      <c r="B61" s="264" t="s">
        <v>1008</v>
      </c>
      <c r="C61" s="14" t="s">
        <v>6</v>
      </c>
      <c r="D61" s="231"/>
      <c r="E61" s="268"/>
      <c r="F61" s="215" t="str">
        <f t="shared" si="0"/>
        <v>N/A</v>
      </c>
      <c r="G61" s="6"/>
      <c r="AA61" s="15" t="str">
        <f t="shared" si="1"/>
        <v/>
      </c>
      <c r="AB61" s="15" t="str">
        <f>IF(LEN($AA61)=0,"N",IF(LEN($AA61)&gt;1,"Error -- Availability entered in an incorrect format",IF($AA61='Control Panel'!$F$36,$AA61,IF($AA61='Control Panel'!$F$37,$AA61,IF($AA61='Control Panel'!$F$38,$AA61,IF($AA61='Control Panel'!$F$39,$AA61,IF($AA61='Control Panel'!$F$40,$AA61,IF($AA61='Control Panel'!$F$41,$AA61,"Error -- Availability entered in an incorrect format"))))))))</f>
        <v>N</v>
      </c>
    </row>
    <row r="62" spans="1:28" s="15" customFormat="1" x14ac:dyDescent="0.25">
      <c r="A62" s="7">
        <v>50</v>
      </c>
      <c r="B62" s="264" t="s">
        <v>1009</v>
      </c>
      <c r="C62" s="14" t="s">
        <v>6</v>
      </c>
      <c r="D62" s="231"/>
      <c r="E62" s="268"/>
      <c r="F62" s="215" t="str">
        <f t="shared" si="0"/>
        <v>N/A</v>
      </c>
      <c r="G62" s="6"/>
      <c r="AA62" s="15" t="str">
        <f t="shared" si="1"/>
        <v/>
      </c>
      <c r="AB62" s="15" t="str">
        <f>IF(LEN($AA62)=0,"N",IF(LEN($AA62)&gt;1,"Error -- Availability entered in an incorrect format",IF($AA62='Control Panel'!$F$36,$AA62,IF($AA62='Control Panel'!$F$37,$AA62,IF($AA62='Control Panel'!$F$38,$AA62,IF($AA62='Control Panel'!$F$39,$AA62,IF($AA62='Control Panel'!$F$40,$AA62,IF($AA62='Control Panel'!$F$41,$AA62,"Error -- Availability entered in an incorrect format"))))))))</f>
        <v>N</v>
      </c>
    </row>
    <row r="63" spans="1:28" s="15" customFormat="1" x14ac:dyDescent="0.25">
      <c r="A63" s="7">
        <v>51</v>
      </c>
      <c r="B63" s="10" t="s">
        <v>1010</v>
      </c>
      <c r="C63" s="14" t="s">
        <v>6</v>
      </c>
      <c r="D63" s="231"/>
      <c r="E63" s="268"/>
      <c r="F63" s="215" t="str">
        <f t="shared" si="0"/>
        <v>N/A</v>
      </c>
      <c r="G63" s="6"/>
      <c r="AA63" s="15" t="str">
        <f t="shared" si="1"/>
        <v/>
      </c>
      <c r="AB63" s="15" t="str">
        <f>IF(LEN($AA63)=0,"N",IF(LEN($AA63)&gt;1,"Error -- Availability entered in an incorrect format",IF($AA63='Control Panel'!$F$36,$AA63,IF($AA63='Control Panel'!$F$37,$AA63,IF($AA63='Control Panel'!$F$38,$AA63,IF($AA63='Control Panel'!$F$39,$AA63,IF($AA63='Control Panel'!$F$40,$AA63,IF($AA63='Control Panel'!$F$41,$AA63,"Error -- Availability entered in an incorrect format"))))))))</f>
        <v>N</v>
      </c>
    </row>
    <row r="64" spans="1:28" s="15" customFormat="1" x14ac:dyDescent="0.25">
      <c r="A64" s="7">
        <v>52</v>
      </c>
      <c r="B64" s="272" t="s">
        <v>1011</v>
      </c>
      <c r="C64" s="14" t="s">
        <v>6</v>
      </c>
      <c r="D64" s="231"/>
      <c r="E64" s="268"/>
      <c r="F64" s="215" t="str">
        <f t="shared" si="0"/>
        <v>N/A</v>
      </c>
      <c r="G64" s="6"/>
      <c r="AA64" s="15" t="str">
        <f t="shared" si="1"/>
        <v/>
      </c>
      <c r="AB64" s="15" t="str">
        <f>IF(LEN($AA64)=0,"N",IF(LEN($AA64)&gt;1,"Error -- Availability entered in an incorrect format",IF($AA64='Control Panel'!$F$36,$AA64,IF($AA64='Control Panel'!$F$37,$AA64,IF($AA64='Control Panel'!$F$38,$AA64,IF($AA64='Control Panel'!$F$39,$AA64,IF($AA64='Control Panel'!$F$40,$AA64,IF($AA64='Control Panel'!$F$41,$AA64,"Error -- Availability entered in an incorrect format"))))))))</f>
        <v>N</v>
      </c>
    </row>
    <row r="65" spans="1:28" s="15" customFormat="1" ht="30" x14ac:dyDescent="0.25">
      <c r="A65" s="7">
        <v>53</v>
      </c>
      <c r="B65" s="272" t="s">
        <v>1012</v>
      </c>
      <c r="C65" s="14" t="s">
        <v>6</v>
      </c>
      <c r="D65" s="231"/>
      <c r="E65" s="268"/>
      <c r="F65" s="215" t="str">
        <f t="shared" si="0"/>
        <v>N/A</v>
      </c>
      <c r="G65" s="6"/>
      <c r="AA65" s="15" t="str">
        <f t="shared" si="1"/>
        <v/>
      </c>
      <c r="AB65" s="15" t="str">
        <f>IF(LEN($AA65)=0,"N",IF(LEN($AA65)&gt;1,"Error -- Availability entered in an incorrect format",IF($AA65='Control Panel'!$F$36,$AA65,IF($AA65='Control Panel'!$F$37,$AA65,IF($AA65='Control Panel'!$F$38,$AA65,IF($AA65='Control Panel'!$F$39,$AA65,IF($AA65='Control Panel'!$F$40,$AA65,IF($AA65='Control Panel'!$F$41,$AA65,"Error -- Availability entered in an incorrect format"))))))))</f>
        <v>N</v>
      </c>
    </row>
    <row r="66" spans="1:28" s="15" customFormat="1" ht="30" x14ac:dyDescent="0.25">
      <c r="A66" s="7">
        <v>54</v>
      </c>
      <c r="B66" s="272" t="s">
        <v>1013</v>
      </c>
      <c r="C66" s="14" t="s">
        <v>6</v>
      </c>
      <c r="D66" s="231"/>
      <c r="E66" s="268"/>
      <c r="F66" s="215" t="str">
        <f t="shared" si="0"/>
        <v>N/A</v>
      </c>
      <c r="G66" s="6"/>
      <c r="AA66" s="15" t="str">
        <f t="shared" si="1"/>
        <v/>
      </c>
      <c r="AB66" s="15" t="str">
        <f>IF(LEN($AA66)=0,"N",IF(LEN($AA66)&gt;1,"Error -- Availability entered in an incorrect format",IF($AA66='Control Panel'!$F$36,$AA66,IF($AA66='Control Panel'!$F$37,$AA66,IF($AA66='Control Panel'!$F$38,$AA66,IF($AA66='Control Panel'!$F$39,$AA66,IF($AA66='Control Panel'!$F$40,$AA66,IF($AA66='Control Panel'!$F$41,$AA66,"Error -- Availability entered in an incorrect format"))))))))</f>
        <v>N</v>
      </c>
    </row>
    <row r="67" spans="1:28" s="15" customFormat="1" ht="45" x14ac:dyDescent="0.25">
      <c r="A67" s="7">
        <v>55</v>
      </c>
      <c r="B67" s="272" t="s">
        <v>1014</v>
      </c>
      <c r="C67" s="14" t="s">
        <v>5</v>
      </c>
      <c r="D67" s="231"/>
      <c r="E67" s="268"/>
      <c r="F67" s="215" t="str">
        <f t="shared" si="0"/>
        <v>N/A</v>
      </c>
      <c r="G67" s="6"/>
      <c r="AA67" s="15" t="str">
        <f t="shared" si="1"/>
        <v/>
      </c>
      <c r="AB67" s="15" t="str">
        <f>IF(LEN($AA67)=0,"N",IF(LEN($AA67)&gt;1,"Error -- Availability entered in an incorrect format",IF($AA67='Control Panel'!$F$36,$AA67,IF($AA67='Control Panel'!$F$37,$AA67,IF($AA67='Control Panel'!$F$38,$AA67,IF($AA67='Control Panel'!$F$39,$AA67,IF($AA67='Control Panel'!$F$40,$AA67,IF($AA67='Control Panel'!$F$41,$AA67,"Error -- Availability entered in an incorrect format"))))))))</f>
        <v>N</v>
      </c>
    </row>
    <row r="68" spans="1:28" s="15" customFormat="1" ht="45" x14ac:dyDescent="0.25">
      <c r="A68" s="7">
        <v>56</v>
      </c>
      <c r="B68" s="272" t="s">
        <v>1015</v>
      </c>
      <c r="C68" s="14" t="s">
        <v>5</v>
      </c>
      <c r="D68" s="231"/>
      <c r="E68" s="268"/>
      <c r="F68" s="215" t="str">
        <f t="shared" si="0"/>
        <v>N/A</v>
      </c>
      <c r="G68" s="6"/>
      <c r="AA68" s="15" t="str">
        <f t="shared" si="1"/>
        <v/>
      </c>
      <c r="AB68" s="15" t="str">
        <f>IF(LEN($AA68)=0,"N",IF(LEN($AA68)&gt;1,"Error -- Availability entered in an incorrect format",IF($AA68='Control Panel'!$F$36,$AA68,IF($AA68='Control Panel'!$F$37,$AA68,IF($AA68='Control Panel'!$F$38,$AA68,IF($AA68='Control Panel'!$F$39,$AA68,IF($AA68='Control Panel'!$F$40,$AA68,IF($AA68='Control Panel'!$F$41,$AA68,"Error -- Availability entered in an incorrect format"))))))))</f>
        <v>N</v>
      </c>
    </row>
    <row r="69" spans="1:28" s="15" customFormat="1" x14ac:dyDescent="0.25">
      <c r="A69" s="7">
        <v>57</v>
      </c>
      <c r="B69" s="303" t="s">
        <v>1016</v>
      </c>
      <c r="C69" s="14"/>
      <c r="D69" s="231"/>
      <c r="E69" s="268"/>
      <c r="F69" s="215" t="str">
        <f t="shared" si="0"/>
        <v>N/A</v>
      </c>
      <c r="G69" s="6"/>
      <c r="AA69" s="15" t="str">
        <f t="shared" si="1"/>
        <v/>
      </c>
      <c r="AB69" s="15" t="str">
        <f>IF(LEN($AA69)=0,"N",IF(LEN($AA69)&gt;1,"Error -- Availability entered in an incorrect format",IF($AA69='Control Panel'!$F$36,$AA69,IF($AA69='Control Panel'!$F$37,$AA69,IF($AA69='Control Panel'!$F$38,$AA69,IF($AA69='Control Panel'!$F$39,$AA69,IF($AA69='Control Panel'!$F$40,$AA69,IF($AA69='Control Panel'!$F$41,$AA69,"Error -- Availability entered in an incorrect format"))))))))</f>
        <v>N</v>
      </c>
    </row>
    <row r="70" spans="1:28" s="15" customFormat="1" x14ac:dyDescent="0.25">
      <c r="A70" s="7">
        <v>58</v>
      </c>
      <c r="B70" s="10" t="s">
        <v>1017</v>
      </c>
      <c r="C70" s="14" t="s">
        <v>6</v>
      </c>
      <c r="D70" s="231"/>
      <c r="E70" s="268"/>
      <c r="F70" s="215" t="str">
        <f t="shared" si="0"/>
        <v>N/A</v>
      </c>
      <c r="G70" s="6"/>
      <c r="AA70" s="15" t="str">
        <f t="shared" si="1"/>
        <v/>
      </c>
      <c r="AB70" s="15" t="str">
        <f>IF(LEN($AA70)=0,"N",IF(LEN($AA70)&gt;1,"Error -- Availability entered in an incorrect format",IF($AA70='Control Panel'!$F$36,$AA70,IF($AA70='Control Panel'!$F$37,$AA70,IF($AA70='Control Panel'!$F$38,$AA70,IF($AA70='Control Panel'!$F$39,$AA70,IF($AA70='Control Panel'!$F$40,$AA70,IF($AA70='Control Panel'!$F$41,$AA70,"Error -- Availability entered in an incorrect format"))))))))</f>
        <v>N</v>
      </c>
    </row>
    <row r="71" spans="1:28" s="15" customFormat="1" ht="30" x14ac:dyDescent="0.25">
      <c r="A71" s="7">
        <v>59</v>
      </c>
      <c r="B71" s="10" t="s">
        <v>1018</v>
      </c>
      <c r="C71" s="304" t="s">
        <v>6</v>
      </c>
      <c r="D71" s="231"/>
      <c r="E71" s="268"/>
      <c r="F71" s="215" t="str">
        <f t="shared" si="0"/>
        <v>N/A</v>
      </c>
      <c r="G71" s="6"/>
      <c r="AA71" s="15" t="str">
        <f t="shared" si="1"/>
        <v/>
      </c>
      <c r="AB71" s="15" t="str">
        <f>IF(LEN($AA71)=0,"N",IF(LEN($AA71)&gt;1,"Error -- Availability entered in an incorrect format",IF($AA71='Control Panel'!$F$36,$AA71,IF($AA71='Control Panel'!$F$37,$AA71,IF($AA71='Control Panel'!$F$38,$AA71,IF($AA71='Control Panel'!$F$39,$AA71,IF($AA71='Control Panel'!$F$40,$AA71,IF($AA71='Control Panel'!$F$41,$AA71,"Error -- Availability entered in an incorrect format"))))))))</f>
        <v>N</v>
      </c>
    </row>
    <row r="72" spans="1:28" s="15" customFormat="1" x14ac:dyDescent="0.25">
      <c r="A72" s="7">
        <v>60</v>
      </c>
      <c r="B72" s="305" t="s">
        <v>1019</v>
      </c>
      <c r="C72" s="14" t="s">
        <v>6</v>
      </c>
      <c r="D72" s="231"/>
      <c r="E72" s="268"/>
      <c r="F72" s="215" t="str">
        <f t="shared" si="0"/>
        <v>N/A</v>
      </c>
      <c r="G72" s="6"/>
      <c r="AA72" s="15" t="str">
        <f t="shared" si="1"/>
        <v/>
      </c>
      <c r="AB72" s="15" t="str">
        <f>IF(LEN($AA72)=0,"N",IF(LEN($AA72)&gt;1,"Error -- Availability entered in an incorrect format",IF($AA72='Control Panel'!$F$36,$AA72,IF($AA72='Control Panel'!$F$37,$AA72,IF($AA72='Control Panel'!$F$38,$AA72,IF($AA72='Control Panel'!$F$39,$AA72,IF($AA72='Control Panel'!$F$40,$AA72,IF($AA72='Control Panel'!$F$41,$AA72,"Error -- Availability entered in an incorrect format"))))))))</f>
        <v>N</v>
      </c>
    </row>
    <row r="73" spans="1:28" s="15" customFormat="1" ht="45" x14ac:dyDescent="0.25">
      <c r="A73" s="7">
        <v>61</v>
      </c>
      <c r="B73" s="10" t="s">
        <v>1020</v>
      </c>
      <c r="C73" s="14" t="s">
        <v>6</v>
      </c>
      <c r="D73" s="231"/>
      <c r="E73" s="268"/>
      <c r="F73" s="215" t="str">
        <f t="shared" si="0"/>
        <v>N/A</v>
      </c>
      <c r="G73" s="6"/>
      <c r="AA73" s="15" t="str">
        <f t="shared" si="1"/>
        <v/>
      </c>
      <c r="AB73" s="15" t="str">
        <f>IF(LEN($AA73)=0,"N",IF(LEN($AA73)&gt;1,"Error -- Availability entered in an incorrect format",IF($AA73='Control Panel'!$F$36,$AA73,IF($AA73='Control Panel'!$F$37,$AA73,IF($AA73='Control Panel'!$F$38,$AA73,IF($AA73='Control Panel'!$F$39,$AA73,IF($AA73='Control Panel'!$F$40,$AA73,IF($AA73='Control Panel'!$F$41,$AA73,"Error -- Availability entered in an incorrect format"))))))))</f>
        <v>N</v>
      </c>
    </row>
    <row r="74" spans="1:28" s="15" customFormat="1" x14ac:dyDescent="0.25">
      <c r="A74" s="7">
        <v>62</v>
      </c>
      <c r="B74" s="10" t="s">
        <v>1021</v>
      </c>
      <c r="C74" s="14" t="s">
        <v>6</v>
      </c>
      <c r="D74" s="231"/>
      <c r="E74" s="268"/>
      <c r="F74" s="215" t="str">
        <f t="shared" si="0"/>
        <v>N/A</v>
      </c>
      <c r="G74" s="6"/>
      <c r="AA74" s="15" t="str">
        <f t="shared" si="1"/>
        <v/>
      </c>
      <c r="AB74" s="15" t="str">
        <f>IF(LEN($AA74)=0,"N",IF(LEN($AA74)&gt;1,"Error -- Availability entered in an incorrect format",IF($AA74='Control Panel'!$F$36,$AA74,IF($AA74='Control Panel'!$F$37,$AA74,IF($AA74='Control Panel'!$F$38,$AA74,IF($AA74='Control Panel'!$F$39,$AA74,IF($AA74='Control Panel'!$F$40,$AA74,IF($AA74='Control Panel'!$F$41,$AA74,"Error -- Availability entered in an incorrect format"))))))))</f>
        <v>N</v>
      </c>
    </row>
    <row r="75" spans="1:28" s="15" customFormat="1" ht="45" x14ac:dyDescent="0.25">
      <c r="A75" s="7">
        <v>63</v>
      </c>
      <c r="B75" s="10" t="s">
        <v>1022</v>
      </c>
      <c r="C75" s="14" t="s">
        <v>5</v>
      </c>
      <c r="D75" s="231"/>
      <c r="E75" s="268"/>
      <c r="F75" s="215" t="str">
        <f t="shared" si="0"/>
        <v>N/A</v>
      </c>
      <c r="G75" s="6"/>
      <c r="AA75" s="15" t="str">
        <f t="shared" si="1"/>
        <v/>
      </c>
      <c r="AB75" s="15" t="str">
        <f>IF(LEN($AA75)=0,"N",IF(LEN($AA75)&gt;1,"Error -- Availability entered in an incorrect format",IF($AA75='Control Panel'!$F$36,$AA75,IF($AA75='Control Panel'!$F$37,$AA75,IF($AA75='Control Panel'!$F$38,$AA75,IF($AA75='Control Panel'!$F$39,$AA75,IF($AA75='Control Panel'!$F$40,$AA75,IF($AA75='Control Panel'!$F$41,$AA75,"Error -- Availability entered in an incorrect format"))))))))</f>
        <v>N</v>
      </c>
    </row>
    <row r="76" spans="1:28" s="15" customFormat="1" x14ac:dyDescent="0.25">
      <c r="A76" s="7">
        <v>64</v>
      </c>
      <c r="B76" s="306" t="s">
        <v>1023</v>
      </c>
      <c r="C76" s="307"/>
      <c r="D76" s="231"/>
      <c r="E76" s="268"/>
      <c r="F76" s="215" t="str">
        <f t="shared" si="0"/>
        <v>N/A</v>
      </c>
      <c r="G76" s="6"/>
      <c r="AA76" s="15" t="str">
        <f t="shared" si="1"/>
        <v/>
      </c>
      <c r="AB76" s="15" t="str">
        <f>IF(LEN($AA76)=0,"N",IF(LEN($AA76)&gt;1,"Error -- Availability entered in an incorrect format",IF($AA76='Control Panel'!$F$36,$AA76,IF($AA76='Control Panel'!$F$37,$AA76,IF($AA76='Control Panel'!$F$38,$AA76,IF($AA76='Control Panel'!$F$39,$AA76,IF($AA76='Control Panel'!$F$40,$AA76,IF($AA76='Control Panel'!$F$41,$AA76,"Error -- Availability entered in an incorrect format"))))))))</f>
        <v>N</v>
      </c>
    </row>
    <row r="77" spans="1:28" s="15" customFormat="1" x14ac:dyDescent="0.25">
      <c r="A77" s="7">
        <v>65</v>
      </c>
      <c r="B77" s="308" t="s">
        <v>1024</v>
      </c>
      <c r="C77" s="14" t="s">
        <v>6</v>
      </c>
      <c r="D77" s="231"/>
      <c r="E77" s="268"/>
      <c r="F77" s="215" t="str">
        <f t="shared" si="0"/>
        <v>N/A</v>
      </c>
      <c r="G77" s="6"/>
      <c r="AA77" s="15" t="str">
        <f t="shared" si="1"/>
        <v/>
      </c>
      <c r="AB77" s="15" t="str">
        <f>IF(LEN($AA77)=0,"N",IF(LEN($AA77)&gt;1,"Error -- Availability entered in an incorrect format",IF($AA77='Control Panel'!$F$36,$AA77,IF($AA77='Control Panel'!$F$37,$AA77,IF($AA77='Control Panel'!$F$38,$AA77,IF($AA77='Control Panel'!$F$39,$AA77,IF($AA77='Control Panel'!$F$40,$AA77,IF($AA77='Control Panel'!$F$41,$AA77,"Error -- Availability entered in an incorrect format"))))))))</f>
        <v>N</v>
      </c>
    </row>
    <row r="78" spans="1:28" s="15" customFormat="1" ht="30" x14ac:dyDescent="0.25">
      <c r="A78" s="7">
        <v>66</v>
      </c>
      <c r="B78" s="308" t="s">
        <v>1025</v>
      </c>
      <c r="C78" s="14" t="s">
        <v>6</v>
      </c>
      <c r="D78" s="231"/>
      <c r="E78" s="268"/>
      <c r="F78" s="215" t="str">
        <f t="shared" ref="F78:F141" si="2">IF($D$10=$A$9,"N/A",$D$10)</f>
        <v>N/A</v>
      </c>
      <c r="G78" s="6"/>
      <c r="AA78" s="15" t="str">
        <f t="shared" ref="AA78:AA141" si="3">TRIM($D78)</f>
        <v/>
      </c>
      <c r="AB78" s="15" t="str">
        <f>IF(LEN($AA78)=0,"N",IF(LEN($AA78)&gt;1,"Error -- Availability entered in an incorrect format",IF($AA78='Control Panel'!$F$36,$AA78,IF($AA78='Control Panel'!$F$37,$AA78,IF($AA78='Control Panel'!$F$38,$AA78,IF($AA78='Control Panel'!$F$39,$AA78,IF($AA78='Control Panel'!$F$40,$AA78,IF($AA78='Control Panel'!$F$41,$AA78,"Error -- Availability entered in an incorrect format"))))))))</f>
        <v>N</v>
      </c>
    </row>
    <row r="79" spans="1:28" s="15" customFormat="1" x14ac:dyDescent="0.25">
      <c r="A79" s="7">
        <v>67</v>
      </c>
      <c r="B79" s="272" t="s">
        <v>1026</v>
      </c>
      <c r="C79" s="14" t="s">
        <v>6</v>
      </c>
      <c r="D79" s="231"/>
      <c r="E79" s="268"/>
      <c r="F79" s="215" t="str">
        <f t="shared" si="2"/>
        <v>N/A</v>
      </c>
      <c r="G79" s="6"/>
      <c r="AA79" s="15" t="str">
        <f t="shared" si="3"/>
        <v/>
      </c>
      <c r="AB79" s="15" t="str">
        <f>IF(LEN($AA79)=0,"N",IF(LEN($AA79)&gt;1,"Error -- Availability entered in an incorrect format",IF($AA79='Control Panel'!$F$36,$AA79,IF($AA79='Control Panel'!$F$37,$AA79,IF($AA79='Control Panel'!$F$38,$AA79,IF($AA79='Control Panel'!$F$39,$AA79,IF($AA79='Control Panel'!$F$40,$AA79,IF($AA79='Control Panel'!$F$41,$AA79,"Error -- Availability entered in an incorrect format"))))))))</f>
        <v>N</v>
      </c>
    </row>
    <row r="80" spans="1:28" s="15" customFormat="1" x14ac:dyDescent="0.25">
      <c r="A80" s="7">
        <v>68</v>
      </c>
      <c r="B80" s="272" t="s">
        <v>1027</v>
      </c>
      <c r="C80" s="14" t="s">
        <v>6</v>
      </c>
      <c r="D80" s="231"/>
      <c r="E80" s="268"/>
      <c r="F80" s="215" t="str">
        <f t="shared" si="2"/>
        <v>N/A</v>
      </c>
      <c r="G80" s="6"/>
      <c r="AA80" s="15" t="str">
        <f t="shared" si="3"/>
        <v/>
      </c>
      <c r="AB80" s="15" t="str">
        <f>IF(LEN($AA80)=0,"N",IF(LEN($AA80)&gt;1,"Error -- Availability entered in an incorrect format",IF($AA80='Control Panel'!$F$36,$AA80,IF($AA80='Control Panel'!$F$37,$AA80,IF($AA80='Control Panel'!$F$38,$AA80,IF($AA80='Control Panel'!$F$39,$AA80,IF($AA80='Control Panel'!$F$40,$AA80,IF($AA80='Control Panel'!$F$41,$AA80,"Error -- Availability entered in an incorrect format"))))))))</f>
        <v>N</v>
      </c>
    </row>
    <row r="81" spans="1:28" s="15" customFormat="1" x14ac:dyDescent="0.25">
      <c r="A81" s="7">
        <v>69</v>
      </c>
      <c r="B81" s="272" t="s">
        <v>1028</v>
      </c>
      <c r="C81" s="14" t="s">
        <v>6</v>
      </c>
      <c r="D81" s="231"/>
      <c r="E81" s="268"/>
      <c r="F81" s="215" t="str">
        <f t="shared" si="2"/>
        <v>N/A</v>
      </c>
      <c r="G81" s="6"/>
      <c r="AA81" s="15" t="str">
        <f t="shared" si="3"/>
        <v/>
      </c>
      <c r="AB81" s="15" t="str">
        <f>IF(LEN($AA81)=0,"N",IF(LEN($AA81)&gt;1,"Error -- Availability entered in an incorrect format",IF($AA81='Control Panel'!$F$36,$AA81,IF($AA81='Control Panel'!$F$37,$AA81,IF($AA81='Control Panel'!$F$38,$AA81,IF($AA81='Control Panel'!$F$39,$AA81,IF($AA81='Control Panel'!$F$40,$AA81,IF($AA81='Control Panel'!$F$41,$AA81,"Error -- Availability entered in an incorrect format"))))))))</f>
        <v>N</v>
      </c>
    </row>
    <row r="82" spans="1:28" s="15" customFormat="1" x14ac:dyDescent="0.25">
      <c r="A82" s="7">
        <v>70</v>
      </c>
      <c r="B82" s="272" t="s">
        <v>1029</v>
      </c>
      <c r="C82" s="14" t="s">
        <v>6</v>
      </c>
      <c r="D82" s="231"/>
      <c r="E82" s="268"/>
      <c r="F82" s="215" t="str">
        <f t="shared" si="2"/>
        <v>N/A</v>
      </c>
      <c r="G82" s="6"/>
      <c r="AA82" s="15" t="str">
        <f t="shared" si="3"/>
        <v/>
      </c>
      <c r="AB82" s="15" t="str">
        <f>IF(LEN($AA82)=0,"N",IF(LEN($AA82)&gt;1,"Error -- Availability entered in an incorrect format",IF($AA82='Control Panel'!$F$36,$AA82,IF($AA82='Control Panel'!$F$37,$AA82,IF($AA82='Control Panel'!$F$38,$AA82,IF($AA82='Control Panel'!$F$39,$AA82,IF($AA82='Control Panel'!$F$40,$AA82,IF($AA82='Control Panel'!$F$41,$AA82,"Error -- Availability entered in an incorrect format"))))))))</f>
        <v>N</v>
      </c>
    </row>
    <row r="83" spans="1:28" s="15" customFormat="1" x14ac:dyDescent="0.25">
      <c r="A83" s="7">
        <v>71</v>
      </c>
      <c r="B83" s="10" t="s">
        <v>1030</v>
      </c>
      <c r="C83" s="14" t="s">
        <v>5</v>
      </c>
      <c r="D83" s="231"/>
      <c r="E83" s="268"/>
      <c r="F83" s="215" t="str">
        <f t="shared" si="2"/>
        <v>N/A</v>
      </c>
      <c r="G83" s="6"/>
      <c r="AA83" s="15" t="str">
        <f t="shared" si="3"/>
        <v/>
      </c>
      <c r="AB83" s="15" t="str">
        <f>IF(LEN($AA83)=0,"N",IF(LEN($AA83)&gt;1,"Error -- Availability entered in an incorrect format",IF($AA83='Control Panel'!$F$36,$AA83,IF($AA83='Control Panel'!$F$37,$AA83,IF($AA83='Control Panel'!$F$38,$AA83,IF($AA83='Control Panel'!$F$39,$AA83,IF($AA83='Control Panel'!$F$40,$AA83,IF($AA83='Control Panel'!$F$41,$AA83,"Error -- Availability entered in an incorrect format"))))))))</f>
        <v>N</v>
      </c>
    </row>
    <row r="84" spans="1:28" s="15" customFormat="1" x14ac:dyDescent="0.25">
      <c r="A84" s="7">
        <v>72</v>
      </c>
      <c r="B84" s="215" t="s">
        <v>1031</v>
      </c>
      <c r="C84" s="14" t="s">
        <v>6</v>
      </c>
      <c r="D84" s="231"/>
      <c r="E84" s="268"/>
      <c r="F84" s="215" t="str">
        <f t="shared" si="2"/>
        <v>N/A</v>
      </c>
      <c r="G84" s="6"/>
      <c r="AA84" s="15" t="str">
        <f t="shared" si="3"/>
        <v/>
      </c>
      <c r="AB84" s="15" t="str">
        <f>IF(LEN($AA84)=0,"N",IF(LEN($AA84)&gt;1,"Error -- Availability entered in an incorrect format",IF($AA84='Control Panel'!$F$36,$AA84,IF($AA84='Control Panel'!$F$37,$AA84,IF($AA84='Control Panel'!$F$38,$AA84,IF($AA84='Control Panel'!$F$39,$AA84,IF($AA84='Control Panel'!$F$40,$AA84,IF($AA84='Control Panel'!$F$41,$AA84,"Error -- Availability entered in an incorrect format"))))))))</f>
        <v>N</v>
      </c>
    </row>
    <row r="85" spans="1:28" s="15" customFormat="1" ht="30" x14ac:dyDescent="0.25">
      <c r="A85" s="7">
        <v>73</v>
      </c>
      <c r="B85" s="10" t="s">
        <v>1032</v>
      </c>
      <c r="C85" s="14"/>
      <c r="D85" s="231"/>
      <c r="E85" s="268"/>
      <c r="F85" s="215" t="str">
        <f t="shared" si="2"/>
        <v>N/A</v>
      </c>
      <c r="G85" s="6"/>
      <c r="AA85" s="15" t="str">
        <f t="shared" si="3"/>
        <v/>
      </c>
      <c r="AB85" s="15" t="str">
        <f>IF(LEN($AA85)=0,"N",IF(LEN($AA85)&gt;1,"Error -- Availability entered in an incorrect format",IF($AA85='Control Panel'!$F$36,$AA85,IF($AA85='Control Panel'!$F$37,$AA85,IF($AA85='Control Panel'!$F$38,$AA85,IF($AA85='Control Panel'!$F$39,$AA85,IF($AA85='Control Panel'!$F$40,$AA85,IF($AA85='Control Panel'!$F$41,$AA85,"Error -- Availability entered in an incorrect format"))))))))</f>
        <v>N</v>
      </c>
    </row>
    <row r="86" spans="1:28" s="15" customFormat="1" x14ac:dyDescent="0.25">
      <c r="A86" s="7">
        <v>74</v>
      </c>
      <c r="B86" s="10" t="s">
        <v>1033</v>
      </c>
      <c r="C86" s="14" t="s">
        <v>5</v>
      </c>
      <c r="D86" s="231"/>
      <c r="E86" s="268"/>
      <c r="F86" s="215" t="str">
        <f t="shared" si="2"/>
        <v>N/A</v>
      </c>
      <c r="G86" s="6"/>
      <c r="AA86" s="15" t="str">
        <f t="shared" si="3"/>
        <v/>
      </c>
      <c r="AB86" s="15" t="str">
        <f>IF(LEN($AA86)=0,"N",IF(LEN($AA86)&gt;1,"Error -- Availability entered in an incorrect format",IF($AA86='Control Panel'!$F$36,$AA86,IF($AA86='Control Panel'!$F$37,$AA86,IF($AA86='Control Panel'!$F$38,$AA86,IF($AA86='Control Panel'!$F$39,$AA86,IF($AA86='Control Panel'!$F$40,$AA86,IF($AA86='Control Panel'!$F$41,$AA86,"Error -- Availability entered in an incorrect format"))))))))</f>
        <v>N</v>
      </c>
    </row>
    <row r="87" spans="1:28" s="15" customFormat="1" x14ac:dyDescent="0.25">
      <c r="A87" s="7">
        <v>75</v>
      </c>
      <c r="B87" s="264" t="s">
        <v>1034</v>
      </c>
      <c r="C87" s="14" t="s">
        <v>5</v>
      </c>
      <c r="D87" s="231"/>
      <c r="E87" s="268"/>
      <c r="F87" s="215" t="str">
        <f t="shared" si="2"/>
        <v>N/A</v>
      </c>
      <c r="G87" s="6"/>
      <c r="AA87" s="15" t="str">
        <f t="shared" si="3"/>
        <v/>
      </c>
      <c r="AB87" s="15" t="str">
        <f>IF(LEN($AA87)=0,"N",IF(LEN($AA87)&gt;1,"Error -- Availability entered in an incorrect format",IF($AA87='Control Panel'!$F$36,$AA87,IF($AA87='Control Panel'!$F$37,$AA87,IF($AA87='Control Panel'!$F$38,$AA87,IF($AA87='Control Panel'!$F$39,$AA87,IF($AA87='Control Panel'!$F$40,$AA87,IF($AA87='Control Panel'!$F$41,$AA87,"Error -- Availability entered in an incorrect format"))))))))</f>
        <v>N</v>
      </c>
    </row>
    <row r="88" spans="1:28" s="15" customFormat="1" x14ac:dyDescent="0.25">
      <c r="A88" s="7">
        <v>76</v>
      </c>
      <c r="B88" s="264" t="s">
        <v>1035</v>
      </c>
      <c r="C88" s="14" t="s">
        <v>5</v>
      </c>
      <c r="D88" s="231"/>
      <c r="E88" s="268"/>
      <c r="F88" s="215" t="str">
        <f t="shared" si="2"/>
        <v>N/A</v>
      </c>
      <c r="G88" s="6"/>
      <c r="AA88" s="15" t="str">
        <f t="shared" si="3"/>
        <v/>
      </c>
      <c r="AB88" s="15" t="str">
        <f>IF(LEN($AA88)=0,"N",IF(LEN($AA88)&gt;1,"Error -- Availability entered in an incorrect format",IF($AA88='Control Panel'!$F$36,$AA88,IF($AA88='Control Panel'!$F$37,$AA88,IF($AA88='Control Panel'!$F$38,$AA88,IF($AA88='Control Panel'!$F$39,$AA88,IF($AA88='Control Panel'!$F$40,$AA88,IF($AA88='Control Panel'!$F$41,$AA88,"Error -- Availability entered in an incorrect format"))))))))</f>
        <v>N</v>
      </c>
    </row>
    <row r="89" spans="1:28" s="15" customFormat="1" x14ac:dyDescent="0.25">
      <c r="A89" s="7">
        <v>77</v>
      </c>
      <c r="B89" s="264" t="s">
        <v>1036</v>
      </c>
      <c r="C89" s="14" t="s">
        <v>5</v>
      </c>
      <c r="D89" s="231"/>
      <c r="E89" s="268"/>
      <c r="F89" s="215" t="str">
        <f t="shared" si="2"/>
        <v>N/A</v>
      </c>
      <c r="G89" s="6"/>
      <c r="AA89" s="15" t="str">
        <f t="shared" si="3"/>
        <v/>
      </c>
      <c r="AB89" s="15" t="str">
        <f>IF(LEN($AA89)=0,"N",IF(LEN($AA89)&gt;1,"Error -- Availability entered in an incorrect format",IF($AA89='Control Panel'!$F$36,$AA89,IF($AA89='Control Panel'!$F$37,$AA89,IF($AA89='Control Panel'!$F$38,$AA89,IF($AA89='Control Panel'!$F$39,$AA89,IF($AA89='Control Panel'!$F$40,$AA89,IF($AA89='Control Panel'!$F$41,$AA89,"Error -- Availability entered in an incorrect format"))))))))</f>
        <v>N</v>
      </c>
    </row>
    <row r="90" spans="1:28" s="15" customFormat="1" x14ac:dyDescent="0.25">
      <c r="A90" s="7">
        <v>78</v>
      </c>
      <c r="B90" s="264" t="s">
        <v>1037</v>
      </c>
      <c r="C90" s="14" t="s">
        <v>6</v>
      </c>
      <c r="D90" s="231"/>
      <c r="E90" s="268"/>
      <c r="F90" s="215" t="str">
        <f t="shared" si="2"/>
        <v>N/A</v>
      </c>
      <c r="G90" s="6"/>
      <c r="AA90" s="15" t="str">
        <f t="shared" si="3"/>
        <v/>
      </c>
      <c r="AB90" s="15" t="str">
        <f>IF(LEN($AA90)=0,"N",IF(LEN($AA90)&gt;1,"Error -- Availability entered in an incorrect format",IF($AA90='Control Panel'!$F$36,$AA90,IF($AA90='Control Panel'!$F$37,$AA90,IF($AA90='Control Panel'!$F$38,$AA90,IF($AA90='Control Panel'!$F$39,$AA90,IF($AA90='Control Panel'!$F$40,$AA90,IF($AA90='Control Panel'!$F$41,$AA90,"Error -- Availability entered in an incorrect format"))))))))</f>
        <v>N</v>
      </c>
    </row>
    <row r="91" spans="1:28" s="15" customFormat="1" x14ac:dyDescent="0.25">
      <c r="A91" s="7">
        <v>79</v>
      </c>
      <c r="B91" s="264" t="s">
        <v>1038</v>
      </c>
      <c r="C91" s="14" t="s">
        <v>6</v>
      </c>
      <c r="D91" s="231"/>
      <c r="E91" s="268"/>
      <c r="F91" s="215" t="str">
        <f t="shared" si="2"/>
        <v>N/A</v>
      </c>
      <c r="G91" s="6"/>
      <c r="AA91" s="15" t="str">
        <f t="shared" si="3"/>
        <v/>
      </c>
      <c r="AB91" s="15" t="str">
        <f>IF(LEN($AA91)=0,"N",IF(LEN($AA91)&gt;1,"Error -- Availability entered in an incorrect format",IF($AA91='Control Panel'!$F$36,$AA91,IF($AA91='Control Panel'!$F$37,$AA91,IF($AA91='Control Panel'!$F$38,$AA91,IF($AA91='Control Panel'!$F$39,$AA91,IF($AA91='Control Panel'!$F$40,$AA91,IF($AA91='Control Panel'!$F$41,$AA91,"Error -- Availability entered in an incorrect format"))))))))</f>
        <v>N</v>
      </c>
    </row>
    <row r="92" spans="1:28" s="15" customFormat="1" x14ac:dyDescent="0.25">
      <c r="A92" s="7">
        <v>80</v>
      </c>
      <c r="B92" s="264" t="s">
        <v>1039</v>
      </c>
      <c r="C92" s="14" t="s">
        <v>6</v>
      </c>
      <c r="D92" s="231"/>
      <c r="E92" s="268"/>
      <c r="F92" s="215" t="str">
        <f t="shared" si="2"/>
        <v>N/A</v>
      </c>
      <c r="G92" s="6"/>
      <c r="AA92" s="15" t="str">
        <f t="shared" si="3"/>
        <v/>
      </c>
      <c r="AB92" s="15" t="str">
        <f>IF(LEN($AA92)=0,"N",IF(LEN($AA92)&gt;1,"Error -- Availability entered in an incorrect format",IF($AA92='Control Panel'!$F$36,$AA92,IF($AA92='Control Panel'!$F$37,$AA92,IF($AA92='Control Panel'!$F$38,$AA92,IF($AA92='Control Panel'!$F$39,$AA92,IF($AA92='Control Panel'!$F$40,$AA92,IF($AA92='Control Panel'!$F$41,$AA92,"Error -- Availability entered in an incorrect format"))))))))</f>
        <v>N</v>
      </c>
    </row>
    <row r="93" spans="1:28" s="15" customFormat="1" x14ac:dyDescent="0.25">
      <c r="A93" s="7">
        <v>81</v>
      </c>
      <c r="B93" s="264" t="s">
        <v>1040</v>
      </c>
      <c r="C93" s="14" t="s">
        <v>5</v>
      </c>
      <c r="D93" s="231"/>
      <c r="E93" s="268"/>
      <c r="F93" s="215" t="str">
        <f t="shared" si="2"/>
        <v>N/A</v>
      </c>
      <c r="G93" s="6"/>
      <c r="AA93" s="15" t="str">
        <f t="shared" si="3"/>
        <v/>
      </c>
      <c r="AB93" s="15" t="str">
        <f>IF(LEN($AA93)=0,"N",IF(LEN($AA93)&gt;1,"Error -- Availability entered in an incorrect format",IF($AA93='Control Panel'!$F$36,$AA93,IF($AA93='Control Panel'!$F$37,$AA93,IF($AA93='Control Panel'!$F$38,$AA93,IF($AA93='Control Panel'!$F$39,$AA93,IF($AA93='Control Panel'!$F$40,$AA93,IF($AA93='Control Panel'!$F$41,$AA93,"Error -- Availability entered in an incorrect format"))))))))</f>
        <v>N</v>
      </c>
    </row>
    <row r="94" spans="1:28" s="15" customFormat="1" x14ac:dyDescent="0.25">
      <c r="A94" s="7">
        <v>82</v>
      </c>
      <c r="B94" s="264" t="s">
        <v>1041</v>
      </c>
      <c r="C94" s="14" t="s">
        <v>5</v>
      </c>
      <c r="D94" s="231"/>
      <c r="E94" s="268"/>
      <c r="F94" s="215" t="str">
        <f t="shared" si="2"/>
        <v>N/A</v>
      </c>
      <c r="G94" s="6"/>
      <c r="AA94" s="15" t="str">
        <f t="shared" si="3"/>
        <v/>
      </c>
      <c r="AB94" s="15" t="str">
        <f>IF(LEN($AA94)=0,"N",IF(LEN($AA94)&gt;1,"Error -- Availability entered in an incorrect format",IF($AA94='Control Panel'!$F$36,$AA94,IF($AA94='Control Panel'!$F$37,$AA94,IF($AA94='Control Panel'!$F$38,$AA94,IF($AA94='Control Panel'!$F$39,$AA94,IF($AA94='Control Panel'!$F$40,$AA94,IF($AA94='Control Panel'!$F$41,$AA94,"Error -- Availability entered in an incorrect format"))))))))</f>
        <v>N</v>
      </c>
    </row>
    <row r="95" spans="1:28" s="15" customFormat="1" x14ac:dyDescent="0.25">
      <c r="A95" s="7">
        <v>83</v>
      </c>
      <c r="B95" s="264" t="s">
        <v>1042</v>
      </c>
      <c r="C95" s="14" t="s">
        <v>6</v>
      </c>
      <c r="D95" s="231"/>
      <c r="E95" s="268"/>
      <c r="F95" s="215" t="str">
        <f t="shared" si="2"/>
        <v>N/A</v>
      </c>
      <c r="G95" s="6"/>
      <c r="AA95" s="15" t="str">
        <f t="shared" si="3"/>
        <v/>
      </c>
      <c r="AB95" s="15" t="str">
        <f>IF(LEN($AA95)=0,"N",IF(LEN($AA95)&gt;1,"Error -- Availability entered in an incorrect format",IF($AA95='Control Panel'!$F$36,$AA95,IF($AA95='Control Panel'!$F$37,$AA95,IF($AA95='Control Panel'!$F$38,$AA95,IF($AA95='Control Panel'!$F$39,$AA95,IF($AA95='Control Panel'!$F$40,$AA95,IF($AA95='Control Panel'!$F$41,$AA95,"Error -- Availability entered in an incorrect format"))))))))</f>
        <v>N</v>
      </c>
    </row>
    <row r="96" spans="1:28" s="15" customFormat="1" x14ac:dyDescent="0.25">
      <c r="A96" s="7">
        <v>84</v>
      </c>
      <c r="B96" s="264" t="s">
        <v>346</v>
      </c>
      <c r="C96" s="14" t="s">
        <v>6</v>
      </c>
      <c r="D96" s="231"/>
      <c r="E96" s="268"/>
      <c r="F96" s="215" t="str">
        <f t="shared" si="2"/>
        <v>N/A</v>
      </c>
      <c r="G96" s="6"/>
      <c r="AA96" s="15" t="str">
        <f t="shared" si="3"/>
        <v/>
      </c>
      <c r="AB96" s="15" t="str">
        <f>IF(LEN($AA96)=0,"N",IF(LEN($AA96)&gt;1,"Error -- Availability entered in an incorrect format",IF($AA96='Control Panel'!$F$36,$AA96,IF($AA96='Control Panel'!$F$37,$AA96,IF($AA96='Control Panel'!$F$38,$AA96,IF($AA96='Control Panel'!$F$39,$AA96,IF($AA96='Control Panel'!$F$40,$AA96,IF($AA96='Control Panel'!$F$41,$AA96,"Error -- Availability entered in an incorrect format"))))))))</f>
        <v>N</v>
      </c>
    </row>
    <row r="97" spans="1:28" s="15" customFormat="1" x14ac:dyDescent="0.25">
      <c r="A97" s="7">
        <v>85</v>
      </c>
      <c r="B97" s="264" t="s">
        <v>1043</v>
      </c>
      <c r="C97" s="14" t="s">
        <v>6</v>
      </c>
      <c r="D97" s="231"/>
      <c r="E97" s="268"/>
      <c r="F97" s="215" t="str">
        <f t="shared" si="2"/>
        <v>N/A</v>
      </c>
      <c r="G97" s="6"/>
      <c r="AA97" s="15" t="str">
        <f t="shared" si="3"/>
        <v/>
      </c>
      <c r="AB97" s="15" t="str">
        <f>IF(LEN($AA97)=0,"N",IF(LEN($AA97)&gt;1,"Error -- Availability entered in an incorrect format",IF($AA97='Control Panel'!$F$36,$AA97,IF($AA97='Control Panel'!$F$37,$AA97,IF($AA97='Control Panel'!$F$38,$AA97,IF($AA97='Control Panel'!$F$39,$AA97,IF($AA97='Control Panel'!$F$40,$AA97,IF($AA97='Control Panel'!$F$41,$AA97,"Error -- Availability entered in an incorrect format"))))))))</f>
        <v>N</v>
      </c>
    </row>
    <row r="98" spans="1:28" s="15" customFormat="1" x14ac:dyDescent="0.25">
      <c r="A98" s="7">
        <v>86</v>
      </c>
      <c r="B98" s="264" t="s">
        <v>1044</v>
      </c>
      <c r="C98" s="14" t="s">
        <v>6</v>
      </c>
      <c r="D98" s="231"/>
      <c r="E98" s="268"/>
      <c r="F98" s="215" t="str">
        <f t="shared" si="2"/>
        <v>N/A</v>
      </c>
      <c r="G98" s="6"/>
      <c r="AA98" s="15" t="str">
        <f t="shared" si="3"/>
        <v/>
      </c>
      <c r="AB98" s="15" t="str">
        <f>IF(LEN($AA98)=0,"N",IF(LEN($AA98)&gt;1,"Error -- Availability entered in an incorrect format",IF($AA98='Control Panel'!$F$36,$AA98,IF($AA98='Control Panel'!$F$37,$AA98,IF($AA98='Control Panel'!$F$38,$AA98,IF($AA98='Control Panel'!$F$39,$AA98,IF($AA98='Control Panel'!$F$40,$AA98,IF($AA98='Control Panel'!$F$41,$AA98,"Error -- Availability entered in an incorrect format"))))))))</f>
        <v>N</v>
      </c>
    </row>
    <row r="99" spans="1:28" s="15" customFormat="1" x14ac:dyDescent="0.25">
      <c r="A99" s="7">
        <v>87</v>
      </c>
      <c r="B99" s="264" t="s">
        <v>1045</v>
      </c>
      <c r="C99" s="14" t="s">
        <v>5</v>
      </c>
      <c r="D99" s="231"/>
      <c r="E99" s="268"/>
      <c r="F99" s="215" t="str">
        <f t="shared" si="2"/>
        <v>N/A</v>
      </c>
      <c r="G99" s="6"/>
      <c r="AA99" s="15" t="str">
        <f t="shared" si="3"/>
        <v/>
      </c>
      <c r="AB99" s="15" t="str">
        <f>IF(LEN($AA99)=0,"N",IF(LEN($AA99)&gt;1,"Error -- Availability entered in an incorrect format",IF($AA99='Control Panel'!$F$36,$AA99,IF($AA99='Control Panel'!$F$37,$AA99,IF($AA99='Control Panel'!$F$38,$AA99,IF($AA99='Control Panel'!$F$39,$AA99,IF($AA99='Control Panel'!$F$40,$AA99,IF($AA99='Control Panel'!$F$41,$AA99,"Error -- Availability entered in an incorrect format"))))))))</f>
        <v>N</v>
      </c>
    </row>
    <row r="100" spans="1:28" s="15" customFormat="1" x14ac:dyDescent="0.25">
      <c r="A100" s="7">
        <v>88</v>
      </c>
      <c r="B100" s="264" t="s">
        <v>1046</v>
      </c>
      <c r="C100" s="14" t="s">
        <v>5</v>
      </c>
      <c r="D100" s="231"/>
      <c r="E100" s="268"/>
      <c r="F100" s="215" t="str">
        <f t="shared" si="2"/>
        <v>N/A</v>
      </c>
      <c r="G100" s="6"/>
      <c r="AA100" s="15" t="str">
        <f t="shared" si="3"/>
        <v/>
      </c>
      <c r="AB100" s="15" t="str">
        <f>IF(LEN($AA100)=0,"N",IF(LEN($AA100)&gt;1,"Error -- Availability entered in an incorrect format",IF($AA100='Control Panel'!$F$36,$AA100,IF($AA100='Control Panel'!$F$37,$AA100,IF($AA100='Control Panel'!$F$38,$AA100,IF($AA100='Control Panel'!$F$39,$AA100,IF($AA100='Control Panel'!$F$40,$AA100,IF($AA100='Control Panel'!$F$41,$AA100,"Error -- Availability entered in an incorrect format"))))))))</f>
        <v>N</v>
      </c>
    </row>
    <row r="101" spans="1:28" s="15" customFormat="1" x14ac:dyDescent="0.25">
      <c r="A101" s="7">
        <v>89</v>
      </c>
      <c r="B101" s="264" t="s">
        <v>1047</v>
      </c>
      <c r="C101" s="14" t="s">
        <v>5</v>
      </c>
      <c r="D101" s="231"/>
      <c r="E101" s="268"/>
      <c r="F101" s="215" t="str">
        <f t="shared" si="2"/>
        <v>N/A</v>
      </c>
      <c r="G101" s="6"/>
      <c r="AA101" s="15" t="str">
        <f t="shared" si="3"/>
        <v/>
      </c>
      <c r="AB101" s="15" t="str">
        <f>IF(LEN($AA101)=0,"N",IF(LEN($AA101)&gt;1,"Error -- Availability entered in an incorrect format",IF($AA101='Control Panel'!$F$36,$AA101,IF($AA101='Control Panel'!$F$37,$AA101,IF($AA101='Control Panel'!$F$38,$AA101,IF($AA101='Control Panel'!$F$39,$AA101,IF($AA101='Control Panel'!$F$40,$AA101,IF($AA101='Control Panel'!$F$41,$AA101,"Error -- Availability entered in an incorrect format"))))))))</f>
        <v>N</v>
      </c>
    </row>
    <row r="102" spans="1:28" s="15" customFormat="1" x14ac:dyDescent="0.25">
      <c r="A102" s="7">
        <v>90</v>
      </c>
      <c r="B102" s="264" t="s">
        <v>1048</v>
      </c>
      <c r="C102" s="14" t="s">
        <v>5</v>
      </c>
      <c r="D102" s="231"/>
      <c r="E102" s="268"/>
      <c r="F102" s="215" t="str">
        <f t="shared" si="2"/>
        <v>N/A</v>
      </c>
      <c r="G102" s="6"/>
      <c r="AA102" s="15" t="str">
        <f t="shared" si="3"/>
        <v/>
      </c>
      <c r="AB102" s="15" t="str">
        <f>IF(LEN($AA102)=0,"N",IF(LEN($AA102)&gt;1,"Error -- Availability entered in an incorrect format",IF($AA102='Control Panel'!$F$36,$AA102,IF($AA102='Control Panel'!$F$37,$AA102,IF($AA102='Control Panel'!$F$38,$AA102,IF($AA102='Control Panel'!$F$39,$AA102,IF($AA102='Control Panel'!$F$40,$AA102,IF($AA102='Control Panel'!$F$41,$AA102,"Error -- Availability entered in an incorrect format"))))))))</f>
        <v>N</v>
      </c>
    </row>
    <row r="103" spans="1:28" s="15" customFormat="1" ht="30" x14ac:dyDescent="0.25">
      <c r="A103" s="7">
        <v>91</v>
      </c>
      <c r="B103" s="264" t="s">
        <v>1049</v>
      </c>
      <c r="C103" s="14" t="s">
        <v>5</v>
      </c>
      <c r="D103" s="231"/>
      <c r="E103" s="268"/>
      <c r="F103" s="215" t="str">
        <f t="shared" si="2"/>
        <v>N/A</v>
      </c>
      <c r="G103" s="6"/>
      <c r="AA103" s="15" t="str">
        <f t="shared" si="3"/>
        <v/>
      </c>
      <c r="AB103" s="15" t="str">
        <f>IF(LEN($AA103)=0,"N",IF(LEN($AA103)&gt;1,"Error -- Availability entered in an incorrect format",IF($AA103='Control Panel'!$F$36,$AA103,IF($AA103='Control Panel'!$F$37,$AA103,IF($AA103='Control Panel'!$F$38,$AA103,IF($AA103='Control Panel'!$F$39,$AA103,IF($AA103='Control Panel'!$F$40,$AA103,IF($AA103='Control Panel'!$F$41,$AA103,"Error -- Availability entered in an incorrect format"))))))))</f>
        <v>N</v>
      </c>
    </row>
    <row r="104" spans="1:28" s="15" customFormat="1" ht="30" x14ac:dyDescent="0.25">
      <c r="A104" s="7">
        <v>92</v>
      </c>
      <c r="B104" s="264" t="s">
        <v>1050</v>
      </c>
      <c r="C104" s="14" t="s">
        <v>6</v>
      </c>
      <c r="D104" s="231"/>
      <c r="E104" s="268"/>
      <c r="F104" s="215" t="str">
        <f t="shared" si="2"/>
        <v>N/A</v>
      </c>
      <c r="G104" s="6"/>
      <c r="AA104" s="15" t="str">
        <f t="shared" si="3"/>
        <v/>
      </c>
      <c r="AB104" s="15" t="str">
        <f>IF(LEN($AA104)=0,"N",IF(LEN($AA104)&gt;1,"Error -- Availability entered in an incorrect format",IF($AA104='Control Panel'!$F$36,$AA104,IF($AA104='Control Panel'!$F$37,$AA104,IF($AA104='Control Panel'!$F$38,$AA104,IF($AA104='Control Panel'!$F$39,$AA104,IF($AA104='Control Panel'!$F$40,$AA104,IF($AA104='Control Panel'!$F$41,$AA104,"Error -- Availability entered in an incorrect format"))))))))</f>
        <v>N</v>
      </c>
    </row>
    <row r="105" spans="1:28" s="15" customFormat="1" x14ac:dyDescent="0.25">
      <c r="A105" s="7">
        <v>93</v>
      </c>
      <c r="B105" s="264" t="s">
        <v>1051</v>
      </c>
      <c r="C105" s="14" t="s">
        <v>5</v>
      </c>
      <c r="D105" s="231"/>
      <c r="E105" s="268"/>
      <c r="F105" s="215" t="str">
        <f t="shared" si="2"/>
        <v>N/A</v>
      </c>
      <c r="G105" s="6"/>
      <c r="AA105" s="15" t="str">
        <f t="shared" si="3"/>
        <v/>
      </c>
      <c r="AB105" s="15" t="str">
        <f>IF(LEN($AA105)=0,"N",IF(LEN($AA105)&gt;1,"Error -- Availability entered in an incorrect format",IF($AA105='Control Panel'!$F$36,$AA105,IF($AA105='Control Panel'!$F$37,$AA105,IF($AA105='Control Panel'!$F$38,$AA105,IF($AA105='Control Panel'!$F$39,$AA105,IF($AA105='Control Panel'!$F$40,$AA105,IF($AA105='Control Panel'!$F$41,$AA105,"Error -- Availability entered in an incorrect format"))))))))</f>
        <v>N</v>
      </c>
    </row>
    <row r="106" spans="1:28" s="15" customFormat="1" x14ac:dyDescent="0.25">
      <c r="A106" s="7">
        <v>94</v>
      </c>
      <c r="B106" s="264" t="s">
        <v>1052</v>
      </c>
      <c r="C106" s="14" t="s">
        <v>5</v>
      </c>
      <c r="D106" s="231"/>
      <c r="E106" s="268"/>
      <c r="F106" s="215" t="str">
        <f t="shared" si="2"/>
        <v>N/A</v>
      </c>
      <c r="G106" s="6"/>
      <c r="AA106" s="15" t="str">
        <f t="shared" si="3"/>
        <v/>
      </c>
      <c r="AB106" s="15" t="str">
        <f>IF(LEN($AA106)=0,"N",IF(LEN($AA106)&gt;1,"Error -- Availability entered in an incorrect format",IF($AA106='Control Panel'!$F$36,$AA106,IF($AA106='Control Panel'!$F$37,$AA106,IF($AA106='Control Panel'!$F$38,$AA106,IF($AA106='Control Panel'!$F$39,$AA106,IF($AA106='Control Panel'!$F$40,$AA106,IF($AA106='Control Panel'!$F$41,$AA106,"Error -- Availability entered in an incorrect format"))))))))</f>
        <v>N</v>
      </c>
    </row>
    <row r="107" spans="1:28" s="15" customFormat="1" x14ac:dyDescent="0.25">
      <c r="A107" s="7">
        <v>95</v>
      </c>
      <c r="B107" s="264" t="s">
        <v>1053</v>
      </c>
      <c r="C107" s="14" t="s">
        <v>5</v>
      </c>
      <c r="D107" s="231"/>
      <c r="E107" s="268"/>
      <c r="F107" s="215" t="str">
        <f t="shared" si="2"/>
        <v>N/A</v>
      </c>
      <c r="G107" s="6"/>
      <c r="AA107" s="15" t="str">
        <f t="shared" si="3"/>
        <v/>
      </c>
      <c r="AB107" s="15" t="str">
        <f>IF(LEN($AA107)=0,"N",IF(LEN($AA107)&gt;1,"Error -- Availability entered in an incorrect format",IF($AA107='Control Panel'!$F$36,$AA107,IF($AA107='Control Panel'!$F$37,$AA107,IF($AA107='Control Panel'!$F$38,$AA107,IF($AA107='Control Panel'!$F$39,$AA107,IF($AA107='Control Panel'!$F$40,$AA107,IF($AA107='Control Panel'!$F$41,$AA107,"Error -- Availability entered in an incorrect format"))))))))</f>
        <v>N</v>
      </c>
    </row>
    <row r="108" spans="1:28" s="15" customFormat="1" x14ac:dyDescent="0.25">
      <c r="A108" s="7">
        <v>96</v>
      </c>
      <c r="B108" s="264" t="s">
        <v>1054</v>
      </c>
      <c r="C108" s="14" t="s">
        <v>6</v>
      </c>
      <c r="D108" s="231"/>
      <c r="E108" s="268"/>
      <c r="F108" s="215" t="str">
        <f t="shared" si="2"/>
        <v>N/A</v>
      </c>
      <c r="G108" s="6"/>
      <c r="AA108" s="15" t="str">
        <f t="shared" si="3"/>
        <v/>
      </c>
      <c r="AB108" s="15" t="str">
        <f>IF(LEN($AA108)=0,"N",IF(LEN($AA108)&gt;1,"Error -- Availability entered in an incorrect format",IF($AA108='Control Panel'!$F$36,$AA108,IF($AA108='Control Panel'!$F$37,$AA108,IF($AA108='Control Panel'!$F$38,$AA108,IF($AA108='Control Panel'!$F$39,$AA108,IF($AA108='Control Panel'!$F$40,$AA108,IF($AA108='Control Panel'!$F$41,$AA108,"Error -- Availability entered in an incorrect format"))))))))</f>
        <v>N</v>
      </c>
    </row>
    <row r="109" spans="1:28" s="15" customFormat="1" x14ac:dyDescent="0.25">
      <c r="A109" s="7">
        <v>97</v>
      </c>
      <c r="B109" s="264" t="s">
        <v>1055</v>
      </c>
      <c r="C109" s="14" t="s">
        <v>5</v>
      </c>
      <c r="D109" s="231"/>
      <c r="E109" s="268"/>
      <c r="F109" s="215" t="str">
        <f t="shared" si="2"/>
        <v>N/A</v>
      </c>
      <c r="G109" s="6"/>
      <c r="AA109" s="15" t="str">
        <f t="shared" si="3"/>
        <v/>
      </c>
      <c r="AB109" s="15" t="str">
        <f>IF(LEN($AA109)=0,"N",IF(LEN($AA109)&gt;1,"Error -- Availability entered in an incorrect format",IF($AA109='Control Panel'!$F$36,$AA109,IF($AA109='Control Panel'!$F$37,$AA109,IF($AA109='Control Panel'!$F$38,$AA109,IF($AA109='Control Panel'!$F$39,$AA109,IF($AA109='Control Panel'!$F$40,$AA109,IF($AA109='Control Panel'!$F$41,$AA109,"Error -- Availability entered in an incorrect format"))))))))</f>
        <v>N</v>
      </c>
    </row>
    <row r="110" spans="1:28" s="15" customFormat="1" x14ac:dyDescent="0.25">
      <c r="A110" s="7">
        <v>98</v>
      </c>
      <c r="B110" s="264" t="s">
        <v>1056</v>
      </c>
      <c r="C110" s="14" t="s">
        <v>5</v>
      </c>
      <c r="D110" s="231"/>
      <c r="E110" s="268"/>
      <c r="F110" s="215" t="str">
        <f t="shared" si="2"/>
        <v>N/A</v>
      </c>
      <c r="G110" s="6"/>
      <c r="AA110" s="15" t="str">
        <f t="shared" si="3"/>
        <v/>
      </c>
      <c r="AB110" s="15" t="str">
        <f>IF(LEN($AA110)=0,"N",IF(LEN($AA110)&gt;1,"Error -- Availability entered in an incorrect format",IF($AA110='Control Panel'!$F$36,$AA110,IF($AA110='Control Panel'!$F$37,$AA110,IF($AA110='Control Panel'!$F$38,$AA110,IF($AA110='Control Panel'!$F$39,$AA110,IF($AA110='Control Panel'!$F$40,$AA110,IF($AA110='Control Panel'!$F$41,$AA110,"Error -- Availability entered in an incorrect format"))))))))</f>
        <v>N</v>
      </c>
    </row>
    <row r="111" spans="1:28" s="15" customFormat="1" x14ac:dyDescent="0.25">
      <c r="A111" s="7">
        <v>99</v>
      </c>
      <c r="B111" s="264" t="s">
        <v>1057</v>
      </c>
      <c r="C111" s="14" t="s">
        <v>5</v>
      </c>
      <c r="D111" s="231"/>
      <c r="E111" s="268"/>
      <c r="F111" s="215" t="str">
        <f t="shared" si="2"/>
        <v>N/A</v>
      </c>
      <c r="G111" s="6"/>
      <c r="AA111" s="15" t="str">
        <f t="shared" si="3"/>
        <v/>
      </c>
      <c r="AB111" s="15" t="str">
        <f>IF(LEN($AA111)=0,"N",IF(LEN($AA111)&gt;1,"Error -- Availability entered in an incorrect format",IF($AA111='Control Panel'!$F$36,$AA111,IF($AA111='Control Panel'!$F$37,$AA111,IF($AA111='Control Panel'!$F$38,$AA111,IF($AA111='Control Panel'!$F$39,$AA111,IF($AA111='Control Panel'!$F$40,$AA111,IF($AA111='Control Panel'!$F$41,$AA111,"Error -- Availability entered in an incorrect format"))))))))</f>
        <v>N</v>
      </c>
    </row>
    <row r="112" spans="1:28" s="15" customFormat="1" x14ac:dyDescent="0.25">
      <c r="A112" s="7">
        <v>100</v>
      </c>
      <c r="B112" s="264" t="s">
        <v>1058</v>
      </c>
      <c r="C112" s="14" t="s">
        <v>5</v>
      </c>
      <c r="D112" s="231"/>
      <c r="E112" s="268"/>
      <c r="F112" s="215" t="str">
        <f t="shared" si="2"/>
        <v>N/A</v>
      </c>
      <c r="G112" s="6"/>
      <c r="AA112" s="15" t="str">
        <f t="shared" si="3"/>
        <v/>
      </c>
      <c r="AB112" s="15" t="str">
        <f>IF(LEN($AA112)=0,"N",IF(LEN($AA112)&gt;1,"Error -- Availability entered in an incorrect format",IF($AA112='Control Panel'!$F$36,$AA112,IF($AA112='Control Panel'!$F$37,$AA112,IF($AA112='Control Panel'!$F$38,$AA112,IF($AA112='Control Panel'!$F$39,$AA112,IF($AA112='Control Panel'!$F$40,$AA112,IF($AA112='Control Panel'!$F$41,$AA112,"Error -- Availability entered in an incorrect format"))))))))</f>
        <v>N</v>
      </c>
    </row>
    <row r="113" spans="1:28" s="15" customFormat="1" ht="30" x14ac:dyDescent="0.25">
      <c r="A113" s="7">
        <v>101</v>
      </c>
      <c r="B113" s="264" t="s">
        <v>1059</v>
      </c>
      <c r="C113" s="14" t="s">
        <v>5</v>
      </c>
      <c r="D113" s="231"/>
      <c r="E113" s="268"/>
      <c r="F113" s="215" t="str">
        <f t="shared" si="2"/>
        <v>N/A</v>
      </c>
      <c r="G113" s="6"/>
      <c r="AA113" s="15" t="str">
        <f t="shared" si="3"/>
        <v/>
      </c>
      <c r="AB113" s="15" t="str">
        <f>IF(LEN($AA113)=0,"N",IF(LEN($AA113)&gt;1,"Error -- Availability entered in an incorrect format",IF($AA113='Control Panel'!$F$36,$AA113,IF($AA113='Control Panel'!$F$37,$AA113,IF($AA113='Control Panel'!$F$38,$AA113,IF($AA113='Control Panel'!$F$39,$AA113,IF($AA113='Control Panel'!$F$40,$AA113,IF($AA113='Control Panel'!$F$41,$AA113,"Error -- Availability entered in an incorrect format"))))))))</f>
        <v>N</v>
      </c>
    </row>
    <row r="114" spans="1:28" s="15" customFormat="1" x14ac:dyDescent="0.25">
      <c r="A114" s="7">
        <v>102</v>
      </c>
      <c r="B114" s="264" t="s">
        <v>1060</v>
      </c>
      <c r="C114" s="14" t="s">
        <v>5</v>
      </c>
      <c r="D114" s="231"/>
      <c r="E114" s="268"/>
      <c r="F114" s="215" t="str">
        <f t="shared" si="2"/>
        <v>N/A</v>
      </c>
      <c r="G114" s="6"/>
      <c r="AA114" s="15" t="str">
        <f t="shared" si="3"/>
        <v/>
      </c>
      <c r="AB114" s="15" t="str">
        <f>IF(LEN($AA114)=0,"N",IF(LEN($AA114)&gt;1,"Error -- Availability entered in an incorrect format",IF($AA114='Control Panel'!$F$36,$AA114,IF($AA114='Control Panel'!$F$37,$AA114,IF($AA114='Control Panel'!$F$38,$AA114,IF($AA114='Control Panel'!$F$39,$AA114,IF($AA114='Control Panel'!$F$40,$AA114,IF($AA114='Control Panel'!$F$41,$AA114,"Error -- Availability entered in an incorrect format"))))))))</f>
        <v>N</v>
      </c>
    </row>
    <row r="115" spans="1:28" s="15" customFormat="1" x14ac:dyDescent="0.25">
      <c r="A115" s="7">
        <v>103</v>
      </c>
      <c r="B115" s="264" t="s">
        <v>1061</v>
      </c>
      <c r="C115" s="14" t="s">
        <v>5</v>
      </c>
      <c r="D115" s="231"/>
      <c r="E115" s="268"/>
      <c r="F115" s="215" t="str">
        <f t="shared" si="2"/>
        <v>N/A</v>
      </c>
      <c r="G115" s="6"/>
      <c r="AA115" s="15" t="str">
        <f t="shared" si="3"/>
        <v/>
      </c>
      <c r="AB115" s="15" t="str">
        <f>IF(LEN($AA115)=0,"N",IF(LEN($AA115)&gt;1,"Error -- Availability entered in an incorrect format",IF($AA115='Control Panel'!$F$36,$AA115,IF($AA115='Control Panel'!$F$37,$AA115,IF($AA115='Control Panel'!$F$38,$AA115,IF($AA115='Control Panel'!$F$39,$AA115,IF($AA115='Control Panel'!$F$40,$AA115,IF($AA115='Control Panel'!$F$41,$AA115,"Error -- Availability entered in an incorrect format"))))))))</f>
        <v>N</v>
      </c>
    </row>
    <row r="116" spans="1:28" s="15" customFormat="1" x14ac:dyDescent="0.25">
      <c r="A116" s="7">
        <v>104</v>
      </c>
      <c r="B116" s="264" t="s">
        <v>1062</v>
      </c>
      <c r="C116" s="14" t="s">
        <v>6</v>
      </c>
      <c r="D116" s="231"/>
      <c r="E116" s="268"/>
      <c r="F116" s="215" t="str">
        <f t="shared" si="2"/>
        <v>N/A</v>
      </c>
      <c r="G116" s="6"/>
      <c r="AA116" s="15" t="str">
        <f t="shared" si="3"/>
        <v/>
      </c>
      <c r="AB116" s="15" t="str">
        <f>IF(LEN($AA116)=0,"N",IF(LEN($AA116)&gt;1,"Error -- Availability entered in an incorrect format",IF($AA116='Control Panel'!$F$36,$AA116,IF($AA116='Control Panel'!$F$37,$AA116,IF($AA116='Control Panel'!$F$38,$AA116,IF($AA116='Control Panel'!$F$39,$AA116,IF($AA116='Control Panel'!$F$40,$AA116,IF($AA116='Control Panel'!$F$41,$AA116,"Error -- Availability entered in an incorrect format"))))))))</f>
        <v>N</v>
      </c>
    </row>
    <row r="117" spans="1:28" s="15" customFormat="1" x14ac:dyDescent="0.25">
      <c r="A117" s="7">
        <v>105</v>
      </c>
      <c r="B117" s="264" t="s">
        <v>1063</v>
      </c>
      <c r="C117" s="14" t="s">
        <v>6</v>
      </c>
      <c r="D117" s="231"/>
      <c r="E117" s="268"/>
      <c r="F117" s="215" t="str">
        <f t="shared" si="2"/>
        <v>N/A</v>
      </c>
      <c r="G117" s="6"/>
      <c r="AA117" s="15" t="str">
        <f t="shared" si="3"/>
        <v/>
      </c>
      <c r="AB117" s="15" t="str">
        <f>IF(LEN($AA117)=0,"N",IF(LEN($AA117)&gt;1,"Error -- Availability entered in an incorrect format",IF($AA117='Control Panel'!$F$36,$AA117,IF($AA117='Control Panel'!$F$37,$AA117,IF($AA117='Control Panel'!$F$38,$AA117,IF($AA117='Control Panel'!$F$39,$AA117,IF($AA117='Control Panel'!$F$40,$AA117,IF($AA117='Control Panel'!$F$41,$AA117,"Error -- Availability entered in an incorrect format"))))))))</f>
        <v>N</v>
      </c>
    </row>
    <row r="118" spans="1:28" s="15" customFormat="1" x14ac:dyDescent="0.25">
      <c r="A118" s="7">
        <v>106</v>
      </c>
      <c r="B118" s="264" t="s">
        <v>1064</v>
      </c>
      <c r="C118" s="14" t="s">
        <v>6</v>
      </c>
      <c r="D118" s="231"/>
      <c r="E118" s="268"/>
      <c r="F118" s="215" t="str">
        <f t="shared" si="2"/>
        <v>N/A</v>
      </c>
      <c r="G118" s="6"/>
      <c r="AA118" s="15" t="str">
        <f t="shared" si="3"/>
        <v/>
      </c>
      <c r="AB118" s="15" t="str">
        <f>IF(LEN($AA118)=0,"N",IF(LEN($AA118)&gt;1,"Error -- Availability entered in an incorrect format",IF($AA118='Control Panel'!$F$36,$AA118,IF($AA118='Control Panel'!$F$37,$AA118,IF($AA118='Control Panel'!$F$38,$AA118,IF($AA118='Control Panel'!$F$39,$AA118,IF($AA118='Control Panel'!$F$40,$AA118,IF($AA118='Control Panel'!$F$41,$AA118,"Error -- Availability entered in an incorrect format"))))))))</f>
        <v>N</v>
      </c>
    </row>
    <row r="119" spans="1:28" s="15" customFormat="1" x14ac:dyDescent="0.25">
      <c r="A119" s="7">
        <v>107</v>
      </c>
      <c r="B119" s="264" t="s">
        <v>1065</v>
      </c>
      <c r="C119" s="14" t="s">
        <v>6</v>
      </c>
      <c r="D119" s="231"/>
      <c r="E119" s="268"/>
      <c r="F119" s="215" t="str">
        <f t="shared" si="2"/>
        <v>N/A</v>
      </c>
      <c r="G119" s="6"/>
      <c r="AA119" s="15" t="str">
        <f t="shared" si="3"/>
        <v/>
      </c>
      <c r="AB119" s="15" t="str">
        <f>IF(LEN($AA119)=0,"N",IF(LEN($AA119)&gt;1,"Error -- Availability entered in an incorrect format",IF($AA119='Control Panel'!$F$36,$AA119,IF($AA119='Control Panel'!$F$37,$AA119,IF($AA119='Control Panel'!$F$38,$AA119,IF($AA119='Control Panel'!$F$39,$AA119,IF($AA119='Control Panel'!$F$40,$AA119,IF($AA119='Control Panel'!$F$41,$AA119,"Error -- Availability entered in an incorrect format"))))))))</f>
        <v>N</v>
      </c>
    </row>
    <row r="120" spans="1:28" s="15" customFormat="1" x14ac:dyDescent="0.25">
      <c r="A120" s="7">
        <v>108</v>
      </c>
      <c r="B120" s="264" t="s">
        <v>1066</v>
      </c>
      <c r="C120" s="14" t="s">
        <v>6</v>
      </c>
      <c r="D120" s="231"/>
      <c r="E120" s="268"/>
      <c r="F120" s="215" t="str">
        <f t="shared" si="2"/>
        <v>N/A</v>
      </c>
      <c r="G120" s="6"/>
      <c r="AA120" s="15" t="str">
        <f t="shared" si="3"/>
        <v/>
      </c>
      <c r="AB120" s="15" t="str">
        <f>IF(LEN($AA120)=0,"N",IF(LEN($AA120)&gt;1,"Error -- Availability entered in an incorrect format",IF($AA120='Control Panel'!$F$36,$AA120,IF($AA120='Control Panel'!$F$37,$AA120,IF($AA120='Control Panel'!$F$38,$AA120,IF($AA120='Control Panel'!$F$39,$AA120,IF($AA120='Control Panel'!$F$40,$AA120,IF($AA120='Control Panel'!$F$41,$AA120,"Error -- Availability entered in an incorrect format"))))))))</f>
        <v>N</v>
      </c>
    </row>
    <row r="121" spans="1:28" s="15" customFormat="1" x14ac:dyDescent="0.25">
      <c r="A121" s="7">
        <v>109</v>
      </c>
      <c r="B121" s="264" t="s">
        <v>1067</v>
      </c>
      <c r="C121" s="14" t="s">
        <v>6</v>
      </c>
      <c r="D121" s="231"/>
      <c r="E121" s="268"/>
      <c r="F121" s="215" t="str">
        <f t="shared" si="2"/>
        <v>N/A</v>
      </c>
      <c r="G121" s="6"/>
      <c r="AA121" s="15" t="str">
        <f t="shared" si="3"/>
        <v/>
      </c>
      <c r="AB121" s="15" t="str">
        <f>IF(LEN($AA121)=0,"N",IF(LEN($AA121)&gt;1,"Error -- Availability entered in an incorrect format",IF($AA121='Control Panel'!$F$36,$AA121,IF($AA121='Control Panel'!$F$37,$AA121,IF($AA121='Control Panel'!$F$38,$AA121,IF($AA121='Control Panel'!$F$39,$AA121,IF($AA121='Control Panel'!$F$40,$AA121,IF($AA121='Control Panel'!$F$41,$AA121,"Error -- Availability entered in an incorrect format"))))))))</f>
        <v>N</v>
      </c>
    </row>
    <row r="122" spans="1:28" s="15" customFormat="1" x14ac:dyDescent="0.25">
      <c r="A122" s="7">
        <v>110</v>
      </c>
      <c r="B122" s="264" t="s">
        <v>1068</v>
      </c>
      <c r="C122" s="14" t="s">
        <v>6</v>
      </c>
      <c r="D122" s="231"/>
      <c r="E122" s="268"/>
      <c r="F122" s="215" t="str">
        <f t="shared" si="2"/>
        <v>N/A</v>
      </c>
      <c r="G122" s="6"/>
      <c r="AA122" s="15" t="str">
        <f t="shared" si="3"/>
        <v/>
      </c>
      <c r="AB122" s="15" t="str">
        <f>IF(LEN($AA122)=0,"N",IF(LEN($AA122)&gt;1,"Error -- Availability entered in an incorrect format",IF($AA122='Control Panel'!$F$36,$AA122,IF($AA122='Control Panel'!$F$37,$AA122,IF($AA122='Control Panel'!$F$38,$AA122,IF($AA122='Control Panel'!$F$39,$AA122,IF($AA122='Control Panel'!$F$40,$AA122,IF($AA122='Control Panel'!$F$41,$AA122,"Error -- Availability entered in an incorrect format"))))))))</f>
        <v>N</v>
      </c>
    </row>
    <row r="123" spans="1:28" s="15" customFormat="1" x14ac:dyDescent="0.25">
      <c r="A123" s="7">
        <v>111</v>
      </c>
      <c r="B123" s="264" t="s">
        <v>1069</v>
      </c>
      <c r="C123" s="14" t="s">
        <v>5</v>
      </c>
      <c r="D123" s="231"/>
      <c r="E123" s="268"/>
      <c r="F123" s="215" t="str">
        <f t="shared" si="2"/>
        <v>N/A</v>
      </c>
      <c r="G123" s="6"/>
      <c r="AA123" s="15" t="str">
        <f t="shared" si="3"/>
        <v/>
      </c>
      <c r="AB123" s="15" t="str">
        <f>IF(LEN($AA123)=0,"N",IF(LEN($AA123)&gt;1,"Error -- Availability entered in an incorrect format",IF($AA123='Control Panel'!$F$36,$AA123,IF($AA123='Control Panel'!$F$37,$AA123,IF($AA123='Control Panel'!$F$38,$AA123,IF($AA123='Control Panel'!$F$39,$AA123,IF($AA123='Control Panel'!$F$40,$AA123,IF($AA123='Control Panel'!$F$41,$AA123,"Error -- Availability entered in an incorrect format"))))))))</f>
        <v>N</v>
      </c>
    </row>
    <row r="124" spans="1:28" s="15" customFormat="1" x14ac:dyDescent="0.25">
      <c r="A124" s="7">
        <v>112</v>
      </c>
      <c r="B124" s="264" t="s">
        <v>1070</v>
      </c>
      <c r="C124" s="14" t="s">
        <v>6</v>
      </c>
      <c r="D124" s="231"/>
      <c r="E124" s="268"/>
      <c r="F124" s="215" t="str">
        <f t="shared" si="2"/>
        <v>N/A</v>
      </c>
      <c r="G124" s="6"/>
      <c r="AA124" s="15" t="str">
        <f t="shared" si="3"/>
        <v/>
      </c>
      <c r="AB124" s="15" t="str">
        <f>IF(LEN($AA124)=0,"N",IF(LEN($AA124)&gt;1,"Error -- Availability entered in an incorrect format",IF($AA124='Control Panel'!$F$36,$AA124,IF($AA124='Control Panel'!$F$37,$AA124,IF($AA124='Control Panel'!$F$38,$AA124,IF($AA124='Control Panel'!$F$39,$AA124,IF($AA124='Control Panel'!$F$40,$AA124,IF($AA124='Control Panel'!$F$41,$AA124,"Error -- Availability entered in an incorrect format"))))))))</f>
        <v>N</v>
      </c>
    </row>
    <row r="125" spans="1:28" s="15" customFormat="1" x14ac:dyDescent="0.25">
      <c r="A125" s="7">
        <v>113</v>
      </c>
      <c r="B125" s="264" t="s">
        <v>1071</v>
      </c>
      <c r="C125" s="14" t="s">
        <v>6</v>
      </c>
      <c r="D125" s="231"/>
      <c r="E125" s="268"/>
      <c r="F125" s="215" t="str">
        <f t="shared" si="2"/>
        <v>N/A</v>
      </c>
      <c r="G125" s="6"/>
      <c r="AA125" s="15" t="str">
        <f t="shared" si="3"/>
        <v/>
      </c>
      <c r="AB125" s="15" t="str">
        <f>IF(LEN($AA125)=0,"N",IF(LEN($AA125)&gt;1,"Error -- Availability entered in an incorrect format",IF($AA125='Control Panel'!$F$36,$AA125,IF($AA125='Control Panel'!$F$37,$AA125,IF($AA125='Control Panel'!$F$38,$AA125,IF($AA125='Control Panel'!$F$39,$AA125,IF($AA125='Control Panel'!$F$40,$AA125,IF($AA125='Control Panel'!$F$41,$AA125,"Error -- Availability entered in an incorrect format"))))))))</f>
        <v>N</v>
      </c>
    </row>
    <row r="126" spans="1:28" s="15" customFormat="1" x14ac:dyDescent="0.25">
      <c r="A126" s="7">
        <v>114</v>
      </c>
      <c r="B126" s="264" t="s">
        <v>1072</v>
      </c>
      <c r="C126" s="14" t="s">
        <v>5</v>
      </c>
      <c r="D126" s="231"/>
      <c r="E126" s="268"/>
      <c r="F126" s="215" t="str">
        <f t="shared" si="2"/>
        <v>N/A</v>
      </c>
      <c r="G126" s="6"/>
      <c r="AA126" s="15" t="str">
        <f t="shared" si="3"/>
        <v/>
      </c>
      <c r="AB126" s="15" t="str">
        <f>IF(LEN($AA126)=0,"N",IF(LEN($AA126)&gt;1,"Error -- Availability entered in an incorrect format",IF($AA126='Control Panel'!$F$36,$AA126,IF($AA126='Control Panel'!$F$37,$AA126,IF($AA126='Control Panel'!$F$38,$AA126,IF($AA126='Control Panel'!$F$39,$AA126,IF($AA126='Control Panel'!$F$40,$AA126,IF($AA126='Control Panel'!$F$41,$AA126,"Error -- Availability entered in an incorrect format"))))))))</f>
        <v>N</v>
      </c>
    </row>
    <row r="127" spans="1:28" s="15" customFormat="1" x14ac:dyDescent="0.25">
      <c r="A127" s="7">
        <v>115</v>
      </c>
      <c r="B127" s="264" t="s">
        <v>1073</v>
      </c>
      <c r="C127" s="14" t="s">
        <v>6</v>
      </c>
      <c r="D127" s="231"/>
      <c r="E127" s="268"/>
      <c r="F127" s="215" t="str">
        <f t="shared" si="2"/>
        <v>N/A</v>
      </c>
      <c r="G127" s="6"/>
      <c r="AA127" s="15" t="str">
        <f t="shared" si="3"/>
        <v/>
      </c>
      <c r="AB127" s="15" t="str">
        <f>IF(LEN($AA127)=0,"N",IF(LEN($AA127)&gt;1,"Error -- Availability entered in an incorrect format",IF($AA127='Control Panel'!$F$36,$AA127,IF($AA127='Control Panel'!$F$37,$AA127,IF($AA127='Control Panel'!$F$38,$AA127,IF($AA127='Control Panel'!$F$39,$AA127,IF($AA127='Control Panel'!$F$40,$AA127,IF($AA127='Control Panel'!$F$41,$AA127,"Error -- Availability entered in an incorrect format"))))))))</f>
        <v>N</v>
      </c>
    </row>
    <row r="128" spans="1:28" s="15" customFormat="1" x14ac:dyDescent="0.25">
      <c r="A128" s="7">
        <v>116</v>
      </c>
      <c r="B128" s="264" t="s">
        <v>1074</v>
      </c>
      <c r="C128" s="14" t="s">
        <v>6</v>
      </c>
      <c r="D128" s="231"/>
      <c r="E128" s="268"/>
      <c r="F128" s="215" t="str">
        <f t="shared" si="2"/>
        <v>N/A</v>
      </c>
      <c r="G128" s="6"/>
      <c r="AA128" s="15" t="str">
        <f t="shared" si="3"/>
        <v/>
      </c>
      <c r="AB128" s="15" t="str">
        <f>IF(LEN($AA128)=0,"N",IF(LEN($AA128)&gt;1,"Error -- Availability entered in an incorrect format",IF($AA128='Control Panel'!$F$36,$AA128,IF($AA128='Control Panel'!$F$37,$AA128,IF($AA128='Control Panel'!$F$38,$AA128,IF($AA128='Control Panel'!$F$39,$AA128,IF($AA128='Control Panel'!$F$40,$AA128,IF($AA128='Control Panel'!$F$41,$AA128,"Error -- Availability entered in an incorrect format"))))))))</f>
        <v>N</v>
      </c>
    </row>
    <row r="129" spans="1:28" s="15" customFormat="1" x14ac:dyDescent="0.25">
      <c r="A129" s="7">
        <v>117</v>
      </c>
      <c r="B129" s="264" t="s">
        <v>1075</v>
      </c>
      <c r="C129" s="14" t="s">
        <v>6</v>
      </c>
      <c r="D129" s="231"/>
      <c r="E129" s="268"/>
      <c r="F129" s="215" t="str">
        <f t="shared" si="2"/>
        <v>N/A</v>
      </c>
      <c r="G129" s="6"/>
      <c r="AA129" s="15" t="str">
        <f t="shared" si="3"/>
        <v/>
      </c>
      <c r="AB129" s="15" t="str">
        <f>IF(LEN($AA129)=0,"N",IF(LEN($AA129)&gt;1,"Error -- Availability entered in an incorrect format",IF($AA129='Control Panel'!$F$36,$AA129,IF($AA129='Control Panel'!$F$37,$AA129,IF($AA129='Control Panel'!$F$38,$AA129,IF($AA129='Control Panel'!$F$39,$AA129,IF($AA129='Control Panel'!$F$40,$AA129,IF($AA129='Control Panel'!$F$41,$AA129,"Error -- Availability entered in an incorrect format"))))))))</f>
        <v>N</v>
      </c>
    </row>
    <row r="130" spans="1:28" s="15" customFormat="1" ht="30" x14ac:dyDescent="0.25">
      <c r="A130" s="7">
        <v>118</v>
      </c>
      <c r="B130" s="264" t="s">
        <v>1076</v>
      </c>
      <c r="C130" s="14" t="s">
        <v>6</v>
      </c>
      <c r="D130" s="231"/>
      <c r="E130" s="268"/>
      <c r="F130" s="215" t="str">
        <f t="shared" si="2"/>
        <v>N/A</v>
      </c>
      <c r="G130" s="6"/>
      <c r="AA130" s="15" t="str">
        <f t="shared" si="3"/>
        <v/>
      </c>
      <c r="AB130" s="15" t="str">
        <f>IF(LEN($AA130)=0,"N",IF(LEN($AA130)&gt;1,"Error -- Availability entered in an incorrect format",IF($AA130='Control Panel'!$F$36,$AA130,IF($AA130='Control Panel'!$F$37,$AA130,IF($AA130='Control Panel'!$F$38,$AA130,IF($AA130='Control Panel'!$F$39,$AA130,IF($AA130='Control Panel'!$F$40,$AA130,IF($AA130='Control Panel'!$F$41,$AA130,"Error -- Availability entered in an incorrect format"))))))))</f>
        <v>N</v>
      </c>
    </row>
    <row r="131" spans="1:28" s="15" customFormat="1" x14ac:dyDescent="0.25">
      <c r="A131" s="7">
        <v>119</v>
      </c>
      <c r="B131" s="264" t="s">
        <v>1077</v>
      </c>
      <c r="C131" s="14" t="s">
        <v>6</v>
      </c>
      <c r="D131" s="231"/>
      <c r="E131" s="268"/>
      <c r="F131" s="215" t="str">
        <f t="shared" si="2"/>
        <v>N/A</v>
      </c>
      <c r="G131" s="6"/>
      <c r="AA131" s="15" t="str">
        <f t="shared" si="3"/>
        <v/>
      </c>
      <c r="AB131" s="15" t="str">
        <f>IF(LEN($AA131)=0,"N",IF(LEN($AA131)&gt;1,"Error -- Availability entered in an incorrect format",IF($AA131='Control Panel'!$F$36,$AA131,IF($AA131='Control Panel'!$F$37,$AA131,IF($AA131='Control Panel'!$F$38,$AA131,IF($AA131='Control Panel'!$F$39,$AA131,IF($AA131='Control Panel'!$F$40,$AA131,IF($AA131='Control Panel'!$F$41,$AA131,"Error -- Availability entered in an incorrect format"))))))))</f>
        <v>N</v>
      </c>
    </row>
    <row r="132" spans="1:28" s="15" customFormat="1" x14ac:dyDescent="0.25">
      <c r="A132" s="7">
        <v>120</v>
      </c>
      <c r="B132" s="264" t="s">
        <v>1078</v>
      </c>
      <c r="C132" s="14" t="s">
        <v>6</v>
      </c>
      <c r="D132" s="231"/>
      <c r="E132" s="268"/>
      <c r="F132" s="215" t="str">
        <f t="shared" si="2"/>
        <v>N/A</v>
      </c>
      <c r="G132" s="6"/>
      <c r="AA132" s="15" t="str">
        <f t="shared" si="3"/>
        <v/>
      </c>
      <c r="AB132" s="15" t="str">
        <f>IF(LEN($AA132)=0,"N",IF(LEN($AA132)&gt;1,"Error -- Availability entered in an incorrect format",IF($AA132='Control Panel'!$F$36,$AA132,IF($AA132='Control Panel'!$F$37,$AA132,IF($AA132='Control Panel'!$F$38,$AA132,IF($AA132='Control Panel'!$F$39,$AA132,IF($AA132='Control Panel'!$F$40,$AA132,IF($AA132='Control Panel'!$F$41,$AA132,"Error -- Availability entered in an incorrect format"))))))))</f>
        <v>N</v>
      </c>
    </row>
    <row r="133" spans="1:28" s="15" customFormat="1" x14ac:dyDescent="0.25">
      <c r="A133" s="7">
        <v>121</v>
      </c>
      <c r="B133" s="10" t="s">
        <v>1079</v>
      </c>
      <c r="C133" s="14" t="s">
        <v>6</v>
      </c>
      <c r="D133" s="231"/>
      <c r="E133" s="268"/>
      <c r="F133" s="215" t="str">
        <f t="shared" si="2"/>
        <v>N/A</v>
      </c>
      <c r="G133" s="6"/>
      <c r="AA133" s="15" t="str">
        <f t="shared" si="3"/>
        <v/>
      </c>
      <c r="AB133" s="15" t="str">
        <f>IF(LEN($AA133)=0,"N",IF(LEN($AA133)&gt;1,"Error -- Availability entered in an incorrect format",IF($AA133='Control Panel'!$F$36,$AA133,IF($AA133='Control Panel'!$F$37,$AA133,IF($AA133='Control Panel'!$F$38,$AA133,IF($AA133='Control Panel'!$F$39,$AA133,IF($AA133='Control Panel'!$F$40,$AA133,IF($AA133='Control Panel'!$F$41,$AA133,"Error -- Availability entered in an incorrect format"))))))))</f>
        <v>N</v>
      </c>
    </row>
    <row r="134" spans="1:28" s="15" customFormat="1" ht="30" x14ac:dyDescent="0.25">
      <c r="A134" s="7">
        <v>122</v>
      </c>
      <c r="B134" s="10" t="s">
        <v>1080</v>
      </c>
      <c r="C134" s="14" t="s">
        <v>6</v>
      </c>
      <c r="D134" s="231"/>
      <c r="E134" s="268"/>
      <c r="F134" s="215" t="str">
        <f t="shared" si="2"/>
        <v>N/A</v>
      </c>
      <c r="G134" s="6"/>
      <c r="AA134" s="15" t="str">
        <f t="shared" si="3"/>
        <v/>
      </c>
      <c r="AB134" s="15" t="str">
        <f>IF(LEN($AA134)=0,"N",IF(LEN($AA134)&gt;1,"Error -- Availability entered in an incorrect format",IF($AA134='Control Panel'!$F$36,$AA134,IF($AA134='Control Panel'!$F$37,$AA134,IF($AA134='Control Panel'!$F$38,$AA134,IF($AA134='Control Panel'!$F$39,$AA134,IF($AA134='Control Panel'!$F$40,$AA134,IF($AA134='Control Panel'!$F$41,$AA134,"Error -- Availability entered in an incorrect format"))))))))</f>
        <v>N</v>
      </c>
    </row>
    <row r="135" spans="1:28" s="15" customFormat="1" ht="30" x14ac:dyDescent="0.25">
      <c r="A135" s="7">
        <v>123</v>
      </c>
      <c r="B135" s="10" t="s">
        <v>1081</v>
      </c>
      <c r="C135" s="14" t="s">
        <v>6</v>
      </c>
      <c r="D135" s="231"/>
      <c r="E135" s="268"/>
      <c r="F135" s="215" t="str">
        <f t="shared" si="2"/>
        <v>N/A</v>
      </c>
      <c r="G135" s="6"/>
      <c r="AA135" s="15" t="str">
        <f t="shared" si="3"/>
        <v/>
      </c>
      <c r="AB135" s="15" t="str">
        <f>IF(LEN($AA135)=0,"N",IF(LEN($AA135)&gt;1,"Error -- Availability entered in an incorrect format",IF($AA135='Control Panel'!$F$36,$AA135,IF($AA135='Control Panel'!$F$37,$AA135,IF($AA135='Control Panel'!$F$38,$AA135,IF($AA135='Control Panel'!$F$39,$AA135,IF($AA135='Control Panel'!$F$40,$AA135,IF($AA135='Control Panel'!$F$41,$AA135,"Error -- Availability entered in an incorrect format"))))))))</f>
        <v>N</v>
      </c>
    </row>
    <row r="136" spans="1:28" s="15" customFormat="1" x14ac:dyDescent="0.25">
      <c r="A136" s="7">
        <v>124</v>
      </c>
      <c r="B136" s="266" t="s">
        <v>1082</v>
      </c>
      <c r="C136" s="14"/>
      <c r="D136" s="231"/>
      <c r="E136" s="268"/>
      <c r="F136" s="215" t="str">
        <f t="shared" si="2"/>
        <v>N/A</v>
      </c>
      <c r="G136" s="6"/>
      <c r="AA136" s="15" t="str">
        <f t="shared" si="3"/>
        <v/>
      </c>
      <c r="AB136" s="15" t="str">
        <f>IF(LEN($AA136)=0,"N",IF(LEN($AA136)&gt;1,"Error -- Availability entered in an incorrect format",IF($AA136='Control Panel'!$F$36,$AA136,IF($AA136='Control Panel'!$F$37,$AA136,IF($AA136='Control Panel'!$F$38,$AA136,IF($AA136='Control Panel'!$F$39,$AA136,IF($AA136='Control Panel'!$F$40,$AA136,IF($AA136='Control Panel'!$F$41,$AA136,"Error -- Availability entered in an incorrect format"))))))))</f>
        <v>N</v>
      </c>
    </row>
    <row r="137" spans="1:28" s="15" customFormat="1" ht="30" x14ac:dyDescent="0.25">
      <c r="A137" s="7">
        <v>125</v>
      </c>
      <c r="B137" s="10" t="s">
        <v>1083</v>
      </c>
      <c r="C137" s="14" t="s">
        <v>6</v>
      </c>
      <c r="D137" s="231"/>
      <c r="E137" s="268"/>
      <c r="F137" s="215" t="str">
        <f t="shared" si="2"/>
        <v>N/A</v>
      </c>
      <c r="G137" s="6"/>
      <c r="AA137" s="15" t="str">
        <f t="shared" si="3"/>
        <v/>
      </c>
      <c r="AB137" s="15" t="str">
        <f>IF(LEN($AA137)=0,"N",IF(LEN($AA137)&gt;1,"Error -- Availability entered in an incorrect format",IF($AA137='Control Panel'!$F$36,$AA137,IF($AA137='Control Panel'!$F$37,$AA137,IF($AA137='Control Panel'!$F$38,$AA137,IF($AA137='Control Panel'!$F$39,$AA137,IF($AA137='Control Panel'!$F$40,$AA137,IF($AA137='Control Panel'!$F$41,$AA137,"Error -- Availability entered in an incorrect format"))))))))</f>
        <v>N</v>
      </c>
    </row>
    <row r="138" spans="1:28" s="15" customFormat="1" ht="30" x14ac:dyDescent="0.25">
      <c r="A138" s="7">
        <v>126</v>
      </c>
      <c r="B138" s="10" t="s">
        <v>1084</v>
      </c>
      <c r="C138" s="14" t="s">
        <v>6</v>
      </c>
      <c r="D138" s="231"/>
      <c r="E138" s="268"/>
      <c r="F138" s="215" t="str">
        <f t="shared" si="2"/>
        <v>N/A</v>
      </c>
      <c r="G138" s="6"/>
      <c r="AA138" s="15" t="str">
        <f t="shared" si="3"/>
        <v/>
      </c>
      <c r="AB138" s="15" t="str">
        <f>IF(LEN($AA138)=0,"N",IF(LEN($AA138)&gt;1,"Error -- Availability entered in an incorrect format",IF($AA138='Control Panel'!$F$36,$AA138,IF($AA138='Control Panel'!$F$37,$AA138,IF($AA138='Control Panel'!$F$38,$AA138,IF($AA138='Control Panel'!$F$39,$AA138,IF($AA138='Control Panel'!$F$40,$AA138,IF($AA138='Control Panel'!$F$41,$AA138,"Error -- Availability entered in an incorrect format"))))))))</f>
        <v>N</v>
      </c>
    </row>
    <row r="139" spans="1:28" s="15" customFormat="1" x14ac:dyDescent="0.25">
      <c r="A139" s="7">
        <v>127</v>
      </c>
      <c r="B139" s="263" t="s">
        <v>1085</v>
      </c>
      <c r="C139" s="14"/>
      <c r="D139" s="231"/>
      <c r="E139" s="268"/>
      <c r="F139" s="215" t="str">
        <f t="shared" si="2"/>
        <v>N/A</v>
      </c>
      <c r="G139" s="6"/>
      <c r="AA139" s="15" t="str">
        <f t="shared" si="3"/>
        <v/>
      </c>
      <c r="AB139" s="15" t="str">
        <f>IF(LEN($AA139)=0,"N",IF(LEN($AA139)&gt;1,"Error -- Availability entered in an incorrect format",IF($AA139='Control Panel'!$F$36,$AA139,IF($AA139='Control Panel'!$F$37,$AA139,IF($AA139='Control Panel'!$F$38,$AA139,IF($AA139='Control Panel'!$F$39,$AA139,IF($AA139='Control Panel'!$F$40,$AA139,IF($AA139='Control Panel'!$F$41,$AA139,"Error -- Availability entered in an incorrect format"))))))))</f>
        <v>N</v>
      </c>
    </row>
    <row r="140" spans="1:28" s="15" customFormat="1" ht="30" x14ac:dyDescent="0.25">
      <c r="A140" s="7">
        <v>128</v>
      </c>
      <c r="B140" s="215" t="s">
        <v>1086</v>
      </c>
      <c r="C140" s="14" t="s">
        <v>6</v>
      </c>
      <c r="D140" s="231"/>
      <c r="E140" s="268"/>
      <c r="F140" s="215" t="str">
        <f t="shared" si="2"/>
        <v>N/A</v>
      </c>
      <c r="G140" s="6"/>
      <c r="AA140" s="15" t="str">
        <f t="shared" si="3"/>
        <v/>
      </c>
      <c r="AB140" s="15" t="str">
        <f>IF(LEN($AA140)=0,"N",IF(LEN($AA140)&gt;1,"Error -- Availability entered in an incorrect format",IF($AA140='Control Panel'!$F$36,$AA140,IF($AA140='Control Panel'!$F$37,$AA140,IF($AA140='Control Panel'!$F$38,$AA140,IF($AA140='Control Panel'!$F$39,$AA140,IF($AA140='Control Panel'!$F$40,$AA140,IF($AA140='Control Panel'!$F$41,$AA140,"Error -- Availability entered in an incorrect format"))))))))</f>
        <v>N</v>
      </c>
    </row>
    <row r="141" spans="1:28" s="15" customFormat="1" ht="30" x14ac:dyDescent="0.25">
      <c r="A141" s="7">
        <v>129</v>
      </c>
      <c r="B141" s="215" t="s">
        <v>1087</v>
      </c>
      <c r="C141" s="14" t="s">
        <v>6</v>
      </c>
      <c r="D141" s="231"/>
      <c r="E141" s="268"/>
      <c r="F141" s="215" t="str">
        <f t="shared" si="2"/>
        <v>N/A</v>
      </c>
      <c r="G141" s="6"/>
      <c r="AA141" s="15" t="str">
        <f t="shared" si="3"/>
        <v/>
      </c>
      <c r="AB141" s="15" t="str">
        <f>IF(LEN($AA141)=0,"N",IF(LEN($AA141)&gt;1,"Error -- Availability entered in an incorrect format",IF($AA141='Control Panel'!$F$36,$AA141,IF($AA141='Control Panel'!$F$37,$AA141,IF($AA141='Control Panel'!$F$38,$AA141,IF($AA141='Control Panel'!$F$39,$AA141,IF($AA141='Control Panel'!$F$40,$AA141,IF($AA141='Control Panel'!$F$41,$AA141,"Error -- Availability entered in an incorrect format"))))))))</f>
        <v>N</v>
      </c>
    </row>
    <row r="142" spans="1:28" s="15" customFormat="1" ht="30" x14ac:dyDescent="0.25">
      <c r="A142" s="7">
        <v>130</v>
      </c>
      <c r="B142" s="10" t="s">
        <v>1088</v>
      </c>
      <c r="C142" s="14" t="s">
        <v>6</v>
      </c>
      <c r="D142" s="231"/>
      <c r="E142" s="268"/>
      <c r="F142" s="215" t="str">
        <f t="shared" ref="F142:F205" si="4">IF($D$10=$A$9,"N/A",$D$10)</f>
        <v>N/A</v>
      </c>
      <c r="G142" s="6"/>
      <c r="AA142" s="15" t="str">
        <f t="shared" ref="AA142:AA205" si="5">TRIM($D142)</f>
        <v/>
      </c>
      <c r="AB142" s="15" t="str">
        <f>IF(LEN($AA142)=0,"N",IF(LEN($AA142)&gt;1,"Error -- Availability entered in an incorrect format",IF($AA142='Control Panel'!$F$36,$AA142,IF($AA142='Control Panel'!$F$37,$AA142,IF($AA142='Control Panel'!$F$38,$AA142,IF($AA142='Control Panel'!$F$39,$AA142,IF($AA142='Control Panel'!$F$40,$AA142,IF($AA142='Control Panel'!$F$41,$AA142,"Error -- Availability entered in an incorrect format"))))))))</f>
        <v>N</v>
      </c>
    </row>
    <row r="143" spans="1:28" s="15" customFormat="1" x14ac:dyDescent="0.25">
      <c r="A143" s="7">
        <v>131</v>
      </c>
      <c r="B143" s="264" t="s">
        <v>1089</v>
      </c>
      <c r="C143" s="14" t="s">
        <v>6</v>
      </c>
      <c r="D143" s="231"/>
      <c r="E143" s="268"/>
      <c r="F143" s="215" t="str">
        <f t="shared" si="4"/>
        <v>N/A</v>
      </c>
      <c r="G143" s="6"/>
      <c r="AA143" s="15" t="str">
        <f t="shared" si="5"/>
        <v/>
      </c>
      <c r="AB143" s="15" t="str">
        <f>IF(LEN($AA143)=0,"N",IF(LEN($AA143)&gt;1,"Error -- Availability entered in an incorrect format",IF($AA143='Control Panel'!$F$36,$AA143,IF($AA143='Control Panel'!$F$37,$AA143,IF($AA143='Control Panel'!$F$38,$AA143,IF($AA143='Control Panel'!$F$39,$AA143,IF($AA143='Control Panel'!$F$40,$AA143,IF($AA143='Control Panel'!$F$41,$AA143,"Error -- Availability entered in an incorrect format"))))))))</f>
        <v>N</v>
      </c>
    </row>
    <row r="144" spans="1:28" s="15" customFormat="1" x14ac:dyDescent="0.25">
      <c r="A144" s="7">
        <v>132</v>
      </c>
      <c r="B144" s="264" t="s">
        <v>789</v>
      </c>
      <c r="C144" s="14" t="s">
        <v>6</v>
      </c>
      <c r="D144" s="231"/>
      <c r="E144" s="268"/>
      <c r="F144" s="215" t="str">
        <f t="shared" si="4"/>
        <v>N/A</v>
      </c>
      <c r="G144" s="6"/>
      <c r="AA144" s="15" t="str">
        <f t="shared" si="5"/>
        <v/>
      </c>
      <c r="AB144" s="15" t="str">
        <f>IF(LEN($AA144)=0,"N",IF(LEN($AA144)&gt;1,"Error -- Availability entered in an incorrect format",IF($AA144='Control Panel'!$F$36,$AA144,IF($AA144='Control Panel'!$F$37,$AA144,IF($AA144='Control Panel'!$F$38,$AA144,IF($AA144='Control Panel'!$F$39,$AA144,IF($AA144='Control Panel'!$F$40,$AA144,IF($AA144='Control Panel'!$F$41,$AA144,"Error -- Availability entered in an incorrect format"))))))))</f>
        <v>N</v>
      </c>
    </row>
    <row r="145" spans="1:28" s="15" customFormat="1" x14ac:dyDescent="0.25">
      <c r="A145" s="7">
        <v>133</v>
      </c>
      <c r="B145" s="264" t="s">
        <v>1090</v>
      </c>
      <c r="C145" s="14" t="s">
        <v>6</v>
      </c>
      <c r="D145" s="231"/>
      <c r="E145" s="268"/>
      <c r="F145" s="215" t="str">
        <f t="shared" si="4"/>
        <v>N/A</v>
      </c>
      <c r="G145" s="6"/>
      <c r="AA145" s="15" t="str">
        <f t="shared" si="5"/>
        <v/>
      </c>
      <c r="AB145" s="15" t="str">
        <f>IF(LEN($AA145)=0,"N",IF(LEN($AA145)&gt;1,"Error -- Availability entered in an incorrect format",IF($AA145='Control Panel'!$F$36,$AA145,IF($AA145='Control Panel'!$F$37,$AA145,IF($AA145='Control Panel'!$F$38,$AA145,IF($AA145='Control Panel'!$F$39,$AA145,IF($AA145='Control Panel'!$F$40,$AA145,IF($AA145='Control Panel'!$F$41,$AA145,"Error -- Availability entered in an incorrect format"))))))))</f>
        <v>N</v>
      </c>
    </row>
    <row r="146" spans="1:28" s="15" customFormat="1" x14ac:dyDescent="0.25">
      <c r="A146" s="7">
        <v>134</v>
      </c>
      <c r="B146" s="264" t="s">
        <v>1091</v>
      </c>
      <c r="C146" s="14" t="s">
        <v>6</v>
      </c>
      <c r="D146" s="231"/>
      <c r="E146" s="268"/>
      <c r="F146" s="215" t="str">
        <f t="shared" si="4"/>
        <v>N/A</v>
      </c>
      <c r="G146" s="6"/>
      <c r="AA146" s="15" t="str">
        <f t="shared" si="5"/>
        <v/>
      </c>
      <c r="AB146" s="15" t="str">
        <f>IF(LEN($AA146)=0,"N",IF(LEN($AA146)&gt;1,"Error -- Availability entered in an incorrect format",IF($AA146='Control Panel'!$F$36,$AA146,IF($AA146='Control Panel'!$F$37,$AA146,IF($AA146='Control Panel'!$F$38,$AA146,IF($AA146='Control Panel'!$F$39,$AA146,IF($AA146='Control Panel'!$F$40,$AA146,IF($AA146='Control Panel'!$F$41,$AA146,"Error -- Availability entered in an incorrect format"))))))))</f>
        <v>N</v>
      </c>
    </row>
    <row r="147" spans="1:28" s="15" customFormat="1" x14ac:dyDescent="0.25">
      <c r="A147" s="7">
        <v>135</v>
      </c>
      <c r="B147" s="264" t="s">
        <v>1092</v>
      </c>
      <c r="C147" s="14" t="s">
        <v>6</v>
      </c>
      <c r="D147" s="231"/>
      <c r="E147" s="268"/>
      <c r="F147" s="215" t="str">
        <f t="shared" si="4"/>
        <v>N/A</v>
      </c>
      <c r="G147" s="6"/>
      <c r="AA147" s="15" t="str">
        <f t="shared" si="5"/>
        <v/>
      </c>
      <c r="AB147" s="15" t="str">
        <f>IF(LEN($AA147)=0,"N",IF(LEN($AA147)&gt;1,"Error -- Availability entered in an incorrect format",IF($AA147='Control Panel'!$F$36,$AA147,IF($AA147='Control Panel'!$F$37,$AA147,IF($AA147='Control Panel'!$F$38,$AA147,IF($AA147='Control Panel'!$F$39,$AA147,IF($AA147='Control Panel'!$F$40,$AA147,IF($AA147='Control Panel'!$F$41,$AA147,"Error -- Availability entered in an incorrect format"))))))))</f>
        <v>N</v>
      </c>
    </row>
    <row r="148" spans="1:28" s="15" customFormat="1" x14ac:dyDescent="0.25">
      <c r="A148" s="7">
        <v>136</v>
      </c>
      <c r="B148" s="309" t="s">
        <v>1093</v>
      </c>
      <c r="C148" s="310" t="s">
        <v>6</v>
      </c>
      <c r="D148" s="231"/>
      <c r="E148" s="268"/>
      <c r="F148" s="215" t="str">
        <f t="shared" si="4"/>
        <v>N/A</v>
      </c>
      <c r="G148" s="6"/>
      <c r="AA148" s="15" t="str">
        <f t="shared" si="5"/>
        <v/>
      </c>
      <c r="AB148" s="15" t="str">
        <f>IF(LEN($AA148)=0,"N",IF(LEN($AA148)&gt;1,"Error -- Availability entered in an incorrect format",IF($AA148='Control Panel'!$F$36,$AA148,IF($AA148='Control Panel'!$F$37,$AA148,IF($AA148='Control Panel'!$F$38,$AA148,IF($AA148='Control Panel'!$F$39,$AA148,IF($AA148='Control Panel'!$F$40,$AA148,IF($AA148='Control Panel'!$F$41,$AA148,"Error -- Availability entered in an incorrect format"))))))))</f>
        <v>N</v>
      </c>
    </row>
    <row r="149" spans="1:28" s="15" customFormat="1" ht="30" x14ac:dyDescent="0.25">
      <c r="A149" s="7">
        <v>137</v>
      </c>
      <c r="B149" s="311" t="s">
        <v>1094</v>
      </c>
      <c r="C149" s="312" t="s">
        <v>6</v>
      </c>
      <c r="D149" s="231"/>
      <c r="E149" s="268"/>
      <c r="F149" s="215" t="str">
        <f t="shared" si="4"/>
        <v>N/A</v>
      </c>
      <c r="G149" s="6"/>
      <c r="AA149" s="15" t="str">
        <f t="shared" si="5"/>
        <v/>
      </c>
      <c r="AB149" s="15" t="str">
        <f>IF(LEN($AA149)=0,"N",IF(LEN($AA149)&gt;1,"Error -- Availability entered in an incorrect format",IF($AA149='Control Panel'!$F$36,$AA149,IF($AA149='Control Panel'!$F$37,$AA149,IF($AA149='Control Panel'!$F$38,$AA149,IF($AA149='Control Panel'!$F$39,$AA149,IF($AA149='Control Panel'!$F$40,$AA149,IF($AA149='Control Panel'!$F$41,$AA149,"Error -- Availability entered in an incorrect format"))))))))</f>
        <v>N</v>
      </c>
    </row>
    <row r="150" spans="1:28" s="15" customFormat="1" x14ac:dyDescent="0.25">
      <c r="A150" s="7">
        <v>138</v>
      </c>
      <c r="B150" s="311" t="s">
        <v>1095</v>
      </c>
      <c r="C150" s="312" t="s">
        <v>5</v>
      </c>
      <c r="D150" s="231"/>
      <c r="E150" s="268"/>
      <c r="F150" s="215" t="str">
        <f t="shared" si="4"/>
        <v>N/A</v>
      </c>
      <c r="G150" s="6"/>
      <c r="AA150" s="15" t="str">
        <f t="shared" si="5"/>
        <v/>
      </c>
      <c r="AB150" s="15" t="str">
        <f>IF(LEN($AA150)=0,"N",IF(LEN($AA150)&gt;1,"Error -- Availability entered in an incorrect format",IF($AA150='Control Panel'!$F$36,$AA150,IF($AA150='Control Panel'!$F$37,$AA150,IF($AA150='Control Panel'!$F$38,$AA150,IF($AA150='Control Panel'!$F$39,$AA150,IF($AA150='Control Panel'!$F$40,$AA150,IF($AA150='Control Panel'!$F$41,$AA150,"Error -- Availability entered in an incorrect format"))))))))</f>
        <v>N</v>
      </c>
    </row>
    <row r="151" spans="1:28" s="15" customFormat="1" x14ac:dyDescent="0.25">
      <c r="A151" s="7">
        <v>139</v>
      </c>
      <c r="B151" s="10" t="s">
        <v>1096</v>
      </c>
      <c r="C151" s="14" t="s">
        <v>5</v>
      </c>
      <c r="D151" s="231"/>
      <c r="E151" s="268"/>
      <c r="F151" s="215" t="str">
        <f t="shared" si="4"/>
        <v>N/A</v>
      </c>
      <c r="G151" s="6"/>
      <c r="AA151" s="15" t="str">
        <f t="shared" si="5"/>
        <v/>
      </c>
      <c r="AB151" s="15" t="str">
        <f>IF(LEN($AA151)=0,"N",IF(LEN($AA151)&gt;1,"Error -- Availability entered in an incorrect format",IF($AA151='Control Panel'!$F$36,$AA151,IF($AA151='Control Panel'!$F$37,$AA151,IF($AA151='Control Panel'!$F$38,$AA151,IF($AA151='Control Panel'!$F$39,$AA151,IF($AA151='Control Panel'!$F$40,$AA151,IF($AA151='Control Panel'!$F$41,$AA151,"Error -- Availability entered in an incorrect format"))))))))</f>
        <v>N</v>
      </c>
    </row>
    <row r="152" spans="1:28" s="15" customFormat="1" ht="45" x14ac:dyDescent="0.25">
      <c r="A152" s="7">
        <v>140</v>
      </c>
      <c r="B152" s="10" t="s">
        <v>1097</v>
      </c>
      <c r="C152" s="312" t="s">
        <v>6</v>
      </c>
      <c r="D152" s="231"/>
      <c r="E152" s="268"/>
      <c r="F152" s="215" t="str">
        <f t="shared" si="4"/>
        <v>N/A</v>
      </c>
      <c r="G152" s="6"/>
      <c r="AA152" s="15" t="str">
        <f t="shared" si="5"/>
        <v/>
      </c>
      <c r="AB152" s="15" t="str">
        <f>IF(LEN($AA152)=0,"N",IF(LEN($AA152)&gt;1,"Error -- Availability entered in an incorrect format",IF($AA152='Control Panel'!$F$36,$AA152,IF($AA152='Control Panel'!$F$37,$AA152,IF($AA152='Control Panel'!$F$38,$AA152,IF($AA152='Control Panel'!$F$39,$AA152,IF($AA152='Control Panel'!$F$40,$AA152,IF($AA152='Control Panel'!$F$41,$AA152,"Error -- Availability entered in an incorrect format"))))))))</f>
        <v>N</v>
      </c>
    </row>
    <row r="153" spans="1:28" s="15" customFormat="1" ht="45" x14ac:dyDescent="0.25">
      <c r="A153" s="7">
        <v>141</v>
      </c>
      <c r="B153" s="313" t="s">
        <v>1098</v>
      </c>
      <c r="C153" s="312" t="s">
        <v>6</v>
      </c>
      <c r="D153" s="231"/>
      <c r="E153" s="268"/>
      <c r="F153" s="215" t="str">
        <f t="shared" si="4"/>
        <v>N/A</v>
      </c>
      <c r="G153" s="6"/>
      <c r="AA153" s="15" t="str">
        <f t="shared" si="5"/>
        <v/>
      </c>
      <c r="AB153" s="15" t="str">
        <f>IF(LEN($AA153)=0,"N",IF(LEN($AA153)&gt;1,"Error -- Availability entered in an incorrect format",IF($AA153='Control Panel'!$F$36,$AA153,IF($AA153='Control Panel'!$F$37,$AA153,IF($AA153='Control Panel'!$F$38,$AA153,IF($AA153='Control Panel'!$F$39,$AA153,IF($AA153='Control Panel'!$F$40,$AA153,IF($AA153='Control Panel'!$F$41,$AA153,"Error -- Availability entered in an incorrect format"))))))))</f>
        <v>N</v>
      </c>
    </row>
    <row r="154" spans="1:28" s="15" customFormat="1" ht="30" x14ac:dyDescent="0.25">
      <c r="A154" s="7">
        <v>142</v>
      </c>
      <c r="B154" s="313" t="s">
        <v>1099</v>
      </c>
      <c r="C154" s="312" t="s">
        <v>6</v>
      </c>
      <c r="D154" s="231"/>
      <c r="E154" s="268"/>
      <c r="F154" s="215" t="str">
        <f t="shared" si="4"/>
        <v>N/A</v>
      </c>
      <c r="G154" s="6"/>
      <c r="AA154" s="15" t="str">
        <f t="shared" si="5"/>
        <v/>
      </c>
      <c r="AB154" s="15" t="str">
        <f>IF(LEN($AA154)=0,"N",IF(LEN($AA154)&gt;1,"Error -- Availability entered in an incorrect format",IF($AA154='Control Panel'!$F$36,$AA154,IF($AA154='Control Panel'!$F$37,$AA154,IF($AA154='Control Panel'!$F$38,$AA154,IF($AA154='Control Panel'!$F$39,$AA154,IF($AA154='Control Panel'!$F$40,$AA154,IF($AA154='Control Panel'!$F$41,$AA154,"Error -- Availability entered in an incorrect format"))))))))</f>
        <v>N</v>
      </c>
    </row>
    <row r="155" spans="1:28" s="15" customFormat="1" x14ac:dyDescent="0.25">
      <c r="A155" s="7">
        <v>143</v>
      </c>
      <c r="B155" s="10" t="s">
        <v>1100</v>
      </c>
      <c r="C155" s="312" t="s">
        <v>6</v>
      </c>
      <c r="D155" s="231"/>
      <c r="E155" s="268"/>
      <c r="F155" s="215" t="str">
        <f t="shared" si="4"/>
        <v>N/A</v>
      </c>
      <c r="G155" s="6"/>
      <c r="AA155" s="15" t="str">
        <f t="shared" si="5"/>
        <v/>
      </c>
      <c r="AB155" s="15" t="str">
        <f>IF(LEN($AA155)=0,"N",IF(LEN($AA155)&gt;1,"Error -- Availability entered in an incorrect format",IF($AA155='Control Panel'!$F$36,$AA155,IF($AA155='Control Panel'!$F$37,$AA155,IF($AA155='Control Panel'!$F$38,$AA155,IF($AA155='Control Panel'!$F$39,$AA155,IF($AA155='Control Panel'!$F$40,$AA155,IF($AA155='Control Panel'!$F$41,$AA155,"Error -- Availability entered in an incorrect format"))))))))</f>
        <v>N</v>
      </c>
    </row>
    <row r="156" spans="1:28" s="15" customFormat="1" ht="30" x14ac:dyDescent="0.25">
      <c r="A156" s="7">
        <v>144</v>
      </c>
      <c r="B156" s="10" t="s">
        <v>1101</v>
      </c>
      <c r="C156" s="310" t="s">
        <v>6</v>
      </c>
      <c r="D156" s="231"/>
      <c r="E156" s="268"/>
      <c r="F156" s="215" t="str">
        <f t="shared" si="4"/>
        <v>N/A</v>
      </c>
      <c r="G156" s="6"/>
      <c r="AA156" s="15" t="str">
        <f t="shared" si="5"/>
        <v/>
      </c>
      <c r="AB156" s="15" t="str">
        <f>IF(LEN($AA156)=0,"N",IF(LEN($AA156)&gt;1,"Error -- Availability entered in an incorrect format",IF($AA156='Control Panel'!$F$36,$AA156,IF($AA156='Control Panel'!$F$37,$AA156,IF($AA156='Control Panel'!$F$38,$AA156,IF($AA156='Control Panel'!$F$39,$AA156,IF($AA156='Control Panel'!$F$40,$AA156,IF($AA156='Control Panel'!$F$41,$AA156,"Error -- Availability entered in an incorrect format"))))))))</f>
        <v>N</v>
      </c>
    </row>
    <row r="157" spans="1:28" s="15" customFormat="1" ht="45" x14ac:dyDescent="0.25">
      <c r="A157" s="7">
        <v>145</v>
      </c>
      <c r="B157" s="272" t="s">
        <v>1102</v>
      </c>
      <c r="C157" s="312" t="s">
        <v>6</v>
      </c>
      <c r="D157" s="231"/>
      <c r="E157" s="268"/>
      <c r="F157" s="215" t="str">
        <f t="shared" si="4"/>
        <v>N/A</v>
      </c>
      <c r="G157" s="6"/>
      <c r="AA157" s="15" t="str">
        <f t="shared" si="5"/>
        <v/>
      </c>
      <c r="AB157" s="15" t="str">
        <f>IF(LEN($AA157)=0,"N",IF(LEN($AA157)&gt;1,"Error -- Availability entered in an incorrect format",IF($AA157='Control Panel'!$F$36,$AA157,IF($AA157='Control Panel'!$F$37,$AA157,IF($AA157='Control Panel'!$F$38,$AA157,IF($AA157='Control Panel'!$F$39,$AA157,IF($AA157='Control Panel'!$F$40,$AA157,IF($AA157='Control Panel'!$F$41,$AA157,"Error -- Availability entered in an incorrect format"))))))))</f>
        <v>N</v>
      </c>
    </row>
    <row r="158" spans="1:28" s="15" customFormat="1" ht="30" x14ac:dyDescent="0.25">
      <c r="A158" s="7">
        <v>146</v>
      </c>
      <c r="B158" s="272" t="s">
        <v>1103</v>
      </c>
      <c r="C158" s="14" t="s">
        <v>6</v>
      </c>
      <c r="D158" s="231"/>
      <c r="E158" s="268"/>
      <c r="F158" s="215" t="str">
        <f t="shared" si="4"/>
        <v>N/A</v>
      </c>
      <c r="G158" s="6"/>
      <c r="AA158" s="15" t="str">
        <f t="shared" si="5"/>
        <v/>
      </c>
      <c r="AB158" s="15" t="str">
        <f>IF(LEN($AA158)=0,"N",IF(LEN($AA158)&gt;1,"Error -- Availability entered in an incorrect format",IF($AA158='Control Panel'!$F$36,$AA158,IF($AA158='Control Panel'!$F$37,$AA158,IF($AA158='Control Panel'!$F$38,$AA158,IF($AA158='Control Panel'!$F$39,$AA158,IF($AA158='Control Panel'!$F$40,$AA158,IF($AA158='Control Panel'!$F$41,$AA158,"Error -- Availability entered in an incorrect format"))))))))</f>
        <v>N</v>
      </c>
    </row>
    <row r="159" spans="1:28" s="15" customFormat="1" ht="30" x14ac:dyDescent="0.25">
      <c r="A159" s="7">
        <v>147</v>
      </c>
      <c r="B159" s="272" t="s">
        <v>1104</v>
      </c>
      <c r="C159" s="14" t="s">
        <v>6</v>
      </c>
      <c r="D159" s="231"/>
      <c r="E159" s="268"/>
      <c r="F159" s="215" t="str">
        <f t="shared" si="4"/>
        <v>N/A</v>
      </c>
      <c r="G159" s="6"/>
      <c r="AA159" s="15" t="str">
        <f t="shared" si="5"/>
        <v/>
      </c>
      <c r="AB159" s="15" t="str">
        <f>IF(LEN($AA159)=0,"N",IF(LEN($AA159)&gt;1,"Error -- Availability entered in an incorrect format",IF($AA159='Control Panel'!$F$36,$AA159,IF($AA159='Control Panel'!$F$37,$AA159,IF($AA159='Control Panel'!$F$38,$AA159,IF($AA159='Control Panel'!$F$39,$AA159,IF($AA159='Control Panel'!$F$40,$AA159,IF($AA159='Control Panel'!$F$41,$AA159,"Error -- Availability entered in an incorrect format"))))))))</f>
        <v>N</v>
      </c>
    </row>
    <row r="160" spans="1:28" s="15" customFormat="1" ht="45" x14ac:dyDescent="0.25">
      <c r="A160" s="7">
        <v>148</v>
      </c>
      <c r="B160" s="272" t="s">
        <v>1105</v>
      </c>
      <c r="C160" s="14" t="s">
        <v>6</v>
      </c>
      <c r="D160" s="231"/>
      <c r="E160" s="268"/>
      <c r="F160" s="215" t="str">
        <f t="shared" si="4"/>
        <v>N/A</v>
      </c>
      <c r="G160" s="6"/>
      <c r="AA160" s="15" t="str">
        <f t="shared" si="5"/>
        <v/>
      </c>
      <c r="AB160" s="15" t="str">
        <f>IF(LEN($AA160)=0,"N",IF(LEN($AA160)&gt;1,"Error -- Availability entered in an incorrect format",IF($AA160='Control Panel'!$F$36,$AA160,IF($AA160='Control Panel'!$F$37,$AA160,IF($AA160='Control Panel'!$F$38,$AA160,IF($AA160='Control Panel'!$F$39,$AA160,IF($AA160='Control Panel'!$F$40,$AA160,IF($AA160='Control Panel'!$F$41,$AA160,"Error -- Availability entered in an incorrect format"))))))))</f>
        <v>N</v>
      </c>
    </row>
    <row r="161" spans="1:28" s="15" customFormat="1" x14ac:dyDescent="0.25">
      <c r="A161" s="7">
        <v>149</v>
      </c>
      <c r="B161" s="303" t="s">
        <v>1106</v>
      </c>
      <c r="C161" s="14"/>
      <c r="D161" s="231"/>
      <c r="E161" s="268"/>
      <c r="F161" s="215" t="str">
        <f t="shared" si="4"/>
        <v>N/A</v>
      </c>
      <c r="G161" s="6"/>
      <c r="AA161" s="15" t="str">
        <f t="shared" si="5"/>
        <v/>
      </c>
      <c r="AB161" s="15" t="str">
        <f>IF(LEN($AA161)=0,"N",IF(LEN($AA161)&gt;1,"Error -- Availability entered in an incorrect format",IF($AA161='Control Panel'!$F$36,$AA161,IF($AA161='Control Panel'!$F$37,$AA161,IF($AA161='Control Panel'!$F$38,$AA161,IF($AA161='Control Panel'!$F$39,$AA161,IF($AA161='Control Panel'!$F$40,$AA161,IF($AA161='Control Panel'!$F$41,$AA161,"Error -- Availability entered in an incorrect format"))))))))</f>
        <v>N</v>
      </c>
    </row>
    <row r="162" spans="1:28" s="15" customFormat="1" ht="30" x14ac:dyDescent="0.25">
      <c r="A162" s="7">
        <v>150</v>
      </c>
      <c r="B162" s="272" t="s">
        <v>1107</v>
      </c>
      <c r="C162" s="14" t="s">
        <v>6</v>
      </c>
      <c r="D162" s="231"/>
      <c r="E162" s="268"/>
      <c r="F162" s="215" t="str">
        <f t="shared" si="4"/>
        <v>N/A</v>
      </c>
      <c r="G162" s="6"/>
      <c r="AA162" s="15" t="str">
        <f t="shared" si="5"/>
        <v/>
      </c>
      <c r="AB162" s="15" t="str">
        <f>IF(LEN($AA162)=0,"N",IF(LEN($AA162)&gt;1,"Error -- Availability entered in an incorrect format",IF($AA162='Control Panel'!$F$36,$AA162,IF($AA162='Control Panel'!$F$37,$AA162,IF($AA162='Control Panel'!$F$38,$AA162,IF($AA162='Control Panel'!$F$39,$AA162,IF($AA162='Control Panel'!$F$40,$AA162,IF($AA162='Control Panel'!$F$41,$AA162,"Error -- Availability entered in an incorrect format"))))))))</f>
        <v>N</v>
      </c>
    </row>
    <row r="163" spans="1:28" s="15" customFormat="1" x14ac:dyDescent="0.25">
      <c r="A163" s="7">
        <v>151</v>
      </c>
      <c r="B163" s="10" t="s">
        <v>1108</v>
      </c>
      <c r="C163" s="14" t="s">
        <v>6</v>
      </c>
      <c r="D163" s="231"/>
      <c r="E163" s="268"/>
      <c r="F163" s="215" t="str">
        <f t="shared" si="4"/>
        <v>N/A</v>
      </c>
      <c r="G163" s="6"/>
      <c r="AA163" s="15" t="str">
        <f t="shared" si="5"/>
        <v/>
      </c>
      <c r="AB163" s="15" t="str">
        <f>IF(LEN($AA163)=0,"N",IF(LEN($AA163)&gt;1,"Error -- Availability entered in an incorrect format",IF($AA163='Control Panel'!$F$36,$AA163,IF($AA163='Control Panel'!$F$37,$AA163,IF($AA163='Control Panel'!$F$38,$AA163,IF($AA163='Control Panel'!$F$39,$AA163,IF($AA163='Control Panel'!$F$40,$AA163,IF($AA163='Control Panel'!$F$41,$AA163,"Error -- Availability entered in an incorrect format"))))))))</f>
        <v>N</v>
      </c>
    </row>
    <row r="164" spans="1:28" s="15" customFormat="1" x14ac:dyDescent="0.25">
      <c r="A164" s="7">
        <v>152</v>
      </c>
      <c r="B164" s="10" t="s">
        <v>1109</v>
      </c>
      <c r="C164" s="14" t="s">
        <v>6</v>
      </c>
      <c r="D164" s="231"/>
      <c r="E164" s="268"/>
      <c r="F164" s="215" t="str">
        <f t="shared" si="4"/>
        <v>N/A</v>
      </c>
      <c r="G164" s="6"/>
      <c r="AA164" s="15" t="str">
        <f t="shared" si="5"/>
        <v/>
      </c>
      <c r="AB164" s="15" t="str">
        <f>IF(LEN($AA164)=0,"N",IF(LEN($AA164)&gt;1,"Error -- Availability entered in an incorrect format",IF($AA164='Control Panel'!$F$36,$AA164,IF($AA164='Control Panel'!$F$37,$AA164,IF($AA164='Control Panel'!$F$38,$AA164,IF($AA164='Control Panel'!$F$39,$AA164,IF($AA164='Control Panel'!$F$40,$AA164,IF($AA164='Control Panel'!$F$41,$AA164,"Error -- Availability entered in an incorrect format"))))))))</f>
        <v>N</v>
      </c>
    </row>
    <row r="165" spans="1:28" s="15" customFormat="1" ht="45" x14ac:dyDescent="0.25">
      <c r="A165" s="7">
        <v>153</v>
      </c>
      <c r="B165" s="10" t="s">
        <v>1110</v>
      </c>
      <c r="C165" s="310" t="s">
        <v>6</v>
      </c>
      <c r="D165" s="231"/>
      <c r="E165" s="268"/>
      <c r="F165" s="215" t="str">
        <f t="shared" si="4"/>
        <v>N/A</v>
      </c>
      <c r="G165" s="6"/>
      <c r="AA165" s="15" t="str">
        <f t="shared" si="5"/>
        <v/>
      </c>
      <c r="AB165" s="15" t="str">
        <f>IF(LEN($AA165)=0,"N",IF(LEN($AA165)&gt;1,"Error -- Availability entered in an incorrect format",IF($AA165='Control Panel'!$F$36,$AA165,IF($AA165='Control Panel'!$F$37,$AA165,IF($AA165='Control Panel'!$F$38,$AA165,IF($AA165='Control Panel'!$F$39,$AA165,IF($AA165='Control Panel'!$F$40,$AA165,IF($AA165='Control Panel'!$F$41,$AA165,"Error -- Availability entered in an incorrect format"))))))))</f>
        <v>N</v>
      </c>
    </row>
    <row r="166" spans="1:28" s="15" customFormat="1" x14ac:dyDescent="0.25">
      <c r="A166" s="7">
        <v>154</v>
      </c>
      <c r="B166" s="10" t="s">
        <v>1111</v>
      </c>
      <c r="C166" s="310" t="s">
        <v>6</v>
      </c>
      <c r="D166" s="231"/>
      <c r="E166" s="268"/>
      <c r="F166" s="215" t="str">
        <f t="shared" si="4"/>
        <v>N/A</v>
      </c>
      <c r="G166" s="6"/>
      <c r="AA166" s="15" t="str">
        <f t="shared" si="5"/>
        <v/>
      </c>
      <c r="AB166" s="15" t="str">
        <f>IF(LEN($AA166)=0,"N",IF(LEN($AA166)&gt;1,"Error -- Availability entered in an incorrect format",IF($AA166='Control Panel'!$F$36,$AA166,IF($AA166='Control Panel'!$F$37,$AA166,IF($AA166='Control Panel'!$F$38,$AA166,IF($AA166='Control Panel'!$F$39,$AA166,IF($AA166='Control Panel'!$F$40,$AA166,IF($AA166='Control Panel'!$F$41,$AA166,"Error -- Availability entered in an incorrect format"))))))))</f>
        <v>N</v>
      </c>
    </row>
    <row r="167" spans="1:28" s="15" customFormat="1" x14ac:dyDescent="0.25">
      <c r="A167" s="7">
        <v>155</v>
      </c>
      <c r="B167" s="303" t="s">
        <v>1112</v>
      </c>
      <c r="C167" s="14"/>
      <c r="D167" s="231"/>
      <c r="E167" s="268"/>
      <c r="F167" s="215" t="str">
        <f t="shared" si="4"/>
        <v>N/A</v>
      </c>
      <c r="G167" s="6"/>
      <c r="AA167" s="15" t="str">
        <f t="shared" si="5"/>
        <v/>
      </c>
      <c r="AB167" s="15" t="str">
        <f>IF(LEN($AA167)=0,"N",IF(LEN($AA167)&gt;1,"Error -- Availability entered in an incorrect format",IF($AA167='Control Panel'!$F$36,$AA167,IF($AA167='Control Panel'!$F$37,$AA167,IF($AA167='Control Panel'!$F$38,$AA167,IF($AA167='Control Panel'!$F$39,$AA167,IF($AA167='Control Panel'!$F$40,$AA167,IF($AA167='Control Panel'!$F$41,$AA167,"Error -- Availability entered in an incorrect format"))))))))</f>
        <v>N</v>
      </c>
    </row>
    <row r="168" spans="1:28" s="15" customFormat="1" ht="75" x14ac:dyDescent="0.25">
      <c r="A168" s="7">
        <v>156</v>
      </c>
      <c r="B168" s="10" t="s">
        <v>1113</v>
      </c>
      <c r="C168" s="310" t="s">
        <v>6</v>
      </c>
      <c r="D168" s="231"/>
      <c r="E168" s="268"/>
      <c r="F168" s="215" t="str">
        <f t="shared" si="4"/>
        <v>N/A</v>
      </c>
      <c r="G168" s="6"/>
      <c r="AA168" s="15" t="str">
        <f t="shared" si="5"/>
        <v/>
      </c>
      <c r="AB168" s="15" t="str">
        <f>IF(LEN($AA168)=0,"N",IF(LEN($AA168)&gt;1,"Error -- Availability entered in an incorrect format",IF($AA168='Control Panel'!$F$36,$AA168,IF($AA168='Control Panel'!$F$37,$AA168,IF($AA168='Control Panel'!$F$38,$AA168,IF($AA168='Control Panel'!$F$39,$AA168,IF($AA168='Control Panel'!$F$40,$AA168,IF($AA168='Control Panel'!$F$41,$AA168,"Error -- Availability entered in an incorrect format"))))))))</f>
        <v>N</v>
      </c>
    </row>
    <row r="169" spans="1:28" s="15" customFormat="1" ht="30" x14ac:dyDescent="0.25">
      <c r="A169" s="7">
        <v>157</v>
      </c>
      <c r="B169" s="287" t="s">
        <v>1114</v>
      </c>
      <c r="C169" s="281" t="s">
        <v>6</v>
      </c>
      <c r="D169" s="231"/>
      <c r="E169" s="268"/>
      <c r="F169" s="215" t="str">
        <f t="shared" si="4"/>
        <v>N/A</v>
      </c>
      <c r="G169" s="6"/>
      <c r="AA169" s="15" t="str">
        <f t="shared" si="5"/>
        <v/>
      </c>
      <c r="AB169" s="15" t="str">
        <f>IF(LEN($AA169)=0,"N",IF(LEN($AA169)&gt;1,"Error -- Availability entered in an incorrect format",IF($AA169='Control Panel'!$F$36,$AA169,IF($AA169='Control Panel'!$F$37,$AA169,IF($AA169='Control Panel'!$F$38,$AA169,IF($AA169='Control Panel'!$F$39,$AA169,IF($AA169='Control Panel'!$F$40,$AA169,IF($AA169='Control Panel'!$F$41,$AA169,"Error -- Availability entered in an incorrect format"))))))))</f>
        <v>N</v>
      </c>
    </row>
    <row r="170" spans="1:28" s="15" customFormat="1" ht="30" x14ac:dyDescent="0.25">
      <c r="A170" s="7">
        <v>158</v>
      </c>
      <c r="B170" s="10" t="s">
        <v>1115</v>
      </c>
      <c r="C170" s="14" t="s">
        <v>6</v>
      </c>
      <c r="D170" s="231"/>
      <c r="E170" s="268"/>
      <c r="F170" s="215" t="str">
        <f t="shared" si="4"/>
        <v>N/A</v>
      </c>
      <c r="G170" s="6"/>
      <c r="AA170" s="15" t="str">
        <f t="shared" si="5"/>
        <v/>
      </c>
      <c r="AB170" s="15" t="str">
        <f>IF(LEN($AA170)=0,"N",IF(LEN($AA170)&gt;1,"Error -- Availability entered in an incorrect format",IF($AA170='Control Panel'!$F$36,$AA170,IF($AA170='Control Panel'!$F$37,$AA170,IF($AA170='Control Panel'!$F$38,$AA170,IF($AA170='Control Panel'!$F$39,$AA170,IF($AA170='Control Panel'!$F$40,$AA170,IF($AA170='Control Panel'!$F$41,$AA170,"Error -- Availability entered in an incorrect format"))))))))</f>
        <v>N</v>
      </c>
    </row>
    <row r="171" spans="1:28" s="15" customFormat="1" ht="30" x14ac:dyDescent="0.25">
      <c r="A171" s="7">
        <v>159</v>
      </c>
      <c r="B171" s="272" t="s">
        <v>1116</v>
      </c>
      <c r="C171" s="310" t="s">
        <v>6</v>
      </c>
      <c r="D171" s="231"/>
      <c r="E171" s="268"/>
      <c r="F171" s="215" t="str">
        <f t="shared" si="4"/>
        <v>N/A</v>
      </c>
      <c r="G171" s="6"/>
      <c r="AA171" s="15" t="str">
        <f t="shared" si="5"/>
        <v/>
      </c>
      <c r="AB171" s="15" t="str">
        <f>IF(LEN($AA171)=0,"N",IF(LEN($AA171)&gt;1,"Error -- Availability entered in an incorrect format",IF($AA171='Control Panel'!$F$36,$AA171,IF($AA171='Control Panel'!$F$37,$AA171,IF($AA171='Control Panel'!$F$38,$AA171,IF($AA171='Control Panel'!$F$39,$AA171,IF($AA171='Control Panel'!$F$40,$AA171,IF($AA171='Control Panel'!$F$41,$AA171,"Error -- Availability entered in an incorrect format"))))))))</f>
        <v>N</v>
      </c>
    </row>
    <row r="172" spans="1:28" s="15" customFormat="1" x14ac:dyDescent="0.25">
      <c r="A172" s="7">
        <v>160</v>
      </c>
      <c r="B172" s="314" t="s">
        <v>1117</v>
      </c>
      <c r="C172" s="14" t="s">
        <v>6</v>
      </c>
      <c r="D172" s="231"/>
      <c r="E172" s="268"/>
      <c r="F172" s="215" t="str">
        <f t="shared" si="4"/>
        <v>N/A</v>
      </c>
      <c r="G172" s="6"/>
      <c r="AA172" s="15" t="str">
        <f t="shared" si="5"/>
        <v/>
      </c>
      <c r="AB172" s="15" t="str">
        <f>IF(LEN($AA172)=0,"N",IF(LEN($AA172)&gt;1,"Error -- Availability entered in an incorrect format",IF($AA172='Control Panel'!$F$36,$AA172,IF($AA172='Control Panel'!$F$37,$AA172,IF($AA172='Control Panel'!$F$38,$AA172,IF($AA172='Control Panel'!$F$39,$AA172,IF($AA172='Control Panel'!$F$40,$AA172,IF($AA172='Control Panel'!$F$41,$AA172,"Error -- Availability entered in an incorrect format"))))))))</f>
        <v>N</v>
      </c>
    </row>
    <row r="173" spans="1:28" s="15" customFormat="1" ht="45" x14ac:dyDescent="0.25">
      <c r="A173" s="7">
        <v>161</v>
      </c>
      <c r="B173" s="315" t="s">
        <v>1118</v>
      </c>
      <c r="C173" s="14" t="s">
        <v>6</v>
      </c>
      <c r="D173" s="231"/>
      <c r="E173" s="268"/>
      <c r="F173" s="215" t="str">
        <f t="shared" si="4"/>
        <v>N/A</v>
      </c>
      <c r="G173" s="6"/>
      <c r="AA173" s="15" t="str">
        <f t="shared" si="5"/>
        <v/>
      </c>
      <c r="AB173" s="15" t="str">
        <f>IF(LEN($AA173)=0,"N",IF(LEN($AA173)&gt;1,"Error -- Availability entered in an incorrect format",IF($AA173='Control Panel'!$F$36,$AA173,IF($AA173='Control Panel'!$F$37,$AA173,IF($AA173='Control Panel'!$F$38,$AA173,IF($AA173='Control Panel'!$F$39,$AA173,IF($AA173='Control Panel'!$F$40,$AA173,IF($AA173='Control Panel'!$F$41,$AA173,"Error -- Availability entered in an incorrect format"))))))))</f>
        <v>N</v>
      </c>
    </row>
    <row r="174" spans="1:28" s="15" customFormat="1" x14ac:dyDescent="0.25">
      <c r="A174" s="7">
        <v>162</v>
      </c>
      <c r="B174" s="316" t="s">
        <v>1119</v>
      </c>
      <c r="C174" s="317" t="s">
        <v>7</v>
      </c>
      <c r="D174" s="231"/>
      <c r="E174" s="268"/>
      <c r="F174" s="215" t="str">
        <f t="shared" si="4"/>
        <v>N/A</v>
      </c>
      <c r="G174" s="6"/>
      <c r="AA174" s="15" t="str">
        <f t="shared" si="5"/>
        <v/>
      </c>
      <c r="AB174" s="15" t="str">
        <f>IF(LEN($AA174)=0,"N",IF(LEN($AA174)&gt;1,"Error -- Availability entered in an incorrect format",IF($AA174='Control Panel'!$F$36,$AA174,IF($AA174='Control Panel'!$F$37,$AA174,IF($AA174='Control Panel'!$F$38,$AA174,IF($AA174='Control Panel'!$F$39,$AA174,IF($AA174='Control Panel'!$F$40,$AA174,IF($AA174='Control Panel'!$F$41,$AA174,"Error -- Availability entered in an incorrect format"))))))))</f>
        <v>N</v>
      </c>
    </row>
    <row r="175" spans="1:28" s="15" customFormat="1" ht="30" x14ac:dyDescent="0.25">
      <c r="A175" s="7">
        <v>163</v>
      </c>
      <c r="B175" s="316" t="s">
        <v>1120</v>
      </c>
      <c r="C175" s="317" t="s">
        <v>6</v>
      </c>
      <c r="D175" s="231"/>
      <c r="E175" s="268"/>
      <c r="F175" s="215" t="str">
        <f t="shared" si="4"/>
        <v>N/A</v>
      </c>
      <c r="G175" s="6"/>
      <c r="AA175" s="15" t="str">
        <f t="shared" si="5"/>
        <v/>
      </c>
      <c r="AB175" s="15" t="str">
        <f>IF(LEN($AA175)=0,"N",IF(LEN($AA175)&gt;1,"Error -- Availability entered in an incorrect format",IF($AA175='Control Panel'!$F$36,$AA175,IF($AA175='Control Panel'!$F$37,$AA175,IF($AA175='Control Panel'!$F$38,$AA175,IF($AA175='Control Panel'!$F$39,$AA175,IF($AA175='Control Panel'!$F$40,$AA175,IF($AA175='Control Panel'!$F$41,$AA175,"Error -- Availability entered in an incorrect format"))))))))</f>
        <v>N</v>
      </c>
    </row>
    <row r="176" spans="1:28" s="15" customFormat="1" x14ac:dyDescent="0.25">
      <c r="A176" s="7">
        <v>164</v>
      </c>
      <c r="B176" s="266" t="s">
        <v>1121</v>
      </c>
      <c r="C176" s="14"/>
      <c r="D176" s="231"/>
      <c r="E176" s="268"/>
      <c r="F176" s="215" t="str">
        <f t="shared" si="4"/>
        <v>N/A</v>
      </c>
      <c r="G176" s="6"/>
      <c r="AA176" s="15" t="str">
        <f t="shared" si="5"/>
        <v/>
      </c>
      <c r="AB176" s="15" t="str">
        <f>IF(LEN($AA176)=0,"N",IF(LEN($AA176)&gt;1,"Error -- Availability entered in an incorrect format",IF($AA176='Control Panel'!$F$36,$AA176,IF($AA176='Control Panel'!$F$37,$AA176,IF($AA176='Control Panel'!$F$38,$AA176,IF($AA176='Control Panel'!$F$39,$AA176,IF($AA176='Control Panel'!$F$40,$AA176,IF($AA176='Control Panel'!$F$41,$AA176,"Error -- Availability entered in an incorrect format"))))))))</f>
        <v>N</v>
      </c>
    </row>
    <row r="177" spans="1:28" s="15" customFormat="1" ht="45" x14ac:dyDescent="0.25">
      <c r="A177" s="7">
        <v>165</v>
      </c>
      <c r="B177" s="318" t="s">
        <v>1122</v>
      </c>
      <c r="C177" s="310" t="s">
        <v>6</v>
      </c>
      <c r="D177" s="231"/>
      <c r="E177" s="268"/>
      <c r="F177" s="215" t="str">
        <f t="shared" si="4"/>
        <v>N/A</v>
      </c>
      <c r="G177" s="6"/>
      <c r="AA177" s="15" t="str">
        <f t="shared" si="5"/>
        <v/>
      </c>
      <c r="AB177" s="15" t="str">
        <f>IF(LEN($AA177)=0,"N",IF(LEN($AA177)&gt;1,"Error -- Availability entered in an incorrect format",IF($AA177='Control Panel'!$F$36,$AA177,IF($AA177='Control Panel'!$F$37,$AA177,IF($AA177='Control Panel'!$F$38,$AA177,IF($AA177='Control Panel'!$F$39,$AA177,IF($AA177='Control Panel'!$F$40,$AA177,IF($AA177='Control Panel'!$F$41,$AA177,"Error -- Availability entered in an incorrect format"))))))))</f>
        <v>N</v>
      </c>
    </row>
    <row r="178" spans="1:28" s="15" customFormat="1" ht="45" x14ac:dyDescent="0.25">
      <c r="A178" s="7">
        <v>166</v>
      </c>
      <c r="B178" s="319" t="s">
        <v>1123</v>
      </c>
      <c r="C178" s="281" t="s">
        <v>6</v>
      </c>
      <c r="D178" s="231"/>
      <c r="E178" s="268"/>
      <c r="F178" s="215" t="str">
        <f t="shared" si="4"/>
        <v>N/A</v>
      </c>
      <c r="G178" s="6"/>
      <c r="AA178" s="15" t="str">
        <f t="shared" si="5"/>
        <v/>
      </c>
      <c r="AB178" s="15" t="str">
        <f>IF(LEN($AA178)=0,"N",IF(LEN($AA178)&gt;1,"Error -- Availability entered in an incorrect format",IF($AA178='Control Panel'!$F$36,$AA178,IF($AA178='Control Panel'!$F$37,$AA178,IF($AA178='Control Panel'!$F$38,$AA178,IF($AA178='Control Panel'!$F$39,$AA178,IF($AA178='Control Panel'!$F$40,$AA178,IF($AA178='Control Panel'!$F$41,$AA178,"Error -- Availability entered in an incorrect format"))))))))</f>
        <v>N</v>
      </c>
    </row>
    <row r="179" spans="1:28" s="15" customFormat="1" x14ac:dyDescent="0.25">
      <c r="A179" s="7">
        <v>167</v>
      </c>
      <c r="B179" s="319" t="s">
        <v>1124</v>
      </c>
      <c r="C179" s="317" t="s">
        <v>6</v>
      </c>
      <c r="D179" s="231"/>
      <c r="E179" s="268"/>
      <c r="F179" s="215" t="str">
        <f t="shared" si="4"/>
        <v>N/A</v>
      </c>
      <c r="G179" s="6"/>
      <c r="AA179" s="15" t="str">
        <f t="shared" si="5"/>
        <v/>
      </c>
      <c r="AB179" s="15" t="str">
        <f>IF(LEN($AA179)=0,"N",IF(LEN($AA179)&gt;1,"Error -- Availability entered in an incorrect format",IF($AA179='Control Panel'!$F$36,$AA179,IF($AA179='Control Panel'!$F$37,$AA179,IF($AA179='Control Panel'!$F$38,$AA179,IF($AA179='Control Panel'!$F$39,$AA179,IF($AA179='Control Panel'!$F$40,$AA179,IF($AA179='Control Panel'!$F$41,$AA179,"Error -- Availability entered in an incorrect format"))))))))</f>
        <v>N</v>
      </c>
    </row>
    <row r="180" spans="1:28" s="15" customFormat="1" ht="30" x14ac:dyDescent="0.25">
      <c r="A180" s="7">
        <v>168</v>
      </c>
      <c r="B180" s="319" t="s">
        <v>1125</v>
      </c>
      <c r="C180" s="320" t="s">
        <v>6</v>
      </c>
      <c r="D180" s="231"/>
      <c r="E180" s="268"/>
      <c r="F180" s="215" t="str">
        <f t="shared" si="4"/>
        <v>N/A</v>
      </c>
      <c r="G180" s="6"/>
      <c r="AA180" s="15" t="str">
        <f t="shared" si="5"/>
        <v/>
      </c>
      <c r="AB180" s="15" t="str">
        <f>IF(LEN($AA180)=0,"N",IF(LEN($AA180)&gt;1,"Error -- Availability entered in an incorrect format",IF($AA180='Control Panel'!$F$36,$AA180,IF($AA180='Control Panel'!$F$37,$AA180,IF($AA180='Control Panel'!$F$38,$AA180,IF($AA180='Control Panel'!$F$39,$AA180,IF($AA180='Control Panel'!$F$40,$AA180,IF($AA180='Control Panel'!$F$41,$AA180,"Error -- Availability entered in an incorrect format"))))))))</f>
        <v>N</v>
      </c>
    </row>
    <row r="181" spans="1:28" s="15" customFormat="1" x14ac:dyDescent="0.25">
      <c r="A181" s="7">
        <v>169</v>
      </c>
      <c r="B181" s="303" t="s">
        <v>959</v>
      </c>
      <c r="C181" s="14"/>
      <c r="D181" s="231"/>
      <c r="E181" s="268"/>
      <c r="F181" s="215" t="str">
        <f t="shared" si="4"/>
        <v>N/A</v>
      </c>
      <c r="G181" s="6"/>
      <c r="AA181" s="15" t="str">
        <f t="shared" si="5"/>
        <v/>
      </c>
      <c r="AB181" s="15" t="str">
        <f>IF(LEN($AA181)=0,"N",IF(LEN($AA181)&gt;1,"Error -- Availability entered in an incorrect format",IF($AA181='Control Panel'!$F$36,$AA181,IF($AA181='Control Panel'!$F$37,$AA181,IF($AA181='Control Panel'!$F$38,$AA181,IF($AA181='Control Panel'!$F$39,$AA181,IF($AA181='Control Panel'!$F$40,$AA181,IF($AA181='Control Panel'!$F$41,$AA181,"Error -- Availability entered in an incorrect format"))))))))</f>
        <v>N</v>
      </c>
    </row>
    <row r="182" spans="1:28" s="15" customFormat="1" ht="75" x14ac:dyDescent="0.25">
      <c r="A182" s="7">
        <v>170</v>
      </c>
      <c r="B182" s="321" t="s">
        <v>1126</v>
      </c>
      <c r="C182" s="320" t="s">
        <v>5</v>
      </c>
      <c r="D182" s="231"/>
      <c r="E182" s="268"/>
      <c r="F182" s="215" t="str">
        <f t="shared" si="4"/>
        <v>N/A</v>
      </c>
      <c r="G182" s="6"/>
      <c r="AA182" s="15" t="str">
        <f t="shared" si="5"/>
        <v/>
      </c>
      <c r="AB182" s="15" t="str">
        <f>IF(LEN($AA182)=0,"N",IF(LEN($AA182)&gt;1,"Error -- Availability entered in an incorrect format",IF($AA182='Control Panel'!$F$36,$AA182,IF($AA182='Control Panel'!$F$37,$AA182,IF($AA182='Control Panel'!$F$38,$AA182,IF($AA182='Control Panel'!$F$39,$AA182,IF($AA182='Control Panel'!$F$40,$AA182,IF($AA182='Control Panel'!$F$41,$AA182,"Error -- Availability entered in an incorrect format"))))))))</f>
        <v>N</v>
      </c>
    </row>
    <row r="183" spans="1:28" s="15" customFormat="1" ht="45" x14ac:dyDescent="0.25">
      <c r="A183" s="7">
        <v>171</v>
      </c>
      <c r="B183" s="10" t="s">
        <v>1127</v>
      </c>
      <c r="C183" s="281" t="s">
        <v>6</v>
      </c>
      <c r="D183" s="231"/>
      <c r="E183" s="268"/>
      <c r="F183" s="215" t="str">
        <f t="shared" si="4"/>
        <v>N/A</v>
      </c>
      <c r="G183" s="6"/>
      <c r="AA183" s="15" t="str">
        <f t="shared" si="5"/>
        <v/>
      </c>
      <c r="AB183" s="15" t="str">
        <f>IF(LEN($AA183)=0,"N",IF(LEN($AA183)&gt;1,"Error -- Availability entered in an incorrect format",IF($AA183='Control Panel'!$F$36,$AA183,IF($AA183='Control Panel'!$F$37,$AA183,IF($AA183='Control Panel'!$F$38,$AA183,IF($AA183='Control Panel'!$F$39,$AA183,IF($AA183='Control Panel'!$F$40,$AA183,IF($AA183='Control Panel'!$F$41,$AA183,"Error -- Availability entered in an incorrect format"))))))))</f>
        <v>N</v>
      </c>
    </row>
    <row r="184" spans="1:28" s="15" customFormat="1" x14ac:dyDescent="0.25">
      <c r="A184" s="7">
        <v>172</v>
      </c>
      <c r="B184" s="272" t="s">
        <v>1128</v>
      </c>
      <c r="C184" s="281" t="s">
        <v>6</v>
      </c>
      <c r="D184" s="231"/>
      <c r="E184" s="268"/>
      <c r="F184" s="215" t="str">
        <f t="shared" si="4"/>
        <v>N/A</v>
      </c>
      <c r="G184" s="6"/>
      <c r="AA184" s="15" t="str">
        <f t="shared" si="5"/>
        <v/>
      </c>
      <c r="AB184" s="15" t="str">
        <f>IF(LEN($AA184)=0,"N",IF(LEN($AA184)&gt;1,"Error -- Availability entered in an incorrect format",IF($AA184='Control Panel'!$F$36,$AA184,IF($AA184='Control Panel'!$F$37,$AA184,IF($AA184='Control Panel'!$F$38,$AA184,IF($AA184='Control Panel'!$F$39,$AA184,IF($AA184='Control Panel'!$F$40,$AA184,IF($AA184='Control Panel'!$F$41,$AA184,"Error -- Availability entered in an incorrect format"))))))))</f>
        <v>N</v>
      </c>
    </row>
    <row r="185" spans="1:28" s="15" customFormat="1" x14ac:dyDescent="0.25">
      <c r="A185" s="7">
        <v>173</v>
      </c>
      <c r="B185" s="322" t="s">
        <v>1129</v>
      </c>
      <c r="C185" s="323"/>
      <c r="D185" s="231"/>
      <c r="E185" s="268"/>
      <c r="F185" s="215" t="str">
        <f t="shared" si="4"/>
        <v>N/A</v>
      </c>
      <c r="G185" s="6"/>
      <c r="AA185" s="15" t="str">
        <f t="shared" si="5"/>
        <v/>
      </c>
      <c r="AB185" s="15" t="str">
        <f>IF(LEN($AA185)=0,"N",IF(LEN($AA185)&gt;1,"Error -- Availability entered in an incorrect format",IF($AA185='Control Panel'!$F$36,$AA185,IF($AA185='Control Panel'!$F$37,$AA185,IF($AA185='Control Panel'!$F$38,$AA185,IF($AA185='Control Panel'!$F$39,$AA185,IF($AA185='Control Panel'!$F$40,$AA185,IF($AA185='Control Panel'!$F$41,$AA185,"Error -- Availability entered in an incorrect format"))))))))</f>
        <v>N</v>
      </c>
    </row>
    <row r="186" spans="1:28" s="15" customFormat="1" ht="30" x14ac:dyDescent="0.25">
      <c r="A186" s="7">
        <v>174</v>
      </c>
      <c r="B186" s="324" t="s">
        <v>1130</v>
      </c>
      <c r="C186" s="323" t="s">
        <v>5</v>
      </c>
      <c r="D186" s="231"/>
      <c r="E186" s="268"/>
      <c r="F186" s="215" t="str">
        <f t="shared" si="4"/>
        <v>N/A</v>
      </c>
      <c r="G186" s="6"/>
      <c r="AA186" s="15" t="str">
        <f t="shared" si="5"/>
        <v/>
      </c>
      <c r="AB186" s="15" t="str">
        <f>IF(LEN($AA186)=0,"N",IF(LEN($AA186)&gt;1,"Error -- Availability entered in an incorrect format",IF($AA186='Control Panel'!$F$36,$AA186,IF($AA186='Control Panel'!$F$37,$AA186,IF($AA186='Control Panel'!$F$38,$AA186,IF($AA186='Control Panel'!$F$39,$AA186,IF($AA186='Control Panel'!$F$40,$AA186,IF($AA186='Control Panel'!$F$41,$AA186,"Error -- Availability entered in an incorrect format"))))))))</f>
        <v>N</v>
      </c>
    </row>
    <row r="187" spans="1:28" s="15" customFormat="1" x14ac:dyDescent="0.25">
      <c r="A187" s="7">
        <v>175</v>
      </c>
      <c r="B187" s="324" t="s">
        <v>1131</v>
      </c>
      <c r="C187" s="323" t="s">
        <v>6</v>
      </c>
      <c r="D187" s="231"/>
      <c r="E187" s="268"/>
      <c r="F187" s="215" t="str">
        <f t="shared" si="4"/>
        <v>N/A</v>
      </c>
      <c r="G187" s="6"/>
      <c r="AA187" s="15" t="str">
        <f t="shared" si="5"/>
        <v/>
      </c>
      <c r="AB187" s="15" t="str">
        <f>IF(LEN($AA187)=0,"N",IF(LEN($AA187)&gt;1,"Error -- Availability entered in an incorrect format",IF($AA187='Control Panel'!$F$36,$AA187,IF($AA187='Control Panel'!$F$37,$AA187,IF($AA187='Control Panel'!$F$38,$AA187,IF($AA187='Control Panel'!$F$39,$AA187,IF($AA187='Control Panel'!$F$40,$AA187,IF($AA187='Control Panel'!$F$41,$AA187,"Error -- Availability entered in an incorrect format"))))))))</f>
        <v>N</v>
      </c>
    </row>
    <row r="188" spans="1:28" s="15" customFormat="1" x14ac:dyDescent="0.25">
      <c r="A188" s="7">
        <v>176</v>
      </c>
      <c r="B188" s="324" t="s">
        <v>1132</v>
      </c>
      <c r="C188" s="323" t="s">
        <v>6</v>
      </c>
      <c r="D188" s="231"/>
      <c r="E188" s="268"/>
      <c r="F188" s="215" t="str">
        <f t="shared" si="4"/>
        <v>N/A</v>
      </c>
      <c r="G188" s="6"/>
      <c r="AA188" s="15" t="str">
        <f t="shared" si="5"/>
        <v/>
      </c>
      <c r="AB188" s="15" t="str">
        <f>IF(LEN($AA188)=0,"N",IF(LEN($AA188)&gt;1,"Error -- Availability entered in an incorrect format",IF($AA188='Control Panel'!$F$36,$AA188,IF($AA188='Control Panel'!$F$37,$AA188,IF($AA188='Control Panel'!$F$38,$AA188,IF($AA188='Control Panel'!$F$39,$AA188,IF($AA188='Control Panel'!$F$40,$AA188,IF($AA188='Control Panel'!$F$41,$AA188,"Error -- Availability entered in an incorrect format"))))))))</f>
        <v>N</v>
      </c>
    </row>
    <row r="189" spans="1:28" s="15" customFormat="1" ht="30" x14ac:dyDescent="0.25">
      <c r="A189" s="7">
        <v>177</v>
      </c>
      <c r="B189" s="325" t="s">
        <v>1133</v>
      </c>
      <c r="C189" s="326" t="s">
        <v>5</v>
      </c>
      <c r="D189" s="231"/>
      <c r="E189" s="268"/>
      <c r="F189" s="215" t="str">
        <f t="shared" si="4"/>
        <v>N/A</v>
      </c>
      <c r="G189" s="6"/>
      <c r="AA189" s="15" t="str">
        <f t="shared" si="5"/>
        <v/>
      </c>
      <c r="AB189" s="15" t="str">
        <f>IF(LEN($AA189)=0,"N",IF(LEN($AA189)&gt;1,"Error -- Availability entered in an incorrect format",IF($AA189='Control Panel'!$F$36,$AA189,IF($AA189='Control Panel'!$F$37,$AA189,IF($AA189='Control Panel'!$F$38,$AA189,IF($AA189='Control Panel'!$F$39,$AA189,IF($AA189='Control Panel'!$F$40,$AA189,IF($AA189='Control Panel'!$F$41,$AA189,"Error -- Availability entered in an incorrect format"))))))))</f>
        <v>N</v>
      </c>
    </row>
    <row r="190" spans="1:28" s="15" customFormat="1" ht="30" x14ac:dyDescent="0.25">
      <c r="A190" s="7">
        <v>178</v>
      </c>
      <c r="B190" s="272" t="s">
        <v>1134</v>
      </c>
      <c r="C190" s="14" t="s">
        <v>5</v>
      </c>
      <c r="D190" s="231"/>
      <c r="E190" s="268"/>
      <c r="F190" s="215" t="str">
        <f t="shared" si="4"/>
        <v>N/A</v>
      </c>
      <c r="G190" s="6"/>
      <c r="AA190" s="15" t="str">
        <f t="shared" si="5"/>
        <v/>
      </c>
      <c r="AB190" s="15" t="str">
        <f>IF(LEN($AA190)=0,"N",IF(LEN($AA190)&gt;1,"Error -- Availability entered in an incorrect format",IF($AA190='Control Panel'!$F$36,$AA190,IF($AA190='Control Panel'!$F$37,$AA190,IF($AA190='Control Panel'!$F$38,$AA190,IF($AA190='Control Panel'!$F$39,$AA190,IF($AA190='Control Panel'!$F$40,$AA190,IF($AA190='Control Panel'!$F$41,$AA190,"Error -- Availability entered in an incorrect format"))))))))</f>
        <v>N</v>
      </c>
    </row>
    <row r="191" spans="1:28" s="15" customFormat="1" ht="30" x14ac:dyDescent="0.25">
      <c r="A191" s="7">
        <v>179</v>
      </c>
      <c r="B191" s="10" t="s">
        <v>1135</v>
      </c>
      <c r="C191" s="326" t="s">
        <v>7</v>
      </c>
      <c r="D191" s="231"/>
      <c r="E191" s="268"/>
      <c r="F191" s="215" t="str">
        <f t="shared" si="4"/>
        <v>N/A</v>
      </c>
      <c r="G191" s="6"/>
      <c r="AA191" s="15" t="str">
        <f t="shared" si="5"/>
        <v/>
      </c>
      <c r="AB191" s="15" t="str">
        <f>IF(LEN($AA191)=0,"N",IF(LEN($AA191)&gt;1,"Error -- Availability entered in an incorrect format",IF($AA191='Control Panel'!$F$36,$AA191,IF($AA191='Control Panel'!$F$37,$AA191,IF($AA191='Control Panel'!$F$38,$AA191,IF($AA191='Control Panel'!$F$39,$AA191,IF($AA191='Control Panel'!$F$40,$AA191,IF($AA191='Control Panel'!$F$41,$AA191,"Error -- Availability entered in an incorrect format"))))))))</f>
        <v>N</v>
      </c>
    </row>
    <row r="192" spans="1:28" s="15" customFormat="1" x14ac:dyDescent="0.25">
      <c r="A192" s="7">
        <v>180</v>
      </c>
      <c r="B192" s="266" t="s">
        <v>116</v>
      </c>
      <c r="C192" s="14"/>
      <c r="D192" s="231"/>
      <c r="E192" s="268"/>
      <c r="F192" s="215" t="str">
        <f t="shared" si="4"/>
        <v>N/A</v>
      </c>
      <c r="G192" s="6"/>
      <c r="AA192" s="15" t="str">
        <f t="shared" si="5"/>
        <v/>
      </c>
      <c r="AB192" s="15" t="str">
        <f>IF(LEN($AA192)=0,"N",IF(LEN($AA192)&gt;1,"Error -- Availability entered in an incorrect format",IF($AA192='Control Panel'!$F$36,$AA192,IF($AA192='Control Panel'!$F$37,$AA192,IF($AA192='Control Panel'!$F$38,$AA192,IF($AA192='Control Panel'!$F$39,$AA192,IF($AA192='Control Panel'!$F$40,$AA192,IF($AA192='Control Panel'!$F$41,$AA192,"Error -- Availability entered in an incorrect format"))))))))</f>
        <v>N</v>
      </c>
    </row>
    <row r="193" spans="1:28" s="15" customFormat="1" ht="60" x14ac:dyDescent="0.25">
      <c r="A193" s="7">
        <v>181</v>
      </c>
      <c r="B193" s="327" t="s">
        <v>1136</v>
      </c>
      <c r="C193" s="328" t="s">
        <v>5</v>
      </c>
      <c r="D193" s="231"/>
      <c r="E193" s="268"/>
      <c r="F193" s="215" t="str">
        <f t="shared" si="4"/>
        <v>N/A</v>
      </c>
      <c r="G193" s="6"/>
      <c r="AA193" s="15" t="str">
        <f t="shared" si="5"/>
        <v/>
      </c>
      <c r="AB193" s="15" t="str">
        <f>IF(LEN($AA193)=0,"N",IF(LEN($AA193)&gt;1,"Error -- Availability entered in an incorrect format",IF($AA193='Control Panel'!$F$36,$AA193,IF($AA193='Control Panel'!$F$37,$AA193,IF($AA193='Control Panel'!$F$38,$AA193,IF($AA193='Control Panel'!$F$39,$AA193,IF($AA193='Control Panel'!$F$40,$AA193,IF($AA193='Control Panel'!$F$41,$AA193,"Error -- Availability entered in an incorrect format"))))))))</f>
        <v>N</v>
      </c>
    </row>
    <row r="194" spans="1:28" s="15" customFormat="1" ht="30" x14ac:dyDescent="0.25">
      <c r="A194" s="7">
        <v>182</v>
      </c>
      <c r="B194" s="327" t="s">
        <v>1137</v>
      </c>
      <c r="C194" s="328" t="s">
        <v>5</v>
      </c>
      <c r="D194" s="231"/>
      <c r="E194" s="268"/>
      <c r="F194" s="215" t="str">
        <f t="shared" si="4"/>
        <v>N/A</v>
      </c>
      <c r="G194" s="6"/>
      <c r="AA194" s="15" t="str">
        <f t="shared" si="5"/>
        <v/>
      </c>
      <c r="AB194" s="15" t="str">
        <f>IF(LEN($AA194)=0,"N",IF(LEN($AA194)&gt;1,"Error -- Availability entered in an incorrect format",IF($AA194='Control Panel'!$F$36,$AA194,IF($AA194='Control Panel'!$F$37,$AA194,IF($AA194='Control Panel'!$F$38,$AA194,IF($AA194='Control Panel'!$F$39,$AA194,IF($AA194='Control Panel'!$F$40,$AA194,IF($AA194='Control Panel'!$F$41,$AA194,"Error -- Availability entered in an incorrect format"))))))))</f>
        <v>N</v>
      </c>
    </row>
    <row r="195" spans="1:28" s="15" customFormat="1" ht="45" x14ac:dyDescent="0.25">
      <c r="A195" s="7">
        <v>183</v>
      </c>
      <c r="B195" s="10" t="s">
        <v>1138</v>
      </c>
      <c r="C195" s="328" t="s">
        <v>6</v>
      </c>
      <c r="D195" s="231"/>
      <c r="E195" s="268"/>
      <c r="F195" s="215" t="str">
        <f t="shared" si="4"/>
        <v>N/A</v>
      </c>
      <c r="G195" s="6"/>
      <c r="AA195" s="15" t="str">
        <f t="shared" si="5"/>
        <v/>
      </c>
      <c r="AB195" s="15" t="str">
        <f>IF(LEN($AA195)=0,"N",IF(LEN($AA195)&gt;1,"Error -- Availability entered in an incorrect format",IF($AA195='Control Panel'!$F$36,$AA195,IF($AA195='Control Panel'!$F$37,$AA195,IF($AA195='Control Panel'!$F$38,$AA195,IF($AA195='Control Panel'!$F$39,$AA195,IF($AA195='Control Panel'!$F$40,$AA195,IF($AA195='Control Panel'!$F$41,$AA195,"Error -- Availability entered in an incorrect format"))))))))</f>
        <v>N</v>
      </c>
    </row>
    <row r="196" spans="1:28" s="15" customFormat="1" ht="30" x14ac:dyDescent="0.25">
      <c r="A196" s="7">
        <v>184</v>
      </c>
      <c r="B196" s="10" t="s">
        <v>1139</v>
      </c>
      <c r="C196" s="14" t="s">
        <v>6</v>
      </c>
      <c r="D196" s="231"/>
      <c r="E196" s="268"/>
      <c r="F196" s="215" t="str">
        <f t="shared" si="4"/>
        <v>N/A</v>
      </c>
      <c r="G196" s="6"/>
      <c r="AA196" s="15" t="str">
        <f t="shared" si="5"/>
        <v/>
      </c>
      <c r="AB196" s="15" t="str">
        <f>IF(LEN($AA196)=0,"N",IF(LEN($AA196)&gt;1,"Error -- Availability entered in an incorrect format",IF($AA196='Control Panel'!$F$36,$AA196,IF($AA196='Control Panel'!$F$37,$AA196,IF($AA196='Control Panel'!$F$38,$AA196,IF($AA196='Control Panel'!$F$39,$AA196,IF($AA196='Control Panel'!$F$40,$AA196,IF($AA196='Control Panel'!$F$41,$AA196,"Error -- Availability entered in an incorrect format"))))))))</f>
        <v>N</v>
      </c>
    </row>
    <row r="197" spans="1:28" s="15" customFormat="1" ht="30" x14ac:dyDescent="0.25">
      <c r="A197" s="7">
        <v>185</v>
      </c>
      <c r="B197" s="10" t="s">
        <v>1140</v>
      </c>
      <c r="C197" s="14" t="s">
        <v>5</v>
      </c>
      <c r="D197" s="231"/>
      <c r="E197" s="268"/>
      <c r="F197" s="215" t="str">
        <f t="shared" si="4"/>
        <v>N/A</v>
      </c>
      <c r="G197" s="6"/>
      <c r="AA197" s="15" t="str">
        <f t="shared" si="5"/>
        <v/>
      </c>
      <c r="AB197" s="15" t="str">
        <f>IF(LEN($AA197)=0,"N",IF(LEN($AA197)&gt;1,"Error -- Availability entered in an incorrect format",IF($AA197='Control Panel'!$F$36,$AA197,IF($AA197='Control Panel'!$F$37,$AA197,IF($AA197='Control Panel'!$F$38,$AA197,IF($AA197='Control Panel'!$F$39,$AA197,IF($AA197='Control Panel'!$F$40,$AA197,IF($AA197='Control Panel'!$F$41,$AA197,"Error -- Availability entered in an incorrect format"))))))))</f>
        <v>N</v>
      </c>
    </row>
    <row r="198" spans="1:28" s="15" customFormat="1" x14ac:dyDescent="0.25">
      <c r="A198" s="7">
        <v>186</v>
      </c>
      <c r="B198" s="10" t="s">
        <v>1141</v>
      </c>
      <c r="C198" s="14" t="s">
        <v>7</v>
      </c>
      <c r="D198" s="231"/>
      <c r="E198" s="268"/>
      <c r="F198" s="215" t="str">
        <f t="shared" si="4"/>
        <v>N/A</v>
      </c>
      <c r="G198" s="6"/>
      <c r="AA198" s="15" t="str">
        <f t="shared" si="5"/>
        <v/>
      </c>
      <c r="AB198" s="15" t="str">
        <f>IF(LEN($AA198)=0,"N",IF(LEN($AA198)&gt;1,"Error -- Availability entered in an incorrect format",IF($AA198='Control Panel'!$F$36,$AA198,IF($AA198='Control Panel'!$F$37,$AA198,IF($AA198='Control Panel'!$F$38,$AA198,IF($AA198='Control Panel'!$F$39,$AA198,IF($AA198='Control Panel'!$F$40,$AA198,IF($AA198='Control Panel'!$F$41,$AA198,"Error -- Availability entered in an incorrect format"))))))))</f>
        <v>N</v>
      </c>
    </row>
    <row r="199" spans="1:28" s="15" customFormat="1" ht="30" x14ac:dyDescent="0.25">
      <c r="A199" s="7">
        <v>187</v>
      </c>
      <c r="B199" s="10" t="s">
        <v>1142</v>
      </c>
      <c r="C199" s="14" t="s">
        <v>6</v>
      </c>
      <c r="D199" s="231"/>
      <c r="E199" s="268"/>
      <c r="F199" s="215" t="str">
        <f t="shared" si="4"/>
        <v>N/A</v>
      </c>
      <c r="G199" s="6"/>
      <c r="AA199" s="15" t="str">
        <f t="shared" si="5"/>
        <v/>
      </c>
      <c r="AB199" s="15" t="str">
        <f>IF(LEN($AA199)=0,"N",IF(LEN($AA199)&gt;1,"Error -- Availability entered in an incorrect format",IF($AA199='Control Panel'!$F$36,$AA199,IF($AA199='Control Panel'!$F$37,$AA199,IF($AA199='Control Panel'!$F$38,$AA199,IF($AA199='Control Panel'!$F$39,$AA199,IF($AA199='Control Panel'!$F$40,$AA199,IF($AA199='Control Panel'!$F$41,$AA199,"Error -- Availability entered in an incorrect format"))))))))</f>
        <v>N</v>
      </c>
    </row>
    <row r="200" spans="1:28" s="15" customFormat="1" x14ac:dyDescent="0.25">
      <c r="A200" s="7">
        <v>188</v>
      </c>
      <c r="B200" s="10" t="s">
        <v>1143</v>
      </c>
      <c r="C200" s="328" t="s">
        <v>6</v>
      </c>
      <c r="D200" s="231"/>
      <c r="E200" s="268"/>
      <c r="F200" s="215" t="str">
        <f t="shared" si="4"/>
        <v>N/A</v>
      </c>
      <c r="G200" s="6"/>
      <c r="AA200" s="15" t="str">
        <f t="shared" si="5"/>
        <v/>
      </c>
      <c r="AB200" s="15" t="str">
        <f>IF(LEN($AA200)=0,"N",IF(LEN($AA200)&gt;1,"Error -- Availability entered in an incorrect format",IF($AA200='Control Panel'!$F$36,$AA200,IF($AA200='Control Panel'!$F$37,$AA200,IF($AA200='Control Panel'!$F$38,$AA200,IF($AA200='Control Panel'!$F$39,$AA200,IF($AA200='Control Panel'!$F$40,$AA200,IF($AA200='Control Panel'!$F$41,$AA200,"Error -- Availability entered in an incorrect format"))))))))</f>
        <v>N</v>
      </c>
    </row>
    <row r="201" spans="1:28" s="15" customFormat="1" x14ac:dyDescent="0.25">
      <c r="A201" s="7">
        <v>189</v>
      </c>
      <c r="B201" s="10" t="s">
        <v>1144</v>
      </c>
      <c r="C201" s="14" t="s">
        <v>6</v>
      </c>
      <c r="D201" s="231"/>
      <c r="E201" s="268"/>
      <c r="F201" s="215" t="str">
        <f t="shared" si="4"/>
        <v>N/A</v>
      </c>
      <c r="G201" s="6"/>
      <c r="AA201" s="15" t="str">
        <f t="shared" si="5"/>
        <v/>
      </c>
      <c r="AB201" s="15" t="str">
        <f>IF(LEN($AA201)=0,"N",IF(LEN($AA201)&gt;1,"Error -- Availability entered in an incorrect format",IF($AA201='Control Panel'!$F$36,$AA201,IF($AA201='Control Panel'!$F$37,$AA201,IF($AA201='Control Panel'!$F$38,$AA201,IF($AA201='Control Panel'!$F$39,$AA201,IF($AA201='Control Panel'!$F$40,$AA201,IF($AA201='Control Panel'!$F$41,$AA201,"Error -- Availability entered in an incorrect format"))))))))</f>
        <v>N</v>
      </c>
    </row>
    <row r="202" spans="1:28" s="15" customFormat="1" ht="90" x14ac:dyDescent="0.25">
      <c r="A202" s="7">
        <v>190</v>
      </c>
      <c r="B202" s="10" t="s">
        <v>1145</v>
      </c>
      <c r="C202" s="14" t="s">
        <v>6</v>
      </c>
      <c r="D202" s="231"/>
      <c r="E202" s="268"/>
      <c r="F202" s="215" t="str">
        <f t="shared" si="4"/>
        <v>N/A</v>
      </c>
      <c r="G202" s="6"/>
      <c r="AA202" s="15" t="str">
        <f t="shared" si="5"/>
        <v/>
      </c>
      <c r="AB202" s="15" t="str">
        <f>IF(LEN($AA202)=0,"N",IF(LEN($AA202)&gt;1,"Error -- Availability entered in an incorrect format",IF($AA202='Control Panel'!$F$36,$AA202,IF($AA202='Control Panel'!$F$37,$AA202,IF($AA202='Control Panel'!$F$38,$AA202,IF($AA202='Control Panel'!$F$39,$AA202,IF($AA202='Control Panel'!$F$40,$AA202,IF($AA202='Control Panel'!$F$41,$AA202,"Error -- Availability entered in an incorrect format"))))))))</f>
        <v>N</v>
      </c>
    </row>
    <row r="203" spans="1:28" s="15" customFormat="1" x14ac:dyDescent="0.25">
      <c r="A203" s="7">
        <v>191</v>
      </c>
      <c r="B203" s="10" t="s">
        <v>1146</v>
      </c>
      <c r="C203" s="14" t="s">
        <v>6</v>
      </c>
      <c r="D203" s="231"/>
      <c r="E203" s="268"/>
      <c r="F203" s="215" t="str">
        <f t="shared" si="4"/>
        <v>N/A</v>
      </c>
      <c r="G203" s="6"/>
      <c r="AA203" s="15" t="str">
        <f t="shared" si="5"/>
        <v/>
      </c>
      <c r="AB203" s="15" t="str">
        <f>IF(LEN($AA203)=0,"N",IF(LEN($AA203)&gt;1,"Error -- Availability entered in an incorrect format",IF($AA203='Control Panel'!$F$36,$AA203,IF($AA203='Control Panel'!$F$37,$AA203,IF($AA203='Control Panel'!$F$38,$AA203,IF($AA203='Control Panel'!$F$39,$AA203,IF($AA203='Control Panel'!$F$40,$AA203,IF($AA203='Control Panel'!$F$41,$AA203,"Error -- Availability entered in an incorrect format"))))))))</f>
        <v>N</v>
      </c>
    </row>
    <row r="204" spans="1:28" s="15" customFormat="1" ht="30" x14ac:dyDescent="0.25">
      <c r="A204" s="7">
        <v>192</v>
      </c>
      <c r="B204" s="10" t="s">
        <v>1147</v>
      </c>
      <c r="C204" s="14" t="s">
        <v>6</v>
      </c>
      <c r="D204" s="231"/>
      <c r="E204" s="268"/>
      <c r="F204" s="215" t="str">
        <f t="shared" si="4"/>
        <v>N/A</v>
      </c>
      <c r="G204" s="6"/>
      <c r="AA204" s="15" t="str">
        <f t="shared" si="5"/>
        <v/>
      </c>
      <c r="AB204" s="15" t="str">
        <f>IF(LEN($AA204)=0,"N",IF(LEN($AA204)&gt;1,"Error -- Availability entered in an incorrect format",IF($AA204='Control Panel'!$F$36,$AA204,IF($AA204='Control Panel'!$F$37,$AA204,IF($AA204='Control Panel'!$F$38,$AA204,IF($AA204='Control Panel'!$F$39,$AA204,IF($AA204='Control Panel'!$F$40,$AA204,IF($AA204='Control Panel'!$F$41,$AA204,"Error -- Availability entered in an incorrect format"))))))))</f>
        <v>N</v>
      </c>
    </row>
    <row r="205" spans="1:28" s="15" customFormat="1" ht="60" x14ac:dyDescent="0.25">
      <c r="A205" s="7">
        <v>193</v>
      </c>
      <c r="B205" s="10" t="s">
        <v>1148</v>
      </c>
      <c r="C205" s="14" t="s">
        <v>6</v>
      </c>
      <c r="D205" s="231"/>
      <c r="E205" s="268"/>
      <c r="F205" s="215" t="str">
        <f t="shared" si="4"/>
        <v>N/A</v>
      </c>
      <c r="G205" s="6"/>
      <c r="AA205" s="15" t="str">
        <f t="shared" si="5"/>
        <v/>
      </c>
      <c r="AB205" s="15" t="str">
        <f>IF(LEN($AA205)=0,"N",IF(LEN($AA205)&gt;1,"Error -- Availability entered in an incorrect format",IF($AA205='Control Panel'!$F$36,$AA205,IF($AA205='Control Panel'!$F$37,$AA205,IF($AA205='Control Panel'!$F$38,$AA205,IF($AA205='Control Panel'!$F$39,$AA205,IF($AA205='Control Panel'!$F$40,$AA205,IF($AA205='Control Panel'!$F$41,$AA205,"Error -- Availability entered in an incorrect format"))))))))</f>
        <v>N</v>
      </c>
    </row>
    <row r="206" spans="1:28" s="15" customFormat="1" ht="30" x14ac:dyDescent="0.25">
      <c r="A206" s="7">
        <v>194</v>
      </c>
      <c r="B206" s="10" t="s">
        <v>1149</v>
      </c>
      <c r="C206" s="14" t="s">
        <v>6</v>
      </c>
      <c r="D206" s="231"/>
      <c r="E206" s="268"/>
      <c r="F206" s="215" t="str">
        <f t="shared" ref="F206:F207" si="6">IF($D$10=$A$9,"N/A",$D$10)</f>
        <v>N/A</v>
      </c>
      <c r="G206" s="6"/>
      <c r="AA206" s="15" t="str">
        <f t="shared" ref="AA206:AA207" si="7">TRIM($D206)</f>
        <v/>
      </c>
      <c r="AB206" s="15" t="str">
        <f>IF(LEN($AA206)=0,"N",IF(LEN($AA206)&gt;1,"Error -- Availability entered in an incorrect format",IF($AA206='Control Panel'!$F$36,$AA206,IF($AA206='Control Panel'!$F$37,$AA206,IF($AA206='Control Panel'!$F$38,$AA206,IF($AA206='Control Panel'!$F$39,$AA206,IF($AA206='Control Panel'!$F$40,$AA206,IF($AA206='Control Panel'!$F$41,$AA206,"Error -- Availability entered in an incorrect format"))))))))</f>
        <v>N</v>
      </c>
    </row>
    <row r="207" spans="1:28" s="15" customFormat="1" ht="45" x14ac:dyDescent="0.25">
      <c r="A207" s="7">
        <v>195</v>
      </c>
      <c r="B207" s="10" t="s">
        <v>1150</v>
      </c>
      <c r="C207" s="14" t="s">
        <v>6</v>
      </c>
      <c r="D207" s="231"/>
      <c r="E207" s="268"/>
      <c r="F207" s="215" t="str">
        <f t="shared" si="6"/>
        <v>N/A</v>
      </c>
      <c r="G207" s="6"/>
      <c r="AA207" s="15" t="str">
        <f t="shared" si="7"/>
        <v/>
      </c>
      <c r="AB207" s="15" t="str">
        <f>IF(LEN($AA207)=0,"N",IF(LEN($AA207)&gt;1,"Error -- Availability entered in an incorrect format",IF($AA207='Control Panel'!$F$36,$AA207,IF($AA207='Control Panel'!$F$37,$AA207,IF($AA207='Control Panel'!$F$38,$AA207,IF($AA207='Control Panel'!$F$39,$AA207,IF($AA207='Control Panel'!$F$40,$AA207,IF($AA207='Control Panel'!$F$41,$AA207,"Error -- Availability entered in an incorrect format"))))))))</f>
        <v>N</v>
      </c>
    </row>
  </sheetData>
  <sheetProtection password="E125" sheet="1" objects="1" scenarios="1" formatCells="0" formatRows="0"/>
  <protectedRanges>
    <protectedRange sqref="D1:G1048576" name="Range1"/>
  </protectedRanges>
  <mergeCells count="12">
    <mergeCell ref="A11:G11"/>
    <mergeCell ref="A10:C10"/>
    <mergeCell ref="D10:G10"/>
    <mergeCell ref="A1:G1"/>
    <mergeCell ref="B2:G2"/>
    <mergeCell ref="B3:G3"/>
    <mergeCell ref="B4:G4"/>
    <mergeCell ref="B5:G5"/>
    <mergeCell ref="B6:G6"/>
    <mergeCell ref="B7:G7"/>
    <mergeCell ref="B8:G8"/>
    <mergeCell ref="A9:G9"/>
  </mergeCells>
  <conditionalFormatting sqref="A13:A207 C13:E207 G13:G207">
    <cfRule type="expression" dxfId="139" priority="5">
      <formula>$C13=""</formula>
    </cfRule>
  </conditionalFormatting>
  <conditionalFormatting sqref="B13:B207">
    <cfRule type="expression" dxfId="138" priority="4">
      <formula>$C13=""</formula>
    </cfRule>
  </conditionalFormatting>
  <conditionalFormatting sqref="F13:F207">
    <cfRule type="expression" dxfId="137" priority="3">
      <formula>$C13=""</formula>
    </cfRule>
  </conditionalFormatting>
  <conditionalFormatting sqref="A1:G1">
    <cfRule type="cellIs" dxfId="136" priority="1" operator="equal">
      <formula>"Replace this text with vendor name in the first module."</formula>
    </cfRule>
  </conditionalFormatting>
  <dataValidations count="1">
    <dataValidation type="decimal" allowBlank="1" showInputMessage="1" showErrorMessage="1" errorTitle="Invalid Response" error="Please enter number only and inlcude text in comments column." promptTitle="Cost" prompt="Please enter any related cost for specification compliance." sqref="E13:E207">
      <formula1>0</formula1>
      <formula2>1000000</formula2>
    </dataValidation>
  </dataValidations>
  <printOptions horizontalCentered="1"/>
  <pageMargins left="0.25" right="0.25" top="0.75" bottom="0.75" header="0.3" footer="0.3"/>
  <pageSetup scale="76" fitToHeight="0" orientation="landscape" r:id="rId1"/>
  <headerFooter>
    <oddHeader>&amp;C&amp;"Calibri,Bold"&amp;12City of Bend, OR - ERP System Solution Project RFP #IT14AA
&amp;"Calibri,Italic"&amp;A</oddHeader>
    <oddFooter>&amp;L&amp;"-,Bold"&amp;10&amp;U&amp;K01+019Priority&amp;"-,Regular"&amp;U
H - High | M - Medium | L - Low&amp;C&amp;10&amp;K01+019&amp;P of &amp;N&amp;R&amp;"-,Bold"&amp;10&amp;U&amp;K01+019Availability&amp;"-,Regular"&amp;U
Y - Yes | R - Reporting Tool | T - Third Party
M - Modification | F - Future | N - Not Available</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41" r:id="rId4" name="Button 1">
              <controlPr defaultSize="0" print="0" autoFill="0" autoPict="0" macro="[0]!FormatSpecs">
                <anchor moveWithCells="1" sizeWithCells="1">
                  <from>
                    <xdr:col>5</xdr:col>
                    <xdr:colOff>1600200</xdr:colOff>
                    <xdr:row>8</xdr:row>
                    <xdr:rowOff>161925</xdr:rowOff>
                  </from>
                  <to>
                    <xdr:col>5</xdr:col>
                    <xdr:colOff>1600200</xdr:colOff>
                    <xdr:row>12</xdr:row>
                    <xdr:rowOff>171450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00000000-0000-0000-0000-000000000000}">
            <xm:f>D10='Control Panel'!$I$25</xm:f>
            <x14:dxf>
              <font>
                <color rgb="FFFFFF00"/>
              </font>
              <fill>
                <patternFill>
                  <fgColor indexed="64"/>
                  <bgColor rgb="FFBF311A"/>
                </patternFill>
              </fill>
            </x14:dxf>
          </x14:cfRule>
          <xm:sqref>D10:G10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errorTitle="Invalid Response" error="Please enter appropriate availability response." promptTitle="Please enter availability:" prompt="_x000a_  Y - Yes_x000a_  R - Reporting_x000a_  T - Third Party_x000a_  M - Modification_x000a_  F - Future_x000a_  N - Not Available_x000a__x000a__x000a_*Paste values permitted.">
          <x14:formula1>
            <xm:f>'Control Panel'!$F$36:$F$41</xm:f>
          </x14:formula1>
          <xm:sqref>D13:D207</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AI213"/>
  <sheetViews>
    <sheetView showGridLines="0" showRowColHeaders="0" workbookViewId="0">
      <pane ySplit="12" topLeftCell="A13" activePane="bottomLeft" state="frozen"/>
      <selection activeCell="B16" sqref="B16"/>
      <selection pane="bottomLeft" activeCell="B16" sqref="B16"/>
    </sheetView>
  </sheetViews>
  <sheetFormatPr defaultColWidth="0" defaultRowHeight="15" x14ac:dyDescent="0.25"/>
  <cols>
    <col min="1" max="1" width="8.7109375" style="218" customWidth="1"/>
    <col min="2" max="2" width="65.7109375" style="219" customWidth="1"/>
    <col min="3" max="3" width="12.7109375" style="220" customWidth="1"/>
    <col min="4" max="4" width="12.7109375" style="221" customWidth="1"/>
    <col min="5" max="5" width="12.7109375" style="220" customWidth="1"/>
    <col min="6" max="6" width="27.7109375" style="222" customWidth="1"/>
    <col min="7" max="7" width="35.7109375" style="219" customWidth="1"/>
    <col min="8" max="8" width="3.7109375" style="2" customWidth="1"/>
    <col min="9" max="34" width="9.140625" style="2" hidden="1" customWidth="1"/>
    <col min="35" max="35" width="4.140625" style="2" hidden="1" customWidth="1"/>
    <col min="36" max="16384" width="9.140625" style="2" hidden="1"/>
  </cols>
  <sheetData>
    <row r="1" spans="1:35" ht="15" customHeight="1" x14ac:dyDescent="0.25">
      <c r="A1" s="548" t="str">
        <f>'Accounts Payable'!A1</f>
        <v>Replace this text with vendor name in the first module.</v>
      </c>
      <c r="B1" s="548"/>
      <c r="C1" s="548"/>
      <c r="D1" s="548"/>
      <c r="E1" s="548"/>
      <c r="F1" s="548"/>
      <c r="G1" s="548"/>
    </row>
    <row r="2" spans="1:35" x14ac:dyDescent="0.25">
      <c r="A2" s="210" t="s">
        <v>8</v>
      </c>
      <c r="B2" s="538" t="s">
        <v>193</v>
      </c>
      <c r="C2" s="538"/>
      <c r="D2" s="538"/>
      <c r="E2" s="538"/>
      <c r="F2" s="538"/>
      <c r="G2" s="538"/>
      <c r="AB2" s="2" t="s">
        <v>219</v>
      </c>
      <c r="AC2" s="2">
        <f>SUBTOTAL(3,A13:A213)</f>
        <v>201</v>
      </c>
    </row>
    <row r="3" spans="1:35" ht="45" customHeight="1" x14ac:dyDescent="0.25">
      <c r="A3" s="232" t="str">
        <f>'Control Panel'!F36</f>
        <v>Y</v>
      </c>
      <c r="B3" s="543" t="str">
        <f>'Control Panel'!H36</f>
        <v>Functionality is provided out of the box through the completion of a task associated with a routine configurable area that includes, but is not limited to, user-defined fields, delivered or configurable workflows, alerts or notifications, standard import/export, table driven setups and standard reports with no changes.  These configuration areas will not be affected by a future upgrade.  The proposed services include implementation and training on this functionality, unless specifically excluded in the Statement of Work, as part of the deployment of the solution.</v>
      </c>
      <c r="C3" s="543"/>
      <c r="D3" s="543"/>
      <c r="E3" s="543"/>
      <c r="F3" s="543"/>
      <c r="G3" s="543"/>
    </row>
    <row r="4" spans="1:35" x14ac:dyDescent="0.25">
      <c r="A4" s="233" t="str">
        <f>'Control Panel'!F37</f>
        <v>R</v>
      </c>
      <c r="B4" s="544" t="str">
        <f>'Control Panel'!H37</f>
        <v>Functionality is provided through reports generated using proposed Reporting Tools.</v>
      </c>
      <c r="C4" s="544"/>
      <c r="D4" s="544"/>
      <c r="E4" s="544"/>
      <c r="F4" s="544"/>
      <c r="G4" s="544"/>
    </row>
    <row r="5" spans="1:35" ht="30" customHeight="1" x14ac:dyDescent="0.25">
      <c r="A5" s="232" t="str">
        <f>'Control Panel'!F38</f>
        <v>T</v>
      </c>
      <c r="B5" s="543" t="str">
        <f>'Control Panel'!H38</f>
        <v>Functionality is provided by proposed third party functionality (i.e., third party is defined as a separate software vendor from the primary software vendor).  The pricing of all third party products that provide this functionality MUST be included in the cost proposal.</v>
      </c>
      <c r="C5" s="543"/>
      <c r="D5" s="543"/>
      <c r="E5" s="543"/>
      <c r="F5" s="543"/>
      <c r="G5" s="543"/>
    </row>
    <row r="6" spans="1:35" x14ac:dyDescent="0.25">
      <c r="A6" s="233" t="str">
        <f>'Control Panel'!F39</f>
        <v>M</v>
      </c>
      <c r="B6" s="544" t="str">
        <f>'Control Panel'!H39</f>
        <v>Functionality is provided through customization to the application, including creation of a new workflow or development of a custom interface, that may have an impact on future upgradability.</v>
      </c>
      <c r="C6" s="544"/>
      <c r="D6" s="544"/>
      <c r="E6" s="544"/>
      <c r="F6" s="544"/>
      <c r="G6" s="544"/>
    </row>
    <row r="7" spans="1:35" ht="16.5" customHeight="1" x14ac:dyDescent="0.25">
      <c r="A7" s="232" t="str">
        <f>'Control Panel'!F40</f>
        <v>F</v>
      </c>
      <c r="B7" s="543" t="str">
        <f>'Control Panel'!H40</f>
        <v>Functionality is provided through a future general availability (GA) release that is scheduled to occur within 1 year of the proposal response.</v>
      </c>
      <c r="C7" s="543"/>
      <c r="D7" s="543"/>
      <c r="E7" s="543"/>
      <c r="F7" s="543"/>
      <c r="G7" s="543"/>
    </row>
    <row r="8" spans="1:35" x14ac:dyDescent="0.25">
      <c r="A8" s="233" t="str">
        <f>'Control Panel'!F41</f>
        <v>N</v>
      </c>
      <c r="B8" s="544" t="str">
        <f>'Control Panel'!H41</f>
        <v>Functionality is not provided.</v>
      </c>
      <c r="C8" s="544"/>
      <c r="D8" s="544"/>
      <c r="E8" s="544"/>
      <c r="F8" s="544"/>
      <c r="G8" s="544"/>
    </row>
    <row r="9" spans="1:35" x14ac:dyDescent="0.25">
      <c r="A9" s="545" t="str">
        <f>'Control Panel'!I25</f>
        <v>Replace this text with the primary product name(s) which satisfy requirements.</v>
      </c>
      <c r="B9" s="546"/>
      <c r="C9" s="546"/>
      <c r="D9" s="546"/>
      <c r="E9" s="546"/>
      <c r="F9" s="546"/>
      <c r="G9" s="547"/>
    </row>
    <row r="10" spans="1:35" ht="15" customHeight="1" x14ac:dyDescent="0.25">
      <c r="A10" s="541" t="str">
        <f>'Control Panel'!F55&amp;" - "&amp;'Control Panel'!E55</f>
        <v>4.10 - Fleet &amp; Equipment Management</v>
      </c>
      <c r="B10" s="541"/>
      <c r="C10" s="541"/>
      <c r="D10" s="542" t="str">
        <f>A9</f>
        <v>Replace this text with the primary product name(s) which satisfy requirements.</v>
      </c>
      <c r="E10" s="542"/>
      <c r="F10" s="542"/>
      <c r="G10" s="542"/>
    </row>
    <row r="11" spans="1:35" ht="15" customHeight="1" x14ac:dyDescent="0.25">
      <c r="A11" s="540" t="s">
        <v>660</v>
      </c>
      <c r="B11" s="540"/>
      <c r="C11" s="540"/>
      <c r="D11" s="540"/>
      <c r="E11" s="540"/>
      <c r="F11" s="540"/>
      <c r="G11" s="540"/>
      <c r="AA11" s="2" t="s">
        <v>30</v>
      </c>
      <c r="AI11" s="3"/>
    </row>
    <row r="12" spans="1:35" ht="15" customHeight="1" x14ac:dyDescent="0.25">
      <c r="A12" s="269" t="str">
        <f>'Accounts Payable'!A12</f>
        <v>Number</v>
      </c>
      <c r="B12" s="270" t="str">
        <f>'Accounts Payable'!B12</f>
        <v>Application Requirements</v>
      </c>
      <c r="C12" s="271" t="str">
        <f>'Accounts Payable'!C12</f>
        <v>Priority</v>
      </c>
      <c r="D12" s="269" t="str">
        <f>'Accounts Payable'!D12</f>
        <v>Availability</v>
      </c>
      <c r="E12" s="271" t="str">
        <f>'Accounts Payable'!E12</f>
        <v>Cost</v>
      </c>
      <c r="F12" s="270" t="str">
        <f>'Accounts Payable'!F12</f>
        <v>Required Product(s)</v>
      </c>
      <c r="G12" s="270" t="str">
        <f>'Accounts Payable'!G12</f>
        <v>Comments</v>
      </c>
      <c r="AA12" s="4" t="s">
        <v>27</v>
      </c>
      <c r="AC12" s="5">
        <f>COUNTIF(AB:AB,"Error -- Availability entered in an incorrect format")</f>
        <v>0</v>
      </c>
    </row>
    <row r="13" spans="1:35" s="15" customFormat="1" x14ac:dyDescent="0.25">
      <c r="A13" s="7">
        <v>1</v>
      </c>
      <c r="B13" s="263" t="s">
        <v>1151</v>
      </c>
      <c r="C13" s="273"/>
      <c r="D13" s="7"/>
      <c r="E13" s="267"/>
      <c r="F13" s="215" t="str">
        <f>IF($D$10=$A$9,"N/A",$D$10)</f>
        <v>N/A</v>
      </c>
      <c r="G13" s="10"/>
      <c r="AA13" s="15" t="str">
        <f>TRIM($D13)</f>
        <v/>
      </c>
      <c r="AB13" s="15" t="str">
        <f>IF(LEN($AA13)=0,"N",IF(LEN($AA13)&gt;1,"Error -- Availability entered in an incorrect format",IF($AA13='Control Panel'!$F$36,$AA13,IF($AA13='Control Panel'!$F$37,$AA13,IF($AA13='Control Panel'!$F$38,$AA13,IF($AA13='Control Panel'!$F$39,$AA13,IF($AA13='Control Panel'!$F$40,$AA13,IF($AA13='Control Panel'!$F$41,$AA13,"Error -- Availability entered in an incorrect format"))))))))</f>
        <v>N</v>
      </c>
    </row>
    <row r="14" spans="1:35" s="15" customFormat="1" ht="30" x14ac:dyDescent="0.25">
      <c r="A14" s="7">
        <v>2</v>
      </c>
      <c r="B14" s="329" t="s">
        <v>1152</v>
      </c>
      <c r="C14" s="330" t="s">
        <v>5</v>
      </c>
      <c r="D14" s="7"/>
      <c r="E14" s="267"/>
      <c r="F14" s="215" t="str">
        <f t="shared" ref="F14:F77" si="0">IF($D$10=$A$9,"N/A",$D$10)</f>
        <v>N/A</v>
      </c>
      <c r="G14" s="10"/>
      <c r="AA14" s="15" t="str">
        <f t="shared" ref="AA14:AA77" si="1">TRIM($D14)</f>
        <v/>
      </c>
      <c r="AB14" s="15" t="str">
        <f>IF(LEN($AA14)=0,"N",IF(LEN($AA14)&gt;1,"Error -- Availability entered in an incorrect format",IF($AA14='Control Panel'!$F$36,$AA14,IF($AA14='Control Panel'!$F$37,$AA14,IF($AA14='Control Panel'!$F$38,$AA14,IF($AA14='Control Panel'!$F$39,$AA14,IF($AA14='Control Panel'!$F$40,$AA14,IF($AA14='Control Panel'!$F$41,$AA14,"Error -- Availability entered in an incorrect format"))))))))</f>
        <v>N</v>
      </c>
    </row>
    <row r="15" spans="1:35" s="13" customFormat="1" x14ac:dyDescent="0.25">
      <c r="A15" s="7">
        <v>3</v>
      </c>
      <c r="B15" s="329" t="s">
        <v>1153</v>
      </c>
      <c r="C15" s="330" t="s">
        <v>5</v>
      </c>
      <c r="D15" s="7"/>
      <c r="E15" s="267"/>
      <c r="F15" s="215" t="str">
        <f t="shared" si="0"/>
        <v>N/A</v>
      </c>
      <c r="G15" s="10"/>
      <c r="AA15" s="13" t="str">
        <f t="shared" si="1"/>
        <v/>
      </c>
      <c r="AB15" s="13" t="str">
        <f>IF(LEN($AA15)=0,"N",IF(LEN($AA15)&gt;1,"Error -- Availability entered in an incorrect format",IF($AA15='Control Panel'!$F$36,$AA15,IF($AA15='Control Panel'!$F$37,$AA15,IF($AA15='Control Panel'!$F$38,$AA15,IF($AA15='Control Panel'!$F$39,$AA15,IF($AA15='Control Panel'!$F$40,$AA15,IF($AA15='Control Panel'!$F$41,$AA15,"Error -- Availability entered in an incorrect format"))))))))</f>
        <v>N</v>
      </c>
    </row>
    <row r="16" spans="1:35" s="13" customFormat="1" ht="30" x14ac:dyDescent="0.25">
      <c r="A16" s="7">
        <v>4</v>
      </c>
      <c r="B16" s="329" t="s">
        <v>1154</v>
      </c>
      <c r="C16" s="330" t="s">
        <v>6</v>
      </c>
      <c r="D16" s="7"/>
      <c r="E16" s="267"/>
      <c r="F16" s="215" t="str">
        <f t="shared" si="0"/>
        <v>N/A</v>
      </c>
      <c r="G16" s="10"/>
      <c r="AA16" s="13" t="str">
        <f t="shared" si="1"/>
        <v/>
      </c>
      <c r="AB16" s="13" t="str">
        <f>IF(LEN($AA16)=0,"N",IF(LEN($AA16)&gt;1,"Error -- Availability entered in an incorrect format",IF($AA16='Control Panel'!$F$36,$AA16,IF($AA16='Control Panel'!$F$37,$AA16,IF($AA16='Control Panel'!$F$38,$AA16,IF($AA16='Control Panel'!$F$39,$AA16,IF($AA16='Control Panel'!$F$40,$AA16,IF($AA16='Control Panel'!$F$41,$AA16,"Error -- Availability entered in an incorrect format"))))))))</f>
        <v>N</v>
      </c>
    </row>
    <row r="17" spans="1:28" s="13" customFormat="1" ht="30" x14ac:dyDescent="0.25">
      <c r="A17" s="7">
        <v>5</v>
      </c>
      <c r="B17" s="329" t="s">
        <v>1155</v>
      </c>
      <c r="C17" s="330" t="s">
        <v>5</v>
      </c>
      <c r="D17" s="7"/>
      <c r="E17" s="267"/>
      <c r="F17" s="215" t="str">
        <f t="shared" si="0"/>
        <v>N/A</v>
      </c>
      <c r="G17" s="10"/>
      <c r="AA17" s="13" t="str">
        <f t="shared" si="1"/>
        <v/>
      </c>
      <c r="AB17" s="13" t="str">
        <f>IF(LEN($AA17)=0,"N",IF(LEN($AA17)&gt;1,"Error -- Availability entered in an incorrect format",IF($AA17='Control Panel'!$F$36,$AA17,IF($AA17='Control Panel'!$F$37,$AA17,IF($AA17='Control Panel'!$F$38,$AA17,IF($AA17='Control Panel'!$F$39,$AA17,IF($AA17='Control Panel'!$F$40,$AA17,IF($AA17='Control Panel'!$F$41,$AA17,"Error -- Availability entered in an incorrect format"))))))))</f>
        <v>N</v>
      </c>
    </row>
    <row r="18" spans="1:28" s="13" customFormat="1" ht="45" x14ac:dyDescent="0.25">
      <c r="A18" s="7">
        <v>6</v>
      </c>
      <c r="B18" s="329" t="s">
        <v>1156</v>
      </c>
      <c r="C18" s="330" t="s">
        <v>5</v>
      </c>
      <c r="D18" s="7"/>
      <c r="E18" s="267"/>
      <c r="F18" s="215" t="str">
        <f t="shared" si="0"/>
        <v>N/A</v>
      </c>
      <c r="G18" s="10"/>
      <c r="AA18" s="13" t="str">
        <f t="shared" si="1"/>
        <v/>
      </c>
      <c r="AB18" s="13" t="str">
        <f>IF(LEN($AA18)=0,"N",IF(LEN($AA18)&gt;1,"Error -- Availability entered in an incorrect format",IF($AA18='Control Panel'!$F$36,$AA18,IF($AA18='Control Panel'!$F$37,$AA18,IF($AA18='Control Panel'!$F$38,$AA18,IF($AA18='Control Panel'!$F$39,$AA18,IF($AA18='Control Panel'!$F$40,$AA18,IF($AA18='Control Panel'!$F$41,$AA18,"Error -- Availability entered in an incorrect format"))))))))</f>
        <v>N</v>
      </c>
    </row>
    <row r="19" spans="1:28" s="13" customFormat="1" ht="30" x14ac:dyDescent="0.25">
      <c r="A19" s="7">
        <v>7</v>
      </c>
      <c r="B19" s="329" t="s">
        <v>1157</v>
      </c>
      <c r="C19" s="330"/>
      <c r="D19" s="7"/>
      <c r="E19" s="267"/>
      <c r="F19" s="215" t="str">
        <f t="shared" si="0"/>
        <v>N/A</v>
      </c>
      <c r="G19" s="10"/>
      <c r="AA19" s="13" t="str">
        <f t="shared" si="1"/>
        <v/>
      </c>
      <c r="AB19" s="13" t="str">
        <f>IF(LEN($AA19)=0,"N",IF(LEN($AA19)&gt;1,"Error -- Availability entered in an incorrect format",IF($AA19='Control Panel'!$F$36,$AA19,IF($AA19='Control Panel'!$F$37,$AA19,IF($AA19='Control Panel'!$F$38,$AA19,IF($AA19='Control Panel'!$F$39,$AA19,IF($AA19='Control Panel'!$F$40,$AA19,IF($AA19='Control Panel'!$F$41,$AA19,"Error -- Availability entered in an incorrect format"))))))))</f>
        <v>N</v>
      </c>
    </row>
    <row r="20" spans="1:28" s="13" customFormat="1" x14ac:dyDescent="0.25">
      <c r="A20" s="7">
        <v>8</v>
      </c>
      <c r="B20" s="331" t="s">
        <v>1158</v>
      </c>
      <c r="C20" s="330" t="s">
        <v>5</v>
      </c>
      <c r="D20" s="7"/>
      <c r="E20" s="267"/>
      <c r="F20" s="215" t="str">
        <f t="shared" si="0"/>
        <v>N/A</v>
      </c>
      <c r="G20" s="10"/>
      <c r="AA20" s="13" t="str">
        <f t="shared" si="1"/>
        <v/>
      </c>
      <c r="AB20" s="13" t="str">
        <f>IF(LEN($AA20)=0,"N",IF(LEN($AA20)&gt;1,"Error -- Availability entered in an incorrect format",IF($AA20='Control Panel'!$F$36,$AA20,IF($AA20='Control Panel'!$F$37,$AA20,IF($AA20='Control Panel'!$F$38,$AA20,IF($AA20='Control Panel'!$F$39,$AA20,IF($AA20='Control Panel'!$F$40,$AA20,IF($AA20='Control Panel'!$F$41,$AA20,"Error -- Availability entered in an incorrect format"))))))))</f>
        <v>N</v>
      </c>
    </row>
    <row r="21" spans="1:28" s="13" customFormat="1" x14ac:dyDescent="0.25">
      <c r="A21" s="7">
        <v>9</v>
      </c>
      <c r="B21" s="331" t="s">
        <v>242</v>
      </c>
      <c r="C21" s="330" t="s">
        <v>5</v>
      </c>
      <c r="D21" s="7"/>
      <c r="E21" s="267"/>
      <c r="F21" s="215" t="str">
        <f t="shared" si="0"/>
        <v>N/A</v>
      </c>
      <c r="G21" s="10"/>
      <c r="AA21" s="13" t="str">
        <f t="shared" si="1"/>
        <v/>
      </c>
      <c r="AB21" s="13" t="str">
        <f>IF(LEN($AA21)=0,"N",IF(LEN($AA21)&gt;1,"Error -- Availability entered in an incorrect format",IF($AA21='Control Panel'!$F$36,$AA21,IF($AA21='Control Panel'!$F$37,$AA21,IF($AA21='Control Panel'!$F$38,$AA21,IF($AA21='Control Panel'!$F$39,$AA21,IF($AA21='Control Panel'!$F$40,$AA21,IF($AA21='Control Panel'!$F$41,$AA21,"Error -- Availability entered in an incorrect format"))))))))</f>
        <v>N</v>
      </c>
    </row>
    <row r="22" spans="1:28" s="13" customFormat="1" x14ac:dyDescent="0.25">
      <c r="A22" s="7">
        <v>10</v>
      </c>
      <c r="B22" s="331" t="s">
        <v>1159</v>
      </c>
      <c r="C22" s="330" t="s">
        <v>5</v>
      </c>
      <c r="D22" s="7"/>
      <c r="E22" s="267"/>
      <c r="F22" s="215" t="str">
        <f t="shared" si="0"/>
        <v>N/A</v>
      </c>
      <c r="G22" s="10"/>
      <c r="AA22" s="13" t="str">
        <f t="shared" si="1"/>
        <v/>
      </c>
      <c r="AB22" s="13" t="str">
        <f>IF(LEN($AA22)=0,"N",IF(LEN($AA22)&gt;1,"Error -- Availability entered in an incorrect format",IF($AA22='Control Panel'!$F$36,$AA22,IF($AA22='Control Panel'!$F$37,$AA22,IF($AA22='Control Panel'!$F$38,$AA22,IF($AA22='Control Panel'!$F$39,$AA22,IF($AA22='Control Panel'!$F$40,$AA22,IF($AA22='Control Panel'!$F$41,$AA22,"Error -- Availability entered in an incorrect format"))))))))</f>
        <v>N</v>
      </c>
    </row>
    <row r="23" spans="1:28" s="13" customFormat="1" x14ac:dyDescent="0.25">
      <c r="A23" s="7">
        <v>11</v>
      </c>
      <c r="B23" s="331" t="s">
        <v>1160</v>
      </c>
      <c r="C23" s="330" t="s">
        <v>5</v>
      </c>
      <c r="D23" s="7"/>
      <c r="E23" s="267"/>
      <c r="F23" s="215" t="str">
        <f t="shared" si="0"/>
        <v>N/A</v>
      </c>
      <c r="G23" s="10"/>
      <c r="AA23" s="13" t="str">
        <f t="shared" si="1"/>
        <v/>
      </c>
      <c r="AB23" s="13" t="str">
        <f>IF(LEN($AA23)=0,"N",IF(LEN($AA23)&gt;1,"Error -- Availability entered in an incorrect format",IF($AA23='Control Panel'!$F$36,$AA23,IF($AA23='Control Panel'!$F$37,$AA23,IF($AA23='Control Panel'!$F$38,$AA23,IF($AA23='Control Panel'!$F$39,$AA23,IF($AA23='Control Panel'!$F$40,$AA23,IF($AA23='Control Panel'!$F$41,$AA23,"Error -- Availability entered in an incorrect format"))))))))</f>
        <v>N</v>
      </c>
    </row>
    <row r="24" spans="1:28" s="13" customFormat="1" x14ac:dyDescent="0.25">
      <c r="A24" s="7">
        <v>12</v>
      </c>
      <c r="B24" s="331" t="s">
        <v>1161</v>
      </c>
      <c r="C24" s="330" t="s">
        <v>5</v>
      </c>
      <c r="D24" s="7"/>
      <c r="E24" s="267"/>
      <c r="F24" s="215" t="str">
        <f t="shared" si="0"/>
        <v>N/A</v>
      </c>
      <c r="G24" s="10"/>
      <c r="AA24" s="13" t="str">
        <f t="shared" si="1"/>
        <v/>
      </c>
      <c r="AB24" s="13" t="str">
        <f>IF(LEN($AA24)=0,"N",IF(LEN($AA24)&gt;1,"Error -- Availability entered in an incorrect format",IF($AA24='Control Panel'!$F$36,$AA24,IF($AA24='Control Panel'!$F$37,$AA24,IF($AA24='Control Panel'!$F$38,$AA24,IF($AA24='Control Panel'!$F$39,$AA24,IF($AA24='Control Panel'!$F$40,$AA24,IF($AA24='Control Panel'!$F$41,$AA24,"Error -- Availability entered in an incorrect format"))))))))</f>
        <v>N</v>
      </c>
    </row>
    <row r="25" spans="1:28" s="15" customFormat="1" ht="30" x14ac:dyDescent="0.25">
      <c r="A25" s="7">
        <v>13</v>
      </c>
      <c r="B25" s="329" t="s">
        <v>1162</v>
      </c>
      <c r="C25" s="330" t="s">
        <v>5</v>
      </c>
      <c r="D25" s="12"/>
      <c r="E25" s="268"/>
      <c r="F25" s="215" t="str">
        <f t="shared" si="0"/>
        <v>N/A</v>
      </c>
      <c r="G25" s="6"/>
      <c r="AA25" s="15" t="str">
        <f t="shared" si="1"/>
        <v/>
      </c>
      <c r="AB25" s="15" t="str">
        <f>IF(LEN($AA25)=0,"N",IF(LEN($AA25)&gt;1,"Error -- Availability entered in an incorrect format",IF($AA25='Control Panel'!$F$36,$AA25,IF($AA25='Control Panel'!$F$37,$AA25,IF($AA25='Control Panel'!$F$38,$AA25,IF($AA25='Control Panel'!$F$39,$AA25,IF($AA25='Control Panel'!$F$40,$AA25,IF($AA25='Control Panel'!$F$41,$AA25,"Error -- Availability entered in an incorrect format"))))))))</f>
        <v>N</v>
      </c>
    </row>
    <row r="26" spans="1:28" s="15" customFormat="1" ht="45" x14ac:dyDescent="0.25">
      <c r="A26" s="7">
        <v>14</v>
      </c>
      <c r="B26" s="329" t="s">
        <v>1163</v>
      </c>
      <c r="C26" s="330" t="s">
        <v>6</v>
      </c>
      <c r="D26" s="12"/>
      <c r="E26" s="268"/>
      <c r="F26" s="215" t="str">
        <f t="shared" si="0"/>
        <v>N/A</v>
      </c>
      <c r="G26" s="6"/>
      <c r="AA26" s="15" t="str">
        <f t="shared" si="1"/>
        <v/>
      </c>
      <c r="AB26" s="15" t="str">
        <f>IF(LEN($AA26)=0,"N",IF(LEN($AA26)&gt;1,"Error -- Availability entered in an incorrect format",IF($AA26='Control Panel'!$F$36,$AA26,IF($AA26='Control Panel'!$F$37,$AA26,IF($AA26='Control Panel'!$F$38,$AA26,IF($AA26='Control Panel'!$F$39,$AA26,IF($AA26='Control Panel'!$F$40,$AA26,IF($AA26='Control Panel'!$F$41,$AA26,"Error -- Availability entered in an incorrect format"))))))))</f>
        <v>N</v>
      </c>
    </row>
    <row r="27" spans="1:28" s="15" customFormat="1" ht="30" x14ac:dyDescent="0.25">
      <c r="A27" s="7">
        <v>15</v>
      </c>
      <c r="B27" s="329" t="s">
        <v>1164</v>
      </c>
      <c r="C27" s="330" t="s">
        <v>7</v>
      </c>
      <c r="D27" s="12"/>
      <c r="E27" s="268"/>
      <c r="F27" s="215" t="str">
        <f t="shared" si="0"/>
        <v>N/A</v>
      </c>
      <c r="G27" s="6"/>
      <c r="AA27" s="15" t="str">
        <f t="shared" si="1"/>
        <v/>
      </c>
      <c r="AB27" s="15" t="str">
        <f>IF(LEN($AA27)=0,"N",IF(LEN($AA27)&gt;1,"Error -- Availability entered in an incorrect format",IF($AA27='Control Panel'!$F$36,$AA27,IF($AA27='Control Panel'!$F$37,$AA27,IF($AA27='Control Panel'!$F$38,$AA27,IF($AA27='Control Panel'!$F$39,$AA27,IF($AA27='Control Panel'!$F$40,$AA27,IF($AA27='Control Panel'!$F$41,$AA27,"Error -- Availability entered in an incorrect format"))))))))</f>
        <v>N</v>
      </c>
    </row>
    <row r="28" spans="1:28" s="15" customFormat="1" x14ac:dyDescent="0.25">
      <c r="A28" s="7">
        <v>16</v>
      </c>
      <c r="B28" s="329" t="s">
        <v>1165</v>
      </c>
      <c r="C28" s="330" t="s">
        <v>5</v>
      </c>
      <c r="D28" s="12"/>
      <c r="E28" s="268"/>
      <c r="F28" s="215" t="str">
        <f t="shared" si="0"/>
        <v>N/A</v>
      </c>
      <c r="G28" s="6"/>
      <c r="AA28" s="15" t="str">
        <f t="shared" si="1"/>
        <v/>
      </c>
      <c r="AB28" s="15" t="str">
        <f>IF(LEN($AA28)=0,"N",IF(LEN($AA28)&gt;1,"Error -- Availability entered in an incorrect format",IF($AA28='Control Panel'!$F$36,$AA28,IF($AA28='Control Panel'!$F$37,$AA28,IF($AA28='Control Panel'!$F$38,$AA28,IF($AA28='Control Panel'!$F$39,$AA28,IF($AA28='Control Panel'!$F$40,$AA28,IF($AA28='Control Panel'!$F$41,$AA28,"Error -- Availability entered in an incorrect format"))))))))</f>
        <v>N</v>
      </c>
    </row>
    <row r="29" spans="1:28" s="15" customFormat="1" ht="30" x14ac:dyDescent="0.25">
      <c r="A29" s="7">
        <v>17</v>
      </c>
      <c r="B29" s="329" t="s">
        <v>1166</v>
      </c>
      <c r="C29" s="330" t="s">
        <v>5</v>
      </c>
      <c r="D29" s="12"/>
      <c r="E29" s="268"/>
      <c r="F29" s="215" t="str">
        <f t="shared" si="0"/>
        <v>N/A</v>
      </c>
      <c r="G29" s="6"/>
      <c r="AA29" s="15" t="str">
        <f t="shared" si="1"/>
        <v/>
      </c>
      <c r="AB29" s="15" t="str">
        <f>IF(LEN($AA29)=0,"N",IF(LEN($AA29)&gt;1,"Error -- Availability entered in an incorrect format",IF($AA29='Control Panel'!$F$36,$AA29,IF($AA29='Control Panel'!$F$37,$AA29,IF($AA29='Control Panel'!$F$38,$AA29,IF($AA29='Control Panel'!$F$39,$AA29,IF($AA29='Control Panel'!$F$40,$AA29,IF($AA29='Control Panel'!$F$41,$AA29,"Error -- Availability entered in an incorrect format"))))))))</f>
        <v>N</v>
      </c>
    </row>
    <row r="30" spans="1:28" s="15" customFormat="1" ht="30" x14ac:dyDescent="0.25">
      <c r="A30" s="7">
        <v>18</v>
      </c>
      <c r="B30" s="329" t="s">
        <v>1167</v>
      </c>
      <c r="C30" s="330" t="s">
        <v>5</v>
      </c>
      <c r="D30" s="12"/>
      <c r="E30" s="268"/>
      <c r="F30" s="215" t="str">
        <f t="shared" si="0"/>
        <v>N/A</v>
      </c>
      <c r="G30" s="6"/>
      <c r="AA30" s="15" t="str">
        <f t="shared" si="1"/>
        <v/>
      </c>
      <c r="AB30" s="15" t="str">
        <f>IF(LEN($AA30)=0,"N",IF(LEN($AA30)&gt;1,"Error -- Availability entered in an incorrect format",IF($AA30='Control Panel'!$F$36,$AA30,IF($AA30='Control Panel'!$F$37,$AA30,IF($AA30='Control Panel'!$F$38,$AA30,IF($AA30='Control Panel'!$F$39,$AA30,IF($AA30='Control Panel'!$F$40,$AA30,IF($AA30='Control Panel'!$F$41,$AA30,"Error -- Availability entered in an incorrect format"))))))))</f>
        <v>N</v>
      </c>
    </row>
    <row r="31" spans="1:28" s="15" customFormat="1" ht="30" x14ac:dyDescent="0.25">
      <c r="A31" s="7">
        <v>19</v>
      </c>
      <c r="B31" s="329" t="s">
        <v>1168</v>
      </c>
      <c r="C31" s="330" t="s">
        <v>5</v>
      </c>
      <c r="D31" s="231"/>
      <c r="E31" s="268"/>
      <c r="F31" s="215" t="str">
        <f t="shared" si="0"/>
        <v>N/A</v>
      </c>
      <c r="G31" s="6"/>
      <c r="AA31" s="15" t="str">
        <f t="shared" si="1"/>
        <v/>
      </c>
      <c r="AB31" s="15" t="str">
        <f>IF(LEN($AA31)=0,"N",IF(LEN($AA31)&gt;1,"Error -- Availability entered in an incorrect format",IF($AA31='Control Panel'!$F$36,$AA31,IF($AA31='Control Panel'!$F$37,$AA31,IF($AA31='Control Panel'!$F$38,$AA31,IF($AA31='Control Panel'!$F$39,$AA31,IF($AA31='Control Panel'!$F$40,$AA31,IF($AA31='Control Panel'!$F$41,$AA31,"Error -- Availability entered in an incorrect format"))))))))</f>
        <v>N</v>
      </c>
    </row>
    <row r="32" spans="1:28" s="15" customFormat="1" ht="30" x14ac:dyDescent="0.25">
      <c r="A32" s="7">
        <v>20</v>
      </c>
      <c r="B32" s="329" t="s">
        <v>1169</v>
      </c>
      <c r="C32" s="330" t="s">
        <v>5</v>
      </c>
      <c r="D32" s="231"/>
      <c r="E32" s="268"/>
      <c r="F32" s="215" t="str">
        <f t="shared" si="0"/>
        <v>N/A</v>
      </c>
      <c r="G32" s="6"/>
      <c r="AA32" s="15" t="str">
        <f t="shared" si="1"/>
        <v/>
      </c>
      <c r="AB32" s="15" t="str">
        <f>IF(LEN($AA32)=0,"N",IF(LEN($AA32)&gt;1,"Error -- Availability entered in an incorrect format",IF($AA32='Control Panel'!$F$36,$AA32,IF($AA32='Control Panel'!$F$37,$AA32,IF($AA32='Control Panel'!$F$38,$AA32,IF($AA32='Control Panel'!$F$39,$AA32,IF($AA32='Control Panel'!$F$40,$AA32,IF($AA32='Control Panel'!$F$41,$AA32,"Error -- Availability entered in an incorrect format"))))))))</f>
        <v>N</v>
      </c>
    </row>
    <row r="33" spans="1:28" s="15" customFormat="1" ht="45" x14ac:dyDescent="0.25">
      <c r="A33" s="7">
        <v>21</v>
      </c>
      <c r="B33" s="329" t="s">
        <v>1170</v>
      </c>
      <c r="C33" s="330" t="s">
        <v>6</v>
      </c>
      <c r="D33" s="231"/>
      <c r="E33" s="268"/>
      <c r="F33" s="215" t="str">
        <f t="shared" si="0"/>
        <v>N/A</v>
      </c>
      <c r="G33" s="6"/>
      <c r="AA33" s="15" t="str">
        <f t="shared" si="1"/>
        <v/>
      </c>
      <c r="AB33" s="15" t="str">
        <f>IF(LEN($AA33)=0,"N",IF(LEN($AA33)&gt;1,"Error -- Availability entered in an incorrect format",IF($AA33='Control Panel'!$F$36,$AA33,IF($AA33='Control Panel'!$F$37,$AA33,IF($AA33='Control Panel'!$F$38,$AA33,IF($AA33='Control Panel'!$F$39,$AA33,IF($AA33='Control Panel'!$F$40,$AA33,IF($AA33='Control Panel'!$F$41,$AA33,"Error -- Availability entered in an incorrect format"))))))))</f>
        <v>N</v>
      </c>
    </row>
    <row r="34" spans="1:28" s="15" customFormat="1" ht="30" x14ac:dyDescent="0.25">
      <c r="A34" s="7">
        <v>22</v>
      </c>
      <c r="B34" s="329" t="s">
        <v>1171</v>
      </c>
      <c r="C34" s="330" t="s">
        <v>6</v>
      </c>
      <c r="D34" s="231"/>
      <c r="E34" s="268"/>
      <c r="F34" s="215" t="str">
        <f t="shared" si="0"/>
        <v>N/A</v>
      </c>
      <c r="G34" s="6"/>
      <c r="AA34" s="15" t="str">
        <f t="shared" si="1"/>
        <v/>
      </c>
      <c r="AB34" s="15" t="str">
        <f>IF(LEN($AA34)=0,"N",IF(LEN($AA34)&gt;1,"Error -- Availability entered in an incorrect format",IF($AA34='Control Panel'!$F$36,$AA34,IF($AA34='Control Panel'!$F$37,$AA34,IF($AA34='Control Panel'!$F$38,$AA34,IF($AA34='Control Panel'!$F$39,$AA34,IF($AA34='Control Panel'!$F$40,$AA34,IF($AA34='Control Panel'!$F$41,$AA34,"Error -- Availability entered in an incorrect format"))))))))</f>
        <v>N</v>
      </c>
    </row>
    <row r="35" spans="1:28" s="15" customFormat="1" ht="30" x14ac:dyDescent="0.25">
      <c r="A35" s="7">
        <v>23</v>
      </c>
      <c r="B35" s="329" t="s">
        <v>1172</v>
      </c>
      <c r="C35" s="330" t="s">
        <v>5</v>
      </c>
      <c r="D35" s="231"/>
      <c r="E35" s="268"/>
      <c r="F35" s="215" t="str">
        <f t="shared" si="0"/>
        <v>N/A</v>
      </c>
      <c r="G35" s="6"/>
      <c r="AA35" s="15" t="str">
        <f t="shared" si="1"/>
        <v/>
      </c>
      <c r="AB35" s="15" t="str">
        <f>IF(LEN($AA35)=0,"N",IF(LEN($AA35)&gt;1,"Error -- Availability entered in an incorrect format",IF($AA35='Control Panel'!$F$36,$AA35,IF($AA35='Control Panel'!$F$37,$AA35,IF($AA35='Control Panel'!$F$38,$AA35,IF($AA35='Control Panel'!$F$39,$AA35,IF($AA35='Control Panel'!$F$40,$AA35,IF($AA35='Control Panel'!$F$41,$AA35,"Error -- Availability entered in an incorrect format"))))))))</f>
        <v>N</v>
      </c>
    </row>
    <row r="36" spans="1:28" s="15" customFormat="1" ht="45" x14ac:dyDescent="0.25">
      <c r="A36" s="7">
        <v>24</v>
      </c>
      <c r="B36" s="329" t="s">
        <v>1173</v>
      </c>
      <c r="C36" s="330" t="s">
        <v>6</v>
      </c>
      <c r="D36" s="231"/>
      <c r="E36" s="268"/>
      <c r="F36" s="215" t="str">
        <f t="shared" si="0"/>
        <v>N/A</v>
      </c>
      <c r="G36" s="6"/>
      <c r="AA36" s="15" t="str">
        <f t="shared" si="1"/>
        <v/>
      </c>
      <c r="AB36" s="15" t="str">
        <f>IF(LEN($AA36)=0,"N",IF(LEN($AA36)&gt;1,"Error -- Availability entered in an incorrect format",IF($AA36='Control Panel'!$F$36,$AA36,IF($AA36='Control Panel'!$F$37,$AA36,IF($AA36='Control Panel'!$F$38,$AA36,IF($AA36='Control Panel'!$F$39,$AA36,IF($AA36='Control Panel'!$F$40,$AA36,IF($AA36='Control Panel'!$F$41,$AA36,"Error -- Availability entered in an incorrect format"))))))))</f>
        <v>N</v>
      </c>
    </row>
    <row r="37" spans="1:28" s="15" customFormat="1" x14ac:dyDescent="0.25">
      <c r="A37" s="7">
        <v>25</v>
      </c>
      <c r="B37" s="329" t="s">
        <v>1174</v>
      </c>
      <c r="C37" s="330"/>
      <c r="D37" s="231"/>
      <c r="E37" s="268"/>
      <c r="F37" s="215" t="str">
        <f t="shared" si="0"/>
        <v>N/A</v>
      </c>
      <c r="G37" s="6"/>
      <c r="AA37" s="15" t="str">
        <f t="shared" si="1"/>
        <v/>
      </c>
      <c r="AB37" s="15" t="str">
        <f>IF(LEN($AA37)=0,"N",IF(LEN($AA37)&gt;1,"Error -- Availability entered in an incorrect format",IF($AA37='Control Panel'!$F$36,$AA37,IF($AA37='Control Panel'!$F$37,$AA37,IF($AA37='Control Panel'!$F$38,$AA37,IF($AA37='Control Panel'!$F$39,$AA37,IF($AA37='Control Panel'!$F$40,$AA37,IF($AA37='Control Panel'!$F$41,$AA37,"Error -- Availability entered in an incorrect format"))))))))</f>
        <v>N</v>
      </c>
    </row>
    <row r="38" spans="1:28" s="15" customFormat="1" x14ac:dyDescent="0.25">
      <c r="A38" s="7">
        <v>26</v>
      </c>
      <c r="B38" s="331" t="s">
        <v>1175</v>
      </c>
      <c r="C38" s="330" t="s">
        <v>5</v>
      </c>
      <c r="D38" s="231"/>
      <c r="E38" s="268"/>
      <c r="F38" s="215" t="str">
        <f t="shared" si="0"/>
        <v>N/A</v>
      </c>
      <c r="G38" s="6"/>
      <c r="AA38" s="15" t="str">
        <f t="shared" si="1"/>
        <v/>
      </c>
      <c r="AB38" s="15" t="str">
        <f>IF(LEN($AA38)=0,"N",IF(LEN($AA38)&gt;1,"Error -- Availability entered in an incorrect format",IF($AA38='Control Panel'!$F$36,$AA38,IF($AA38='Control Panel'!$F$37,$AA38,IF($AA38='Control Panel'!$F$38,$AA38,IF($AA38='Control Panel'!$F$39,$AA38,IF($AA38='Control Panel'!$F$40,$AA38,IF($AA38='Control Panel'!$F$41,$AA38,"Error -- Availability entered in an incorrect format"))))))))</f>
        <v>N</v>
      </c>
    </row>
    <row r="39" spans="1:28" s="15" customFormat="1" x14ac:dyDescent="0.25">
      <c r="A39" s="7">
        <v>27</v>
      </c>
      <c r="B39" s="331" t="s">
        <v>1176</v>
      </c>
      <c r="C39" s="330" t="s">
        <v>5</v>
      </c>
      <c r="D39" s="231"/>
      <c r="E39" s="268"/>
      <c r="F39" s="215" t="str">
        <f t="shared" si="0"/>
        <v>N/A</v>
      </c>
      <c r="G39" s="6"/>
      <c r="AA39" s="15" t="str">
        <f t="shared" si="1"/>
        <v/>
      </c>
      <c r="AB39" s="15" t="str">
        <f>IF(LEN($AA39)=0,"N",IF(LEN($AA39)&gt;1,"Error -- Availability entered in an incorrect format",IF($AA39='Control Panel'!$F$36,$AA39,IF($AA39='Control Panel'!$F$37,$AA39,IF($AA39='Control Panel'!$F$38,$AA39,IF($AA39='Control Panel'!$F$39,$AA39,IF($AA39='Control Panel'!$F$40,$AA39,IF($AA39='Control Panel'!$F$41,$AA39,"Error -- Availability entered in an incorrect format"))))))))</f>
        <v>N</v>
      </c>
    </row>
    <row r="40" spans="1:28" s="15" customFormat="1" ht="30" x14ac:dyDescent="0.25">
      <c r="A40" s="7">
        <v>28</v>
      </c>
      <c r="B40" s="329" t="s">
        <v>1177</v>
      </c>
      <c r="C40" s="330"/>
      <c r="D40" s="231"/>
      <c r="E40" s="268"/>
      <c r="F40" s="215" t="str">
        <f t="shared" si="0"/>
        <v>N/A</v>
      </c>
      <c r="G40" s="6"/>
      <c r="AA40" s="15" t="str">
        <f t="shared" si="1"/>
        <v/>
      </c>
      <c r="AB40" s="15" t="str">
        <f>IF(LEN($AA40)=0,"N",IF(LEN($AA40)&gt;1,"Error -- Availability entered in an incorrect format",IF($AA40='Control Panel'!$F$36,$AA40,IF($AA40='Control Panel'!$F$37,$AA40,IF($AA40='Control Panel'!$F$38,$AA40,IF($AA40='Control Panel'!$F$39,$AA40,IF($AA40='Control Panel'!$F$40,$AA40,IF($AA40='Control Panel'!$F$41,$AA40,"Error -- Availability entered in an incorrect format"))))))))</f>
        <v>N</v>
      </c>
    </row>
    <row r="41" spans="1:28" s="15" customFormat="1" x14ac:dyDescent="0.25">
      <c r="A41" s="7">
        <v>29</v>
      </c>
      <c r="B41" s="331" t="s">
        <v>1178</v>
      </c>
      <c r="C41" s="330" t="s">
        <v>5</v>
      </c>
      <c r="D41" s="231"/>
      <c r="E41" s="268"/>
      <c r="F41" s="215" t="str">
        <f t="shared" si="0"/>
        <v>N/A</v>
      </c>
      <c r="G41" s="6"/>
      <c r="AA41" s="15" t="str">
        <f t="shared" si="1"/>
        <v/>
      </c>
      <c r="AB41" s="15" t="str">
        <f>IF(LEN($AA41)=0,"N",IF(LEN($AA41)&gt;1,"Error -- Availability entered in an incorrect format",IF($AA41='Control Panel'!$F$36,$AA41,IF($AA41='Control Panel'!$F$37,$AA41,IF($AA41='Control Panel'!$F$38,$AA41,IF($AA41='Control Panel'!$F$39,$AA41,IF($AA41='Control Panel'!$F$40,$AA41,IF($AA41='Control Panel'!$F$41,$AA41,"Error -- Availability entered in an incorrect format"))))))))</f>
        <v>N</v>
      </c>
    </row>
    <row r="42" spans="1:28" s="15" customFormat="1" x14ac:dyDescent="0.25">
      <c r="A42" s="7">
        <v>30</v>
      </c>
      <c r="B42" s="331" t="s">
        <v>1179</v>
      </c>
      <c r="C42" s="330" t="s">
        <v>5</v>
      </c>
      <c r="D42" s="231"/>
      <c r="E42" s="268"/>
      <c r="F42" s="215" t="str">
        <f t="shared" si="0"/>
        <v>N/A</v>
      </c>
      <c r="G42" s="6"/>
      <c r="AA42" s="15" t="str">
        <f t="shared" si="1"/>
        <v/>
      </c>
      <c r="AB42" s="15" t="str">
        <f>IF(LEN($AA42)=0,"N",IF(LEN($AA42)&gt;1,"Error -- Availability entered in an incorrect format",IF($AA42='Control Panel'!$F$36,$AA42,IF($AA42='Control Panel'!$F$37,$AA42,IF($AA42='Control Panel'!$F$38,$AA42,IF($AA42='Control Panel'!$F$39,$AA42,IF($AA42='Control Panel'!$F$40,$AA42,IF($AA42='Control Panel'!$F$41,$AA42,"Error -- Availability entered in an incorrect format"))))))))</f>
        <v>N</v>
      </c>
    </row>
    <row r="43" spans="1:28" s="15" customFormat="1" x14ac:dyDescent="0.25">
      <c r="A43" s="7">
        <v>31</v>
      </c>
      <c r="B43" s="331" t="s">
        <v>1180</v>
      </c>
      <c r="C43" s="330" t="s">
        <v>5</v>
      </c>
      <c r="D43" s="231"/>
      <c r="E43" s="268"/>
      <c r="F43" s="215" t="str">
        <f t="shared" si="0"/>
        <v>N/A</v>
      </c>
      <c r="G43" s="6"/>
      <c r="AA43" s="15" t="str">
        <f t="shared" si="1"/>
        <v/>
      </c>
      <c r="AB43" s="15" t="str">
        <f>IF(LEN($AA43)=0,"N",IF(LEN($AA43)&gt;1,"Error -- Availability entered in an incorrect format",IF($AA43='Control Panel'!$F$36,$AA43,IF($AA43='Control Panel'!$F$37,$AA43,IF($AA43='Control Panel'!$F$38,$AA43,IF($AA43='Control Panel'!$F$39,$AA43,IF($AA43='Control Panel'!$F$40,$AA43,IF($AA43='Control Panel'!$F$41,$AA43,"Error -- Availability entered in an incorrect format"))))))))</f>
        <v>N</v>
      </c>
    </row>
    <row r="44" spans="1:28" s="15" customFormat="1" x14ac:dyDescent="0.25">
      <c r="A44" s="7">
        <v>32</v>
      </c>
      <c r="B44" s="331" t="s">
        <v>1181</v>
      </c>
      <c r="C44" s="330" t="s">
        <v>5</v>
      </c>
      <c r="D44" s="231"/>
      <c r="E44" s="268"/>
      <c r="F44" s="215" t="str">
        <f t="shared" si="0"/>
        <v>N/A</v>
      </c>
      <c r="G44" s="6"/>
      <c r="AA44" s="15" t="str">
        <f t="shared" si="1"/>
        <v/>
      </c>
      <c r="AB44" s="15" t="str">
        <f>IF(LEN($AA44)=0,"N",IF(LEN($AA44)&gt;1,"Error -- Availability entered in an incorrect format",IF($AA44='Control Panel'!$F$36,$AA44,IF($AA44='Control Panel'!$F$37,$AA44,IF($AA44='Control Panel'!$F$38,$AA44,IF($AA44='Control Panel'!$F$39,$AA44,IF($AA44='Control Panel'!$F$40,$AA44,IF($AA44='Control Panel'!$F$41,$AA44,"Error -- Availability entered in an incorrect format"))))))))</f>
        <v>N</v>
      </c>
    </row>
    <row r="45" spans="1:28" s="15" customFormat="1" ht="30" x14ac:dyDescent="0.25">
      <c r="A45" s="7">
        <v>33</v>
      </c>
      <c r="B45" s="331" t="s">
        <v>1182</v>
      </c>
      <c r="C45" s="330"/>
      <c r="D45" s="231"/>
      <c r="E45" s="268"/>
      <c r="F45" s="215" t="str">
        <f t="shared" si="0"/>
        <v>N/A</v>
      </c>
      <c r="G45" s="6"/>
      <c r="AA45" s="15" t="str">
        <f t="shared" si="1"/>
        <v/>
      </c>
      <c r="AB45" s="15" t="str">
        <f>IF(LEN($AA45)=0,"N",IF(LEN($AA45)&gt;1,"Error -- Availability entered in an incorrect format",IF($AA45='Control Panel'!$F$36,$AA45,IF($AA45='Control Panel'!$F$37,$AA45,IF($AA45='Control Panel'!$F$38,$AA45,IF($AA45='Control Panel'!$F$39,$AA45,IF($AA45='Control Panel'!$F$40,$AA45,IF($AA45='Control Panel'!$F$41,$AA45,"Error -- Availability entered in an incorrect format"))))))))</f>
        <v>N</v>
      </c>
    </row>
    <row r="46" spans="1:28" s="15" customFormat="1" x14ac:dyDescent="0.25">
      <c r="A46" s="7">
        <v>34</v>
      </c>
      <c r="B46" s="331" t="s">
        <v>1183</v>
      </c>
      <c r="C46" s="330" t="s">
        <v>5</v>
      </c>
      <c r="D46" s="231"/>
      <c r="E46" s="268"/>
      <c r="F46" s="215" t="str">
        <f t="shared" si="0"/>
        <v>N/A</v>
      </c>
      <c r="G46" s="6"/>
      <c r="AA46" s="15" t="str">
        <f t="shared" si="1"/>
        <v/>
      </c>
      <c r="AB46" s="15" t="str">
        <f>IF(LEN($AA46)=0,"N",IF(LEN($AA46)&gt;1,"Error -- Availability entered in an incorrect format",IF($AA46='Control Panel'!$F$36,$AA46,IF($AA46='Control Panel'!$F$37,$AA46,IF($AA46='Control Panel'!$F$38,$AA46,IF($AA46='Control Panel'!$F$39,$AA46,IF($AA46='Control Panel'!$F$40,$AA46,IF($AA46='Control Panel'!$F$41,$AA46,"Error -- Availability entered in an incorrect format"))))))))</f>
        <v>N</v>
      </c>
    </row>
    <row r="47" spans="1:28" s="15" customFormat="1" x14ac:dyDescent="0.25">
      <c r="A47" s="7">
        <v>35</v>
      </c>
      <c r="B47" s="331" t="s">
        <v>1184</v>
      </c>
      <c r="C47" s="330" t="s">
        <v>5</v>
      </c>
      <c r="D47" s="231"/>
      <c r="E47" s="268"/>
      <c r="F47" s="215" t="str">
        <f t="shared" si="0"/>
        <v>N/A</v>
      </c>
      <c r="G47" s="6"/>
      <c r="AA47" s="15" t="str">
        <f t="shared" si="1"/>
        <v/>
      </c>
      <c r="AB47" s="15" t="str">
        <f>IF(LEN($AA47)=0,"N",IF(LEN($AA47)&gt;1,"Error -- Availability entered in an incorrect format",IF($AA47='Control Panel'!$F$36,$AA47,IF($AA47='Control Panel'!$F$37,$AA47,IF($AA47='Control Panel'!$F$38,$AA47,IF($AA47='Control Panel'!$F$39,$AA47,IF($AA47='Control Panel'!$F$40,$AA47,IF($AA47='Control Panel'!$F$41,$AA47,"Error -- Availability entered in an incorrect format"))))))))</f>
        <v>N</v>
      </c>
    </row>
    <row r="48" spans="1:28" s="15" customFormat="1" x14ac:dyDescent="0.25">
      <c r="A48" s="7">
        <v>36</v>
      </c>
      <c r="B48" s="331" t="s">
        <v>1185</v>
      </c>
      <c r="C48" s="330" t="s">
        <v>5</v>
      </c>
      <c r="D48" s="231"/>
      <c r="E48" s="268"/>
      <c r="F48" s="215" t="str">
        <f t="shared" si="0"/>
        <v>N/A</v>
      </c>
      <c r="G48" s="6"/>
      <c r="AA48" s="15" t="str">
        <f t="shared" si="1"/>
        <v/>
      </c>
      <c r="AB48" s="15" t="str">
        <f>IF(LEN($AA48)=0,"N",IF(LEN($AA48)&gt;1,"Error -- Availability entered in an incorrect format",IF($AA48='Control Panel'!$F$36,$AA48,IF($AA48='Control Panel'!$F$37,$AA48,IF($AA48='Control Panel'!$F$38,$AA48,IF($AA48='Control Panel'!$F$39,$AA48,IF($AA48='Control Panel'!$F$40,$AA48,IF($AA48='Control Panel'!$F$41,$AA48,"Error -- Availability entered in an incorrect format"))))))))</f>
        <v>N</v>
      </c>
    </row>
    <row r="49" spans="1:28" s="15" customFormat="1" x14ac:dyDescent="0.25">
      <c r="A49" s="7">
        <v>37</v>
      </c>
      <c r="B49" s="331" t="s">
        <v>1186</v>
      </c>
      <c r="C49" s="330" t="s">
        <v>5</v>
      </c>
      <c r="D49" s="231"/>
      <c r="E49" s="268"/>
      <c r="F49" s="215" t="str">
        <f t="shared" si="0"/>
        <v>N/A</v>
      </c>
      <c r="G49" s="6"/>
      <c r="AA49" s="15" t="str">
        <f t="shared" si="1"/>
        <v/>
      </c>
      <c r="AB49" s="15" t="str">
        <f>IF(LEN($AA49)=0,"N",IF(LEN($AA49)&gt;1,"Error -- Availability entered in an incorrect format",IF($AA49='Control Panel'!$F$36,$AA49,IF($AA49='Control Panel'!$F$37,$AA49,IF($AA49='Control Panel'!$F$38,$AA49,IF($AA49='Control Panel'!$F$39,$AA49,IF($AA49='Control Panel'!$F$40,$AA49,IF($AA49='Control Panel'!$F$41,$AA49,"Error -- Availability entered in an incorrect format"))))))))</f>
        <v>N</v>
      </c>
    </row>
    <row r="50" spans="1:28" s="15" customFormat="1" x14ac:dyDescent="0.25">
      <c r="A50" s="7">
        <v>38</v>
      </c>
      <c r="B50" s="331" t="s">
        <v>1187</v>
      </c>
      <c r="C50" s="330" t="s">
        <v>5</v>
      </c>
      <c r="D50" s="231"/>
      <c r="E50" s="268"/>
      <c r="F50" s="215" t="str">
        <f t="shared" si="0"/>
        <v>N/A</v>
      </c>
      <c r="G50" s="6"/>
      <c r="AA50" s="15" t="str">
        <f t="shared" si="1"/>
        <v/>
      </c>
      <c r="AB50" s="15" t="str">
        <f>IF(LEN($AA50)=0,"N",IF(LEN($AA50)&gt;1,"Error -- Availability entered in an incorrect format",IF($AA50='Control Panel'!$F$36,$AA50,IF($AA50='Control Panel'!$F$37,$AA50,IF($AA50='Control Panel'!$F$38,$AA50,IF($AA50='Control Panel'!$F$39,$AA50,IF($AA50='Control Panel'!$F$40,$AA50,IF($AA50='Control Panel'!$F$41,$AA50,"Error -- Availability entered in an incorrect format"))))))))</f>
        <v>N</v>
      </c>
    </row>
    <row r="51" spans="1:28" s="15" customFormat="1" x14ac:dyDescent="0.25">
      <c r="A51" s="7">
        <v>39</v>
      </c>
      <c r="B51" s="331" t="s">
        <v>1188</v>
      </c>
      <c r="C51" s="330" t="s">
        <v>5</v>
      </c>
      <c r="D51" s="231"/>
      <c r="E51" s="268"/>
      <c r="F51" s="215" t="str">
        <f t="shared" si="0"/>
        <v>N/A</v>
      </c>
      <c r="G51" s="6"/>
      <c r="AA51" s="15" t="str">
        <f t="shared" si="1"/>
        <v/>
      </c>
      <c r="AB51" s="15" t="str">
        <f>IF(LEN($AA51)=0,"N",IF(LEN($AA51)&gt;1,"Error -- Availability entered in an incorrect format",IF($AA51='Control Panel'!$F$36,$AA51,IF($AA51='Control Panel'!$F$37,$AA51,IF($AA51='Control Panel'!$F$38,$AA51,IF($AA51='Control Panel'!$F$39,$AA51,IF($AA51='Control Panel'!$F$40,$AA51,IF($AA51='Control Panel'!$F$41,$AA51,"Error -- Availability entered in an incorrect format"))))))))</f>
        <v>N</v>
      </c>
    </row>
    <row r="52" spans="1:28" s="15" customFormat="1" x14ac:dyDescent="0.25">
      <c r="A52" s="7">
        <v>40</v>
      </c>
      <c r="B52" s="331" t="s">
        <v>1189</v>
      </c>
      <c r="C52" s="330" t="s">
        <v>5</v>
      </c>
      <c r="D52" s="231"/>
      <c r="E52" s="268"/>
      <c r="F52" s="215" t="str">
        <f t="shared" si="0"/>
        <v>N/A</v>
      </c>
      <c r="G52" s="6"/>
      <c r="AA52" s="15" t="str">
        <f t="shared" si="1"/>
        <v/>
      </c>
      <c r="AB52" s="15" t="str">
        <f>IF(LEN($AA52)=0,"N",IF(LEN($AA52)&gt;1,"Error -- Availability entered in an incorrect format",IF($AA52='Control Panel'!$F$36,$AA52,IF($AA52='Control Panel'!$F$37,$AA52,IF($AA52='Control Panel'!$F$38,$AA52,IF($AA52='Control Panel'!$F$39,$AA52,IF($AA52='Control Panel'!$F$40,$AA52,IF($AA52='Control Panel'!$F$41,$AA52,"Error -- Availability entered in an incorrect format"))))))))</f>
        <v>N</v>
      </c>
    </row>
    <row r="53" spans="1:28" s="15" customFormat="1" x14ac:dyDescent="0.25">
      <c r="A53" s="7">
        <v>41</v>
      </c>
      <c r="B53" s="331" t="s">
        <v>1190</v>
      </c>
      <c r="C53" s="330" t="s">
        <v>5</v>
      </c>
      <c r="D53" s="231"/>
      <c r="E53" s="268"/>
      <c r="F53" s="215" t="str">
        <f t="shared" si="0"/>
        <v>N/A</v>
      </c>
      <c r="G53" s="6"/>
      <c r="AA53" s="15" t="str">
        <f t="shared" si="1"/>
        <v/>
      </c>
      <c r="AB53" s="15" t="str">
        <f>IF(LEN($AA53)=0,"N",IF(LEN($AA53)&gt;1,"Error -- Availability entered in an incorrect format",IF($AA53='Control Panel'!$F$36,$AA53,IF($AA53='Control Panel'!$F$37,$AA53,IF($AA53='Control Panel'!$F$38,$AA53,IF($AA53='Control Panel'!$F$39,$AA53,IF($AA53='Control Panel'!$F$40,$AA53,IF($AA53='Control Panel'!$F$41,$AA53,"Error -- Availability entered in an incorrect format"))))))))</f>
        <v>N</v>
      </c>
    </row>
    <row r="54" spans="1:28" s="15" customFormat="1" x14ac:dyDescent="0.25">
      <c r="A54" s="7">
        <v>42</v>
      </c>
      <c r="B54" s="331" t="s">
        <v>1191</v>
      </c>
      <c r="C54" s="330" t="s">
        <v>5</v>
      </c>
      <c r="D54" s="231"/>
      <c r="E54" s="268"/>
      <c r="F54" s="215" t="str">
        <f t="shared" si="0"/>
        <v>N/A</v>
      </c>
      <c r="G54" s="6"/>
      <c r="AA54" s="15" t="str">
        <f t="shared" si="1"/>
        <v/>
      </c>
      <c r="AB54" s="15" t="str">
        <f>IF(LEN($AA54)=0,"N",IF(LEN($AA54)&gt;1,"Error -- Availability entered in an incorrect format",IF($AA54='Control Panel'!$F$36,$AA54,IF($AA54='Control Panel'!$F$37,$AA54,IF($AA54='Control Panel'!$F$38,$AA54,IF($AA54='Control Panel'!$F$39,$AA54,IF($AA54='Control Panel'!$F$40,$AA54,IF($AA54='Control Panel'!$F$41,$AA54,"Error -- Availability entered in an incorrect format"))))))))</f>
        <v>N</v>
      </c>
    </row>
    <row r="55" spans="1:28" s="15" customFormat="1" ht="30" x14ac:dyDescent="0.25">
      <c r="A55" s="7">
        <v>43</v>
      </c>
      <c r="B55" s="331" t="s">
        <v>1192</v>
      </c>
      <c r="C55" s="330" t="s">
        <v>6</v>
      </c>
      <c r="D55" s="231"/>
      <c r="E55" s="268"/>
      <c r="F55" s="215" t="str">
        <f t="shared" si="0"/>
        <v>N/A</v>
      </c>
      <c r="G55" s="6"/>
      <c r="AA55" s="15" t="str">
        <f t="shared" si="1"/>
        <v/>
      </c>
      <c r="AB55" s="15" t="str">
        <f>IF(LEN($AA55)=0,"N",IF(LEN($AA55)&gt;1,"Error -- Availability entered in an incorrect format",IF($AA55='Control Panel'!$F$36,$AA55,IF($AA55='Control Panel'!$F$37,$AA55,IF($AA55='Control Panel'!$F$38,$AA55,IF($AA55='Control Panel'!$F$39,$AA55,IF($AA55='Control Panel'!$F$40,$AA55,IF($AA55='Control Panel'!$F$41,$AA55,"Error -- Availability entered in an incorrect format"))))))))</f>
        <v>N</v>
      </c>
    </row>
    <row r="56" spans="1:28" s="15" customFormat="1" x14ac:dyDescent="0.25">
      <c r="A56" s="7">
        <v>44</v>
      </c>
      <c r="B56" s="331" t="s">
        <v>1193</v>
      </c>
      <c r="C56" s="330" t="s">
        <v>5</v>
      </c>
      <c r="D56" s="231"/>
      <c r="E56" s="268"/>
      <c r="F56" s="215" t="str">
        <f t="shared" si="0"/>
        <v>N/A</v>
      </c>
      <c r="G56" s="6"/>
      <c r="AA56" s="15" t="str">
        <f t="shared" si="1"/>
        <v/>
      </c>
      <c r="AB56" s="15" t="str">
        <f>IF(LEN($AA56)=0,"N",IF(LEN($AA56)&gt;1,"Error -- Availability entered in an incorrect format",IF($AA56='Control Panel'!$F$36,$AA56,IF($AA56='Control Panel'!$F$37,$AA56,IF($AA56='Control Panel'!$F$38,$AA56,IF($AA56='Control Panel'!$F$39,$AA56,IF($AA56='Control Panel'!$F$40,$AA56,IF($AA56='Control Panel'!$F$41,$AA56,"Error -- Availability entered in an incorrect format"))))))))</f>
        <v>N</v>
      </c>
    </row>
    <row r="57" spans="1:28" s="15" customFormat="1" x14ac:dyDescent="0.25">
      <c r="A57" s="7">
        <v>45</v>
      </c>
      <c r="B57" s="331" t="s">
        <v>122</v>
      </c>
      <c r="C57" s="330" t="s">
        <v>5</v>
      </c>
      <c r="D57" s="231"/>
      <c r="E57" s="268"/>
      <c r="F57" s="215" t="str">
        <f t="shared" si="0"/>
        <v>N/A</v>
      </c>
      <c r="G57" s="6"/>
      <c r="AA57" s="15" t="str">
        <f t="shared" si="1"/>
        <v/>
      </c>
      <c r="AB57" s="15" t="str">
        <f>IF(LEN($AA57)=0,"N",IF(LEN($AA57)&gt;1,"Error -- Availability entered in an incorrect format",IF($AA57='Control Panel'!$F$36,$AA57,IF($AA57='Control Panel'!$F$37,$AA57,IF($AA57='Control Panel'!$F$38,$AA57,IF($AA57='Control Panel'!$F$39,$AA57,IF($AA57='Control Panel'!$F$40,$AA57,IF($AA57='Control Panel'!$F$41,$AA57,"Error -- Availability entered in an incorrect format"))))))))</f>
        <v>N</v>
      </c>
    </row>
    <row r="58" spans="1:28" s="15" customFormat="1" x14ac:dyDescent="0.25">
      <c r="A58" s="7">
        <v>46</v>
      </c>
      <c r="B58" s="331" t="s">
        <v>1174</v>
      </c>
      <c r="C58" s="330"/>
      <c r="D58" s="231"/>
      <c r="E58" s="268"/>
      <c r="F58" s="215" t="str">
        <f t="shared" si="0"/>
        <v>N/A</v>
      </c>
      <c r="G58" s="6"/>
      <c r="AA58" s="15" t="str">
        <f t="shared" si="1"/>
        <v/>
      </c>
      <c r="AB58" s="15" t="str">
        <f>IF(LEN($AA58)=0,"N",IF(LEN($AA58)&gt;1,"Error -- Availability entered in an incorrect format",IF($AA58='Control Panel'!$F$36,$AA58,IF($AA58='Control Panel'!$F$37,$AA58,IF($AA58='Control Panel'!$F$38,$AA58,IF($AA58='Control Panel'!$F$39,$AA58,IF($AA58='Control Panel'!$F$40,$AA58,IF($AA58='Control Panel'!$F$41,$AA58,"Error -- Availability entered in an incorrect format"))))))))</f>
        <v>N</v>
      </c>
    </row>
    <row r="59" spans="1:28" s="15" customFormat="1" x14ac:dyDescent="0.25">
      <c r="A59" s="7">
        <v>47</v>
      </c>
      <c r="B59" s="331" t="s">
        <v>1175</v>
      </c>
      <c r="C59" s="330" t="s">
        <v>5</v>
      </c>
      <c r="D59" s="231"/>
      <c r="E59" s="268"/>
      <c r="F59" s="215" t="str">
        <f t="shared" si="0"/>
        <v>N/A</v>
      </c>
      <c r="G59" s="6"/>
      <c r="AA59" s="15" t="str">
        <f t="shared" si="1"/>
        <v/>
      </c>
      <c r="AB59" s="15" t="str">
        <f>IF(LEN($AA59)=0,"N",IF(LEN($AA59)&gt;1,"Error -- Availability entered in an incorrect format",IF($AA59='Control Panel'!$F$36,$AA59,IF($AA59='Control Panel'!$F$37,$AA59,IF($AA59='Control Panel'!$F$38,$AA59,IF($AA59='Control Panel'!$F$39,$AA59,IF($AA59='Control Panel'!$F$40,$AA59,IF($AA59='Control Panel'!$F$41,$AA59,"Error -- Availability entered in an incorrect format"))))))))</f>
        <v>N</v>
      </c>
    </row>
    <row r="60" spans="1:28" s="15" customFormat="1" x14ac:dyDescent="0.25">
      <c r="A60" s="7">
        <v>48</v>
      </c>
      <c r="B60" s="331" t="s">
        <v>1176</v>
      </c>
      <c r="C60" s="330" t="s">
        <v>5</v>
      </c>
      <c r="D60" s="231"/>
      <c r="E60" s="268"/>
      <c r="F60" s="215" t="str">
        <f t="shared" si="0"/>
        <v>N/A</v>
      </c>
      <c r="G60" s="6"/>
      <c r="AA60" s="15" t="str">
        <f t="shared" si="1"/>
        <v/>
      </c>
      <c r="AB60" s="15" t="str">
        <f>IF(LEN($AA60)=0,"N",IF(LEN($AA60)&gt;1,"Error -- Availability entered in an incorrect format",IF($AA60='Control Panel'!$F$36,$AA60,IF($AA60='Control Panel'!$F$37,$AA60,IF($AA60='Control Panel'!$F$38,$AA60,IF($AA60='Control Panel'!$F$39,$AA60,IF($AA60='Control Panel'!$F$40,$AA60,IF($AA60='Control Panel'!$F$41,$AA60,"Error -- Availability entered in an incorrect format"))))))))</f>
        <v>N</v>
      </c>
    </row>
    <row r="61" spans="1:28" s="15" customFormat="1" ht="30" x14ac:dyDescent="0.25">
      <c r="A61" s="7">
        <v>49</v>
      </c>
      <c r="B61" s="329" t="s">
        <v>1194</v>
      </c>
      <c r="C61" s="330"/>
      <c r="D61" s="231"/>
      <c r="E61" s="268"/>
      <c r="F61" s="215" t="str">
        <f t="shared" si="0"/>
        <v>N/A</v>
      </c>
      <c r="G61" s="6"/>
      <c r="AA61" s="15" t="str">
        <f t="shared" si="1"/>
        <v/>
      </c>
      <c r="AB61" s="15" t="str">
        <f>IF(LEN($AA61)=0,"N",IF(LEN($AA61)&gt;1,"Error -- Availability entered in an incorrect format",IF($AA61='Control Panel'!$F$36,$AA61,IF($AA61='Control Panel'!$F$37,$AA61,IF($AA61='Control Panel'!$F$38,$AA61,IF($AA61='Control Panel'!$F$39,$AA61,IF($AA61='Control Panel'!$F$40,$AA61,IF($AA61='Control Panel'!$F$41,$AA61,"Error -- Availability entered in an incorrect format"))))))))</f>
        <v>N</v>
      </c>
    </row>
    <row r="62" spans="1:28" s="15" customFormat="1" ht="30" x14ac:dyDescent="0.25">
      <c r="A62" s="7">
        <v>50</v>
      </c>
      <c r="B62" s="331" t="s">
        <v>1195</v>
      </c>
      <c r="C62" s="330" t="s">
        <v>5</v>
      </c>
      <c r="D62" s="231"/>
      <c r="E62" s="268"/>
      <c r="F62" s="215" t="str">
        <f t="shared" si="0"/>
        <v>N/A</v>
      </c>
      <c r="G62" s="6"/>
      <c r="AA62" s="15" t="str">
        <f t="shared" si="1"/>
        <v/>
      </c>
      <c r="AB62" s="15" t="str">
        <f>IF(LEN($AA62)=0,"N",IF(LEN($AA62)&gt;1,"Error -- Availability entered in an incorrect format",IF($AA62='Control Panel'!$F$36,$AA62,IF($AA62='Control Panel'!$F$37,$AA62,IF($AA62='Control Panel'!$F$38,$AA62,IF($AA62='Control Panel'!$F$39,$AA62,IF($AA62='Control Panel'!$F$40,$AA62,IF($AA62='Control Panel'!$F$41,$AA62,"Error -- Availability entered in an incorrect format"))))))))</f>
        <v>N</v>
      </c>
    </row>
    <row r="63" spans="1:28" s="15" customFormat="1" x14ac:dyDescent="0.25">
      <c r="A63" s="7">
        <v>51</v>
      </c>
      <c r="B63" s="331" t="s">
        <v>1196</v>
      </c>
      <c r="C63" s="330" t="s">
        <v>5</v>
      </c>
      <c r="D63" s="231"/>
      <c r="E63" s="268"/>
      <c r="F63" s="215" t="str">
        <f t="shared" si="0"/>
        <v>N/A</v>
      </c>
      <c r="G63" s="6"/>
      <c r="AA63" s="15" t="str">
        <f t="shared" si="1"/>
        <v/>
      </c>
      <c r="AB63" s="15" t="str">
        <f>IF(LEN($AA63)=0,"N",IF(LEN($AA63)&gt;1,"Error -- Availability entered in an incorrect format",IF($AA63='Control Panel'!$F$36,$AA63,IF($AA63='Control Panel'!$F$37,$AA63,IF($AA63='Control Panel'!$F$38,$AA63,IF($AA63='Control Panel'!$F$39,$AA63,IF($AA63='Control Panel'!$F$40,$AA63,IF($AA63='Control Panel'!$F$41,$AA63,"Error -- Availability entered in an incorrect format"))))))))</f>
        <v>N</v>
      </c>
    </row>
    <row r="64" spans="1:28" s="15" customFormat="1" x14ac:dyDescent="0.25">
      <c r="A64" s="7">
        <v>52</v>
      </c>
      <c r="B64" s="331" t="s">
        <v>1197</v>
      </c>
      <c r="C64" s="330" t="s">
        <v>5</v>
      </c>
      <c r="D64" s="231"/>
      <c r="E64" s="268"/>
      <c r="F64" s="215" t="str">
        <f t="shared" si="0"/>
        <v>N/A</v>
      </c>
      <c r="G64" s="6"/>
      <c r="AA64" s="15" t="str">
        <f t="shared" si="1"/>
        <v/>
      </c>
      <c r="AB64" s="15" t="str">
        <f>IF(LEN($AA64)=0,"N",IF(LEN($AA64)&gt;1,"Error -- Availability entered in an incorrect format",IF($AA64='Control Panel'!$F$36,$AA64,IF($AA64='Control Panel'!$F$37,$AA64,IF($AA64='Control Panel'!$F$38,$AA64,IF($AA64='Control Panel'!$F$39,$AA64,IF($AA64='Control Panel'!$F$40,$AA64,IF($AA64='Control Panel'!$F$41,$AA64,"Error -- Availability entered in an incorrect format"))))))))</f>
        <v>N</v>
      </c>
    </row>
    <row r="65" spans="1:28" s="15" customFormat="1" x14ac:dyDescent="0.25">
      <c r="A65" s="7">
        <v>53</v>
      </c>
      <c r="B65" s="331" t="s">
        <v>1198</v>
      </c>
      <c r="C65" s="330" t="s">
        <v>5</v>
      </c>
      <c r="D65" s="231"/>
      <c r="E65" s="268"/>
      <c r="F65" s="215" t="str">
        <f t="shared" si="0"/>
        <v>N/A</v>
      </c>
      <c r="G65" s="6"/>
      <c r="AA65" s="15" t="str">
        <f t="shared" si="1"/>
        <v/>
      </c>
      <c r="AB65" s="15" t="str">
        <f>IF(LEN($AA65)=0,"N",IF(LEN($AA65)&gt;1,"Error -- Availability entered in an incorrect format",IF($AA65='Control Panel'!$F$36,$AA65,IF($AA65='Control Panel'!$F$37,$AA65,IF($AA65='Control Panel'!$F$38,$AA65,IF($AA65='Control Panel'!$F$39,$AA65,IF($AA65='Control Panel'!$F$40,$AA65,IF($AA65='Control Panel'!$F$41,$AA65,"Error -- Availability entered in an incorrect format"))))))))</f>
        <v>N</v>
      </c>
    </row>
    <row r="66" spans="1:28" s="15" customFormat="1" x14ac:dyDescent="0.25">
      <c r="A66" s="7">
        <v>54</v>
      </c>
      <c r="B66" s="331" t="s">
        <v>1199</v>
      </c>
      <c r="C66" s="330" t="s">
        <v>5</v>
      </c>
      <c r="D66" s="231"/>
      <c r="E66" s="268"/>
      <c r="F66" s="215" t="str">
        <f t="shared" si="0"/>
        <v>N/A</v>
      </c>
      <c r="G66" s="6"/>
      <c r="AA66" s="15" t="str">
        <f t="shared" si="1"/>
        <v/>
      </c>
      <c r="AB66" s="15" t="str">
        <f>IF(LEN($AA66)=0,"N",IF(LEN($AA66)&gt;1,"Error -- Availability entered in an incorrect format",IF($AA66='Control Panel'!$F$36,$AA66,IF($AA66='Control Panel'!$F$37,$AA66,IF($AA66='Control Panel'!$F$38,$AA66,IF($AA66='Control Panel'!$F$39,$AA66,IF($AA66='Control Panel'!$F$40,$AA66,IF($AA66='Control Panel'!$F$41,$AA66,"Error -- Availability entered in an incorrect format"))))))))</f>
        <v>N</v>
      </c>
    </row>
    <row r="67" spans="1:28" s="15" customFormat="1" x14ac:dyDescent="0.25">
      <c r="A67" s="7">
        <v>55</v>
      </c>
      <c r="B67" s="331" t="s">
        <v>1200</v>
      </c>
      <c r="C67" s="330" t="s">
        <v>5</v>
      </c>
      <c r="D67" s="231"/>
      <c r="E67" s="268"/>
      <c r="F67" s="215" t="str">
        <f t="shared" si="0"/>
        <v>N/A</v>
      </c>
      <c r="G67" s="6"/>
      <c r="AA67" s="15" t="str">
        <f t="shared" si="1"/>
        <v/>
      </c>
      <c r="AB67" s="15" t="str">
        <f>IF(LEN($AA67)=0,"N",IF(LEN($AA67)&gt;1,"Error -- Availability entered in an incorrect format",IF($AA67='Control Panel'!$F$36,$AA67,IF($AA67='Control Panel'!$F$37,$AA67,IF($AA67='Control Panel'!$F$38,$AA67,IF($AA67='Control Panel'!$F$39,$AA67,IF($AA67='Control Panel'!$F$40,$AA67,IF($AA67='Control Panel'!$F$41,$AA67,"Error -- Availability entered in an incorrect format"))))))))</f>
        <v>N</v>
      </c>
    </row>
    <row r="68" spans="1:28" s="15" customFormat="1" x14ac:dyDescent="0.25">
      <c r="A68" s="7">
        <v>56</v>
      </c>
      <c r="B68" s="331" t="s">
        <v>1201</v>
      </c>
      <c r="C68" s="330" t="s">
        <v>6</v>
      </c>
      <c r="D68" s="231"/>
      <c r="E68" s="268"/>
      <c r="F68" s="215" t="str">
        <f t="shared" si="0"/>
        <v>N/A</v>
      </c>
      <c r="G68" s="6"/>
      <c r="AA68" s="15" t="str">
        <f t="shared" si="1"/>
        <v/>
      </c>
      <c r="AB68" s="15" t="str">
        <f>IF(LEN($AA68)=0,"N",IF(LEN($AA68)&gt;1,"Error -- Availability entered in an incorrect format",IF($AA68='Control Panel'!$F$36,$AA68,IF($AA68='Control Panel'!$F$37,$AA68,IF($AA68='Control Panel'!$F$38,$AA68,IF($AA68='Control Panel'!$F$39,$AA68,IF($AA68='Control Panel'!$F$40,$AA68,IF($AA68='Control Panel'!$F$41,$AA68,"Error -- Availability entered in an incorrect format"))))))))</f>
        <v>N</v>
      </c>
    </row>
    <row r="69" spans="1:28" s="15" customFormat="1" x14ac:dyDescent="0.25">
      <c r="A69" s="7">
        <v>57</v>
      </c>
      <c r="B69" s="331" t="s">
        <v>789</v>
      </c>
      <c r="C69" s="330" t="s">
        <v>5</v>
      </c>
      <c r="D69" s="231"/>
      <c r="E69" s="268"/>
      <c r="F69" s="215" t="str">
        <f t="shared" si="0"/>
        <v>N/A</v>
      </c>
      <c r="G69" s="6"/>
      <c r="AA69" s="15" t="str">
        <f t="shared" si="1"/>
        <v/>
      </c>
      <c r="AB69" s="15" t="str">
        <f>IF(LEN($AA69)=0,"N",IF(LEN($AA69)&gt;1,"Error -- Availability entered in an incorrect format",IF($AA69='Control Panel'!$F$36,$AA69,IF($AA69='Control Panel'!$F$37,$AA69,IF($AA69='Control Panel'!$F$38,$AA69,IF($AA69='Control Panel'!$F$39,$AA69,IF($AA69='Control Panel'!$F$40,$AA69,IF($AA69='Control Panel'!$F$41,$AA69,"Error -- Availability entered in an incorrect format"))))))))</f>
        <v>N</v>
      </c>
    </row>
    <row r="70" spans="1:28" s="15" customFormat="1" x14ac:dyDescent="0.25">
      <c r="A70" s="7">
        <v>58</v>
      </c>
      <c r="B70" s="331" t="s">
        <v>901</v>
      </c>
      <c r="C70" s="330" t="s">
        <v>5</v>
      </c>
      <c r="D70" s="231"/>
      <c r="E70" s="268"/>
      <c r="F70" s="215" t="str">
        <f t="shared" si="0"/>
        <v>N/A</v>
      </c>
      <c r="G70" s="6"/>
      <c r="AA70" s="15" t="str">
        <f t="shared" si="1"/>
        <v/>
      </c>
      <c r="AB70" s="15" t="str">
        <f>IF(LEN($AA70)=0,"N",IF(LEN($AA70)&gt;1,"Error -- Availability entered in an incorrect format",IF($AA70='Control Panel'!$F$36,$AA70,IF($AA70='Control Panel'!$F$37,$AA70,IF($AA70='Control Panel'!$F$38,$AA70,IF($AA70='Control Panel'!$F$39,$AA70,IF($AA70='Control Panel'!$F$40,$AA70,IF($AA70='Control Panel'!$F$41,$AA70,"Error -- Availability entered in an incorrect format"))))))))</f>
        <v>N</v>
      </c>
    </row>
    <row r="71" spans="1:28" s="15" customFormat="1" x14ac:dyDescent="0.25">
      <c r="A71" s="7">
        <v>59</v>
      </c>
      <c r="B71" s="331" t="s">
        <v>1202</v>
      </c>
      <c r="C71" s="330" t="s">
        <v>5</v>
      </c>
      <c r="D71" s="231"/>
      <c r="E71" s="268"/>
      <c r="F71" s="215" t="str">
        <f t="shared" si="0"/>
        <v>N/A</v>
      </c>
      <c r="G71" s="6"/>
      <c r="AA71" s="15" t="str">
        <f t="shared" si="1"/>
        <v/>
      </c>
      <c r="AB71" s="15" t="str">
        <f>IF(LEN($AA71)=0,"N",IF(LEN($AA71)&gt;1,"Error -- Availability entered in an incorrect format",IF($AA71='Control Panel'!$F$36,$AA71,IF($AA71='Control Panel'!$F$37,$AA71,IF($AA71='Control Panel'!$F$38,$AA71,IF($AA71='Control Panel'!$F$39,$AA71,IF($AA71='Control Panel'!$F$40,$AA71,IF($AA71='Control Panel'!$F$41,$AA71,"Error -- Availability entered in an incorrect format"))))))))</f>
        <v>N</v>
      </c>
    </row>
    <row r="72" spans="1:28" s="15" customFormat="1" x14ac:dyDescent="0.25">
      <c r="A72" s="7">
        <v>60</v>
      </c>
      <c r="B72" s="331" t="s">
        <v>1203</v>
      </c>
      <c r="C72" s="330" t="s">
        <v>5</v>
      </c>
      <c r="D72" s="231"/>
      <c r="E72" s="268"/>
      <c r="F72" s="215" t="str">
        <f t="shared" si="0"/>
        <v>N/A</v>
      </c>
      <c r="G72" s="6"/>
      <c r="AA72" s="15" t="str">
        <f t="shared" si="1"/>
        <v/>
      </c>
      <c r="AB72" s="15" t="str">
        <f>IF(LEN($AA72)=0,"N",IF(LEN($AA72)&gt;1,"Error -- Availability entered in an incorrect format",IF($AA72='Control Panel'!$F$36,$AA72,IF($AA72='Control Panel'!$F$37,$AA72,IF($AA72='Control Panel'!$F$38,$AA72,IF($AA72='Control Panel'!$F$39,$AA72,IF($AA72='Control Panel'!$F$40,$AA72,IF($AA72='Control Panel'!$F$41,$AA72,"Error -- Availability entered in an incorrect format"))))))))</f>
        <v>N</v>
      </c>
    </row>
    <row r="73" spans="1:28" s="15" customFormat="1" x14ac:dyDescent="0.25">
      <c r="A73" s="7">
        <v>61</v>
      </c>
      <c r="B73" s="331" t="s">
        <v>1204</v>
      </c>
      <c r="C73" s="330" t="s">
        <v>5</v>
      </c>
      <c r="D73" s="231"/>
      <c r="E73" s="268"/>
      <c r="F73" s="215" t="str">
        <f t="shared" si="0"/>
        <v>N/A</v>
      </c>
      <c r="G73" s="6"/>
      <c r="AA73" s="15" t="str">
        <f t="shared" si="1"/>
        <v/>
      </c>
      <c r="AB73" s="15" t="str">
        <f>IF(LEN($AA73)=0,"N",IF(LEN($AA73)&gt;1,"Error -- Availability entered in an incorrect format",IF($AA73='Control Panel'!$F$36,$AA73,IF($AA73='Control Panel'!$F$37,$AA73,IF($AA73='Control Panel'!$F$38,$AA73,IF($AA73='Control Panel'!$F$39,$AA73,IF($AA73='Control Panel'!$F$40,$AA73,IF($AA73='Control Panel'!$F$41,$AA73,"Error -- Availability entered in an incorrect format"))))))))</f>
        <v>N</v>
      </c>
    </row>
    <row r="74" spans="1:28" s="15" customFormat="1" x14ac:dyDescent="0.25">
      <c r="A74" s="7">
        <v>62</v>
      </c>
      <c r="B74" s="331" t="s">
        <v>1205</v>
      </c>
      <c r="C74" s="330" t="s">
        <v>5</v>
      </c>
      <c r="D74" s="231"/>
      <c r="E74" s="268"/>
      <c r="F74" s="215" t="str">
        <f t="shared" si="0"/>
        <v>N/A</v>
      </c>
      <c r="G74" s="6"/>
      <c r="AA74" s="15" t="str">
        <f t="shared" si="1"/>
        <v/>
      </c>
      <c r="AB74" s="15" t="str">
        <f>IF(LEN($AA74)=0,"N",IF(LEN($AA74)&gt;1,"Error -- Availability entered in an incorrect format",IF($AA74='Control Panel'!$F$36,$AA74,IF($AA74='Control Panel'!$F$37,$AA74,IF($AA74='Control Panel'!$F$38,$AA74,IF($AA74='Control Panel'!$F$39,$AA74,IF($AA74='Control Panel'!$F$40,$AA74,IF($AA74='Control Panel'!$F$41,$AA74,"Error -- Availability entered in an incorrect format"))))))))</f>
        <v>N</v>
      </c>
    </row>
    <row r="75" spans="1:28" s="15" customFormat="1" x14ac:dyDescent="0.25">
      <c r="A75" s="7">
        <v>63</v>
      </c>
      <c r="B75" s="331" t="s">
        <v>1206</v>
      </c>
      <c r="C75" s="330" t="s">
        <v>5</v>
      </c>
      <c r="D75" s="231"/>
      <c r="E75" s="268"/>
      <c r="F75" s="215" t="str">
        <f t="shared" si="0"/>
        <v>N/A</v>
      </c>
      <c r="G75" s="6"/>
      <c r="AA75" s="15" t="str">
        <f t="shared" si="1"/>
        <v/>
      </c>
      <c r="AB75" s="15" t="str">
        <f>IF(LEN($AA75)=0,"N",IF(LEN($AA75)&gt;1,"Error -- Availability entered in an incorrect format",IF($AA75='Control Panel'!$F$36,$AA75,IF($AA75='Control Panel'!$F$37,$AA75,IF($AA75='Control Panel'!$F$38,$AA75,IF($AA75='Control Panel'!$F$39,$AA75,IF($AA75='Control Panel'!$F$40,$AA75,IF($AA75='Control Panel'!$F$41,$AA75,"Error -- Availability entered in an incorrect format"))))))))</f>
        <v>N</v>
      </c>
    </row>
    <row r="76" spans="1:28" s="15" customFormat="1" x14ac:dyDescent="0.25">
      <c r="A76" s="7">
        <v>64</v>
      </c>
      <c r="B76" s="331" t="s">
        <v>1207</v>
      </c>
      <c r="C76" s="330" t="s">
        <v>5</v>
      </c>
      <c r="D76" s="231"/>
      <c r="E76" s="268"/>
      <c r="F76" s="215" t="str">
        <f t="shared" si="0"/>
        <v>N/A</v>
      </c>
      <c r="G76" s="6"/>
      <c r="AA76" s="15" t="str">
        <f t="shared" si="1"/>
        <v/>
      </c>
      <c r="AB76" s="15" t="str">
        <f>IF(LEN($AA76)=0,"N",IF(LEN($AA76)&gt;1,"Error -- Availability entered in an incorrect format",IF($AA76='Control Panel'!$F$36,$AA76,IF($AA76='Control Panel'!$F$37,$AA76,IF($AA76='Control Panel'!$F$38,$AA76,IF($AA76='Control Panel'!$F$39,$AA76,IF($AA76='Control Panel'!$F$40,$AA76,IF($AA76='Control Panel'!$F$41,$AA76,"Error -- Availability entered in an incorrect format"))))))))</f>
        <v>N</v>
      </c>
    </row>
    <row r="77" spans="1:28" s="15" customFormat="1" x14ac:dyDescent="0.25">
      <c r="A77" s="7">
        <v>65</v>
      </c>
      <c r="B77" s="331" t="s">
        <v>1208</v>
      </c>
      <c r="C77" s="330" t="s">
        <v>5</v>
      </c>
      <c r="D77" s="231"/>
      <c r="E77" s="268"/>
      <c r="F77" s="215" t="str">
        <f t="shared" si="0"/>
        <v>N/A</v>
      </c>
      <c r="G77" s="6"/>
      <c r="AA77" s="15" t="str">
        <f t="shared" si="1"/>
        <v/>
      </c>
      <c r="AB77" s="15" t="str">
        <f>IF(LEN($AA77)=0,"N",IF(LEN($AA77)&gt;1,"Error -- Availability entered in an incorrect format",IF($AA77='Control Panel'!$F$36,$AA77,IF($AA77='Control Panel'!$F$37,$AA77,IF($AA77='Control Panel'!$F$38,$AA77,IF($AA77='Control Panel'!$F$39,$AA77,IF($AA77='Control Panel'!$F$40,$AA77,IF($AA77='Control Panel'!$F$41,$AA77,"Error -- Availability entered in an incorrect format"))))))))</f>
        <v>N</v>
      </c>
    </row>
    <row r="78" spans="1:28" s="15" customFormat="1" x14ac:dyDescent="0.25">
      <c r="A78" s="7">
        <v>66</v>
      </c>
      <c r="B78" s="331" t="s">
        <v>1209</v>
      </c>
      <c r="C78" s="330" t="s">
        <v>5</v>
      </c>
      <c r="D78" s="231"/>
      <c r="E78" s="268"/>
      <c r="F78" s="215" t="str">
        <f t="shared" ref="F78:F141" si="2">IF($D$10=$A$9,"N/A",$D$10)</f>
        <v>N/A</v>
      </c>
      <c r="G78" s="6"/>
      <c r="AA78" s="15" t="str">
        <f t="shared" ref="AA78:AA141" si="3">TRIM($D78)</f>
        <v/>
      </c>
      <c r="AB78" s="15" t="str">
        <f>IF(LEN($AA78)=0,"N",IF(LEN($AA78)&gt;1,"Error -- Availability entered in an incorrect format",IF($AA78='Control Panel'!$F$36,$AA78,IF($AA78='Control Panel'!$F$37,$AA78,IF($AA78='Control Panel'!$F$38,$AA78,IF($AA78='Control Panel'!$F$39,$AA78,IF($AA78='Control Panel'!$F$40,$AA78,IF($AA78='Control Panel'!$F$41,$AA78,"Error -- Availability entered in an incorrect format"))))))))</f>
        <v>N</v>
      </c>
    </row>
    <row r="79" spans="1:28" s="15" customFormat="1" x14ac:dyDescent="0.25">
      <c r="A79" s="7">
        <v>67</v>
      </c>
      <c r="B79" s="331" t="s">
        <v>1210</v>
      </c>
      <c r="C79" s="330" t="s">
        <v>6</v>
      </c>
      <c r="D79" s="231"/>
      <c r="E79" s="268"/>
      <c r="F79" s="215" t="str">
        <f t="shared" si="2"/>
        <v>N/A</v>
      </c>
      <c r="G79" s="6"/>
      <c r="AA79" s="15" t="str">
        <f t="shared" si="3"/>
        <v/>
      </c>
      <c r="AB79" s="15" t="str">
        <f>IF(LEN($AA79)=0,"N",IF(LEN($AA79)&gt;1,"Error -- Availability entered in an incorrect format",IF($AA79='Control Panel'!$F$36,$AA79,IF($AA79='Control Panel'!$F$37,$AA79,IF($AA79='Control Panel'!$F$38,$AA79,IF($AA79='Control Panel'!$F$39,$AA79,IF($AA79='Control Panel'!$F$40,$AA79,IF($AA79='Control Panel'!$F$41,$AA79,"Error -- Availability entered in an incorrect format"))))))))</f>
        <v>N</v>
      </c>
    </row>
    <row r="80" spans="1:28" s="15" customFormat="1" x14ac:dyDescent="0.25">
      <c r="A80" s="7">
        <v>68</v>
      </c>
      <c r="B80" s="331" t="s">
        <v>1211</v>
      </c>
      <c r="C80" s="330" t="s">
        <v>5</v>
      </c>
      <c r="D80" s="231"/>
      <c r="E80" s="268"/>
      <c r="F80" s="215" t="str">
        <f t="shared" si="2"/>
        <v>N/A</v>
      </c>
      <c r="G80" s="6"/>
      <c r="AA80" s="15" t="str">
        <f t="shared" si="3"/>
        <v/>
      </c>
      <c r="AB80" s="15" t="str">
        <f>IF(LEN($AA80)=0,"N",IF(LEN($AA80)&gt;1,"Error -- Availability entered in an incorrect format",IF($AA80='Control Panel'!$F$36,$AA80,IF($AA80='Control Panel'!$F$37,$AA80,IF($AA80='Control Panel'!$F$38,$AA80,IF($AA80='Control Panel'!$F$39,$AA80,IF($AA80='Control Panel'!$F$40,$AA80,IF($AA80='Control Panel'!$F$41,$AA80,"Error -- Availability entered in an incorrect format"))))))))</f>
        <v>N</v>
      </c>
    </row>
    <row r="81" spans="1:28" s="15" customFormat="1" x14ac:dyDescent="0.25">
      <c r="A81" s="7">
        <v>69</v>
      </c>
      <c r="B81" s="331" t="s">
        <v>1043</v>
      </c>
      <c r="C81" s="330" t="s">
        <v>5</v>
      </c>
      <c r="D81" s="231"/>
      <c r="E81" s="268"/>
      <c r="F81" s="215" t="str">
        <f t="shared" si="2"/>
        <v>N/A</v>
      </c>
      <c r="G81" s="6"/>
      <c r="AA81" s="15" t="str">
        <f t="shared" si="3"/>
        <v/>
      </c>
      <c r="AB81" s="15" t="str">
        <f>IF(LEN($AA81)=0,"N",IF(LEN($AA81)&gt;1,"Error -- Availability entered in an incorrect format",IF($AA81='Control Panel'!$F$36,$AA81,IF($AA81='Control Panel'!$F$37,$AA81,IF($AA81='Control Panel'!$F$38,$AA81,IF($AA81='Control Panel'!$F$39,$AA81,IF($AA81='Control Panel'!$F$40,$AA81,IF($AA81='Control Panel'!$F$41,$AA81,"Error -- Availability entered in an incorrect format"))))))))</f>
        <v>N</v>
      </c>
    </row>
    <row r="82" spans="1:28" s="15" customFormat="1" x14ac:dyDescent="0.25">
      <c r="A82" s="7">
        <v>70</v>
      </c>
      <c r="B82" s="331" t="s">
        <v>1212</v>
      </c>
      <c r="C82" s="330" t="s">
        <v>5</v>
      </c>
      <c r="D82" s="231"/>
      <c r="E82" s="268"/>
      <c r="F82" s="215" t="str">
        <f t="shared" si="2"/>
        <v>N/A</v>
      </c>
      <c r="G82" s="6"/>
      <c r="AA82" s="15" t="str">
        <f t="shared" si="3"/>
        <v/>
      </c>
      <c r="AB82" s="15" t="str">
        <f>IF(LEN($AA82)=0,"N",IF(LEN($AA82)&gt;1,"Error -- Availability entered in an incorrect format",IF($AA82='Control Panel'!$F$36,$AA82,IF($AA82='Control Panel'!$F$37,$AA82,IF($AA82='Control Panel'!$F$38,$AA82,IF($AA82='Control Panel'!$F$39,$AA82,IF($AA82='Control Panel'!$F$40,$AA82,IF($AA82='Control Panel'!$F$41,$AA82,"Error -- Availability entered in an incorrect format"))))))))</f>
        <v>N</v>
      </c>
    </row>
    <row r="83" spans="1:28" s="15" customFormat="1" x14ac:dyDescent="0.25">
      <c r="A83" s="7">
        <v>71</v>
      </c>
      <c r="B83" s="331" t="s">
        <v>1213</v>
      </c>
      <c r="C83" s="330" t="s">
        <v>6</v>
      </c>
      <c r="D83" s="231"/>
      <c r="E83" s="268"/>
      <c r="F83" s="215" t="str">
        <f t="shared" si="2"/>
        <v>N/A</v>
      </c>
      <c r="G83" s="6"/>
      <c r="AA83" s="15" t="str">
        <f t="shared" si="3"/>
        <v/>
      </c>
      <c r="AB83" s="15" t="str">
        <f>IF(LEN($AA83)=0,"N",IF(LEN($AA83)&gt;1,"Error -- Availability entered in an incorrect format",IF($AA83='Control Panel'!$F$36,$AA83,IF($AA83='Control Panel'!$F$37,$AA83,IF($AA83='Control Panel'!$F$38,$AA83,IF($AA83='Control Panel'!$F$39,$AA83,IF($AA83='Control Panel'!$F$40,$AA83,IF($AA83='Control Panel'!$F$41,$AA83,"Error -- Availability entered in an incorrect format"))))))))</f>
        <v>N</v>
      </c>
    </row>
    <row r="84" spans="1:28" s="15" customFormat="1" x14ac:dyDescent="0.25">
      <c r="A84" s="7">
        <v>72</v>
      </c>
      <c r="B84" s="331" t="s">
        <v>1214</v>
      </c>
      <c r="C84" s="330" t="s">
        <v>5</v>
      </c>
      <c r="D84" s="231"/>
      <c r="E84" s="268"/>
      <c r="F84" s="215" t="str">
        <f t="shared" si="2"/>
        <v>N/A</v>
      </c>
      <c r="G84" s="6"/>
      <c r="AA84" s="15" t="str">
        <f t="shared" si="3"/>
        <v/>
      </c>
      <c r="AB84" s="15" t="str">
        <f>IF(LEN($AA84)=0,"N",IF(LEN($AA84)&gt;1,"Error -- Availability entered in an incorrect format",IF($AA84='Control Panel'!$F$36,$AA84,IF($AA84='Control Panel'!$F$37,$AA84,IF($AA84='Control Panel'!$F$38,$AA84,IF($AA84='Control Panel'!$F$39,$AA84,IF($AA84='Control Panel'!$F$40,$AA84,IF($AA84='Control Panel'!$F$41,$AA84,"Error -- Availability entered in an incorrect format"))))))))</f>
        <v>N</v>
      </c>
    </row>
    <row r="85" spans="1:28" s="15" customFormat="1" x14ac:dyDescent="0.25">
      <c r="A85" s="7">
        <v>73</v>
      </c>
      <c r="B85" s="331" t="s">
        <v>1215</v>
      </c>
      <c r="C85" s="330" t="s">
        <v>6</v>
      </c>
      <c r="D85" s="231"/>
      <c r="E85" s="268"/>
      <c r="F85" s="215" t="str">
        <f t="shared" si="2"/>
        <v>N/A</v>
      </c>
      <c r="G85" s="6"/>
      <c r="AA85" s="15" t="str">
        <f t="shared" si="3"/>
        <v/>
      </c>
      <c r="AB85" s="15" t="str">
        <f>IF(LEN($AA85)=0,"N",IF(LEN($AA85)&gt;1,"Error -- Availability entered in an incorrect format",IF($AA85='Control Panel'!$F$36,$AA85,IF($AA85='Control Panel'!$F$37,$AA85,IF($AA85='Control Panel'!$F$38,$AA85,IF($AA85='Control Panel'!$F$39,$AA85,IF($AA85='Control Panel'!$F$40,$AA85,IF($AA85='Control Panel'!$F$41,$AA85,"Error -- Availability entered in an incorrect format"))))))))</f>
        <v>N</v>
      </c>
    </row>
    <row r="86" spans="1:28" s="15" customFormat="1" x14ac:dyDescent="0.25">
      <c r="A86" s="7">
        <v>74</v>
      </c>
      <c r="B86" s="331" t="s">
        <v>1216</v>
      </c>
      <c r="C86" s="330" t="s">
        <v>5</v>
      </c>
      <c r="D86" s="231"/>
      <c r="E86" s="268"/>
      <c r="F86" s="215" t="str">
        <f t="shared" si="2"/>
        <v>N/A</v>
      </c>
      <c r="G86" s="6"/>
      <c r="AA86" s="15" t="str">
        <f t="shared" si="3"/>
        <v/>
      </c>
      <c r="AB86" s="15" t="str">
        <f>IF(LEN($AA86)=0,"N",IF(LEN($AA86)&gt;1,"Error -- Availability entered in an incorrect format",IF($AA86='Control Panel'!$F$36,$AA86,IF($AA86='Control Panel'!$F$37,$AA86,IF($AA86='Control Panel'!$F$38,$AA86,IF($AA86='Control Panel'!$F$39,$AA86,IF($AA86='Control Panel'!$F$40,$AA86,IF($AA86='Control Panel'!$F$41,$AA86,"Error -- Availability entered in an incorrect format"))))))))</f>
        <v>N</v>
      </c>
    </row>
    <row r="87" spans="1:28" s="15" customFormat="1" x14ac:dyDescent="0.25">
      <c r="A87" s="7">
        <v>75</v>
      </c>
      <c r="B87" s="331" t="s">
        <v>1217</v>
      </c>
      <c r="C87" s="330" t="s">
        <v>6</v>
      </c>
      <c r="D87" s="231"/>
      <c r="E87" s="268"/>
      <c r="F87" s="215" t="str">
        <f t="shared" si="2"/>
        <v>N/A</v>
      </c>
      <c r="G87" s="6"/>
      <c r="AA87" s="15" t="str">
        <f t="shared" si="3"/>
        <v/>
      </c>
      <c r="AB87" s="15" t="str">
        <f>IF(LEN($AA87)=0,"N",IF(LEN($AA87)&gt;1,"Error -- Availability entered in an incorrect format",IF($AA87='Control Panel'!$F$36,$AA87,IF($AA87='Control Panel'!$F$37,$AA87,IF($AA87='Control Panel'!$F$38,$AA87,IF($AA87='Control Panel'!$F$39,$AA87,IF($AA87='Control Panel'!$F$40,$AA87,IF($AA87='Control Panel'!$F$41,$AA87,"Error -- Availability entered in an incorrect format"))))))))</f>
        <v>N</v>
      </c>
    </row>
    <row r="88" spans="1:28" s="15" customFormat="1" x14ac:dyDescent="0.25">
      <c r="A88" s="7">
        <v>76</v>
      </c>
      <c r="B88" s="331" t="s">
        <v>1218</v>
      </c>
      <c r="C88" s="330" t="s">
        <v>5</v>
      </c>
      <c r="D88" s="231"/>
      <c r="E88" s="268"/>
      <c r="F88" s="215" t="str">
        <f t="shared" si="2"/>
        <v>N/A</v>
      </c>
      <c r="G88" s="6"/>
      <c r="AA88" s="15" t="str">
        <f t="shared" si="3"/>
        <v/>
      </c>
      <c r="AB88" s="15" t="str">
        <f>IF(LEN($AA88)=0,"N",IF(LEN($AA88)&gt;1,"Error -- Availability entered in an incorrect format",IF($AA88='Control Panel'!$F$36,$AA88,IF($AA88='Control Panel'!$F$37,$AA88,IF($AA88='Control Panel'!$F$38,$AA88,IF($AA88='Control Panel'!$F$39,$AA88,IF($AA88='Control Panel'!$F$40,$AA88,IF($AA88='Control Panel'!$F$41,$AA88,"Error -- Availability entered in an incorrect format"))))))))</f>
        <v>N</v>
      </c>
    </row>
    <row r="89" spans="1:28" s="15" customFormat="1" ht="30" x14ac:dyDescent="0.25">
      <c r="A89" s="7">
        <v>77</v>
      </c>
      <c r="B89" s="331" t="s">
        <v>1219</v>
      </c>
      <c r="C89" s="330" t="s">
        <v>5</v>
      </c>
      <c r="D89" s="231"/>
      <c r="E89" s="268"/>
      <c r="F89" s="215" t="str">
        <f t="shared" si="2"/>
        <v>N/A</v>
      </c>
      <c r="G89" s="6"/>
      <c r="AA89" s="15" t="str">
        <f t="shared" si="3"/>
        <v/>
      </c>
      <c r="AB89" s="15" t="str">
        <f>IF(LEN($AA89)=0,"N",IF(LEN($AA89)&gt;1,"Error -- Availability entered in an incorrect format",IF($AA89='Control Panel'!$F$36,$AA89,IF($AA89='Control Panel'!$F$37,$AA89,IF($AA89='Control Panel'!$F$38,$AA89,IF($AA89='Control Panel'!$F$39,$AA89,IF($AA89='Control Panel'!$F$40,$AA89,IF($AA89='Control Panel'!$F$41,$AA89,"Error -- Availability entered in an incorrect format"))))))))</f>
        <v>N</v>
      </c>
    </row>
    <row r="90" spans="1:28" s="15" customFormat="1" x14ac:dyDescent="0.25">
      <c r="A90" s="7">
        <v>78</v>
      </c>
      <c r="B90" s="331" t="s">
        <v>1220</v>
      </c>
      <c r="C90" s="330" t="s">
        <v>5</v>
      </c>
      <c r="D90" s="231"/>
      <c r="E90" s="268"/>
      <c r="F90" s="215" t="str">
        <f t="shared" si="2"/>
        <v>N/A</v>
      </c>
      <c r="G90" s="6"/>
      <c r="AA90" s="15" t="str">
        <f t="shared" si="3"/>
        <v/>
      </c>
      <c r="AB90" s="15" t="str">
        <f>IF(LEN($AA90)=0,"N",IF(LEN($AA90)&gt;1,"Error -- Availability entered in an incorrect format",IF($AA90='Control Panel'!$F$36,$AA90,IF($AA90='Control Panel'!$F$37,$AA90,IF($AA90='Control Panel'!$F$38,$AA90,IF($AA90='Control Panel'!$F$39,$AA90,IF($AA90='Control Panel'!$F$40,$AA90,IF($AA90='Control Panel'!$F$41,$AA90,"Error -- Availability entered in an incorrect format"))))))))</f>
        <v>N</v>
      </c>
    </row>
    <row r="91" spans="1:28" s="15" customFormat="1" x14ac:dyDescent="0.25">
      <c r="A91" s="7">
        <v>79</v>
      </c>
      <c r="B91" s="331" t="s">
        <v>1221</v>
      </c>
      <c r="C91" s="330" t="s">
        <v>6</v>
      </c>
      <c r="D91" s="231"/>
      <c r="E91" s="268"/>
      <c r="F91" s="215" t="str">
        <f t="shared" si="2"/>
        <v>N/A</v>
      </c>
      <c r="G91" s="6"/>
      <c r="AA91" s="15" t="str">
        <f t="shared" si="3"/>
        <v/>
      </c>
      <c r="AB91" s="15" t="str">
        <f>IF(LEN($AA91)=0,"N",IF(LEN($AA91)&gt;1,"Error -- Availability entered in an incorrect format",IF($AA91='Control Panel'!$F$36,$AA91,IF($AA91='Control Panel'!$F$37,$AA91,IF($AA91='Control Panel'!$F$38,$AA91,IF($AA91='Control Panel'!$F$39,$AA91,IF($AA91='Control Panel'!$F$40,$AA91,IF($AA91='Control Panel'!$F$41,$AA91,"Error -- Availability entered in an incorrect format"))))))))</f>
        <v>N</v>
      </c>
    </row>
    <row r="92" spans="1:28" s="15" customFormat="1" x14ac:dyDescent="0.25">
      <c r="A92" s="7">
        <v>80</v>
      </c>
      <c r="B92" s="331" t="s">
        <v>1222</v>
      </c>
      <c r="C92" s="330" t="s">
        <v>6</v>
      </c>
      <c r="D92" s="231"/>
      <c r="E92" s="268"/>
      <c r="F92" s="215" t="str">
        <f t="shared" si="2"/>
        <v>N/A</v>
      </c>
      <c r="G92" s="6"/>
      <c r="AA92" s="15" t="str">
        <f t="shared" si="3"/>
        <v/>
      </c>
      <c r="AB92" s="15" t="str">
        <f>IF(LEN($AA92)=0,"N",IF(LEN($AA92)&gt;1,"Error -- Availability entered in an incorrect format",IF($AA92='Control Panel'!$F$36,$AA92,IF($AA92='Control Panel'!$F$37,$AA92,IF($AA92='Control Panel'!$F$38,$AA92,IF($AA92='Control Panel'!$F$39,$AA92,IF($AA92='Control Panel'!$F$40,$AA92,IF($AA92='Control Panel'!$F$41,$AA92,"Error -- Availability entered in an incorrect format"))))))))</f>
        <v>N</v>
      </c>
    </row>
    <row r="93" spans="1:28" s="15" customFormat="1" x14ac:dyDescent="0.25">
      <c r="A93" s="7">
        <v>81</v>
      </c>
      <c r="B93" s="331" t="s">
        <v>1223</v>
      </c>
      <c r="C93" s="330" t="s">
        <v>6</v>
      </c>
      <c r="D93" s="231"/>
      <c r="E93" s="268"/>
      <c r="F93" s="215" t="str">
        <f t="shared" si="2"/>
        <v>N/A</v>
      </c>
      <c r="G93" s="6"/>
      <c r="AA93" s="15" t="str">
        <f t="shared" si="3"/>
        <v/>
      </c>
      <c r="AB93" s="15" t="str">
        <f>IF(LEN($AA93)=0,"N",IF(LEN($AA93)&gt;1,"Error -- Availability entered in an incorrect format",IF($AA93='Control Panel'!$F$36,$AA93,IF($AA93='Control Panel'!$F$37,$AA93,IF($AA93='Control Panel'!$F$38,$AA93,IF($AA93='Control Panel'!$F$39,$AA93,IF($AA93='Control Panel'!$F$40,$AA93,IF($AA93='Control Panel'!$F$41,$AA93,"Error -- Availability entered in an incorrect format"))))))))</f>
        <v>N</v>
      </c>
    </row>
    <row r="94" spans="1:28" s="15" customFormat="1" x14ac:dyDescent="0.25">
      <c r="A94" s="7">
        <v>82</v>
      </c>
      <c r="B94" s="331" t="s">
        <v>1224</v>
      </c>
      <c r="C94" s="330" t="s">
        <v>5</v>
      </c>
      <c r="D94" s="231"/>
      <c r="E94" s="268"/>
      <c r="F94" s="215" t="str">
        <f t="shared" si="2"/>
        <v>N/A</v>
      </c>
      <c r="G94" s="6"/>
      <c r="AA94" s="15" t="str">
        <f t="shared" si="3"/>
        <v/>
      </c>
      <c r="AB94" s="15" t="str">
        <f>IF(LEN($AA94)=0,"N",IF(LEN($AA94)&gt;1,"Error -- Availability entered in an incorrect format",IF($AA94='Control Panel'!$F$36,$AA94,IF($AA94='Control Panel'!$F$37,$AA94,IF($AA94='Control Panel'!$F$38,$AA94,IF($AA94='Control Panel'!$F$39,$AA94,IF($AA94='Control Panel'!$F$40,$AA94,IF($AA94='Control Panel'!$F$41,$AA94,"Error -- Availability entered in an incorrect format"))))))))</f>
        <v>N</v>
      </c>
    </row>
    <row r="95" spans="1:28" s="15" customFormat="1" x14ac:dyDescent="0.25">
      <c r="A95" s="7">
        <v>83</v>
      </c>
      <c r="B95" s="331" t="s">
        <v>1225</v>
      </c>
      <c r="C95" s="330" t="s">
        <v>5</v>
      </c>
      <c r="D95" s="231"/>
      <c r="E95" s="268"/>
      <c r="F95" s="215" t="str">
        <f t="shared" si="2"/>
        <v>N/A</v>
      </c>
      <c r="G95" s="6"/>
      <c r="AA95" s="15" t="str">
        <f t="shared" si="3"/>
        <v/>
      </c>
      <c r="AB95" s="15" t="str">
        <f>IF(LEN($AA95)=0,"N",IF(LEN($AA95)&gt;1,"Error -- Availability entered in an incorrect format",IF($AA95='Control Panel'!$F$36,$AA95,IF($AA95='Control Panel'!$F$37,$AA95,IF($AA95='Control Panel'!$F$38,$AA95,IF($AA95='Control Panel'!$F$39,$AA95,IF($AA95='Control Panel'!$F$40,$AA95,IF($AA95='Control Panel'!$F$41,$AA95,"Error -- Availability entered in an incorrect format"))))))))</f>
        <v>N</v>
      </c>
    </row>
    <row r="96" spans="1:28" s="15" customFormat="1" x14ac:dyDescent="0.25">
      <c r="A96" s="7">
        <v>84</v>
      </c>
      <c r="B96" s="331" t="s">
        <v>1226</v>
      </c>
      <c r="C96" s="330" t="s">
        <v>5</v>
      </c>
      <c r="D96" s="231"/>
      <c r="E96" s="268"/>
      <c r="F96" s="215" t="str">
        <f t="shared" si="2"/>
        <v>N/A</v>
      </c>
      <c r="G96" s="6"/>
      <c r="AA96" s="15" t="str">
        <f t="shared" si="3"/>
        <v/>
      </c>
      <c r="AB96" s="15" t="str">
        <f>IF(LEN($AA96)=0,"N",IF(LEN($AA96)&gt;1,"Error -- Availability entered in an incorrect format",IF($AA96='Control Panel'!$F$36,$AA96,IF($AA96='Control Panel'!$F$37,$AA96,IF($AA96='Control Panel'!$F$38,$AA96,IF($AA96='Control Panel'!$F$39,$AA96,IF($AA96='Control Panel'!$F$40,$AA96,IF($AA96='Control Panel'!$F$41,$AA96,"Error -- Availability entered in an incorrect format"))))))))</f>
        <v>N</v>
      </c>
    </row>
    <row r="97" spans="1:28" s="15" customFormat="1" x14ac:dyDescent="0.25">
      <c r="A97" s="7">
        <v>85</v>
      </c>
      <c r="B97" s="331" t="s">
        <v>1227</v>
      </c>
      <c r="C97" s="330" t="s">
        <v>6</v>
      </c>
      <c r="D97" s="231"/>
      <c r="E97" s="268"/>
      <c r="F97" s="215" t="str">
        <f t="shared" si="2"/>
        <v>N/A</v>
      </c>
      <c r="G97" s="6"/>
      <c r="AA97" s="15" t="str">
        <f t="shared" si="3"/>
        <v/>
      </c>
      <c r="AB97" s="15" t="str">
        <f>IF(LEN($AA97)=0,"N",IF(LEN($AA97)&gt;1,"Error -- Availability entered in an incorrect format",IF($AA97='Control Panel'!$F$36,$AA97,IF($AA97='Control Panel'!$F$37,$AA97,IF($AA97='Control Panel'!$F$38,$AA97,IF($AA97='Control Panel'!$F$39,$AA97,IF($AA97='Control Panel'!$F$40,$AA97,IF($AA97='Control Panel'!$F$41,$AA97,"Error -- Availability entered in an incorrect format"))))))))</f>
        <v>N</v>
      </c>
    </row>
    <row r="98" spans="1:28" s="15" customFormat="1" ht="30" x14ac:dyDescent="0.25">
      <c r="A98" s="7">
        <v>86</v>
      </c>
      <c r="B98" s="329" t="s">
        <v>1228</v>
      </c>
      <c r="C98" s="330"/>
      <c r="D98" s="231"/>
      <c r="E98" s="268"/>
      <c r="F98" s="215" t="str">
        <f t="shared" si="2"/>
        <v>N/A</v>
      </c>
      <c r="G98" s="6"/>
      <c r="AA98" s="15" t="str">
        <f t="shared" si="3"/>
        <v/>
      </c>
      <c r="AB98" s="15" t="str">
        <f>IF(LEN($AA98)=0,"N",IF(LEN($AA98)&gt;1,"Error -- Availability entered in an incorrect format",IF($AA98='Control Panel'!$F$36,$AA98,IF($AA98='Control Panel'!$F$37,$AA98,IF($AA98='Control Panel'!$F$38,$AA98,IF($AA98='Control Panel'!$F$39,$AA98,IF($AA98='Control Panel'!$F$40,$AA98,IF($AA98='Control Panel'!$F$41,$AA98,"Error -- Availability entered in an incorrect format"))))))))</f>
        <v>N</v>
      </c>
    </row>
    <row r="99" spans="1:28" s="15" customFormat="1" x14ac:dyDescent="0.25">
      <c r="A99" s="7">
        <v>87</v>
      </c>
      <c r="B99" s="331" t="s">
        <v>1229</v>
      </c>
      <c r="C99" s="330" t="s">
        <v>5</v>
      </c>
      <c r="D99" s="231"/>
      <c r="E99" s="268"/>
      <c r="F99" s="215" t="str">
        <f t="shared" si="2"/>
        <v>N/A</v>
      </c>
      <c r="G99" s="6"/>
      <c r="AA99" s="15" t="str">
        <f t="shared" si="3"/>
        <v/>
      </c>
      <c r="AB99" s="15" t="str">
        <f>IF(LEN($AA99)=0,"N",IF(LEN($AA99)&gt;1,"Error -- Availability entered in an incorrect format",IF($AA99='Control Panel'!$F$36,$AA99,IF($AA99='Control Panel'!$F$37,$AA99,IF($AA99='Control Panel'!$F$38,$AA99,IF($AA99='Control Panel'!$F$39,$AA99,IF($AA99='Control Panel'!$F$40,$AA99,IF($AA99='Control Panel'!$F$41,$AA99,"Error -- Availability entered in an incorrect format"))))))))</f>
        <v>N</v>
      </c>
    </row>
    <row r="100" spans="1:28" s="15" customFormat="1" x14ac:dyDescent="0.25">
      <c r="A100" s="7">
        <v>88</v>
      </c>
      <c r="B100" s="331" t="s">
        <v>1230</v>
      </c>
      <c r="C100" s="330" t="s">
        <v>5</v>
      </c>
      <c r="D100" s="231"/>
      <c r="E100" s="268"/>
      <c r="F100" s="215" t="str">
        <f t="shared" si="2"/>
        <v>N/A</v>
      </c>
      <c r="G100" s="6"/>
      <c r="AA100" s="15" t="str">
        <f t="shared" si="3"/>
        <v/>
      </c>
      <c r="AB100" s="15" t="str">
        <f>IF(LEN($AA100)=0,"N",IF(LEN($AA100)&gt;1,"Error -- Availability entered in an incorrect format",IF($AA100='Control Panel'!$F$36,$AA100,IF($AA100='Control Panel'!$F$37,$AA100,IF($AA100='Control Panel'!$F$38,$AA100,IF($AA100='Control Panel'!$F$39,$AA100,IF($AA100='Control Panel'!$F$40,$AA100,IF($AA100='Control Panel'!$F$41,$AA100,"Error -- Availability entered in an incorrect format"))))))))</f>
        <v>N</v>
      </c>
    </row>
    <row r="101" spans="1:28" s="15" customFormat="1" x14ac:dyDescent="0.25">
      <c r="A101" s="7">
        <v>89</v>
      </c>
      <c r="B101" s="331" t="s">
        <v>1231</v>
      </c>
      <c r="C101" s="330" t="s">
        <v>5</v>
      </c>
      <c r="D101" s="231"/>
      <c r="E101" s="268"/>
      <c r="F101" s="215" t="str">
        <f t="shared" si="2"/>
        <v>N/A</v>
      </c>
      <c r="G101" s="6"/>
      <c r="AA101" s="15" t="str">
        <f t="shared" si="3"/>
        <v/>
      </c>
      <c r="AB101" s="15" t="str">
        <f>IF(LEN($AA101)=0,"N",IF(LEN($AA101)&gt;1,"Error -- Availability entered in an incorrect format",IF($AA101='Control Panel'!$F$36,$AA101,IF($AA101='Control Panel'!$F$37,$AA101,IF($AA101='Control Panel'!$F$38,$AA101,IF($AA101='Control Panel'!$F$39,$AA101,IF($AA101='Control Panel'!$F$40,$AA101,IF($AA101='Control Panel'!$F$41,$AA101,"Error -- Availability entered in an incorrect format"))))))))</f>
        <v>N</v>
      </c>
    </row>
    <row r="102" spans="1:28" s="15" customFormat="1" x14ac:dyDescent="0.25">
      <c r="A102" s="7">
        <v>90</v>
      </c>
      <c r="B102" s="331" t="s">
        <v>1232</v>
      </c>
      <c r="C102" s="330" t="s">
        <v>5</v>
      </c>
      <c r="D102" s="231"/>
      <c r="E102" s="268"/>
      <c r="F102" s="215" t="str">
        <f t="shared" si="2"/>
        <v>N/A</v>
      </c>
      <c r="G102" s="6"/>
      <c r="AA102" s="15" t="str">
        <f t="shared" si="3"/>
        <v/>
      </c>
      <c r="AB102" s="15" t="str">
        <f>IF(LEN($AA102)=0,"N",IF(LEN($AA102)&gt;1,"Error -- Availability entered in an incorrect format",IF($AA102='Control Panel'!$F$36,$AA102,IF($AA102='Control Panel'!$F$37,$AA102,IF($AA102='Control Panel'!$F$38,$AA102,IF($AA102='Control Panel'!$F$39,$AA102,IF($AA102='Control Panel'!$F$40,$AA102,IF($AA102='Control Panel'!$F$41,$AA102,"Error -- Availability entered in an incorrect format"))))))))</f>
        <v>N</v>
      </c>
    </row>
    <row r="103" spans="1:28" s="15" customFormat="1" x14ac:dyDescent="0.25">
      <c r="A103" s="7">
        <v>91</v>
      </c>
      <c r="B103" s="331" t="s">
        <v>1233</v>
      </c>
      <c r="C103" s="330" t="s">
        <v>6</v>
      </c>
      <c r="D103" s="231"/>
      <c r="E103" s="268"/>
      <c r="F103" s="215" t="str">
        <f t="shared" si="2"/>
        <v>N/A</v>
      </c>
      <c r="G103" s="6"/>
      <c r="AA103" s="15" t="str">
        <f t="shared" si="3"/>
        <v/>
      </c>
      <c r="AB103" s="15" t="str">
        <f>IF(LEN($AA103)=0,"N",IF(LEN($AA103)&gt;1,"Error -- Availability entered in an incorrect format",IF($AA103='Control Panel'!$F$36,$AA103,IF($AA103='Control Panel'!$F$37,$AA103,IF($AA103='Control Panel'!$F$38,$AA103,IF($AA103='Control Panel'!$F$39,$AA103,IF($AA103='Control Panel'!$F$40,$AA103,IF($AA103='Control Panel'!$F$41,$AA103,"Error -- Availability entered in an incorrect format"))))))))</f>
        <v>N</v>
      </c>
    </row>
    <row r="104" spans="1:28" s="15" customFormat="1" x14ac:dyDescent="0.25">
      <c r="A104" s="7">
        <v>92</v>
      </c>
      <c r="B104" s="331" t="s">
        <v>1234</v>
      </c>
      <c r="C104" s="330" t="s">
        <v>5</v>
      </c>
      <c r="D104" s="231"/>
      <c r="E104" s="268"/>
      <c r="F104" s="215" t="str">
        <f t="shared" si="2"/>
        <v>N/A</v>
      </c>
      <c r="G104" s="6"/>
      <c r="AA104" s="15" t="str">
        <f t="shared" si="3"/>
        <v/>
      </c>
      <c r="AB104" s="15" t="str">
        <f>IF(LEN($AA104)=0,"N",IF(LEN($AA104)&gt;1,"Error -- Availability entered in an incorrect format",IF($AA104='Control Panel'!$F$36,$AA104,IF($AA104='Control Panel'!$F$37,$AA104,IF($AA104='Control Panel'!$F$38,$AA104,IF($AA104='Control Panel'!$F$39,$AA104,IF($AA104='Control Panel'!$F$40,$AA104,IF($AA104='Control Panel'!$F$41,$AA104,"Error -- Availability entered in an incorrect format"))))))))</f>
        <v>N</v>
      </c>
    </row>
    <row r="105" spans="1:28" s="15" customFormat="1" x14ac:dyDescent="0.25">
      <c r="A105" s="7">
        <v>93</v>
      </c>
      <c r="B105" s="331" t="s">
        <v>1235</v>
      </c>
      <c r="C105" s="330" t="s">
        <v>6</v>
      </c>
      <c r="D105" s="231"/>
      <c r="E105" s="268"/>
      <c r="F105" s="215" t="str">
        <f t="shared" si="2"/>
        <v>N/A</v>
      </c>
      <c r="G105" s="6"/>
      <c r="AA105" s="15" t="str">
        <f t="shared" si="3"/>
        <v/>
      </c>
      <c r="AB105" s="15" t="str">
        <f>IF(LEN($AA105)=0,"N",IF(LEN($AA105)&gt;1,"Error -- Availability entered in an incorrect format",IF($AA105='Control Panel'!$F$36,$AA105,IF($AA105='Control Panel'!$F$37,$AA105,IF($AA105='Control Panel'!$F$38,$AA105,IF($AA105='Control Panel'!$F$39,$AA105,IF($AA105='Control Panel'!$F$40,$AA105,IF($AA105='Control Panel'!$F$41,$AA105,"Error -- Availability entered in an incorrect format"))))))))</f>
        <v>N</v>
      </c>
    </row>
    <row r="106" spans="1:28" s="15" customFormat="1" x14ac:dyDescent="0.25">
      <c r="A106" s="7">
        <v>94</v>
      </c>
      <c r="B106" s="331" t="s">
        <v>1236</v>
      </c>
      <c r="C106" s="330" t="s">
        <v>5</v>
      </c>
      <c r="D106" s="231"/>
      <c r="E106" s="268"/>
      <c r="F106" s="215" t="str">
        <f t="shared" si="2"/>
        <v>N/A</v>
      </c>
      <c r="G106" s="6"/>
      <c r="AA106" s="15" t="str">
        <f t="shared" si="3"/>
        <v/>
      </c>
      <c r="AB106" s="15" t="str">
        <f>IF(LEN($AA106)=0,"N",IF(LEN($AA106)&gt;1,"Error -- Availability entered in an incorrect format",IF($AA106='Control Panel'!$F$36,$AA106,IF($AA106='Control Panel'!$F$37,$AA106,IF($AA106='Control Panel'!$F$38,$AA106,IF($AA106='Control Panel'!$F$39,$AA106,IF($AA106='Control Panel'!$F$40,$AA106,IF($AA106='Control Panel'!$F$41,$AA106,"Error -- Availability entered in an incorrect format"))))))))</f>
        <v>N</v>
      </c>
    </row>
    <row r="107" spans="1:28" s="15" customFormat="1" x14ac:dyDescent="0.25">
      <c r="A107" s="7">
        <v>95</v>
      </c>
      <c r="B107" s="331" t="s">
        <v>1237</v>
      </c>
      <c r="C107" s="330" t="s">
        <v>5</v>
      </c>
      <c r="D107" s="231"/>
      <c r="E107" s="268"/>
      <c r="F107" s="215" t="str">
        <f t="shared" si="2"/>
        <v>N/A</v>
      </c>
      <c r="G107" s="6"/>
      <c r="AA107" s="15" t="str">
        <f t="shared" si="3"/>
        <v/>
      </c>
      <c r="AB107" s="15" t="str">
        <f>IF(LEN($AA107)=0,"N",IF(LEN($AA107)&gt;1,"Error -- Availability entered in an incorrect format",IF($AA107='Control Panel'!$F$36,$AA107,IF($AA107='Control Panel'!$F$37,$AA107,IF($AA107='Control Panel'!$F$38,$AA107,IF($AA107='Control Panel'!$F$39,$AA107,IF($AA107='Control Panel'!$F$40,$AA107,IF($AA107='Control Panel'!$F$41,$AA107,"Error -- Availability entered in an incorrect format"))))))))</f>
        <v>N</v>
      </c>
    </row>
    <row r="108" spans="1:28" s="15" customFormat="1" x14ac:dyDescent="0.25">
      <c r="A108" s="7">
        <v>96</v>
      </c>
      <c r="B108" s="331" t="s">
        <v>1238</v>
      </c>
      <c r="C108" s="330" t="s">
        <v>6</v>
      </c>
      <c r="D108" s="231"/>
      <c r="E108" s="268"/>
      <c r="F108" s="215" t="str">
        <f t="shared" si="2"/>
        <v>N/A</v>
      </c>
      <c r="G108" s="6"/>
      <c r="AA108" s="15" t="str">
        <f t="shared" si="3"/>
        <v/>
      </c>
      <c r="AB108" s="15" t="str">
        <f>IF(LEN($AA108)=0,"N",IF(LEN($AA108)&gt;1,"Error -- Availability entered in an incorrect format",IF($AA108='Control Panel'!$F$36,$AA108,IF($AA108='Control Panel'!$F$37,$AA108,IF($AA108='Control Panel'!$F$38,$AA108,IF($AA108='Control Panel'!$F$39,$AA108,IF($AA108='Control Panel'!$F$40,$AA108,IF($AA108='Control Panel'!$F$41,$AA108,"Error -- Availability entered in an incorrect format"))))))))</f>
        <v>N</v>
      </c>
    </row>
    <row r="109" spans="1:28" s="15" customFormat="1" x14ac:dyDescent="0.25">
      <c r="A109" s="7">
        <v>97</v>
      </c>
      <c r="B109" s="331" t="s">
        <v>1239</v>
      </c>
      <c r="C109" s="330" t="s">
        <v>6</v>
      </c>
      <c r="D109" s="231"/>
      <c r="E109" s="268"/>
      <c r="F109" s="215" t="str">
        <f t="shared" si="2"/>
        <v>N/A</v>
      </c>
      <c r="G109" s="6"/>
      <c r="AA109" s="15" t="str">
        <f t="shared" si="3"/>
        <v/>
      </c>
      <c r="AB109" s="15" t="str">
        <f>IF(LEN($AA109)=0,"N",IF(LEN($AA109)&gt;1,"Error -- Availability entered in an incorrect format",IF($AA109='Control Panel'!$F$36,$AA109,IF($AA109='Control Panel'!$F$37,$AA109,IF($AA109='Control Panel'!$F$38,$AA109,IF($AA109='Control Panel'!$F$39,$AA109,IF($AA109='Control Panel'!$F$40,$AA109,IF($AA109='Control Panel'!$F$41,$AA109,"Error -- Availability entered in an incorrect format"))))))))</f>
        <v>N</v>
      </c>
    </row>
    <row r="110" spans="1:28" s="15" customFormat="1" x14ac:dyDescent="0.25">
      <c r="A110" s="7">
        <v>98</v>
      </c>
      <c r="B110" s="331" t="s">
        <v>1240</v>
      </c>
      <c r="C110" s="330" t="s">
        <v>6</v>
      </c>
      <c r="D110" s="231"/>
      <c r="E110" s="268"/>
      <c r="F110" s="215" t="str">
        <f t="shared" si="2"/>
        <v>N/A</v>
      </c>
      <c r="G110" s="6"/>
      <c r="AA110" s="15" t="str">
        <f t="shared" si="3"/>
        <v/>
      </c>
      <c r="AB110" s="15" t="str">
        <f>IF(LEN($AA110)=0,"N",IF(LEN($AA110)&gt;1,"Error -- Availability entered in an incorrect format",IF($AA110='Control Panel'!$F$36,$AA110,IF($AA110='Control Panel'!$F$37,$AA110,IF($AA110='Control Panel'!$F$38,$AA110,IF($AA110='Control Panel'!$F$39,$AA110,IF($AA110='Control Panel'!$F$40,$AA110,IF($AA110='Control Panel'!$F$41,$AA110,"Error -- Availability entered in an incorrect format"))))))))</f>
        <v>N</v>
      </c>
    </row>
    <row r="111" spans="1:28" s="15" customFormat="1" x14ac:dyDescent="0.25">
      <c r="A111" s="7">
        <v>99</v>
      </c>
      <c r="B111" s="329" t="s">
        <v>1241</v>
      </c>
      <c r="C111" s="330"/>
      <c r="D111" s="231"/>
      <c r="E111" s="268"/>
      <c r="F111" s="215" t="str">
        <f t="shared" si="2"/>
        <v>N/A</v>
      </c>
      <c r="G111" s="6"/>
      <c r="AA111" s="15" t="str">
        <f t="shared" si="3"/>
        <v/>
      </c>
      <c r="AB111" s="15" t="str">
        <f>IF(LEN($AA111)=0,"N",IF(LEN($AA111)&gt;1,"Error -- Availability entered in an incorrect format",IF($AA111='Control Panel'!$F$36,$AA111,IF($AA111='Control Panel'!$F$37,$AA111,IF($AA111='Control Panel'!$F$38,$AA111,IF($AA111='Control Panel'!$F$39,$AA111,IF($AA111='Control Panel'!$F$40,$AA111,IF($AA111='Control Panel'!$F$41,$AA111,"Error -- Availability entered in an incorrect format"))))))))</f>
        <v>N</v>
      </c>
    </row>
    <row r="112" spans="1:28" s="15" customFormat="1" x14ac:dyDescent="0.25">
      <c r="A112" s="7">
        <v>100</v>
      </c>
      <c r="B112" s="331" t="s">
        <v>1242</v>
      </c>
      <c r="C112" s="330" t="s">
        <v>5</v>
      </c>
      <c r="D112" s="231"/>
      <c r="E112" s="268"/>
      <c r="F112" s="215" t="str">
        <f t="shared" si="2"/>
        <v>N/A</v>
      </c>
      <c r="G112" s="6"/>
      <c r="AA112" s="15" t="str">
        <f t="shared" si="3"/>
        <v/>
      </c>
      <c r="AB112" s="15" t="str">
        <f>IF(LEN($AA112)=0,"N",IF(LEN($AA112)&gt;1,"Error -- Availability entered in an incorrect format",IF($AA112='Control Panel'!$F$36,$AA112,IF($AA112='Control Panel'!$F$37,$AA112,IF($AA112='Control Panel'!$F$38,$AA112,IF($AA112='Control Panel'!$F$39,$AA112,IF($AA112='Control Panel'!$F$40,$AA112,IF($AA112='Control Panel'!$F$41,$AA112,"Error -- Availability entered in an incorrect format"))))))))</f>
        <v>N</v>
      </c>
    </row>
    <row r="113" spans="1:28" s="15" customFormat="1" x14ac:dyDescent="0.25">
      <c r="A113" s="7">
        <v>101</v>
      </c>
      <c r="B113" s="331" t="s">
        <v>1243</v>
      </c>
      <c r="C113" s="330" t="s">
        <v>5</v>
      </c>
      <c r="D113" s="231"/>
      <c r="E113" s="268"/>
      <c r="F113" s="215" t="str">
        <f t="shared" si="2"/>
        <v>N/A</v>
      </c>
      <c r="G113" s="6"/>
      <c r="AA113" s="15" t="str">
        <f t="shared" si="3"/>
        <v/>
      </c>
      <c r="AB113" s="15" t="str">
        <f>IF(LEN($AA113)=0,"N",IF(LEN($AA113)&gt;1,"Error -- Availability entered in an incorrect format",IF($AA113='Control Panel'!$F$36,$AA113,IF($AA113='Control Panel'!$F$37,$AA113,IF($AA113='Control Panel'!$F$38,$AA113,IF($AA113='Control Panel'!$F$39,$AA113,IF($AA113='Control Panel'!$F$40,$AA113,IF($AA113='Control Panel'!$F$41,$AA113,"Error -- Availability entered in an incorrect format"))))))))</f>
        <v>N</v>
      </c>
    </row>
    <row r="114" spans="1:28" s="15" customFormat="1" x14ac:dyDescent="0.25">
      <c r="A114" s="7">
        <v>102</v>
      </c>
      <c r="B114" s="331" t="s">
        <v>1244</v>
      </c>
      <c r="C114" s="330" t="s">
        <v>6</v>
      </c>
      <c r="D114" s="231"/>
      <c r="E114" s="268"/>
      <c r="F114" s="215" t="str">
        <f t="shared" si="2"/>
        <v>N/A</v>
      </c>
      <c r="G114" s="6"/>
      <c r="AA114" s="15" t="str">
        <f t="shared" si="3"/>
        <v/>
      </c>
      <c r="AB114" s="15" t="str">
        <f>IF(LEN($AA114)=0,"N",IF(LEN($AA114)&gt;1,"Error -- Availability entered in an incorrect format",IF($AA114='Control Panel'!$F$36,$AA114,IF($AA114='Control Panel'!$F$37,$AA114,IF($AA114='Control Panel'!$F$38,$AA114,IF($AA114='Control Panel'!$F$39,$AA114,IF($AA114='Control Panel'!$F$40,$AA114,IF($AA114='Control Panel'!$F$41,$AA114,"Error -- Availability entered in an incorrect format"))))))))</f>
        <v>N</v>
      </c>
    </row>
    <row r="115" spans="1:28" s="15" customFormat="1" x14ac:dyDescent="0.25">
      <c r="A115" s="7">
        <v>103</v>
      </c>
      <c r="B115" s="331" t="s">
        <v>1245</v>
      </c>
      <c r="C115" s="330" t="s">
        <v>5</v>
      </c>
      <c r="D115" s="231"/>
      <c r="E115" s="268"/>
      <c r="F115" s="215" t="str">
        <f t="shared" si="2"/>
        <v>N/A</v>
      </c>
      <c r="G115" s="6"/>
      <c r="AA115" s="15" t="str">
        <f t="shared" si="3"/>
        <v/>
      </c>
      <c r="AB115" s="15" t="str">
        <f>IF(LEN($AA115)=0,"N",IF(LEN($AA115)&gt;1,"Error -- Availability entered in an incorrect format",IF($AA115='Control Panel'!$F$36,$AA115,IF($AA115='Control Panel'!$F$37,$AA115,IF($AA115='Control Panel'!$F$38,$AA115,IF($AA115='Control Panel'!$F$39,$AA115,IF($AA115='Control Panel'!$F$40,$AA115,IF($AA115='Control Panel'!$F$41,$AA115,"Error -- Availability entered in an incorrect format"))))))))</f>
        <v>N</v>
      </c>
    </row>
    <row r="116" spans="1:28" s="15" customFormat="1" x14ac:dyDescent="0.25">
      <c r="A116" s="7">
        <v>104</v>
      </c>
      <c r="B116" s="331" t="s">
        <v>1246</v>
      </c>
      <c r="C116" s="330" t="s">
        <v>6</v>
      </c>
      <c r="D116" s="231"/>
      <c r="E116" s="268"/>
      <c r="F116" s="215" t="str">
        <f t="shared" si="2"/>
        <v>N/A</v>
      </c>
      <c r="G116" s="6"/>
      <c r="AA116" s="15" t="str">
        <f t="shared" si="3"/>
        <v/>
      </c>
      <c r="AB116" s="15" t="str">
        <f>IF(LEN($AA116)=0,"N",IF(LEN($AA116)&gt;1,"Error -- Availability entered in an incorrect format",IF($AA116='Control Panel'!$F$36,$AA116,IF($AA116='Control Panel'!$F$37,$AA116,IF($AA116='Control Panel'!$F$38,$AA116,IF($AA116='Control Panel'!$F$39,$AA116,IF($AA116='Control Panel'!$F$40,$AA116,IF($AA116='Control Panel'!$F$41,$AA116,"Error -- Availability entered in an incorrect format"))))))))</f>
        <v>N</v>
      </c>
    </row>
    <row r="117" spans="1:28" s="15" customFormat="1" x14ac:dyDescent="0.25">
      <c r="A117" s="7">
        <v>105</v>
      </c>
      <c r="B117" s="331" t="s">
        <v>1247</v>
      </c>
      <c r="C117" s="330" t="s">
        <v>7</v>
      </c>
      <c r="D117" s="231"/>
      <c r="E117" s="268"/>
      <c r="F117" s="215" t="str">
        <f t="shared" si="2"/>
        <v>N/A</v>
      </c>
      <c r="G117" s="6"/>
      <c r="AA117" s="15" t="str">
        <f t="shared" si="3"/>
        <v/>
      </c>
      <c r="AB117" s="15" t="str">
        <f>IF(LEN($AA117)=0,"N",IF(LEN($AA117)&gt;1,"Error -- Availability entered in an incorrect format",IF($AA117='Control Panel'!$F$36,$AA117,IF($AA117='Control Panel'!$F$37,$AA117,IF($AA117='Control Panel'!$F$38,$AA117,IF($AA117='Control Panel'!$F$39,$AA117,IF($AA117='Control Panel'!$F$40,$AA117,IF($AA117='Control Panel'!$F$41,$AA117,"Error -- Availability entered in an incorrect format"))))))))</f>
        <v>N</v>
      </c>
    </row>
    <row r="118" spans="1:28" s="15" customFormat="1" x14ac:dyDescent="0.25">
      <c r="A118" s="7">
        <v>106</v>
      </c>
      <c r="B118" s="331" t="s">
        <v>1248</v>
      </c>
      <c r="C118" s="330" t="s">
        <v>7</v>
      </c>
      <c r="D118" s="231"/>
      <c r="E118" s="268"/>
      <c r="F118" s="215" t="str">
        <f t="shared" si="2"/>
        <v>N/A</v>
      </c>
      <c r="G118" s="6"/>
      <c r="AA118" s="15" t="str">
        <f t="shared" si="3"/>
        <v/>
      </c>
      <c r="AB118" s="15" t="str">
        <f>IF(LEN($AA118)=0,"N",IF(LEN($AA118)&gt;1,"Error -- Availability entered in an incorrect format",IF($AA118='Control Panel'!$F$36,$AA118,IF($AA118='Control Panel'!$F$37,$AA118,IF($AA118='Control Panel'!$F$38,$AA118,IF($AA118='Control Panel'!$F$39,$AA118,IF($AA118='Control Panel'!$F$40,$AA118,IF($AA118='Control Panel'!$F$41,$AA118,"Error -- Availability entered in an incorrect format"))))))))</f>
        <v>N</v>
      </c>
    </row>
    <row r="119" spans="1:28" s="15" customFormat="1" x14ac:dyDescent="0.25">
      <c r="A119" s="7">
        <v>107</v>
      </c>
      <c r="B119" s="331" t="s">
        <v>1249</v>
      </c>
      <c r="C119" s="330" t="s">
        <v>5</v>
      </c>
      <c r="D119" s="231"/>
      <c r="E119" s="268"/>
      <c r="F119" s="215" t="str">
        <f t="shared" si="2"/>
        <v>N/A</v>
      </c>
      <c r="G119" s="6"/>
      <c r="AA119" s="15" t="str">
        <f t="shared" si="3"/>
        <v/>
      </c>
      <c r="AB119" s="15" t="str">
        <f>IF(LEN($AA119)=0,"N",IF(LEN($AA119)&gt;1,"Error -- Availability entered in an incorrect format",IF($AA119='Control Panel'!$F$36,$AA119,IF($AA119='Control Panel'!$F$37,$AA119,IF($AA119='Control Panel'!$F$38,$AA119,IF($AA119='Control Panel'!$F$39,$AA119,IF($AA119='Control Panel'!$F$40,$AA119,IF($AA119='Control Panel'!$F$41,$AA119,"Error -- Availability entered in an incorrect format"))))))))</f>
        <v>N</v>
      </c>
    </row>
    <row r="120" spans="1:28" s="15" customFormat="1" x14ac:dyDescent="0.25">
      <c r="A120" s="7">
        <v>108</v>
      </c>
      <c r="B120" s="331" t="s">
        <v>1250</v>
      </c>
      <c r="C120" s="330" t="s">
        <v>7</v>
      </c>
      <c r="D120" s="231"/>
      <c r="E120" s="268"/>
      <c r="F120" s="215" t="str">
        <f t="shared" si="2"/>
        <v>N/A</v>
      </c>
      <c r="G120" s="6"/>
      <c r="AA120" s="15" t="str">
        <f t="shared" si="3"/>
        <v/>
      </c>
      <c r="AB120" s="15" t="str">
        <f>IF(LEN($AA120)=0,"N",IF(LEN($AA120)&gt;1,"Error -- Availability entered in an incorrect format",IF($AA120='Control Panel'!$F$36,$AA120,IF($AA120='Control Panel'!$F$37,$AA120,IF($AA120='Control Panel'!$F$38,$AA120,IF($AA120='Control Panel'!$F$39,$AA120,IF($AA120='Control Panel'!$F$40,$AA120,IF($AA120='Control Panel'!$F$41,$AA120,"Error -- Availability entered in an incorrect format"))))))))</f>
        <v>N</v>
      </c>
    </row>
    <row r="121" spans="1:28" s="15" customFormat="1" x14ac:dyDescent="0.25">
      <c r="A121" s="7">
        <v>109</v>
      </c>
      <c r="B121" s="331" t="s">
        <v>1251</v>
      </c>
      <c r="C121" s="330" t="s">
        <v>7</v>
      </c>
      <c r="D121" s="231"/>
      <c r="E121" s="268"/>
      <c r="F121" s="215" t="str">
        <f t="shared" si="2"/>
        <v>N/A</v>
      </c>
      <c r="G121" s="6"/>
      <c r="AA121" s="15" t="str">
        <f t="shared" si="3"/>
        <v/>
      </c>
      <c r="AB121" s="15" t="str">
        <f>IF(LEN($AA121)=0,"N",IF(LEN($AA121)&gt;1,"Error -- Availability entered in an incorrect format",IF($AA121='Control Panel'!$F$36,$AA121,IF($AA121='Control Panel'!$F$37,$AA121,IF($AA121='Control Panel'!$F$38,$AA121,IF($AA121='Control Panel'!$F$39,$AA121,IF($AA121='Control Panel'!$F$40,$AA121,IF($AA121='Control Panel'!$F$41,$AA121,"Error -- Availability entered in an incorrect format"))))))))</f>
        <v>N</v>
      </c>
    </row>
    <row r="122" spans="1:28" s="15" customFormat="1" x14ac:dyDescent="0.25">
      <c r="A122" s="7">
        <v>110</v>
      </c>
      <c r="B122" s="331" t="s">
        <v>1252</v>
      </c>
      <c r="C122" s="330" t="s">
        <v>5</v>
      </c>
      <c r="D122" s="231"/>
      <c r="E122" s="268"/>
      <c r="F122" s="215" t="str">
        <f t="shared" si="2"/>
        <v>N/A</v>
      </c>
      <c r="G122" s="6"/>
      <c r="AA122" s="15" t="str">
        <f t="shared" si="3"/>
        <v/>
      </c>
      <c r="AB122" s="15" t="str">
        <f>IF(LEN($AA122)=0,"N",IF(LEN($AA122)&gt;1,"Error -- Availability entered in an incorrect format",IF($AA122='Control Panel'!$F$36,$AA122,IF($AA122='Control Panel'!$F$37,$AA122,IF($AA122='Control Panel'!$F$38,$AA122,IF($AA122='Control Panel'!$F$39,$AA122,IF($AA122='Control Panel'!$F$40,$AA122,IF($AA122='Control Panel'!$F$41,$AA122,"Error -- Availability entered in an incorrect format"))))))))</f>
        <v>N</v>
      </c>
    </row>
    <row r="123" spans="1:28" s="15" customFormat="1" x14ac:dyDescent="0.25">
      <c r="A123" s="7">
        <v>111</v>
      </c>
      <c r="B123" s="331" t="s">
        <v>1253</v>
      </c>
      <c r="C123" s="330" t="s">
        <v>7</v>
      </c>
      <c r="D123" s="231"/>
      <c r="E123" s="268"/>
      <c r="F123" s="215" t="str">
        <f t="shared" si="2"/>
        <v>N/A</v>
      </c>
      <c r="G123" s="6"/>
      <c r="AA123" s="15" t="str">
        <f t="shared" si="3"/>
        <v/>
      </c>
      <c r="AB123" s="15" t="str">
        <f>IF(LEN($AA123)=0,"N",IF(LEN($AA123)&gt;1,"Error -- Availability entered in an incorrect format",IF($AA123='Control Panel'!$F$36,$AA123,IF($AA123='Control Panel'!$F$37,$AA123,IF($AA123='Control Panel'!$F$38,$AA123,IF($AA123='Control Panel'!$F$39,$AA123,IF($AA123='Control Panel'!$F$40,$AA123,IF($AA123='Control Panel'!$F$41,$AA123,"Error -- Availability entered in an incorrect format"))))))))</f>
        <v>N</v>
      </c>
    </row>
    <row r="124" spans="1:28" s="15" customFormat="1" x14ac:dyDescent="0.25">
      <c r="A124" s="7">
        <v>112</v>
      </c>
      <c r="B124" s="331" t="s">
        <v>1254</v>
      </c>
      <c r="C124" s="330" t="s">
        <v>6</v>
      </c>
      <c r="D124" s="231"/>
      <c r="E124" s="268"/>
      <c r="F124" s="215" t="str">
        <f t="shared" si="2"/>
        <v>N/A</v>
      </c>
      <c r="G124" s="6"/>
      <c r="AA124" s="15" t="str">
        <f t="shared" si="3"/>
        <v/>
      </c>
      <c r="AB124" s="15" t="str">
        <f>IF(LEN($AA124)=0,"N",IF(LEN($AA124)&gt;1,"Error -- Availability entered in an incorrect format",IF($AA124='Control Panel'!$F$36,$AA124,IF($AA124='Control Panel'!$F$37,$AA124,IF($AA124='Control Panel'!$F$38,$AA124,IF($AA124='Control Panel'!$F$39,$AA124,IF($AA124='Control Panel'!$F$40,$AA124,IF($AA124='Control Panel'!$F$41,$AA124,"Error -- Availability entered in an incorrect format"))))))))</f>
        <v>N</v>
      </c>
    </row>
    <row r="125" spans="1:28" s="15" customFormat="1" ht="30" x14ac:dyDescent="0.25">
      <c r="A125" s="7">
        <v>113</v>
      </c>
      <c r="B125" s="331" t="s">
        <v>1255</v>
      </c>
      <c r="C125" s="330" t="s">
        <v>7</v>
      </c>
      <c r="D125" s="231"/>
      <c r="E125" s="268"/>
      <c r="F125" s="215" t="str">
        <f t="shared" si="2"/>
        <v>N/A</v>
      </c>
      <c r="G125" s="6"/>
      <c r="AA125" s="15" t="str">
        <f t="shared" si="3"/>
        <v/>
      </c>
      <c r="AB125" s="15" t="str">
        <f>IF(LEN($AA125)=0,"N",IF(LEN($AA125)&gt;1,"Error -- Availability entered in an incorrect format",IF($AA125='Control Panel'!$F$36,$AA125,IF($AA125='Control Panel'!$F$37,$AA125,IF($AA125='Control Panel'!$F$38,$AA125,IF($AA125='Control Panel'!$F$39,$AA125,IF($AA125='Control Panel'!$F$40,$AA125,IF($AA125='Control Panel'!$F$41,$AA125,"Error -- Availability entered in an incorrect format"))))))))</f>
        <v>N</v>
      </c>
    </row>
    <row r="126" spans="1:28" s="15" customFormat="1" x14ac:dyDescent="0.25">
      <c r="A126" s="7">
        <v>114</v>
      </c>
      <c r="B126" s="331" t="s">
        <v>1256</v>
      </c>
      <c r="C126" s="330" t="s">
        <v>7</v>
      </c>
      <c r="D126" s="231"/>
      <c r="E126" s="268"/>
      <c r="F126" s="215" t="str">
        <f t="shared" si="2"/>
        <v>N/A</v>
      </c>
      <c r="G126" s="6"/>
      <c r="AA126" s="15" t="str">
        <f t="shared" si="3"/>
        <v/>
      </c>
      <c r="AB126" s="15" t="str">
        <f>IF(LEN($AA126)=0,"N",IF(LEN($AA126)&gt;1,"Error -- Availability entered in an incorrect format",IF($AA126='Control Panel'!$F$36,$AA126,IF($AA126='Control Panel'!$F$37,$AA126,IF($AA126='Control Panel'!$F$38,$AA126,IF($AA126='Control Panel'!$F$39,$AA126,IF($AA126='Control Panel'!$F$40,$AA126,IF($AA126='Control Panel'!$F$41,$AA126,"Error -- Availability entered in an incorrect format"))))))))</f>
        <v>N</v>
      </c>
    </row>
    <row r="127" spans="1:28" s="15" customFormat="1" x14ac:dyDescent="0.25">
      <c r="A127" s="7">
        <v>115</v>
      </c>
      <c r="B127" s="331" t="s">
        <v>1257</v>
      </c>
      <c r="C127" s="330" t="s">
        <v>7</v>
      </c>
      <c r="D127" s="231"/>
      <c r="E127" s="268"/>
      <c r="F127" s="215" t="str">
        <f t="shared" si="2"/>
        <v>N/A</v>
      </c>
      <c r="G127" s="6"/>
      <c r="AA127" s="15" t="str">
        <f t="shared" si="3"/>
        <v/>
      </c>
      <c r="AB127" s="15" t="str">
        <f>IF(LEN($AA127)=0,"N",IF(LEN($AA127)&gt;1,"Error -- Availability entered in an incorrect format",IF($AA127='Control Panel'!$F$36,$AA127,IF($AA127='Control Panel'!$F$37,$AA127,IF($AA127='Control Panel'!$F$38,$AA127,IF($AA127='Control Panel'!$F$39,$AA127,IF($AA127='Control Panel'!$F$40,$AA127,IF($AA127='Control Panel'!$F$41,$AA127,"Error -- Availability entered in an incorrect format"))))))))</f>
        <v>N</v>
      </c>
    </row>
    <row r="128" spans="1:28" s="15" customFormat="1" x14ac:dyDescent="0.25">
      <c r="A128" s="7">
        <v>116</v>
      </c>
      <c r="B128" s="331" t="s">
        <v>1258</v>
      </c>
      <c r="C128" s="330" t="s">
        <v>7</v>
      </c>
      <c r="D128" s="231"/>
      <c r="E128" s="268"/>
      <c r="F128" s="215" t="str">
        <f t="shared" si="2"/>
        <v>N/A</v>
      </c>
      <c r="G128" s="6"/>
      <c r="AA128" s="15" t="str">
        <f t="shared" si="3"/>
        <v/>
      </c>
      <c r="AB128" s="15" t="str">
        <f>IF(LEN($AA128)=0,"N",IF(LEN($AA128)&gt;1,"Error -- Availability entered in an incorrect format",IF($AA128='Control Panel'!$F$36,$AA128,IF($AA128='Control Panel'!$F$37,$AA128,IF($AA128='Control Panel'!$F$38,$AA128,IF($AA128='Control Panel'!$F$39,$AA128,IF($AA128='Control Panel'!$F$40,$AA128,IF($AA128='Control Panel'!$F$41,$AA128,"Error -- Availability entered in an incorrect format"))))))))</f>
        <v>N</v>
      </c>
    </row>
    <row r="129" spans="1:28" s="15" customFormat="1" x14ac:dyDescent="0.25">
      <c r="A129" s="7">
        <v>117</v>
      </c>
      <c r="B129" s="331" t="s">
        <v>1259</v>
      </c>
      <c r="C129" s="330" t="s">
        <v>7</v>
      </c>
      <c r="D129" s="231"/>
      <c r="E129" s="268"/>
      <c r="F129" s="215" t="str">
        <f t="shared" si="2"/>
        <v>N/A</v>
      </c>
      <c r="G129" s="6"/>
      <c r="AA129" s="15" t="str">
        <f t="shared" si="3"/>
        <v/>
      </c>
      <c r="AB129" s="15" t="str">
        <f>IF(LEN($AA129)=0,"N",IF(LEN($AA129)&gt;1,"Error -- Availability entered in an incorrect format",IF($AA129='Control Panel'!$F$36,$AA129,IF($AA129='Control Panel'!$F$37,$AA129,IF($AA129='Control Panel'!$F$38,$AA129,IF($AA129='Control Panel'!$F$39,$AA129,IF($AA129='Control Panel'!$F$40,$AA129,IF($AA129='Control Panel'!$F$41,$AA129,"Error -- Availability entered in an incorrect format"))))))))</f>
        <v>N</v>
      </c>
    </row>
    <row r="130" spans="1:28" s="15" customFormat="1" x14ac:dyDescent="0.25">
      <c r="A130" s="7">
        <v>118</v>
      </c>
      <c r="B130" s="331" t="s">
        <v>1260</v>
      </c>
      <c r="C130" s="330" t="s">
        <v>7</v>
      </c>
      <c r="D130" s="231"/>
      <c r="E130" s="268"/>
      <c r="F130" s="215" t="str">
        <f t="shared" si="2"/>
        <v>N/A</v>
      </c>
      <c r="G130" s="6"/>
      <c r="AA130" s="15" t="str">
        <f t="shared" si="3"/>
        <v/>
      </c>
      <c r="AB130" s="15" t="str">
        <f>IF(LEN($AA130)=0,"N",IF(LEN($AA130)&gt;1,"Error -- Availability entered in an incorrect format",IF($AA130='Control Panel'!$F$36,$AA130,IF($AA130='Control Panel'!$F$37,$AA130,IF($AA130='Control Panel'!$F$38,$AA130,IF($AA130='Control Panel'!$F$39,$AA130,IF($AA130='Control Panel'!$F$40,$AA130,IF($AA130='Control Panel'!$F$41,$AA130,"Error -- Availability entered in an incorrect format"))))))))</f>
        <v>N</v>
      </c>
    </row>
    <row r="131" spans="1:28" s="15" customFormat="1" x14ac:dyDescent="0.25">
      <c r="A131" s="7">
        <v>119</v>
      </c>
      <c r="B131" s="332" t="s">
        <v>1261</v>
      </c>
      <c r="C131" s="330"/>
      <c r="D131" s="231"/>
      <c r="E131" s="268"/>
      <c r="F131" s="215" t="str">
        <f t="shared" si="2"/>
        <v>N/A</v>
      </c>
      <c r="G131" s="6"/>
      <c r="AA131" s="15" t="str">
        <f t="shared" si="3"/>
        <v/>
      </c>
      <c r="AB131" s="15" t="str">
        <f>IF(LEN($AA131)=0,"N",IF(LEN($AA131)&gt;1,"Error -- Availability entered in an incorrect format",IF($AA131='Control Panel'!$F$36,$AA131,IF($AA131='Control Panel'!$F$37,$AA131,IF($AA131='Control Panel'!$F$38,$AA131,IF($AA131='Control Panel'!$F$39,$AA131,IF($AA131='Control Panel'!$F$40,$AA131,IF($AA131='Control Panel'!$F$41,$AA131,"Error -- Availability entered in an incorrect format"))))))))</f>
        <v>N</v>
      </c>
    </row>
    <row r="132" spans="1:28" s="15" customFormat="1" ht="45" x14ac:dyDescent="0.25">
      <c r="A132" s="7">
        <v>120</v>
      </c>
      <c r="B132" s="331" t="s">
        <v>1262</v>
      </c>
      <c r="C132" s="330" t="s">
        <v>5</v>
      </c>
      <c r="D132" s="231"/>
      <c r="E132" s="268"/>
      <c r="F132" s="215" t="str">
        <f t="shared" si="2"/>
        <v>N/A</v>
      </c>
      <c r="G132" s="6"/>
      <c r="AA132" s="15" t="str">
        <f t="shared" si="3"/>
        <v/>
      </c>
      <c r="AB132" s="15" t="str">
        <f>IF(LEN($AA132)=0,"N",IF(LEN($AA132)&gt;1,"Error -- Availability entered in an incorrect format",IF($AA132='Control Panel'!$F$36,$AA132,IF($AA132='Control Panel'!$F$37,$AA132,IF($AA132='Control Panel'!$F$38,$AA132,IF($AA132='Control Panel'!$F$39,$AA132,IF($AA132='Control Panel'!$F$40,$AA132,IF($AA132='Control Panel'!$F$41,$AA132,"Error -- Availability entered in an incorrect format"))))))))</f>
        <v>N</v>
      </c>
    </row>
    <row r="133" spans="1:28" s="15" customFormat="1" ht="30" x14ac:dyDescent="0.25">
      <c r="A133" s="7">
        <v>121</v>
      </c>
      <c r="B133" s="331" t="s">
        <v>1263</v>
      </c>
      <c r="C133" s="330" t="s">
        <v>5</v>
      </c>
      <c r="D133" s="231"/>
      <c r="E133" s="268"/>
      <c r="F133" s="215" t="str">
        <f t="shared" si="2"/>
        <v>N/A</v>
      </c>
      <c r="G133" s="6"/>
      <c r="AA133" s="15" t="str">
        <f t="shared" si="3"/>
        <v/>
      </c>
      <c r="AB133" s="15" t="str">
        <f>IF(LEN($AA133)=0,"N",IF(LEN($AA133)&gt;1,"Error -- Availability entered in an incorrect format",IF($AA133='Control Panel'!$F$36,$AA133,IF($AA133='Control Panel'!$F$37,$AA133,IF($AA133='Control Panel'!$F$38,$AA133,IF($AA133='Control Panel'!$F$39,$AA133,IF($AA133='Control Panel'!$F$40,$AA133,IF($AA133='Control Panel'!$F$41,$AA133,"Error -- Availability entered in an incorrect format"))))))))</f>
        <v>N</v>
      </c>
    </row>
    <row r="134" spans="1:28" s="15" customFormat="1" ht="45" x14ac:dyDescent="0.25">
      <c r="A134" s="7">
        <v>122</v>
      </c>
      <c r="B134" s="331" t="s">
        <v>1264</v>
      </c>
      <c r="C134" s="330" t="s">
        <v>5</v>
      </c>
      <c r="D134" s="231"/>
      <c r="E134" s="268"/>
      <c r="F134" s="215" t="str">
        <f t="shared" si="2"/>
        <v>N/A</v>
      </c>
      <c r="G134" s="6"/>
      <c r="AA134" s="15" t="str">
        <f t="shared" si="3"/>
        <v/>
      </c>
      <c r="AB134" s="15" t="str">
        <f>IF(LEN($AA134)=0,"N",IF(LEN($AA134)&gt;1,"Error -- Availability entered in an incorrect format",IF($AA134='Control Panel'!$F$36,$AA134,IF($AA134='Control Panel'!$F$37,$AA134,IF($AA134='Control Panel'!$F$38,$AA134,IF($AA134='Control Panel'!$F$39,$AA134,IF($AA134='Control Panel'!$F$40,$AA134,IF($AA134='Control Panel'!$F$41,$AA134,"Error -- Availability entered in an incorrect format"))))))))</f>
        <v>N</v>
      </c>
    </row>
    <row r="135" spans="1:28" s="15" customFormat="1" ht="30" x14ac:dyDescent="0.25">
      <c r="A135" s="7">
        <v>123</v>
      </c>
      <c r="B135" s="331" t="s">
        <v>1265</v>
      </c>
      <c r="C135" s="330" t="s">
        <v>5</v>
      </c>
      <c r="D135" s="231"/>
      <c r="E135" s="268"/>
      <c r="F135" s="215" t="str">
        <f t="shared" si="2"/>
        <v>N/A</v>
      </c>
      <c r="G135" s="6"/>
      <c r="AA135" s="15" t="str">
        <f t="shared" si="3"/>
        <v/>
      </c>
      <c r="AB135" s="15" t="str">
        <f>IF(LEN($AA135)=0,"N",IF(LEN($AA135)&gt;1,"Error -- Availability entered in an incorrect format",IF($AA135='Control Panel'!$F$36,$AA135,IF($AA135='Control Panel'!$F$37,$AA135,IF($AA135='Control Panel'!$F$38,$AA135,IF($AA135='Control Panel'!$F$39,$AA135,IF($AA135='Control Panel'!$F$40,$AA135,IF($AA135='Control Panel'!$F$41,$AA135,"Error -- Availability entered in an incorrect format"))))))))</f>
        <v>N</v>
      </c>
    </row>
    <row r="136" spans="1:28" s="15" customFormat="1" x14ac:dyDescent="0.25">
      <c r="A136" s="7">
        <v>124</v>
      </c>
      <c r="B136" s="331" t="s">
        <v>1266</v>
      </c>
      <c r="C136" s="330" t="s">
        <v>6</v>
      </c>
      <c r="D136" s="231"/>
      <c r="E136" s="268"/>
      <c r="F136" s="215" t="str">
        <f t="shared" si="2"/>
        <v>N/A</v>
      </c>
      <c r="G136" s="6"/>
      <c r="AA136" s="15" t="str">
        <f t="shared" si="3"/>
        <v/>
      </c>
      <c r="AB136" s="15" t="str">
        <f>IF(LEN($AA136)=0,"N",IF(LEN($AA136)&gt;1,"Error -- Availability entered in an incorrect format",IF($AA136='Control Panel'!$F$36,$AA136,IF($AA136='Control Panel'!$F$37,$AA136,IF($AA136='Control Panel'!$F$38,$AA136,IF($AA136='Control Panel'!$F$39,$AA136,IF($AA136='Control Panel'!$F$40,$AA136,IF($AA136='Control Panel'!$F$41,$AA136,"Error -- Availability entered in an incorrect format"))))))))</f>
        <v>N</v>
      </c>
    </row>
    <row r="137" spans="1:28" s="15" customFormat="1" ht="30" x14ac:dyDescent="0.25">
      <c r="A137" s="7">
        <v>125</v>
      </c>
      <c r="B137" s="331" t="s">
        <v>1267</v>
      </c>
      <c r="C137" s="330" t="s">
        <v>6</v>
      </c>
      <c r="D137" s="231"/>
      <c r="E137" s="268"/>
      <c r="F137" s="215" t="str">
        <f t="shared" si="2"/>
        <v>N/A</v>
      </c>
      <c r="G137" s="6"/>
      <c r="AA137" s="15" t="str">
        <f t="shared" si="3"/>
        <v/>
      </c>
      <c r="AB137" s="15" t="str">
        <f>IF(LEN($AA137)=0,"N",IF(LEN($AA137)&gt;1,"Error -- Availability entered in an incorrect format",IF($AA137='Control Panel'!$F$36,$AA137,IF($AA137='Control Panel'!$F$37,$AA137,IF($AA137='Control Panel'!$F$38,$AA137,IF($AA137='Control Panel'!$F$39,$AA137,IF($AA137='Control Panel'!$F$40,$AA137,IF($AA137='Control Panel'!$F$41,$AA137,"Error -- Availability entered in an incorrect format"))))))))</f>
        <v>N</v>
      </c>
    </row>
    <row r="138" spans="1:28" s="15" customFormat="1" x14ac:dyDescent="0.25">
      <c r="A138" s="7">
        <v>126</v>
      </c>
      <c r="B138" s="331" t="s">
        <v>1268</v>
      </c>
      <c r="C138" s="330" t="s">
        <v>6</v>
      </c>
      <c r="D138" s="231"/>
      <c r="E138" s="268"/>
      <c r="F138" s="215" t="str">
        <f t="shared" si="2"/>
        <v>N/A</v>
      </c>
      <c r="G138" s="6"/>
      <c r="AA138" s="15" t="str">
        <f t="shared" si="3"/>
        <v/>
      </c>
      <c r="AB138" s="15" t="str">
        <f>IF(LEN($AA138)=0,"N",IF(LEN($AA138)&gt;1,"Error -- Availability entered in an incorrect format",IF($AA138='Control Panel'!$F$36,$AA138,IF($AA138='Control Panel'!$F$37,$AA138,IF($AA138='Control Panel'!$F$38,$AA138,IF($AA138='Control Panel'!$F$39,$AA138,IF($AA138='Control Panel'!$F$40,$AA138,IF($AA138='Control Panel'!$F$41,$AA138,"Error -- Availability entered in an incorrect format"))))))))</f>
        <v>N</v>
      </c>
    </row>
    <row r="139" spans="1:28" s="15" customFormat="1" x14ac:dyDescent="0.25">
      <c r="A139" s="7">
        <v>127</v>
      </c>
      <c r="B139" s="331" t="s">
        <v>1269</v>
      </c>
      <c r="C139" s="330" t="s">
        <v>6</v>
      </c>
      <c r="D139" s="231"/>
      <c r="E139" s="268"/>
      <c r="F139" s="215" t="str">
        <f t="shared" si="2"/>
        <v>N/A</v>
      </c>
      <c r="G139" s="6"/>
      <c r="AA139" s="15" t="str">
        <f t="shared" si="3"/>
        <v/>
      </c>
      <c r="AB139" s="15" t="str">
        <f>IF(LEN($AA139)=0,"N",IF(LEN($AA139)&gt;1,"Error -- Availability entered in an incorrect format",IF($AA139='Control Panel'!$F$36,$AA139,IF($AA139='Control Panel'!$F$37,$AA139,IF($AA139='Control Panel'!$F$38,$AA139,IF($AA139='Control Panel'!$F$39,$AA139,IF($AA139='Control Panel'!$F$40,$AA139,IF($AA139='Control Panel'!$F$41,$AA139,"Error -- Availability entered in an incorrect format"))))))))</f>
        <v>N</v>
      </c>
    </row>
    <row r="140" spans="1:28" s="15" customFormat="1" ht="30" x14ac:dyDescent="0.25">
      <c r="A140" s="7">
        <v>128</v>
      </c>
      <c r="B140" s="331" t="s">
        <v>1270</v>
      </c>
      <c r="C140" s="330" t="s">
        <v>7</v>
      </c>
      <c r="D140" s="231"/>
      <c r="E140" s="268"/>
      <c r="F140" s="215" t="str">
        <f t="shared" si="2"/>
        <v>N/A</v>
      </c>
      <c r="G140" s="6"/>
      <c r="AA140" s="15" t="str">
        <f t="shared" si="3"/>
        <v/>
      </c>
      <c r="AB140" s="15" t="str">
        <f>IF(LEN($AA140)=0,"N",IF(LEN($AA140)&gt;1,"Error -- Availability entered in an incorrect format",IF($AA140='Control Panel'!$F$36,$AA140,IF($AA140='Control Panel'!$F$37,$AA140,IF($AA140='Control Panel'!$F$38,$AA140,IF($AA140='Control Panel'!$F$39,$AA140,IF($AA140='Control Panel'!$F$40,$AA140,IF($AA140='Control Panel'!$F$41,$AA140,"Error -- Availability entered in an incorrect format"))))))))</f>
        <v>N</v>
      </c>
    </row>
    <row r="141" spans="1:28" s="15" customFormat="1" x14ac:dyDescent="0.25">
      <c r="A141" s="7">
        <v>129</v>
      </c>
      <c r="B141" s="333" t="s">
        <v>1271</v>
      </c>
      <c r="C141" s="330"/>
      <c r="D141" s="231"/>
      <c r="E141" s="268"/>
      <c r="F141" s="215" t="str">
        <f t="shared" si="2"/>
        <v>N/A</v>
      </c>
      <c r="G141" s="6"/>
      <c r="AA141" s="15" t="str">
        <f t="shared" si="3"/>
        <v/>
      </c>
      <c r="AB141" s="15" t="str">
        <f>IF(LEN($AA141)=0,"N",IF(LEN($AA141)&gt;1,"Error -- Availability entered in an incorrect format",IF($AA141='Control Panel'!$F$36,$AA141,IF($AA141='Control Panel'!$F$37,$AA141,IF($AA141='Control Panel'!$F$38,$AA141,IF($AA141='Control Panel'!$F$39,$AA141,IF($AA141='Control Panel'!$F$40,$AA141,IF($AA141='Control Panel'!$F$41,$AA141,"Error -- Availability entered in an incorrect format"))))))))</f>
        <v>N</v>
      </c>
    </row>
    <row r="142" spans="1:28" s="15" customFormat="1" ht="75" x14ac:dyDescent="0.25">
      <c r="A142" s="7">
        <v>130</v>
      </c>
      <c r="B142" s="331" t="s">
        <v>1272</v>
      </c>
      <c r="C142" s="330" t="s">
        <v>5</v>
      </c>
      <c r="D142" s="231"/>
      <c r="E142" s="268"/>
      <c r="F142" s="215" t="str">
        <f t="shared" ref="F142:F205" si="4">IF($D$10=$A$9,"N/A",$D$10)</f>
        <v>N/A</v>
      </c>
      <c r="G142" s="6"/>
      <c r="AA142" s="15" t="str">
        <f t="shared" ref="AA142:AA205" si="5">TRIM($D142)</f>
        <v/>
      </c>
      <c r="AB142" s="15" t="str">
        <f>IF(LEN($AA142)=0,"N",IF(LEN($AA142)&gt;1,"Error -- Availability entered in an incorrect format",IF($AA142='Control Panel'!$F$36,$AA142,IF($AA142='Control Panel'!$F$37,$AA142,IF($AA142='Control Panel'!$F$38,$AA142,IF($AA142='Control Panel'!$F$39,$AA142,IF($AA142='Control Panel'!$F$40,$AA142,IF($AA142='Control Panel'!$F$41,$AA142,"Error -- Availability entered in an incorrect format"))))))))</f>
        <v>N</v>
      </c>
    </row>
    <row r="143" spans="1:28" s="15" customFormat="1" ht="60" x14ac:dyDescent="0.25">
      <c r="A143" s="7">
        <v>131</v>
      </c>
      <c r="B143" s="331" t="s">
        <v>1273</v>
      </c>
      <c r="C143" s="330" t="s">
        <v>5</v>
      </c>
      <c r="D143" s="231"/>
      <c r="E143" s="268"/>
      <c r="F143" s="215" t="str">
        <f t="shared" si="4"/>
        <v>N/A</v>
      </c>
      <c r="G143" s="6"/>
      <c r="AA143" s="15" t="str">
        <f t="shared" si="5"/>
        <v/>
      </c>
      <c r="AB143" s="15" t="str">
        <f>IF(LEN($AA143)=0,"N",IF(LEN($AA143)&gt;1,"Error -- Availability entered in an incorrect format",IF($AA143='Control Panel'!$F$36,$AA143,IF($AA143='Control Panel'!$F$37,$AA143,IF($AA143='Control Panel'!$F$38,$AA143,IF($AA143='Control Panel'!$F$39,$AA143,IF($AA143='Control Panel'!$F$40,$AA143,IF($AA143='Control Panel'!$F$41,$AA143,"Error -- Availability entered in an incorrect format"))))))))</f>
        <v>N</v>
      </c>
    </row>
    <row r="144" spans="1:28" s="15" customFormat="1" x14ac:dyDescent="0.25">
      <c r="A144" s="7">
        <v>132</v>
      </c>
      <c r="B144" s="333" t="s">
        <v>1274</v>
      </c>
      <c r="C144" s="330"/>
      <c r="D144" s="231"/>
      <c r="E144" s="268"/>
      <c r="F144" s="215" t="str">
        <f t="shared" si="4"/>
        <v>N/A</v>
      </c>
      <c r="G144" s="6"/>
      <c r="AA144" s="15" t="str">
        <f t="shared" si="5"/>
        <v/>
      </c>
      <c r="AB144" s="15" t="str">
        <f>IF(LEN($AA144)=0,"N",IF(LEN($AA144)&gt;1,"Error -- Availability entered in an incorrect format",IF($AA144='Control Panel'!$F$36,$AA144,IF($AA144='Control Panel'!$F$37,$AA144,IF($AA144='Control Panel'!$F$38,$AA144,IF($AA144='Control Panel'!$F$39,$AA144,IF($AA144='Control Panel'!$F$40,$AA144,IF($AA144='Control Panel'!$F$41,$AA144,"Error -- Availability entered in an incorrect format"))))))))</f>
        <v>N</v>
      </c>
    </row>
    <row r="145" spans="1:28" s="15" customFormat="1" ht="45" x14ac:dyDescent="0.25">
      <c r="A145" s="7">
        <v>133</v>
      </c>
      <c r="B145" s="331" t="s">
        <v>1275</v>
      </c>
      <c r="C145" s="330" t="s">
        <v>6</v>
      </c>
      <c r="D145" s="231"/>
      <c r="E145" s="268"/>
      <c r="F145" s="215" t="str">
        <f t="shared" si="4"/>
        <v>N/A</v>
      </c>
      <c r="G145" s="6"/>
      <c r="AA145" s="15" t="str">
        <f t="shared" si="5"/>
        <v/>
      </c>
      <c r="AB145" s="15" t="str">
        <f>IF(LEN($AA145)=0,"N",IF(LEN($AA145)&gt;1,"Error -- Availability entered in an incorrect format",IF($AA145='Control Panel'!$F$36,$AA145,IF($AA145='Control Panel'!$F$37,$AA145,IF($AA145='Control Panel'!$F$38,$AA145,IF($AA145='Control Panel'!$F$39,$AA145,IF($AA145='Control Panel'!$F$40,$AA145,IF($AA145='Control Panel'!$F$41,$AA145,"Error -- Availability entered in an incorrect format"))))))))</f>
        <v>N</v>
      </c>
    </row>
    <row r="146" spans="1:28" s="15" customFormat="1" x14ac:dyDescent="0.25">
      <c r="A146" s="7">
        <v>134</v>
      </c>
      <c r="B146" s="329" t="s">
        <v>1276</v>
      </c>
      <c r="C146" s="330"/>
      <c r="D146" s="231"/>
      <c r="E146" s="268"/>
      <c r="F146" s="215" t="str">
        <f t="shared" si="4"/>
        <v>N/A</v>
      </c>
      <c r="G146" s="6"/>
      <c r="AA146" s="15" t="str">
        <f t="shared" si="5"/>
        <v/>
      </c>
      <c r="AB146" s="15" t="str">
        <f>IF(LEN($AA146)=0,"N",IF(LEN($AA146)&gt;1,"Error -- Availability entered in an incorrect format",IF($AA146='Control Panel'!$F$36,$AA146,IF($AA146='Control Panel'!$F$37,$AA146,IF($AA146='Control Panel'!$F$38,$AA146,IF($AA146='Control Panel'!$F$39,$AA146,IF($AA146='Control Panel'!$F$40,$AA146,IF($AA146='Control Panel'!$F$41,$AA146,"Error -- Availability entered in an incorrect format"))))))))</f>
        <v>N</v>
      </c>
    </row>
    <row r="147" spans="1:28" s="15" customFormat="1" x14ac:dyDescent="0.25">
      <c r="A147" s="7">
        <v>135</v>
      </c>
      <c r="B147" s="331" t="s">
        <v>1277</v>
      </c>
      <c r="C147" s="330" t="s">
        <v>5</v>
      </c>
      <c r="D147" s="231"/>
      <c r="E147" s="268"/>
      <c r="F147" s="215" t="str">
        <f t="shared" si="4"/>
        <v>N/A</v>
      </c>
      <c r="G147" s="6"/>
      <c r="AA147" s="15" t="str">
        <f t="shared" si="5"/>
        <v/>
      </c>
      <c r="AB147" s="15" t="str">
        <f>IF(LEN($AA147)=0,"N",IF(LEN($AA147)&gt;1,"Error -- Availability entered in an incorrect format",IF($AA147='Control Panel'!$F$36,$AA147,IF($AA147='Control Panel'!$F$37,$AA147,IF($AA147='Control Panel'!$F$38,$AA147,IF($AA147='Control Panel'!$F$39,$AA147,IF($AA147='Control Panel'!$F$40,$AA147,IF($AA147='Control Panel'!$F$41,$AA147,"Error -- Availability entered in an incorrect format"))))))))</f>
        <v>N</v>
      </c>
    </row>
    <row r="148" spans="1:28" s="15" customFormat="1" x14ac:dyDescent="0.25">
      <c r="A148" s="7">
        <v>136</v>
      </c>
      <c r="B148" s="331" t="s">
        <v>1278</v>
      </c>
      <c r="C148" s="330" t="s">
        <v>5</v>
      </c>
      <c r="D148" s="231"/>
      <c r="E148" s="268"/>
      <c r="F148" s="215" t="str">
        <f t="shared" si="4"/>
        <v>N/A</v>
      </c>
      <c r="G148" s="6"/>
      <c r="AA148" s="15" t="str">
        <f t="shared" si="5"/>
        <v/>
      </c>
      <c r="AB148" s="15" t="str">
        <f>IF(LEN($AA148)=0,"N",IF(LEN($AA148)&gt;1,"Error -- Availability entered in an incorrect format",IF($AA148='Control Panel'!$F$36,$AA148,IF($AA148='Control Panel'!$F$37,$AA148,IF($AA148='Control Panel'!$F$38,$AA148,IF($AA148='Control Panel'!$F$39,$AA148,IF($AA148='Control Panel'!$F$40,$AA148,IF($AA148='Control Panel'!$F$41,$AA148,"Error -- Availability entered in an incorrect format"))))))))</f>
        <v>N</v>
      </c>
    </row>
    <row r="149" spans="1:28" s="15" customFormat="1" x14ac:dyDescent="0.25">
      <c r="A149" s="7">
        <v>137</v>
      </c>
      <c r="B149" s="331" t="s">
        <v>1279</v>
      </c>
      <c r="C149" s="330" t="s">
        <v>5</v>
      </c>
      <c r="D149" s="231"/>
      <c r="E149" s="268"/>
      <c r="F149" s="215" t="str">
        <f t="shared" si="4"/>
        <v>N/A</v>
      </c>
      <c r="G149" s="6"/>
      <c r="AA149" s="15" t="str">
        <f t="shared" si="5"/>
        <v/>
      </c>
      <c r="AB149" s="15" t="str">
        <f>IF(LEN($AA149)=0,"N",IF(LEN($AA149)&gt;1,"Error -- Availability entered in an incorrect format",IF($AA149='Control Panel'!$F$36,$AA149,IF($AA149='Control Panel'!$F$37,$AA149,IF($AA149='Control Panel'!$F$38,$AA149,IF($AA149='Control Panel'!$F$39,$AA149,IF($AA149='Control Panel'!$F$40,$AA149,IF($AA149='Control Panel'!$F$41,$AA149,"Error -- Availability entered in an incorrect format"))))))))</f>
        <v>N</v>
      </c>
    </row>
    <row r="150" spans="1:28" s="15" customFormat="1" x14ac:dyDescent="0.25">
      <c r="A150" s="7">
        <v>138</v>
      </c>
      <c r="B150" s="331" t="s">
        <v>1280</v>
      </c>
      <c r="C150" s="330" t="s">
        <v>6</v>
      </c>
      <c r="D150" s="231"/>
      <c r="E150" s="268"/>
      <c r="F150" s="215" t="str">
        <f t="shared" si="4"/>
        <v>N/A</v>
      </c>
      <c r="G150" s="6"/>
      <c r="AA150" s="15" t="str">
        <f t="shared" si="5"/>
        <v/>
      </c>
      <c r="AB150" s="15" t="str">
        <f>IF(LEN($AA150)=0,"N",IF(LEN($AA150)&gt;1,"Error -- Availability entered in an incorrect format",IF($AA150='Control Panel'!$F$36,$AA150,IF($AA150='Control Panel'!$F$37,$AA150,IF($AA150='Control Panel'!$F$38,$AA150,IF($AA150='Control Panel'!$F$39,$AA150,IF($AA150='Control Panel'!$F$40,$AA150,IF($AA150='Control Panel'!$F$41,$AA150,"Error -- Availability entered in an incorrect format"))))))))</f>
        <v>N</v>
      </c>
    </row>
    <row r="151" spans="1:28" s="15" customFormat="1" ht="30" x14ac:dyDescent="0.25">
      <c r="A151" s="7">
        <v>139</v>
      </c>
      <c r="B151" s="331" t="s">
        <v>1281</v>
      </c>
      <c r="C151" s="330" t="s">
        <v>6</v>
      </c>
      <c r="D151" s="231"/>
      <c r="E151" s="268"/>
      <c r="F151" s="215" t="str">
        <f t="shared" si="4"/>
        <v>N/A</v>
      </c>
      <c r="G151" s="6"/>
      <c r="AA151" s="15" t="str">
        <f t="shared" si="5"/>
        <v/>
      </c>
      <c r="AB151" s="15" t="str">
        <f>IF(LEN($AA151)=0,"N",IF(LEN($AA151)&gt;1,"Error -- Availability entered in an incorrect format",IF($AA151='Control Panel'!$F$36,$AA151,IF($AA151='Control Panel'!$F$37,$AA151,IF($AA151='Control Panel'!$F$38,$AA151,IF($AA151='Control Panel'!$F$39,$AA151,IF($AA151='Control Panel'!$F$40,$AA151,IF($AA151='Control Panel'!$F$41,$AA151,"Error -- Availability entered in an incorrect format"))))))))</f>
        <v>N</v>
      </c>
    </row>
    <row r="152" spans="1:28" s="15" customFormat="1" x14ac:dyDescent="0.25">
      <c r="A152" s="7">
        <v>140</v>
      </c>
      <c r="B152" s="331" t="s">
        <v>1282</v>
      </c>
      <c r="C152" s="330" t="s">
        <v>6</v>
      </c>
      <c r="D152" s="231"/>
      <c r="E152" s="268"/>
      <c r="F152" s="215" t="str">
        <f t="shared" si="4"/>
        <v>N/A</v>
      </c>
      <c r="G152" s="6"/>
      <c r="AA152" s="15" t="str">
        <f t="shared" si="5"/>
        <v/>
      </c>
      <c r="AB152" s="15" t="str">
        <f>IF(LEN($AA152)=0,"N",IF(LEN($AA152)&gt;1,"Error -- Availability entered in an incorrect format",IF($AA152='Control Panel'!$F$36,$AA152,IF($AA152='Control Panel'!$F$37,$AA152,IF($AA152='Control Panel'!$F$38,$AA152,IF($AA152='Control Panel'!$F$39,$AA152,IF($AA152='Control Panel'!$F$40,$AA152,IF($AA152='Control Panel'!$F$41,$AA152,"Error -- Availability entered in an incorrect format"))))))))</f>
        <v>N</v>
      </c>
    </row>
    <row r="153" spans="1:28" s="15" customFormat="1" x14ac:dyDescent="0.25">
      <c r="A153" s="7">
        <v>141</v>
      </c>
      <c r="B153" s="331" t="s">
        <v>1283</v>
      </c>
      <c r="C153" s="330" t="s">
        <v>6</v>
      </c>
      <c r="D153" s="231"/>
      <c r="E153" s="268"/>
      <c r="F153" s="215" t="str">
        <f t="shared" si="4"/>
        <v>N/A</v>
      </c>
      <c r="G153" s="6"/>
      <c r="AA153" s="15" t="str">
        <f t="shared" si="5"/>
        <v/>
      </c>
      <c r="AB153" s="15" t="str">
        <f>IF(LEN($AA153)=0,"N",IF(LEN($AA153)&gt;1,"Error -- Availability entered in an incorrect format",IF($AA153='Control Panel'!$F$36,$AA153,IF($AA153='Control Panel'!$F$37,$AA153,IF($AA153='Control Panel'!$F$38,$AA153,IF($AA153='Control Panel'!$F$39,$AA153,IF($AA153='Control Panel'!$F$40,$AA153,IF($AA153='Control Panel'!$F$41,$AA153,"Error -- Availability entered in an incorrect format"))))))))</f>
        <v>N</v>
      </c>
    </row>
    <row r="154" spans="1:28" s="15" customFormat="1" x14ac:dyDescent="0.25">
      <c r="A154" s="7">
        <v>142</v>
      </c>
      <c r="B154" s="331" t="s">
        <v>1284</v>
      </c>
      <c r="C154" s="330" t="s">
        <v>6</v>
      </c>
      <c r="D154" s="231"/>
      <c r="E154" s="268"/>
      <c r="F154" s="215" t="str">
        <f t="shared" si="4"/>
        <v>N/A</v>
      </c>
      <c r="G154" s="6"/>
      <c r="AA154" s="15" t="str">
        <f t="shared" si="5"/>
        <v/>
      </c>
      <c r="AB154" s="15" t="str">
        <f>IF(LEN($AA154)=0,"N",IF(LEN($AA154)&gt;1,"Error -- Availability entered in an incorrect format",IF($AA154='Control Panel'!$F$36,$AA154,IF($AA154='Control Panel'!$F$37,$AA154,IF($AA154='Control Panel'!$F$38,$AA154,IF($AA154='Control Panel'!$F$39,$AA154,IF($AA154='Control Panel'!$F$40,$AA154,IF($AA154='Control Panel'!$F$41,$AA154,"Error -- Availability entered in an incorrect format"))))))))</f>
        <v>N</v>
      </c>
    </row>
    <row r="155" spans="1:28" s="15" customFormat="1" x14ac:dyDescent="0.25">
      <c r="A155" s="7">
        <v>143</v>
      </c>
      <c r="B155" s="331" t="s">
        <v>1285</v>
      </c>
      <c r="C155" s="330" t="s">
        <v>6</v>
      </c>
      <c r="D155" s="231"/>
      <c r="E155" s="268"/>
      <c r="F155" s="215" t="str">
        <f t="shared" si="4"/>
        <v>N/A</v>
      </c>
      <c r="G155" s="6"/>
      <c r="AA155" s="15" t="str">
        <f t="shared" si="5"/>
        <v/>
      </c>
      <c r="AB155" s="15" t="str">
        <f>IF(LEN($AA155)=0,"N",IF(LEN($AA155)&gt;1,"Error -- Availability entered in an incorrect format",IF($AA155='Control Panel'!$F$36,$AA155,IF($AA155='Control Panel'!$F$37,$AA155,IF($AA155='Control Panel'!$F$38,$AA155,IF($AA155='Control Panel'!$F$39,$AA155,IF($AA155='Control Panel'!$F$40,$AA155,IF($AA155='Control Panel'!$F$41,$AA155,"Error -- Availability entered in an incorrect format"))))))))</f>
        <v>N</v>
      </c>
    </row>
    <row r="156" spans="1:28" s="15" customFormat="1" x14ac:dyDescent="0.25">
      <c r="A156" s="7">
        <v>144</v>
      </c>
      <c r="B156" s="331" t="s">
        <v>1286</v>
      </c>
      <c r="C156" s="330" t="s">
        <v>6</v>
      </c>
      <c r="D156" s="231"/>
      <c r="E156" s="268"/>
      <c r="F156" s="215" t="str">
        <f t="shared" si="4"/>
        <v>N/A</v>
      </c>
      <c r="G156" s="6"/>
      <c r="AA156" s="15" t="str">
        <f t="shared" si="5"/>
        <v/>
      </c>
      <c r="AB156" s="15" t="str">
        <f>IF(LEN($AA156)=0,"N",IF(LEN($AA156)&gt;1,"Error -- Availability entered in an incorrect format",IF($AA156='Control Panel'!$F$36,$AA156,IF($AA156='Control Panel'!$F$37,$AA156,IF($AA156='Control Panel'!$F$38,$AA156,IF($AA156='Control Panel'!$F$39,$AA156,IF($AA156='Control Panel'!$F$40,$AA156,IF($AA156='Control Panel'!$F$41,$AA156,"Error -- Availability entered in an incorrect format"))))))))</f>
        <v>N</v>
      </c>
    </row>
    <row r="157" spans="1:28" s="15" customFormat="1" x14ac:dyDescent="0.25">
      <c r="A157" s="7">
        <v>145</v>
      </c>
      <c r="B157" s="331" t="s">
        <v>1287</v>
      </c>
      <c r="C157" s="330" t="s">
        <v>5</v>
      </c>
      <c r="D157" s="231"/>
      <c r="E157" s="268"/>
      <c r="F157" s="215" t="str">
        <f t="shared" si="4"/>
        <v>N/A</v>
      </c>
      <c r="G157" s="6"/>
      <c r="AA157" s="15" t="str">
        <f t="shared" si="5"/>
        <v/>
      </c>
      <c r="AB157" s="15" t="str">
        <f>IF(LEN($AA157)=0,"N",IF(LEN($AA157)&gt;1,"Error -- Availability entered in an incorrect format",IF($AA157='Control Panel'!$F$36,$AA157,IF($AA157='Control Panel'!$F$37,$AA157,IF($AA157='Control Panel'!$F$38,$AA157,IF($AA157='Control Panel'!$F$39,$AA157,IF($AA157='Control Panel'!$F$40,$AA157,IF($AA157='Control Panel'!$F$41,$AA157,"Error -- Availability entered in an incorrect format"))))))))</f>
        <v>N</v>
      </c>
    </row>
    <row r="158" spans="1:28" s="15" customFormat="1" x14ac:dyDescent="0.25">
      <c r="A158" s="7">
        <v>146</v>
      </c>
      <c r="B158" s="331" t="s">
        <v>1288</v>
      </c>
      <c r="C158" s="330" t="s">
        <v>6</v>
      </c>
      <c r="D158" s="231"/>
      <c r="E158" s="268"/>
      <c r="F158" s="215" t="str">
        <f t="shared" si="4"/>
        <v>N/A</v>
      </c>
      <c r="G158" s="6"/>
      <c r="AA158" s="15" t="str">
        <f t="shared" si="5"/>
        <v/>
      </c>
      <c r="AB158" s="15" t="str">
        <f>IF(LEN($AA158)=0,"N",IF(LEN($AA158)&gt;1,"Error -- Availability entered in an incorrect format",IF($AA158='Control Panel'!$F$36,$AA158,IF($AA158='Control Panel'!$F$37,$AA158,IF($AA158='Control Panel'!$F$38,$AA158,IF($AA158='Control Panel'!$F$39,$AA158,IF($AA158='Control Panel'!$F$40,$AA158,IF($AA158='Control Panel'!$F$41,$AA158,"Error -- Availability entered in an incorrect format"))))))))</f>
        <v>N</v>
      </c>
    </row>
    <row r="159" spans="1:28" s="15" customFormat="1" x14ac:dyDescent="0.25">
      <c r="A159" s="7">
        <v>147</v>
      </c>
      <c r="B159" s="331" t="s">
        <v>1289</v>
      </c>
      <c r="C159" s="330" t="s">
        <v>6</v>
      </c>
      <c r="D159" s="231"/>
      <c r="E159" s="268"/>
      <c r="F159" s="215" t="str">
        <f t="shared" si="4"/>
        <v>N/A</v>
      </c>
      <c r="G159" s="6"/>
      <c r="AA159" s="15" t="str">
        <f t="shared" si="5"/>
        <v/>
      </c>
      <c r="AB159" s="15" t="str">
        <f>IF(LEN($AA159)=0,"N",IF(LEN($AA159)&gt;1,"Error -- Availability entered in an incorrect format",IF($AA159='Control Panel'!$F$36,$AA159,IF($AA159='Control Panel'!$F$37,$AA159,IF($AA159='Control Panel'!$F$38,$AA159,IF($AA159='Control Panel'!$F$39,$AA159,IF($AA159='Control Panel'!$F$40,$AA159,IF($AA159='Control Panel'!$F$41,$AA159,"Error -- Availability entered in an incorrect format"))))))))</f>
        <v>N</v>
      </c>
    </row>
    <row r="160" spans="1:28" s="15" customFormat="1" x14ac:dyDescent="0.25">
      <c r="A160" s="7">
        <v>148</v>
      </c>
      <c r="B160" s="331" t="s">
        <v>1290</v>
      </c>
      <c r="C160" s="330" t="s">
        <v>6</v>
      </c>
      <c r="D160" s="231"/>
      <c r="E160" s="268"/>
      <c r="F160" s="215" t="str">
        <f t="shared" si="4"/>
        <v>N/A</v>
      </c>
      <c r="G160" s="6"/>
      <c r="AA160" s="15" t="str">
        <f t="shared" si="5"/>
        <v/>
      </c>
      <c r="AB160" s="15" t="str">
        <f>IF(LEN($AA160)=0,"N",IF(LEN($AA160)&gt;1,"Error -- Availability entered in an incorrect format",IF($AA160='Control Panel'!$F$36,$AA160,IF($AA160='Control Panel'!$F$37,$AA160,IF($AA160='Control Panel'!$F$38,$AA160,IF($AA160='Control Panel'!$F$39,$AA160,IF($AA160='Control Panel'!$F$40,$AA160,IF($AA160='Control Panel'!$F$41,$AA160,"Error -- Availability entered in an incorrect format"))))))))</f>
        <v>N</v>
      </c>
    </row>
    <row r="161" spans="1:28" s="15" customFormat="1" x14ac:dyDescent="0.25">
      <c r="A161" s="7">
        <v>149</v>
      </c>
      <c r="B161" s="331" t="s">
        <v>1291</v>
      </c>
      <c r="C161" s="330" t="s">
        <v>6</v>
      </c>
      <c r="D161" s="231"/>
      <c r="E161" s="268"/>
      <c r="F161" s="215" t="str">
        <f t="shared" si="4"/>
        <v>N/A</v>
      </c>
      <c r="G161" s="6"/>
      <c r="AA161" s="15" t="str">
        <f t="shared" si="5"/>
        <v/>
      </c>
      <c r="AB161" s="15" t="str">
        <f>IF(LEN($AA161)=0,"N",IF(LEN($AA161)&gt;1,"Error -- Availability entered in an incorrect format",IF($AA161='Control Panel'!$F$36,$AA161,IF($AA161='Control Panel'!$F$37,$AA161,IF($AA161='Control Panel'!$F$38,$AA161,IF($AA161='Control Panel'!$F$39,$AA161,IF($AA161='Control Panel'!$F$40,$AA161,IF($AA161='Control Panel'!$F$41,$AA161,"Error -- Availability entered in an incorrect format"))))))))</f>
        <v>N</v>
      </c>
    </row>
    <row r="162" spans="1:28" s="15" customFormat="1" ht="30" x14ac:dyDescent="0.25">
      <c r="A162" s="7">
        <v>150</v>
      </c>
      <c r="B162" s="329" t="s">
        <v>1292</v>
      </c>
      <c r="C162" s="330" t="s">
        <v>5</v>
      </c>
      <c r="D162" s="231"/>
      <c r="E162" s="268"/>
      <c r="F162" s="215" t="str">
        <f t="shared" si="4"/>
        <v>N/A</v>
      </c>
      <c r="G162" s="6"/>
      <c r="AA162" s="15" t="str">
        <f t="shared" si="5"/>
        <v/>
      </c>
      <c r="AB162" s="15" t="str">
        <f>IF(LEN($AA162)=0,"N",IF(LEN($AA162)&gt;1,"Error -- Availability entered in an incorrect format",IF($AA162='Control Panel'!$F$36,$AA162,IF($AA162='Control Panel'!$F$37,$AA162,IF($AA162='Control Panel'!$F$38,$AA162,IF($AA162='Control Panel'!$F$39,$AA162,IF($AA162='Control Panel'!$F$40,$AA162,IF($AA162='Control Panel'!$F$41,$AA162,"Error -- Availability entered in an incorrect format"))))))))</f>
        <v>N</v>
      </c>
    </row>
    <row r="163" spans="1:28" s="15" customFormat="1" ht="30" x14ac:dyDescent="0.25">
      <c r="A163" s="7">
        <v>151</v>
      </c>
      <c r="B163" s="329" t="s">
        <v>1293</v>
      </c>
      <c r="C163" s="330" t="s">
        <v>5</v>
      </c>
      <c r="D163" s="231"/>
      <c r="E163" s="268"/>
      <c r="F163" s="215" t="str">
        <f t="shared" si="4"/>
        <v>N/A</v>
      </c>
      <c r="G163" s="6"/>
      <c r="AA163" s="15" t="str">
        <f t="shared" si="5"/>
        <v/>
      </c>
      <c r="AB163" s="15" t="str">
        <f>IF(LEN($AA163)=0,"N",IF(LEN($AA163)&gt;1,"Error -- Availability entered in an incorrect format",IF($AA163='Control Panel'!$F$36,$AA163,IF($AA163='Control Panel'!$F$37,$AA163,IF($AA163='Control Panel'!$F$38,$AA163,IF($AA163='Control Panel'!$F$39,$AA163,IF($AA163='Control Panel'!$F$40,$AA163,IF($AA163='Control Panel'!$F$41,$AA163,"Error -- Availability entered in an incorrect format"))))))))</f>
        <v>N</v>
      </c>
    </row>
    <row r="164" spans="1:28" s="15" customFormat="1" ht="30" x14ac:dyDescent="0.25">
      <c r="A164" s="7">
        <v>152</v>
      </c>
      <c r="B164" s="329" t="s">
        <v>1294</v>
      </c>
      <c r="C164" s="330" t="s">
        <v>6</v>
      </c>
      <c r="D164" s="231"/>
      <c r="E164" s="268"/>
      <c r="F164" s="215" t="str">
        <f t="shared" si="4"/>
        <v>N/A</v>
      </c>
      <c r="G164" s="6"/>
      <c r="AA164" s="15" t="str">
        <f t="shared" si="5"/>
        <v/>
      </c>
      <c r="AB164" s="15" t="str">
        <f>IF(LEN($AA164)=0,"N",IF(LEN($AA164)&gt;1,"Error -- Availability entered in an incorrect format",IF($AA164='Control Panel'!$F$36,$AA164,IF($AA164='Control Panel'!$F$37,$AA164,IF($AA164='Control Panel'!$F$38,$AA164,IF($AA164='Control Panel'!$F$39,$AA164,IF($AA164='Control Panel'!$F$40,$AA164,IF($AA164='Control Panel'!$F$41,$AA164,"Error -- Availability entered in an incorrect format"))))))))</f>
        <v>N</v>
      </c>
    </row>
    <row r="165" spans="1:28" s="15" customFormat="1" ht="30" x14ac:dyDescent="0.25">
      <c r="A165" s="7">
        <v>153</v>
      </c>
      <c r="B165" s="329" t="s">
        <v>1295</v>
      </c>
      <c r="C165" s="330" t="s">
        <v>5</v>
      </c>
      <c r="D165" s="231"/>
      <c r="E165" s="268"/>
      <c r="F165" s="215" t="str">
        <f t="shared" si="4"/>
        <v>N/A</v>
      </c>
      <c r="G165" s="6"/>
      <c r="AA165" s="15" t="str">
        <f t="shared" si="5"/>
        <v/>
      </c>
      <c r="AB165" s="15" t="str">
        <f>IF(LEN($AA165)=0,"N",IF(LEN($AA165)&gt;1,"Error -- Availability entered in an incorrect format",IF($AA165='Control Panel'!$F$36,$AA165,IF($AA165='Control Panel'!$F$37,$AA165,IF($AA165='Control Panel'!$F$38,$AA165,IF($AA165='Control Panel'!$F$39,$AA165,IF($AA165='Control Panel'!$F$40,$AA165,IF($AA165='Control Panel'!$F$41,$AA165,"Error -- Availability entered in an incorrect format"))))))))</f>
        <v>N</v>
      </c>
    </row>
    <row r="166" spans="1:28" s="15" customFormat="1" ht="30" x14ac:dyDescent="0.25">
      <c r="A166" s="7">
        <v>154</v>
      </c>
      <c r="B166" s="329" t="s">
        <v>1296</v>
      </c>
      <c r="C166" s="330" t="s">
        <v>5</v>
      </c>
      <c r="D166" s="231"/>
      <c r="E166" s="268"/>
      <c r="F166" s="215" t="str">
        <f t="shared" si="4"/>
        <v>N/A</v>
      </c>
      <c r="G166" s="6"/>
      <c r="AA166" s="15" t="str">
        <f t="shared" si="5"/>
        <v/>
      </c>
      <c r="AB166" s="15" t="str">
        <f>IF(LEN($AA166)=0,"N",IF(LEN($AA166)&gt;1,"Error -- Availability entered in an incorrect format",IF($AA166='Control Panel'!$F$36,$AA166,IF($AA166='Control Panel'!$F$37,$AA166,IF($AA166='Control Panel'!$F$38,$AA166,IF($AA166='Control Panel'!$F$39,$AA166,IF($AA166='Control Panel'!$F$40,$AA166,IF($AA166='Control Panel'!$F$41,$AA166,"Error -- Availability entered in an incorrect format"))))))))</f>
        <v>N</v>
      </c>
    </row>
    <row r="167" spans="1:28" s="15" customFormat="1" ht="45" x14ac:dyDescent="0.25">
      <c r="A167" s="7">
        <v>155</v>
      </c>
      <c r="B167" s="329" t="s">
        <v>1297</v>
      </c>
      <c r="C167" s="330" t="s">
        <v>5</v>
      </c>
      <c r="D167" s="231"/>
      <c r="E167" s="268"/>
      <c r="F167" s="215" t="str">
        <f t="shared" si="4"/>
        <v>N/A</v>
      </c>
      <c r="G167" s="6"/>
      <c r="AA167" s="15" t="str">
        <f t="shared" si="5"/>
        <v/>
      </c>
      <c r="AB167" s="15" t="str">
        <f>IF(LEN($AA167)=0,"N",IF(LEN($AA167)&gt;1,"Error -- Availability entered in an incorrect format",IF($AA167='Control Panel'!$F$36,$AA167,IF($AA167='Control Panel'!$F$37,$AA167,IF($AA167='Control Panel'!$F$38,$AA167,IF($AA167='Control Panel'!$F$39,$AA167,IF($AA167='Control Panel'!$F$40,$AA167,IF($AA167='Control Panel'!$F$41,$AA167,"Error -- Availability entered in an incorrect format"))))))))</f>
        <v>N</v>
      </c>
    </row>
    <row r="168" spans="1:28" s="15" customFormat="1" ht="30" x14ac:dyDescent="0.25">
      <c r="A168" s="7">
        <v>156</v>
      </c>
      <c r="B168" s="329" t="s">
        <v>1298</v>
      </c>
      <c r="C168" s="330" t="s">
        <v>6</v>
      </c>
      <c r="D168" s="231"/>
      <c r="E168" s="268"/>
      <c r="F168" s="215" t="str">
        <f t="shared" si="4"/>
        <v>N/A</v>
      </c>
      <c r="G168" s="6"/>
      <c r="AA168" s="15" t="str">
        <f t="shared" si="5"/>
        <v/>
      </c>
      <c r="AB168" s="15" t="str">
        <f>IF(LEN($AA168)=0,"N",IF(LEN($AA168)&gt;1,"Error -- Availability entered in an incorrect format",IF($AA168='Control Panel'!$F$36,$AA168,IF($AA168='Control Panel'!$F$37,$AA168,IF($AA168='Control Panel'!$F$38,$AA168,IF($AA168='Control Panel'!$F$39,$AA168,IF($AA168='Control Panel'!$F$40,$AA168,IF($AA168='Control Panel'!$F$41,$AA168,"Error -- Availability entered in an incorrect format"))))))))</f>
        <v>N</v>
      </c>
    </row>
    <row r="169" spans="1:28" s="15" customFormat="1" x14ac:dyDescent="0.25">
      <c r="A169" s="7">
        <v>157</v>
      </c>
      <c r="B169" s="333" t="s">
        <v>1299</v>
      </c>
      <c r="C169" s="330"/>
      <c r="D169" s="231"/>
      <c r="E169" s="268"/>
      <c r="F169" s="215" t="str">
        <f t="shared" si="4"/>
        <v>N/A</v>
      </c>
      <c r="G169" s="6"/>
      <c r="AA169" s="15" t="str">
        <f t="shared" si="5"/>
        <v/>
      </c>
      <c r="AB169" s="15" t="str">
        <f>IF(LEN($AA169)=0,"N",IF(LEN($AA169)&gt;1,"Error -- Availability entered in an incorrect format",IF($AA169='Control Panel'!$F$36,$AA169,IF($AA169='Control Panel'!$F$37,$AA169,IF($AA169='Control Panel'!$F$38,$AA169,IF($AA169='Control Panel'!$F$39,$AA169,IF($AA169='Control Panel'!$F$40,$AA169,IF($AA169='Control Panel'!$F$41,$AA169,"Error -- Availability entered in an incorrect format"))))))))</f>
        <v>N</v>
      </c>
    </row>
    <row r="170" spans="1:28" s="15" customFormat="1" x14ac:dyDescent="0.25">
      <c r="A170" s="7">
        <v>158</v>
      </c>
      <c r="B170" s="329" t="s">
        <v>1300</v>
      </c>
      <c r="C170" s="330" t="s">
        <v>7</v>
      </c>
      <c r="D170" s="231"/>
      <c r="E170" s="268"/>
      <c r="F170" s="215" t="str">
        <f t="shared" si="4"/>
        <v>N/A</v>
      </c>
      <c r="G170" s="6"/>
      <c r="AA170" s="15" t="str">
        <f t="shared" si="5"/>
        <v/>
      </c>
      <c r="AB170" s="15" t="str">
        <f>IF(LEN($AA170)=0,"N",IF(LEN($AA170)&gt;1,"Error -- Availability entered in an incorrect format",IF($AA170='Control Panel'!$F$36,$AA170,IF($AA170='Control Panel'!$F$37,$AA170,IF($AA170='Control Panel'!$F$38,$AA170,IF($AA170='Control Panel'!$F$39,$AA170,IF($AA170='Control Panel'!$F$40,$AA170,IF($AA170='Control Panel'!$F$41,$AA170,"Error -- Availability entered in an incorrect format"))))))))</f>
        <v>N</v>
      </c>
    </row>
    <row r="171" spans="1:28" s="15" customFormat="1" ht="30" x14ac:dyDescent="0.25">
      <c r="A171" s="7">
        <v>159</v>
      </c>
      <c r="B171" s="329" t="s">
        <v>1301</v>
      </c>
      <c r="C171" s="330" t="s">
        <v>6</v>
      </c>
      <c r="D171" s="231"/>
      <c r="E171" s="268"/>
      <c r="F171" s="215" t="str">
        <f t="shared" si="4"/>
        <v>N/A</v>
      </c>
      <c r="G171" s="6"/>
      <c r="AA171" s="15" t="str">
        <f t="shared" si="5"/>
        <v/>
      </c>
      <c r="AB171" s="15" t="str">
        <f>IF(LEN($AA171)=0,"N",IF(LEN($AA171)&gt;1,"Error -- Availability entered in an incorrect format",IF($AA171='Control Panel'!$F$36,$AA171,IF($AA171='Control Panel'!$F$37,$AA171,IF($AA171='Control Panel'!$F$38,$AA171,IF($AA171='Control Panel'!$F$39,$AA171,IF($AA171='Control Panel'!$F$40,$AA171,IF($AA171='Control Panel'!$F$41,$AA171,"Error -- Availability entered in an incorrect format"))))))))</f>
        <v>N</v>
      </c>
    </row>
    <row r="172" spans="1:28" s="15" customFormat="1" ht="30" x14ac:dyDescent="0.25">
      <c r="A172" s="7">
        <v>160</v>
      </c>
      <c r="B172" s="329" t="s">
        <v>1302</v>
      </c>
      <c r="C172" s="330" t="s">
        <v>6</v>
      </c>
      <c r="D172" s="231"/>
      <c r="E172" s="268"/>
      <c r="F172" s="215" t="str">
        <f t="shared" si="4"/>
        <v>N/A</v>
      </c>
      <c r="G172" s="6"/>
      <c r="AA172" s="15" t="str">
        <f t="shared" si="5"/>
        <v/>
      </c>
      <c r="AB172" s="15" t="str">
        <f>IF(LEN($AA172)=0,"N",IF(LEN($AA172)&gt;1,"Error -- Availability entered in an incorrect format",IF($AA172='Control Panel'!$F$36,$AA172,IF($AA172='Control Panel'!$F$37,$AA172,IF($AA172='Control Panel'!$F$38,$AA172,IF($AA172='Control Panel'!$F$39,$AA172,IF($AA172='Control Panel'!$F$40,$AA172,IF($AA172='Control Panel'!$F$41,$AA172,"Error -- Availability entered in an incorrect format"))))))))</f>
        <v>N</v>
      </c>
    </row>
    <row r="173" spans="1:28" s="15" customFormat="1" ht="30" x14ac:dyDescent="0.25">
      <c r="A173" s="7">
        <v>161</v>
      </c>
      <c r="B173" s="329" t="s">
        <v>1303</v>
      </c>
      <c r="C173" s="330" t="s">
        <v>5</v>
      </c>
      <c r="D173" s="231"/>
      <c r="E173" s="268"/>
      <c r="F173" s="215" t="str">
        <f t="shared" si="4"/>
        <v>N/A</v>
      </c>
      <c r="G173" s="6"/>
      <c r="AA173" s="15" t="str">
        <f t="shared" si="5"/>
        <v/>
      </c>
      <c r="AB173" s="15" t="str">
        <f>IF(LEN($AA173)=0,"N",IF(LEN($AA173)&gt;1,"Error -- Availability entered in an incorrect format",IF($AA173='Control Panel'!$F$36,$AA173,IF($AA173='Control Panel'!$F$37,$AA173,IF($AA173='Control Panel'!$F$38,$AA173,IF($AA173='Control Panel'!$F$39,$AA173,IF($AA173='Control Panel'!$F$40,$AA173,IF($AA173='Control Panel'!$F$41,$AA173,"Error -- Availability entered in an incorrect format"))))))))</f>
        <v>N</v>
      </c>
    </row>
    <row r="174" spans="1:28" s="15" customFormat="1" ht="30" x14ac:dyDescent="0.25">
      <c r="A174" s="7">
        <v>162</v>
      </c>
      <c r="B174" s="329" t="s">
        <v>1304</v>
      </c>
      <c r="C174" s="330" t="s">
        <v>5</v>
      </c>
      <c r="D174" s="231"/>
      <c r="E174" s="268"/>
      <c r="F174" s="215" t="str">
        <f t="shared" si="4"/>
        <v>N/A</v>
      </c>
      <c r="G174" s="6"/>
      <c r="AA174" s="15" t="str">
        <f t="shared" si="5"/>
        <v/>
      </c>
      <c r="AB174" s="15" t="str">
        <f>IF(LEN($AA174)=0,"N",IF(LEN($AA174)&gt;1,"Error -- Availability entered in an incorrect format",IF($AA174='Control Panel'!$F$36,$AA174,IF($AA174='Control Panel'!$F$37,$AA174,IF($AA174='Control Panel'!$F$38,$AA174,IF($AA174='Control Panel'!$F$39,$AA174,IF($AA174='Control Panel'!$F$40,$AA174,IF($AA174='Control Panel'!$F$41,$AA174,"Error -- Availability entered in an incorrect format"))))))))</f>
        <v>N</v>
      </c>
    </row>
    <row r="175" spans="1:28" s="15" customFormat="1" ht="30" x14ac:dyDescent="0.25">
      <c r="A175" s="7">
        <v>163</v>
      </c>
      <c r="B175" s="329" t="s">
        <v>1305</v>
      </c>
      <c r="C175" s="330" t="s">
        <v>6</v>
      </c>
      <c r="D175" s="231"/>
      <c r="E175" s="268"/>
      <c r="F175" s="215" t="str">
        <f t="shared" si="4"/>
        <v>N/A</v>
      </c>
      <c r="G175" s="6"/>
      <c r="AA175" s="15" t="str">
        <f t="shared" si="5"/>
        <v/>
      </c>
      <c r="AB175" s="15" t="str">
        <f>IF(LEN($AA175)=0,"N",IF(LEN($AA175)&gt;1,"Error -- Availability entered in an incorrect format",IF($AA175='Control Panel'!$F$36,$AA175,IF($AA175='Control Panel'!$F$37,$AA175,IF($AA175='Control Panel'!$F$38,$AA175,IF($AA175='Control Panel'!$F$39,$AA175,IF($AA175='Control Panel'!$F$40,$AA175,IF($AA175='Control Panel'!$F$41,$AA175,"Error -- Availability entered in an incorrect format"))))))))</f>
        <v>N</v>
      </c>
    </row>
    <row r="176" spans="1:28" s="15" customFormat="1" ht="30" x14ac:dyDescent="0.25">
      <c r="A176" s="7">
        <v>164</v>
      </c>
      <c r="B176" s="329" t="s">
        <v>1306</v>
      </c>
      <c r="C176" s="330" t="s">
        <v>7</v>
      </c>
      <c r="D176" s="231"/>
      <c r="E176" s="268"/>
      <c r="F176" s="215" t="str">
        <f t="shared" si="4"/>
        <v>N/A</v>
      </c>
      <c r="G176" s="6"/>
      <c r="AA176" s="15" t="str">
        <f t="shared" si="5"/>
        <v/>
      </c>
      <c r="AB176" s="15" t="str">
        <f>IF(LEN($AA176)=0,"N",IF(LEN($AA176)&gt;1,"Error -- Availability entered in an incorrect format",IF($AA176='Control Panel'!$F$36,$AA176,IF($AA176='Control Panel'!$F$37,$AA176,IF($AA176='Control Panel'!$F$38,$AA176,IF($AA176='Control Panel'!$F$39,$AA176,IF($AA176='Control Panel'!$F$40,$AA176,IF($AA176='Control Panel'!$F$41,$AA176,"Error -- Availability entered in an incorrect format"))))))))</f>
        <v>N</v>
      </c>
    </row>
    <row r="177" spans="1:28" s="15" customFormat="1" x14ac:dyDescent="0.25">
      <c r="A177" s="7">
        <v>165</v>
      </c>
      <c r="B177" s="329" t="s">
        <v>1307</v>
      </c>
      <c r="C177" s="330" t="s">
        <v>6</v>
      </c>
      <c r="D177" s="231"/>
      <c r="E177" s="268"/>
      <c r="F177" s="215" t="str">
        <f t="shared" si="4"/>
        <v>N/A</v>
      </c>
      <c r="G177" s="6"/>
      <c r="AA177" s="15" t="str">
        <f t="shared" si="5"/>
        <v/>
      </c>
      <c r="AB177" s="15" t="str">
        <f>IF(LEN($AA177)=0,"N",IF(LEN($AA177)&gt;1,"Error -- Availability entered in an incorrect format",IF($AA177='Control Panel'!$F$36,$AA177,IF($AA177='Control Panel'!$F$37,$AA177,IF($AA177='Control Panel'!$F$38,$AA177,IF($AA177='Control Panel'!$F$39,$AA177,IF($AA177='Control Panel'!$F$40,$AA177,IF($AA177='Control Panel'!$F$41,$AA177,"Error -- Availability entered in an incorrect format"))))))))</f>
        <v>N</v>
      </c>
    </row>
    <row r="178" spans="1:28" s="15" customFormat="1" ht="30" x14ac:dyDescent="0.25">
      <c r="A178" s="7">
        <v>166</v>
      </c>
      <c r="B178" s="329" t="s">
        <v>1308</v>
      </c>
      <c r="C178" s="330" t="s">
        <v>6</v>
      </c>
      <c r="D178" s="231"/>
      <c r="E178" s="268"/>
      <c r="F178" s="215" t="str">
        <f t="shared" si="4"/>
        <v>N/A</v>
      </c>
      <c r="G178" s="6"/>
      <c r="AA178" s="15" t="str">
        <f t="shared" si="5"/>
        <v/>
      </c>
      <c r="AB178" s="15" t="str">
        <f>IF(LEN($AA178)=0,"N",IF(LEN($AA178)&gt;1,"Error -- Availability entered in an incorrect format",IF($AA178='Control Panel'!$F$36,$AA178,IF($AA178='Control Panel'!$F$37,$AA178,IF($AA178='Control Panel'!$F$38,$AA178,IF($AA178='Control Panel'!$F$39,$AA178,IF($AA178='Control Panel'!$F$40,$AA178,IF($AA178='Control Panel'!$F$41,$AA178,"Error -- Availability entered in an incorrect format"))))))))</f>
        <v>N</v>
      </c>
    </row>
    <row r="179" spans="1:28" s="15" customFormat="1" x14ac:dyDescent="0.25">
      <c r="A179" s="7">
        <v>167</v>
      </c>
      <c r="B179" s="334" t="s">
        <v>1309</v>
      </c>
      <c r="C179" s="330"/>
      <c r="D179" s="231"/>
      <c r="E179" s="268"/>
      <c r="F179" s="215" t="str">
        <f t="shared" si="4"/>
        <v>N/A</v>
      </c>
      <c r="G179" s="6"/>
      <c r="AA179" s="15" t="str">
        <f t="shared" si="5"/>
        <v/>
      </c>
      <c r="AB179" s="15" t="str">
        <f>IF(LEN($AA179)=0,"N",IF(LEN($AA179)&gt;1,"Error -- Availability entered in an incorrect format",IF($AA179='Control Panel'!$F$36,$AA179,IF($AA179='Control Panel'!$F$37,$AA179,IF($AA179='Control Panel'!$F$38,$AA179,IF($AA179='Control Panel'!$F$39,$AA179,IF($AA179='Control Panel'!$F$40,$AA179,IF($AA179='Control Panel'!$F$41,$AA179,"Error -- Availability entered in an incorrect format"))))))))</f>
        <v>N</v>
      </c>
    </row>
    <row r="180" spans="1:28" s="15" customFormat="1" x14ac:dyDescent="0.25">
      <c r="A180" s="7">
        <v>168</v>
      </c>
      <c r="B180" s="335" t="s">
        <v>1310</v>
      </c>
      <c r="C180" s="330" t="s">
        <v>5</v>
      </c>
      <c r="D180" s="231"/>
      <c r="E180" s="268"/>
      <c r="F180" s="215" t="str">
        <f t="shared" si="4"/>
        <v>N/A</v>
      </c>
      <c r="G180" s="6"/>
      <c r="AA180" s="15" t="str">
        <f t="shared" si="5"/>
        <v/>
      </c>
      <c r="AB180" s="15" t="str">
        <f>IF(LEN($AA180)=0,"N",IF(LEN($AA180)&gt;1,"Error -- Availability entered in an incorrect format",IF($AA180='Control Panel'!$F$36,$AA180,IF($AA180='Control Panel'!$F$37,$AA180,IF($AA180='Control Panel'!$F$38,$AA180,IF($AA180='Control Panel'!$F$39,$AA180,IF($AA180='Control Panel'!$F$40,$AA180,IF($AA180='Control Panel'!$F$41,$AA180,"Error -- Availability entered in an incorrect format"))))))))</f>
        <v>N</v>
      </c>
    </row>
    <row r="181" spans="1:28" s="15" customFormat="1" x14ac:dyDescent="0.25">
      <c r="A181" s="7">
        <v>169</v>
      </c>
      <c r="B181" s="335" t="s">
        <v>1311</v>
      </c>
      <c r="C181" s="330" t="s">
        <v>5</v>
      </c>
      <c r="D181" s="231"/>
      <c r="E181" s="268"/>
      <c r="F181" s="215" t="str">
        <f t="shared" si="4"/>
        <v>N/A</v>
      </c>
      <c r="G181" s="6"/>
      <c r="AA181" s="15" t="str">
        <f t="shared" si="5"/>
        <v/>
      </c>
      <c r="AB181" s="15" t="str">
        <f>IF(LEN($AA181)=0,"N",IF(LEN($AA181)&gt;1,"Error -- Availability entered in an incorrect format",IF($AA181='Control Panel'!$F$36,$AA181,IF($AA181='Control Panel'!$F$37,$AA181,IF($AA181='Control Panel'!$F$38,$AA181,IF($AA181='Control Panel'!$F$39,$AA181,IF($AA181='Control Panel'!$F$40,$AA181,IF($AA181='Control Panel'!$F$41,$AA181,"Error -- Availability entered in an incorrect format"))))))))</f>
        <v>N</v>
      </c>
    </row>
    <row r="182" spans="1:28" s="15" customFormat="1" x14ac:dyDescent="0.25">
      <c r="A182" s="7">
        <v>170</v>
      </c>
      <c r="B182" s="335" t="s">
        <v>1312</v>
      </c>
      <c r="C182" s="330" t="s">
        <v>7</v>
      </c>
      <c r="D182" s="231"/>
      <c r="E182" s="268"/>
      <c r="F182" s="215" t="str">
        <f t="shared" si="4"/>
        <v>N/A</v>
      </c>
      <c r="G182" s="6"/>
      <c r="AA182" s="15" t="str">
        <f t="shared" si="5"/>
        <v/>
      </c>
      <c r="AB182" s="15" t="str">
        <f>IF(LEN($AA182)=0,"N",IF(LEN($AA182)&gt;1,"Error -- Availability entered in an incorrect format",IF($AA182='Control Panel'!$F$36,$AA182,IF($AA182='Control Panel'!$F$37,$AA182,IF($AA182='Control Panel'!$F$38,$AA182,IF($AA182='Control Panel'!$F$39,$AA182,IF($AA182='Control Panel'!$F$40,$AA182,IF($AA182='Control Panel'!$F$41,$AA182,"Error -- Availability entered in an incorrect format"))))))))</f>
        <v>N</v>
      </c>
    </row>
    <row r="183" spans="1:28" s="15" customFormat="1" ht="45" x14ac:dyDescent="0.25">
      <c r="A183" s="7">
        <v>171</v>
      </c>
      <c r="B183" s="335" t="s">
        <v>1313</v>
      </c>
      <c r="C183" s="330" t="s">
        <v>7</v>
      </c>
      <c r="D183" s="231"/>
      <c r="E183" s="268"/>
      <c r="F183" s="215" t="str">
        <f t="shared" si="4"/>
        <v>N/A</v>
      </c>
      <c r="G183" s="6"/>
      <c r="AA183" s="15" t="str">
        <f t="shared" si="5"/>
        <v/>
      </c>
      <c r="AB183" s="15" t="str">
        <f>IF(LEN($AA183)=0,"N",IF(LEN($AA183)&gt;1,"Error -- Availability entered in an incorrect format",IF($AA183='Control Panel'!$F$36,$AA183,IF($AA183='Control Panel'!$F$37,$AA183,IF($AA183='Control Panel'!$F$38,$AA183,IF($AA183='Control Panel'!$F$39,$AA183,IF($AA183='Control Panel'!$F$40,$AA183,IF($AA183='Control Panel'!$F$41,$AA183,"Error -- Availability entered in an incorrect format"))))))))</f>
        <v>N</v>
      </c>
    </row>
    <row r="184" spans="1:28" s="15" customFormat="1" x14ac:dyDescent="0.25">
      <c r="A184" s="7">
        <v>172</v>
      </c>
      <c r="B184" s="335" t="s">
        <v>1314</v>
      </c>
      <c r="C184" s="330" t="s">
        <v>5</v>
      </c>
      <c r="D184" s="231"/>
      <c r="E184" s="268"/>
      <c r="F184" s="215" t="str">
        <f t="shared" si="4"/>
        <v>N/A</v>
      </c>
      <c r="G184" s="6"/>
      <c r="AA184" s="15" t="str">
        <f t="shared" si="5"/>
        <v/>
      </c>
      <c r="AB184" s="15" t="str">
        <f>IF(LEN($AA184)=0,"N",IF(LEN($AA184)&gt;1,"Error -- Availability entered in an incorrect format",IF($AA184='Control Panel'!$F$36,$AA184,IF($AA184='Control Panel'!$F$37,$AA184,IF($AA184='Control Panel'!$F$38,$AA184,IF($AA184='Control Panel'!$F$39,$AA184,IF($AA184='Control Panel'!$F$40,$AA184,IF($AA184='Control Panel'!$F$41,$AA184,"Error -- Availability entered in an incorrect format"))))))))</f>
        <v>N</v>
      </c>
    </row>
    <row r="185" spans="1:28" s="15" customFormat="1" ht="45" x14ac:dyDescent="0.25">
      <c r="A185" s="7">
        <v>173</v>
      </c>
      <c r="B185" s="335" t="s">
        <v>1315</v>
      </c>
      <c r="C185" s="330" t="s">
        <v>6</v>
      </c>
      <c r="D185" s="231"/>
      <c r="E185" s="268"/>
      <c r="F185" s="215" t="str">
        <f t="shared" si="4"/>
        <v>N/A</v>
      </c>
      <c r="G185" s="6"/>
      <c r="AA185" s="15" t="str">
        <f t="shared" si="5"/>
        <v/>
      </c>
      <c r="AB185" s="15" t="str">
        <f>IF(LEN($AA185)=0,"N",IF(LEN($AA185)&gt;1,"Error -- Availability entered in an incorrect format",IF($AA185='Control Panel'!$F$36,$AA185,IF($AA185='Control Panel'!$F$37,$AA185,IF($AA185='Control Panel'!$F$38,$AA185,IF($AA185='Control Panel'!$F$39,$AA185,IF($AA185='Control Panel'!$F$40,$AA185,IF($AA185='Control Panel'!$F$41,$AA185,"Error -- Availability entered in an incorrect format"))))))))</f>
        <v>N</v>
      </c>
    </row>
    <row r="186" spans="1:28" s="15" customFormat="1" x14ac:dyDescent="0.25">
      <c r="A186" s="7">
        <v>174</v>
      </c>
      <c r="B186" s="10" t="s">
        <v>1316</v>
      </c>
      <c r="C186" s="330" t="s">
        <v>6</v>
      </c>
      <c r="D186" s="231"/>
      <c r="E186" s="268"/>
      <c r="F186" s="215" t="str">
        <f t="shared" si="4"/>
        <v>N/A</v>
      </c>
      <c r="G186" s="6"/>
      <c r="AA186" s="15" t="str">
        <f t="shared" si="5"/>
        <v/>
      </c>
      <c r="AB186" s="15" t="str">
        <f>IF(LEN($AA186)=0,"N",IF(LEN($AA186)&gt;1,"Error -- Availability entered in an incorrect format",IF($AA186='Control Panel'!$F$36,$AA186,IF($AA186='Control Panel'!$F$37,$AA186,IF($AA186='Control Panel'!$F$38,$AA186,IF($AA186='Control Panel'!$F$39,$AA186,IF($AA186='Control Panel'!$F$40,$AA186,IF($AA186='Control Panel'!$F$41,$AA186,"Error -- Availability entered in an incorrect format"))))))))</f>
        <v>N</v>
      </c>
    </row>
    <row r="187" spans="1:28" s="15" customFormat="1" ht="45" x14ac:dyDescent="0.25">
      <c r="A187" s="7">
        <v>175</v>
      </c>
      <c r="B187" s="10" t="s">
        <v>1317</v>
      </c>
      <c r="C187" s="330" t="s">
        <v>5</v>
      </c>
      <c r="D187" s="231"/>
      <c r="E187" s="268"/>
      <c r="F187" s="215" t="str">
        <f t="shared" si="4"/>
        <v>N/A</v>
      </c>
      <c r="G187" s="6"/>
      <c r="AA187" s="15" t="str">
        <f t="shared" si="5"/>
        <v/>
      </c>
      <c r="AB187" s="15" t="str">
        <f>IF(LEN($AA187)=0,"N",IF(LEN($AA187)&gt;1,"Error -- Availability entered in an incorrect format",IF($AA187='Control Panel'!$F$36,$AA187,IF($AA187='Control Panel'!$F$37,$AA187,IF($AA187='Control Panel'!$F$38,$AA187,IF($AA187='Control Panel'!$F$39,$AA187,IF($AA187='Control Panel'!$F$40,$AA187,IF($AA187='Control Panel'!$F$41,$AA187,"Error -- Availability entered in an incorrect format"))))))))</f>
        <v>N</v>
      </c>
    </row>
    <row r="188" spans="1:28" s="15" customFormat="1" ht="30" x14ac:dyDescent="0.25">
      <c r="A188" s="7">
        <v>176</v>
      </c>
      <c r="B188" s="10" t="s">
        <v>1318</v>
      </c>
      <c r="C188" s="330" t="s">
        <v>5</v>
      </c>
      <c r="D188" s="231"/>
      <c r="E188" s="268"/>
      <c r="F188" s="215" t="str">
        <f t="shared" si="4"/>
        <v>N/A</v>
      </c>
      <c r="G188" s="6"/>
      <c r="AA188" s="15" t="str">
        <f t="shared" si="5"/>
        <v/>
      </c>
      <c r="AB188" s="15" t="str">
        <f>IF(LEN($AA188)=0,"N",IF(LEN($AA188)&gt;1,"Error -- Availability entered in an incorrect format",IF($AA188='Control Panel'!$F$36,$AA188,IF($AA188='Control Panel'!$F$37,$AA188,IF($AA188='Control Panel'!$F$38,$AA188,IF($AA188='Control Panel'!$F$39,$AA188,IF($AA188='Control Panel'!$F$40,$AA188,IF($AA188='Control Panel'!$F$41,$AA188,"Error -- Availability entered in an incorrect format"))))))))</f>
        <v>N</v>
      </c>
    </row>
    <row r="189" spans="1:28" s="15" customFormat="1" ht="30" x14ac:dyDescent="0.25">
      <c r="A189" s="7">
        <v>177</v>
      </c>
      <c r="B189" s="10" t="s">
        <v>1319</v>
      </c>
      <c r="C189" s="330" t="s">
        <v>5</v>
      </c>
      <c r="D189" s="231"/>
      <c r="E189" s="268"/>
      <c r="F189" s="215" t="str">
        <f t="shared" si="4"/>
        <v>N/A</v>
      </c>
      <c r="G189" s="6"/>
      <c r="AA189" s="15" t="str">
        <f t="shared" si="5"/>
        <v/>
      </c>
      <c r="AB189" s="15" t="str">
        <f>IF(LEN($AA189)=0,"N",IF(LEN($AA189)&gt;1,"Error -- Availability entered in an incorrect format",IF($AA189='Control Panel'!$F$36,$AA189,IF($AA189='Control Panel'!$F$37,$AA189,IF($AA189='Control Panel'!$F$38,$AA189,IF($AA189='Control Panel'!$F$39,$AA189,IF($AA189='Control Panel'!$F$40,$AA189,IF($AA189='Control Panel'!$F$41,$AA189,"Error -- Availability entered in an incorrect format"))))))))</f>
        <v>N</v>
      </c>
    </row>
    <row r="190" spans="1:28" s="15" customFormat="1" ht="45" x14ac:dyDescent="0.25">
      <c r="A190" s="7">
        <v>178</v>
      </c>
      <c r="B190" s="10" t="s">
        <v>1320</v>
      </c>
      <c r="C190" s="330" t="s">
        <v>5</v>
      </c>
      <c r="D190" s="231"/>
      <c r="E190" s="268"/>
      <c r="F190" s="215" t="str">
        <f t="shared" si="4"/>
        <v>N/A</v>
      </c>
      <c r="G190" s="6"/>
      <c r="AA190" s="15" t="str">
        <f t="shared" si="5"/>
        <v/>
      </c>
      <c r="AB190" s="15" t="str">
        <f>IF(LEN($AA190)=0,"N",IF(LEN($AA190)&gt;1,"Error -- Availability entered in an incorrect format",IF($AA190='Control Panel'!$F$36,$AA190,IF($AA190='Control Panel'!$F$37,$AA190,IF($AA190='Control Panel'!$F$38,$AA190,IF($AA190='Control Panel'!$F$39,$AA190,IF($AA190='Control Panel'!$F$40,$AA190,IF($AA190='Control Panel'!$F$41,$AA190,"Error -- Availability entered in an incorrect format"))))))))</f>
        <v>N</v>
      </c>
    </row>
    <row r="191" spans="1:28" s="15" customFormat="1" x14ac:dyDescent="0.25">
      <c r="A191" s="7">
        <v>179</v>
      </c>
      <c r="B191" s="10" t="s">
        <v>1321</v>
      </c>
      <c r="C191" s="330" t="s">
        <v>5</v>
      </c>
      <c r="D191" s="231"/>
      <c r="E191" s="268"/>
      <c r="F191" s="215" t="str">
        <f t="shared" si="4"/>
        <v>N/A</v>
      </c>
      <c r="G191" s="6"/>
      <c r="AA191" s="15" t="str">
        <f t="shared" si="5"/>
        <v/>
      </c>
      <c r="AB191" s="15" t="str">
        <f>IF(LEN($AA191)=0,"N",IF(LEN($AA191)&gt;1,"Error -- Availability entered in an incorrect format",IF($AA191='Control Panel'!$F$36,$AA191,IF($AA191='Control Panel'!$F$37,$AA191,IF($AA191='Control Panel'!$F$38,$AA191,IF($AA191='Control Panel'!$F$39,$AA191,IF($AA191='Control Panel'!$F$40,$AA191,IF($AA191='Control Panel'!$F$41,$AA191,"Error -- Availability entered in an incorrect format"))))))))</f>
        <v>N</v>
      </c>
    </row>
    <row r="192" spans="1:28" s="15" customFormat="1" x14ac:dyDescent="0.25">
      <c r="A192" s="7">
        <v>180</v>
      </c>
      <c r="B192" s="10" t="s">
        <v>1322</v>
      </c>
      <c r="C192" s="330" t="s">
        <v>5</v>
      </c>
      <c r="D192" s="231"/>
      <c r="E192" s="268"/>
      <c r="F192" s="215" t="str">
        <f t="shared" si="4"/>
        <v>N/A</v>
      </c>
      <c r="G192" s="6"/>
      <c r="AA192" s="15" t="str">
        <f t="shared" si="5"/>
        <v/>
      </c>
      <c r="AB192" s="15" t="str">
        <f>IF(LEN($AA192)=0,"N",IF(LEN($AA192)&gt;1,"Error -- Availability entered in an incorrect format",IF($AA192='Control Panel'!$F$36,$AA192,IF($AA192='Control Panel'!$F$37,$AA192,IF($AA192='Control Panel'!$F$38,$AA192,IF($AA192='Control Panel'!$F$39,$AA192,IF($AA192='Control Panel'!$F$40,$AA192,IF($AA192='Control Panel'!$F$41,$AA192,"Error -- Availability entered in an incorrect format"))))))))</f>
        <v>N</v>
      </c>
    </row>
    <row r="193" spans="1:28" s="15" customFormat="1" ht="30" x14ac:dyDescent="0.25">
      <c r="A193" s="7">
        <v>181</v>
      </c>
      <c r="B193" s="10" t="s">
        <v>1323</v>
      </c>
      <c r="C193" s="330" t="s">
        <v>5</v>
      </c>
      <c r="D193" s="231"/>
      <c r="E193" s="268"/>
      <c r="F193" s="215" t="str">
        <f t="shared" si="4"/>
        <v>N/A</v>
      </c>
      <c r="G193" s="6"/>
      <c r="AA193" s="15" t="str">
        <f t="shared" si="5"/>
        <v/>
      </c>
      <c r="AB193" s="15" t="str">
        <f>IF(LEN($AA193)=0,"N",IF(LEN($AA193)&gt;1,"Error -- Availability entered in an incorrect format",IF($AA193='Control Panel'!$F$36,$AA193,IF($AA193='Control Panel'!$F$37,$AA193,IF($AA193='Control Panel'!$F$38,$AA193,IF($AA193='Control Panel'!$F$39,$AA193,IF($AA193='Control Panel'!$F$40,$AA193,IF($AA193='Control Panel'!$F$41,$AA193,"Error -- Availability entered in an incorrect format"))))))))</f>
        <v>N</v>
      </c>
    </row>
    <row r="194" spans="1:28" s="15" customFormat="1" ht="75" x14ac:dyDescent="0.25">
      <c r="A194" s="7">
        <v>182</v>
      </c>
      <c r="B194" s="10" t="s">
        <v>1324</v>
      </c>
      <c r="C194" s="330" t="s">
        <v>5</v>
      </c>
      <c r="D194" s="231"/>
      <c r="E194" s="268"/>
      <c r="F194" s="215" t="str">
        <f t="shared" si="4"/>
        <v>N/A</v>
      </c>
      <c r="G194" s="6"/>
      <c r="AA194" s="15" t="str">
        <f t="shared" si="5"/>
        <v/>
      </c>
      <c r="AB194" s="15" t="str">
        <f>IF(LEN($AA194)=0,"N",IF(LEN($AA194)&gt;1,"Error -- Availability entered in an incorrect format",IF($AA194='Control Panel'!$F$36,$AA194,IF($AA194='Control Panel'!$F$37,$AA194,IF($AA194='Control Panel'!$F$38,$AA194,IF($AA194='Control Panel'!$F$39,$AA194,IF($AA194='Control Panel'!$F$40,$AA194,IF($AA194='Control Panel'!$F$41,$AA194,"Error -- Availability entered in an incorrect format"))))))))</f>
        <v>N</v>
      </c>
    </row>
    <row r="195" spans="1:28" s="15" customFormat="1" ht="30" x14ac:dyDescent="0.25">
      <c r="A195" s="7">
        <v>183</v>
      </c>
      <c r="B195" s="10" t="s">
        <v>1325</v>
      </c>
      <c r="C195" s="330" t="s">
        <v>5</v>
      </c>
      <c r="D195" s="231"/>
      <c r="E195" s="268"/>
      <c r="F195" s="215" t="str">
        <f t="shared" si="4"/>
        <v>N/A</v>
      </c>
      <c r="G195" s="6"/>
      <c r="AA195" s="15" t="str">
        <f t="shared" si="5"/>
        <v/>
      </c>
      <c r="AB195" s="15" t="str">
        <f>IF(LEN($AA195)=0,"N",IF(LEN($AA195)&gt;1,"Error -- Availability entered in an incorrect format",IF($AA195='Control Panel'!$F$36,$AA195,IF($AA195='Control Panel'!$F$37,$AA195,IF($AA195='Control Panel'!$F$38,$AA195,IF($AA195='Control Panel'!$F$39,$AA195,IF($AA195='Control Panel'!$F$40,$AA195,IF($AA195='Control Panel'!$F$41,$AA195,"Error -- Availability entered in an incorrect format"))))))))</f>
        <v>N</v>
      </c>
    </row>
    <row r="196" spans="1:28" s="15" customFormat="1" ht="60" x14ac:dyDescent="0.25">
      <c r="A196" s="7">
        <v>184</v>
      </c>
      <c r="B196" s="10" t="s">
        <v>1326</v>
      </c>
      <c r="C196" s="330" t="s">
        <v>6</v>
      </c>
      <c r="D196" s="231"/>
      <c r="E196" s="268"/>
      <c r="F196" s="215" t="str">
        <f t="shared" si="4"/>
        <v>N/A</v>
      </c>
      <c r="G196" s="6"/>
      <c r="AA196" s="15" t="str">
        <f t="shared" si="5"/>
        <v/>
      </c>
      <c r="AB196" s="15" t="str">
        <f>IF(LEN($AA196)=0,"N",IF(LEN($AA196)&gt;1,"Error -- Availability entered in an incorrect format",IF($AA196='Control Panel'!$F$36,$AA196,IF($AA196='Control Panel'!$F$37,$AA196,IF($AA196='Control Panel'!$F$38,$AA196,IF($AA196='Control Panel'!$F$39,$AA196,IF($AA196='Control Panel'!$F$40,$AA196,IF($AA196='Control Panel'!$F$41,$AA196,"Error -- Availability entered in an incorrect format"))))))))</f>
        <v>N</v>
      </c>
    </row>
    <row r="197" spans="1:28" s="15" customFormat="1" ht="45" x14ac:dyDescent="0.25">
      <c r="A197" s="7">
        <v>185</v>
      </c>
      <c r="B197" s="10" t="s">
        <v>1327</v>
      </c>
      <c r="C197" s="330" t="s">
        <v>5</v>
      </c>
      <c r="D197" s="231"/>
      <c r="E197" s="268"/>
      <c r="F197" s="215" t="str">
        <f t="shared" si="4"/>
        <v>N/A</v>
      </c>
      <c r="G197" s="6"/>
      <c r="AA197" s="15" t="str">
        <f t="shared" si="5"/>
        <v/>
      </c>
      <c r="AB197" s="15" t="str">
        <f>IF(LEN($AA197)=0,"N",IF(LEN($AA197)&gt;1,"Error -- Availability entered in an incorrect format",IF($AA197='Control Panel'!$F$36,$AA197,IF($AA197='Control Panel'!$F$37,$AA197,IF($AA197='Control Panel'!$F$38,$AA197,IF($AA197='Control Panel'!$F$39,$AA197,IF($AA197='Control Panel'!$F$40,$AA197,IF($AA197='Control Panel'!$F$41,$AA197,"Error -- Availability entered in an incorrect format"))))))))</f>
        <v>N</v>
      </c>
    </row>
    <row r="198" spans="1:28" s="15" customFormat="1" ht="30" x14ac:dyDescent="0.25">
      <c r="A198" s="7">
        <v>186</v>
      </c>
      <c r="B198" s="10" t="s">
        <v>1328</v>
      </c>
      <c r="C198" s="330" t="s">
        <v>5</v>
      </c>
      <c r="D198" s="231"/>
      <c r="E198" s="268"/>
      <c r="F198" s="215" t="str">
        <f t="shared" si="4"/>
        <v>N/A</v>
      </c>
      <c r="G198" s="6"/>
      <c r="AA198" s="15" t="str">
        <f t="shared" si="5"/>
        <v/>
      </c>
      <c r="AB198" s="15" t="str">
        <f>IF(LEN($AA198)=0,"N",IF(LEN($AA198)&gt;1,"Error -- Availability entered in an incorrect format",IF($AA198='Control Panel'!$F$36,$AA198,IF($AA198='Control Panel'!$F$37,$AA198,IF($AA198='Control Panel'!$F$38,$AA198,IF($AA198='Control Panel'!$F$39,$AA198,IF($AA198='Control Panel'!$F$40,$AA198,IF($AA198='Control Panel'!$F$41,$AA198,"Error -- Availability entered in an incorrect format"))))))))</f>
        <v>N</v>
      </c>
    </row>
    <row r="199" spans="1:28" s="15" customFormat="1" x14ac:dyDescent="0.25">
      <c r="A199" s="7">
        <v>187</v>
      </c>
      <c r="B199" s="10" t="s">
        <v>1329</v>
      </c>
      <c r="C199" s="330" t="s">
        <v>6</v>
      </c>
      <c r="D199" s="231"/>
      <c r="E199" s="268"/>
      <c r="F199" s="215" t="str">
        <f t="shared" si="4"/>
        <v>N/A</v>
      </c>
      <c r="G199" s="6"/>
      <c r="AA199" s="15" t="str">
        <f t="shared" si="5"/>
        <v/>
      </c>
      <c r="AB199" s="15" t="str">
        <f>IF(LEN($AA199)=0,"N",IF(LEN($AA199)&gt;1,"Error -- Availability entered in an incorrect format",IF($AA199='Control Panel'!$F$36,$AA199,IF($AA199='Control Panel'!$F$37,$AA199,IF($AA199='Control Panel'!$F$38,$AA199,IF($AA199='Control Panel'!$F$39,$AA199,IF($AA199='Control Panel'!$F$40,$AA199,IF($AA199='Control Panel'!$F$41,$AA199,"Error -- Availability entered in an incorrect format"))))))))</f>
        <v>N</v>
      </c>
    </row>
    <row r="200" spans="1:28" s="15" customFormat="1" x14ac:dyDescent="0.25">
      <c r="A200" s="7">
        <v>188</v>
      </c>
      <c r="B200" s="10" t="s">
        <v>1330</v>
      </c>
      <c r="C200" s="330" t="s">
        <v>5</v>
      </c>
      <c r="D200" s="231"/>
      <c r="E200" s="268"/>
      <c r="F200" s="215" t="str">
        <f t="shared" si="4"/>
        <v>N/A</v>
      </c>
      <c r="G200" s="6"/>
      <c r="AA200" s="15" t="str">
        <f t="shared" si="5"/>
        <v/>
      </c>
      <c r="AB200" s="15" t="str">
        <f>IF(LEN($AA200)=0,"N",IF(LEN($AA200)&gt;1,"Error -- Availability entered in an incorrect format",IF($AA200='Control Panel'!$F$36,$AA200,IF($AA200='Control Panel'!$F$37,$AA200,IF($AA200='Control Panel'!$F$38,$AA200,IF($AA200='Control Panel'!$F$39,$AA200,IF($AA200='Control Panel'!$F$40,$AA200,IF($AA200='Control Panel'!$F$41,$AA200,"Error -- Availability entered in an incorrect format"))))))))</f>
        <v>N</v>
      </c>
    </row>
    <row r="201" spans="1:28" s="15" customFormat="1" x14ac:dyDescent="0.25">
      <c r="A201" s="7">
        <v>189</v>
      </c>
      <c r="B201" s="10" t="s">
        <v>1331</v>
      </c>
      <c r="C201" s="330" t="s">
        <v>5</v>
      </c>
      <c r="D201" s="231"/>
      <c r="E201" s="268"/>
      <c r="F201" s="215" t="str">
        <f t="shared" si="4"/>
        <v>N/A</v>
      </c>
      <c r="G201" s="6"/>
      <c r="AA201" s="15" t="str">
        <f t="shared" si="5"/>
        <v/>
      </c>
      <c r="AB201" s="15" t="str">
        <f>IF(LEN($AA201)=0,"N",IF(LEN($AA201)&gt;1,"Error -- Availability entered in an incorrect format",IF($AA201='Control Panel'!$F$36,$AA201,IF($AA201='Control Panel'!$F$37,$AA201,IF($AA201='Control Panel'!$F$38,$AA201,IF($AA201='Control Panel'!$F$39,$AA201,IF($AA201='Control Panel'!$F$40,$AA201,IF($AA201='Control Panel'!$F$41,$AA201,"Error -- Availability entered in an incorrect format"))))))))</f>
        <v>N</v>
      </c>
    </row>
    <row r="202" spans="1:28" s="15" customFormat="1" x14ac:dyDescent="0.25">
      <c r="A202" s="7">
        <v>190</v>
      </c>
      <c r="B202" s="10" t="s">
        <v>1332</v>
      </c>
      <c r="C202" s="330" t="s">
        <v>5</v>
      </c>
      <c r="D202" s="231"/>
      <c r="E202" s="268"/>
      <c r="F202" s="215" t="str">
        <f t="shared" si="4"/>
        <v>N/A</v>
      </c>
      <c r="G202" s="6"/>
      <c r="AA202" s="15" t="str">
        <f t="shared" si="5"/>
        <v/>
      </c>
      <c r="AB202" s="15" t="str">
        <f>IF(LEN($AA202)=0,"N",IF(LEN($AA202)&gt;1,"Error -- Availability entered in an incorrect format",IF($AA202='Control Panel'!$F$36,$AA202,IF($AA202='Control Panel'!$F$37,$AA202,IF($AA202='Control Panel'!$F$38,$AA202,IF($AA202='Control Panel'!$F$39,$AA202,IF($AA202='Control Panel'!$F$40,$AA202,IF($AA202='Control Panel'!$F$41,$AA202,"Error -- Availability entered in an incorrect format"))))))))</f>
        <v>N</v>
      </c>
    </row>
    <row r="203" spans="1:28" s="15" customFormat="1" x14ac:dyDescent="0.25">
      <c r="A203" s="7">
        <v>191</v>
      </c>
      <c r="B203" s="10" t="s">
        <v>1333</v>
      </c>
      <c r="C203" s="330" t="s">
        <v>7</v>
      </c>
      <c r="D203" s="231"/>
      <c r="E203" s="268"/>
      <c r="F203" s="215" t="str">
        <f t="shared" si="4"/>
        <v>N/A</v>
      </c>
      <c r="G203" s="6"/>
      <c r="AA203" s="15" t="str">
        <f t="shared" si="5"/>
        <v/>
      </c>
      <c r="AB203" s="15" t="str">
        <f>IF(LEN($AA203)=0,"N",IF(LEN($AA203)&gt;1,"Error -- Availability entered in an incorrect format",IF($AA203='Control Panel'!$F$36,$AA203,IF($AA203='Control Panel'!$F$37,$AA203,IF($AA203='Control Panel'!$F$38,$AA203,IF($AA203='Control Panel'!$F$39,$AA203,IF($AA203='Control Panel'!$F$40,$AA203,IF($AA203='Control Panel'!$F$41,$AA203,"Error -- Availability entered in an incorrect format"))))))))</f>
        <v>N</v>
      </c>
    </row>
    <row r="204" spans="1:28" s="15" customFormat="1" x14ac:dyDescent="0.25">
      <c r="A204" s="7">
        <v>192</v>
      </c>
      <c r="B204" s="10" t="s">
        <v>1334</v>
      </c>
      <c r="C204" s="330" t="s">
        <v>5</v>
      </c>
      <c r="D204" s="231"/>
      <c r="E204" s="268"/>
      <c r="F204" s="215" t="str">
        <f t="shared" si="4"/>
        <v>N/A</v>
      </c>
      <c r="G204" s="6"/>
      <c r="AA204" s="15" t="str">
        <f t="shared" si="5"/>
        <v/>
      </c>
      <c r="AB204" s="15" t="str">
        <f>IF(LEN($AA204)=0,"N",IF(LEN($AA204)&gt;1,"Error -- Availability entered in an incorrect format",IF($AA204='Control Panel'!$F$36,$AA204,IF($AA204='Control Panel'!$F$37,$AA204,IF($AA204='Control Panel'!$F$38,$AA204,IF($AA204='Control Panel'!$F$39,$AA204,IF($AA204='Control Panel'!$F$40,$AA204,IF($AA204='Control Panel'!$F$41,$AA204,"Error -- Availability entered in an incorrect format"))))))))</f>
        <v>N</v>
      </c>
    </row>
    <row r="205" spans="1:28" s="15" customFormat="1" x14ac:dyDescent="0.25">
      <c r="A205" s="7">
        <v>193</v>
      </c>
      <c r="B205" s="10" t="s">
        <v>1335</v>
      </c>
      <c r="C205" s="330" t="s">
        <v>5</v>
      </c>
      <c r="D205" s="231"/>
      <c r="E205" s="268"/>
      <c r="F205" s="215" t="str">
        <f t="shared" si="4"/>
        <v>N/A</v>
      </c>
      <c r="G205" s="6"/>
      <c r="AA205" s="15" t="str">
        <f t="shared" si="5"/>
        <v/>
      </c>
      <c r="AB205" s="15" t="str">
        <f>IF(LEN($AA205)=0,"N",IF(LEN($AA205)&gt;1,"Error -- Availability entered in an incorrect format",IF($AA205='Control Panel'!$F$36,$AA205,IF($AA205='Control Panel'!$F$37,$AA205,IF($AA205='Control Panel'!$F$38,$AA205,IF($AA205='Control Panel'!$F$39,$AA205,IF($AA205='Control Panel'!$F$40,$AA205,IF($AA205='Control Panel'!$F$41,$AA205,"Error -- Availability entered in an incorrect format"))))))))</f>
        <v>N</v>
      </c>
    </row>
    <row r="206" spans="1:28" s="15" customFormat="1" x14ac:dyDescent="0.25">
      <c r="A206" s="7">
        <v>194</v>
      </c>
      <c r="B206" s="10" t="s">
        <v>1336</v>
      </c>
      <c r="C206" s="330" t="s">
        <v>5</v>
      </c>
      <c r="D206" s="231"/>
      <c r="E206" s="268"/>
      <c r="F206" s="215" t="str">
        <f t="shared" ref="F206:F213" si="6">IF($D$10=$A$9,"N/A",$D$10)</f>
        <v>N/A</v>
      </c>
      <c r="G206" s="6"/>
      <c r="AA206" s="15" t="str">
        <f t="shared" ref="AA206:AA213" si="7">TRIM($D206)</f>
        <v/>
      </c>
      <c r="AB206" s="15" t="str">
        <f>IF(LEN($AA206)=0,"N",IF(LEN($AA206)&gt;1,"Error -- Availability entered in an incorrect format",IF($AA206='Control Panel'!$F$36,$AA206,IF($AA206='Control Panel'!$F$37,$AA206,IF($AA206='Control Panel'!$F$38,$AA206,IF($AA206='Control Panel'!$F$39,$AA206,IF($AA206='Control Panel'!$F$40,$AA206,IF($AA206='Control Panel'!$F$41,$AA206,"Error -- Availability entered in an incorrect format"))))))))</f>
        <v>N</v>
      </c>
    </row>
    <row r="207" spans="1:28" s="15" customFormat="1" x14ac:dyDescent="0.25">
      <c r="A207" s="7">
        <v>195</v>
      </c>
      <c r="B207" s="10" t="s">
        <v>1337</v>
      </c>
      <c r="C207" s="330" t="s">
        <v>5</v>
      </c>
      <c r="D207" s="231"/>
      <c r="E207" s="268"/>
      <c r="F207" s="215" t="str">
        <f t="shared" si="6"/>
        <v>N/A</v>
      </c>
      <c r="G207" s="6"/>
      <c r="AA207" s="15" t="str">
        <f t="shared" si="7"/>
        <v/>
      </c>
      <c r="AB207" s="15" t="str">
        <f>IF(LEN($AA207)=0,"N",IF(LEN($AA207)&gt;1,"Error -- Availability entered in an incorrect format",IF($AA207='Control Panel'!$F$36,$AA207,IF($AA207='Control Panel'!$F$37,$AA207,IF($AA207='Control Panel'!$F$38,$AA207,IF($AA207='Control Panel'!$F$39,$AA207,IF($AA207='Control Panel'!$F$40,$AA207,IF($AA207='Control Panel'!$F$41,$AA207,"Error -- Availability entered in an incorrect format"))))))))</f>
        <v>N</v>
      </c>
    </row>
    <row r="208" spans="1:28" s="15" customFormat="1" x14ac:dyDescent="0.25">
      <c r="A208" s="7">
        <v>196</v>
      </c>
      <c r="B208" s="10" t="s">
        <v>1338</v>
      </c>
      <c r="C208" s="330" t="s">
        <v>5</v>
      </c>
      <c r="D208" s="231"/>
      <c r="E208" s="268"/>
      <c r="F208" s="215" t="str">
        <f t="shared" si="6"/>
        <v>N/A</v>
      </c>
      <c r="G208" s="6"/>
      <c r="AA208" s="15" t="str">
        <f t="shared" si="7"/>
        <v/>
      </c>
      <c r="AB208" s="15" t="str">
        <f>IF(LEN($AA208)=0,"N",IF(LEN($AA208)&gt;1,"Error -- Availability entered in an incorrect format",IF($AA208='Control Panel'!$F$36,$AA208,IF($AA208='Control Panel'!$F$37,$AA208,IF($AA208='Control Panel'!$F$38,$AA208,IF($AA208='Control Panel'!$F$39,$AA208,IF($AA208='Control Panel'!$F$40,$AA208,IF($AA208='Control Panel'!$F$41,$AA208,"Error -- Availability entered in an incorrect format"))))))))</f>
        <v>N</v>
      </c>
    </row>
    <row r="209" spans="1:28" s="15" customFormat="1" x14ac:dyDescent="0.25">
      <c r="A209" s="7">
        <v>197</v>
      </c>
      <c r="B209" s="10" t="s">
        <v>1339</v>
      </c>
      <c r="C209" s="330" t="s">
        <v>5</v>
      </c>
      <c r="D209" s="231"/>
      <c r="E209" s="268"/>
      <c r="F209" s="215" t="str">
        <f t="shared" si="6"/>
        <v>N/A</v>
      </c>
      <c r="G209" s="6"/>
      <c r="AA209" s="15" t="str">
        <f t="shared" si="7"/>
        <v/>
      </c>
      <c r="AB209" s="15" t="str">
        <f>IF(LEN($AA209)=0,"N",IF(LEN($AA209)&gt;1,"Error -- Availability entered in an incorrect format",IF($AA209='Control Panel'!$F$36,$AA209,IF($AA209='Control Panel'!$F$37,$AA209,IF($AA209='Control Panel'!$F$38,$AA209,IF($AA209='Control Panel'!$F$39,$AA209,IF($AA209='Control Panel'!$F$40,$AA209,IF($AA209='Control Panel'!$F$41,$AA209,"Error -- Availability entered in an incorrect format"))))))))</f>
        <v>N</v>
      </c>
    </row>
    <row r="210" spans="1:28" s="15" customFormat="1" x14ac:dyDescent="0.25">
      <c r="A210" s="7">
        <v>198</v>
      </c>
      <c r="B210" s="10" t="s">
        <v>1340</v>
      </c>
      <c r="C210" s="330" t="s">
        <v>7</v>
      </c>
      <c r="D210" s="231"/>
      <c r="E210" s="268"/>
      <c r="F210" s="215" t="str">
        <f t="shared" si="6"/>
        <v>N/A</v>
      </c>
      <c r="G210" s="6"/>
      <c r="AA210" s="15" t="str">
        <f t="shared" si="7"/>
        <v/>
      </c>
      <c r="AB210" s="15" t="str">
        <f>IF(LEN($AA210)=0,"N",IF(LEN($AA210)&gt;1,"Error -- Availability entered in an incorrect format",IF($AA210='Control Panel'!$F$36,$AA210,IF($AA210='Control Panel'!$F$37,$AA210,IF($AA210='Control Panel'!$F$38,$AA210,IF($AA210='Control Panel'!$F$39,$AA210,IF($AA210='Control Panel'!$F$40,$AA210,IF($AA210='Control Panel'!$F$41,$AA210,"Error -- Availability entered in an incorrect format"))))))))</f>
        <v>N</v>
      </c>
    </row>
    <row r="211" spans="1:28" s="15" customFormat="1" x14ac:dyDescent="0.25">
      <c r="A211" s="7">
        <v>199</v>
      </c>
      <c r="B211" s="10" t="s">
        <v>1341</v>
      </c>
      <c r="C211" s="330" t="s">
        <v>5</v>
      </c>
      <c r="D211" s="231"/>
      <c r="E211" s="268"/>
      <c r="F211" s="215" t="str">
        <f t="shared" si="6"/>
        <v>N/A</v>
      </c>
      <c r="G211" s="6"/>
      <c r="AA211" s="15" t="str">
        <f t="shared" si="7"/>
        <v/>
      </c>
      <c r="AB211" s="15" t="str">
        <f>IF(LEN($AA211)=0,"N",IF(LEN($AA211)&gt;1,"Error -- Availability entered in an incorrect format",IF($AA211='Control Panel'!$F$36,$AA211,IF($AA211='Control Panel'!$F$37,$AA211,IF($AA211='Control Panel'!$F$38,$AA211,IF($AA211='Control Panel'!$F$39,$AA211,IF($AA211='Control Panel'!$F$40,$AA211,IF($AA211='Control Panel'!$F$41,$AA211,"Error -- Availability entered in an incorrect format"))))))))</f>
        <v>N</v>
      </c>
    </row>
    <row r="212" spans="1:28" s="15" customFormat="1" x14ac:dyDescent="0.25">
      <c r="A212" s="7">
        <v>200</v>
      </c>
      <c r="B212" s="10" t="s">
        <v>1342</v>
      </c>
      <c r="C212" s="330" t="s">
        <v>7</v>
      </c>
      <c r="D212" s="231"/>
      <c r="E212" s="268"/>
      <c r="F212" s="215" t="str">
        <f t="shared" si="6"/>
        <v>N/A</v>
      </c>
      <c r="G212" s="6"/>
      <c r="AA212" s="15" t="str">
        <f t="shared" si="7"/>
        <v/>
      </c>
      <c r="AB212" s="15" t="str">
        <f>IF(LEN($AA212)=0,"N",IF(LEN($AA212)&gt;1,"Error -- Availability entered in an incorrect format",IF($AA212='Control Panel'!$F$36,$AA212,IF($AA212='Control Panel'!$F$37,$AA212,IF($AA212='Control Panel'!$F$38,$AA212,IF($AA212='Control Panel'!$F$39,$AA212,IF($AA212='Control Panel'!$F$40,$AA212,IF($AA212='Control Panel'!$F$41,$AA212,"Error -- Availability entered in an incorrect format"))))))))</f>
        <v>N</v>
      </c>
    </row>
    <row r="213" spans="1:28" s="15" customFormat="1" x14ac:dyDescent="0.25">
      <c r="A213" s="7">
        <v>201</v>
      </c>
      <c r="B213" s="10" t="s">
        <v>1343</v>
      </c>
      <c r="C213" s="330" t="s">
        <v>7</v>
      </c>
      <c r="D213" s="231"/>
      <c r="E213" s="268"/>
      <c r="F213" s="215" t="str">
        <f t="shared" si="6"/>
        <v>N/A</v>
      </c>
      <c r="G213" s="6"/>
      <c r="AA213" s="15" t="str">
        <f t="shared" si="7"/>
        <v/>
      </c>
      <c r="AB213" s="15" t="str">
        <f>IF(LEN($AA213)=0,"N",IF(LEN($AA213)&gt;1,"Error -- Availability entered in an incorrect format",IF($AA213='Control Panel'!$F$36,$AA213,IF($AA213='Control Panel'!$F$37,$AA213,IF($AA213='Control Panel'!$F$38,$AA213,IF($AA213='Control Panel'!$F$39,$AA213,IF($AA213='Control Panel'!$F$40,$AA213,IF($AA213='Control Panel'!$F$41,$AA213,"Error -- Availability entered in an incorrect format"))))))))</f>
        <v>N</v>
      </c>
    </row>
  </sheetData>
  <sheetProtection password="E125" sheet="1" objects="1" scenarios="1" formatCells="0" formatRows="0"/>
  <protectedRanges>
    <protectedRange sqref="D1:G1048576" name="Range1"/>
  </protectedRanges>
  <mergeCells count="12">
    <mergeCell ref="A11:G11"/>
    <mergeCell ref="A10:C10"/>
    <mergeCell ref="D10:G10"/>
    <mergeCell ref="A1:G1"/>
    <mergeCell ref="B2:G2"/>
    <mergeCell ref="B3:G3"/>
    <mergeCell ref="B4:G4"/>
    <mergeCell ref="B5:G5"/>
    <mergeCell ref="B6:G6"/>
    <mergeCell ref="B7:G7"/>
    <mergeCell ref="B8:G8"/>
    <mergeCell ref="A9:G9"/>
  </mergeCells>
  <conditionalFormatting sqref="A13:A213 C13:E213 G13:G213">
    <cfRule type="expression" dxfId="134" priority="5">
      <formula>$C13=""</formula>
    </cfRule>
  </conditionalFormatting>
  <conditionalFormatting sqref="B13:B213">
    <cfRule type="expression" dxfId="133" priority="4">
      <formula>$C13=""</formula>
    </cfRule>
  </conditionalFormatting>
  <conditionalFormatting sqref="F13:F213">
    <cfRule type="expression" dxfId="132" priority="3">
      <formula>$C13=""</formula>
    </cfRule>
  </conditionalFormatting>
  <conditionalFormatting sqref="A1:G1">
    <cfRule type="cellIs" dxfId="131" priority="1" operator="equal">
      <formula>"Replace this text with vendor name in the first module."</formula>
    </cfRule>
  </conditionalFormatting>
  <dataValidations count="1">
    <dataValidation type="decimal" allowBlank="1" showInputMessage="1" showErrorMessage="1" errorTitle="Invalid Response" error="Please enter number only and inlcude text in comments column." promptTitle="Cost" prompt="Please enter any related cost for specification compliance." sqref="E13:E213">
      <formula1>0</formula1>
      <formula2>1000000</formula2>
    </dataValidation>
  </dataValidations>
  <printOptions horizontalCentered="1"/>
  <pageMargins left="0.25" right="0.25" top="0.75" bottom="0.75" header="0.3" footer="0.3"/>
  <pageSetup scale="76" fitToHeight="0" orientation="landscape" r:id="rId1"/>
  <headerFooter>
    <oddHeader>&amp;C&amp;"Calibri,Bold"&amp;12City of Bend, OR - ERP System Solution Project RFP #IT14AA
&amp;"Calibri,Italic"&amp;A</oddHeader>
    <oddFooter>&amp;L&amp;"-,Bold"&amp;10&amp;U&amp;K01+019Priority&amp;"-,Regular"&amp;U
H - High | M - Medium | L - Low&amp;C&amp;10&amp;K01+019&amp;P of &amp;N&amp;R&amp;"-,Bold"&amp;10&amp;U&amp;K01+019Availability&amp;"-,Regular"&amp;U
Y - Yes | R - Reporting Tool | T - Third Party
M - Modification | F - Future | N - Not Available</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265" r:id="rId4" name="Button 1">
              <controlPr defaultSize="0" print="0" autoFill="0" autoPict="0" macro="[0]!FormatSpecs">
                <anchor moveWithCells="1" sizeWithCells="1">
                  <from>
                    <xdr:col>5</xdr:col>
                    <xdr:colOff>1600200</xdr:colOff>
                    <xdr:row>8</xdr:row>
                    <xdr:rowOff>142875</xdr:rowOff>
                  </from>
                  <to>
                    <xdr:col>5</xdr:col>
                    <xdr:colOff>1600200</xdr:colOff>
                    <xdr:row>14</xdr:row>
                    <xdr:rowOff>19050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00000000-0000-0000-0000-000000000000}">
            <xm:f>D10='Control Panel'!$I$25</xm:f>
            <x14:dxf>
              <font>
                <color rgb="FFFFFF00"/>
              </font>
              <fill>
                <patternFill>
                  <fgColor indexed="64"/>
                  <bgColor rgb="FFBF311A"/>
                </patternFill>
              </fill>
            </x14:dxf>
          </x14:cfRule>
          <xm:sqref>D10:G10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errorTitle="Invalid Response" error="Please enter appropriate availability response." promptTitle="Please enter availability:" prompt="_x000a_  Y - Yes_x000a_  R - Reporting_x000a_  T - Third Party_x000a_  M - Modification_x000a_  F - Future_x000a_  N - Not Available_x000a__x000a__x000a_*Paste values permitted.">
          <x14:formula1>
            <xm:f>'Control Panel'!$F$36:$F$41</xm:f>
          </x14:formula1>
          <xm:sqref>D13:D213</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AI253"/>
  <sheetViews>
    <sheetView showGridLines="0" showRowColHeaders="0" workbookViewId="0">
      <pane ySplit="12" topLeftCell="A13" activePane="bottomLeft" state="frozen"/>
      <selection activeCell="B16" sqref="B16"/>
      <selection pane="bottomLeft" activeCell="B16" sqref="B16"/>
    </sheetView>
  </sheetViews>
  <sheetFormatPr defaultColWidth="0" defaultRowHeight="15" x14ac:dyDescent="0.25"/>
  <cols>
    <col min="1" max="1" width="8.7109375" style="218" customWidth="1"/>
    <col min="2" max="2" width="65.7109375" style="219" customWidth="1"/>
    <col min="3" max="3" width="12.7109375" style="220" customWidth="1"/>
    <col min="4" max="4" width="12.7109375" style="221" customWidth="1"/>
    <col min="5" max="5" width="12.7109375" style="220" customWidth="1"/>
    <col min="6" max="6" width="27.7109375" style="222" customWidth="1"/>
    <col min="7" max="7" width="35.7109375" style="219" customWidth="1"/>
    <col min="8" max="8" width="3.7109375" style="2" customWidth="1"/>
    <col min="9" max="34" width="9.140625" style="2" hidden="1" customWidth="1"/>
    <col min="35" max="35" width="4.140625" style="2" hidden="1" customWidth="1"/>
    <col min="36" max="16384" width="9.140625" style="2" hidden="1"/>
  </cols>
  <sheetData>
    <row r="1" spans="1:35" ht="15" customHeight="1" x14ac:dyDescent="0.25">
      <c r="A1" s="548" t="str">
        <f>'Accounts Payable'!A1</f>
        <v>Replace this text with vendor name in the first module.</v>
      </c>
      <c r="B1" s="548"/>
      <c r="C1" s="548"/>
      <c r="D1" s="548"/>
      <c r="E1" s="548"/>
      <c r="F1" s="548"/>
      <c r="G1" s="548"/>
    </row>
    <row r="2" spans="1:35" x14ac:dyDescent="0.25">
      <c r="A2" s="210" t="s">
        <v>8</v>
      </c>
      <c r="B2" s="538" t="s">
        <v>193</v>
      </c>
      <c r="C2" s="538"/>
      <c r="D2" s="538"/>
      <c r="E2" s="538"/>
      <c r="F2" s="538"/>
      <c r="G2" s="538"/>
      <c r="AB2" s="2" t="s">
        <v>219</v>
      </c>
      <c r="AC2" s="2">
        <f>SUBTOTAL(3,A13:A253)</f>
        <v>241</v>
      </c>
    </row>
    <row r="3" spans="1:35" ht="45" customHeight="1" x14ac:dyDescent="0.25">
      <c r="A3" s="232" t="str">
        <f>'Control Panel'!F36</f>
        <v>Y</v>
      </c>
      <c r="B3" s="543" t="str">
        <f>'Control Panel'!H36</f>
        <v>Functionality is provided out of the box through the completion of a task associated with a routine configurable area that includes, but is not limited to, user-defined fields, delivered or configurable workflows, alerts or notifications, standard import/export, table driven setups and standard reports with no changes.  These configuration areas will not be affected by a future upgrade.  The proposed services include implementation and training on this functionality, unless specifically excluded in the Statement of Work, as part of the deployment of the solution.</v>
      </c>
      <c r="C3" s="543"/>
      <c r="D3" s="543"/>
      <c r="E3" s="543"/>
      <c r="F3" s="543"/>
      <c r="G3" s="543"/>
    </row>
    <row r="4" spans="1:35" x14ac:dyDescent="0.25">
      <c r="A4" s="233" t="str">
        <f>'Control Panel'!F37</f>
        <v>R</v>
      </c>
      <c r="B4" s="544" t="str">
        <f>'Control Panel'!H37</f>
        <v>Functionality is provided through reports generated using proposed Reporting Tools.</v>
      </c>
      <c r="C4" s="544"/>
      <c r="D4" s="544"/>
      <c r="E4" s="544"/>
      <c r="F4" s="544"/>
      <c r="G4" s="544"/>
    </row>
    <row r="5" spans="1:35" ht="30" customHeight="1" x14ac:dyDescent="0.25">
      <c r="A5" s="232" t="str">
        <f>'Control Panel'!F38</f>
        <v>T</v>
      </c>
      <c r="B5" s="543" t="str">
        <f>'Control Panel'!H38</f>
        <v>Functionality is provided by proposed third party functionality (i.e., third party is defined as a separate software vendor from the primary software vendor).  The pricing of all third party products that provide this functionality MUST be included in the cost proposal.</v>
      </c>
      <c r="C5" s="543"/>
      <c r="D5" s="543"/>
      <c r="E5" s="543"/>
      <c r="F5" s="543"/>
      <c r="G5" s="543"/>
    </row>
    <row r="6" spans="1:35" x14ac:dyDescent="0.25">
      <c r="A6" s="233" t="str">
        <f>'Control Panel'!F39</f>
        <v>M</v>
      </c>
      <c r="B6" s="544" t="str">
        <f>'Control Panel'!H39</f>
        <v>Functionality is provided through customization to the application, including creation of a new workflow or development of a custom interface, that may have an impact on future upgradability.</v>
      </c>
      <c r="C6" s="544"/>
      <c r="D6" s="544"/>
      <c r="E6" s="544"/>
      <c r="F6" s="544"/>
      <c r="G6" s="544"/>
    </row>
    <row r="7" spans="1:35" ht="16.5" customHeight="1" x14ac:dyDescent="0.25">
      <c r="A7" s="232" t="str">
        <f>'Control Panel'!F40</f>
        <v>F</v>
      </c>
      <c r="B7" s="543" t="str">
        <f>'Control Panel'!H40</f>
        <v>Functionality is provided through a future general availability (GA) release that is scheduled to occur within 1 year of the proposal response.</v>
      </c>
      <c r="C7" s="543"/>
      <c r="D7" s="543"/>
      <c r="E7" s="543"/>
      <c r="F7" s="543"/>
      <c r="G7" s="543"/>
    </row>
    <row r="8" spans="1:35" x14ac:dyDescent="0.25">
      <c r="A8" s="233" t="str">
        <f>'Control Panel'!F41</f>
        <v>N</v>
      </c>
      <c r="B8" s="544" t="str">
        <f>'Control Panel'!H41</f>
        <v>Functionality is not provided.</v>
      </c>
      <c r="C8" s="544"/>
      <c r="D8" s="544"/>
      <c r="E8" s="544"/>
      <c r="F8" s="544"/>
      <c r="G8" s="544"/>
    </row>
    <row r="9" spans="1:35" x14ac:dyDescent="0.25">
      <c r="A9" s="545" t="str">
        <f>'Control Panel'!I25</f>
        <v>Replace this text with the primary product name(s) which satisfy requirements.</v>
      </c>
      <c r="B9" s="546"/>
      <c r="C9" s="546"/>
      <c r="D9" s="546"/>
      <c r="E9" s="546"/>
      <c r="F9" s="546"/>
      <c r="G9" s="547"/>
    </row>
    <row r="10" spans="1:35" ht="15" customHeight="1" x14ac:dyDescent="0.25">
      <c r="A10" s="541" t="str">
        <f>'Control Panel'!F56&amp;" - "&amp;'Control Panel'!E56</f>
        <v>4.11 - General and Technical</v>
      </c>
      <c r="B10" s="541"/>
      <c r="C10" s="541"/>
      <c r="D10" s="542" t="str">
        <f>A9</f>
        <v>Replace this text with the primary product name(s) which satisfy requirements.</v>
      </c>
      <c r="E10" s="542"/>
      <c r="F10" s="542"/>
      <c r="G10" s="542"/>
    </row>
    <row r="11" spans="1:35" x14ac:dyDescent="0.25">
      <c r="A11" s="540"/>
      <c r="B11" s="540"/>
      <c r="C11" s="540"/>
      <c r="D11" s="540"/>
      <c r="E11" s="540"/>
      <c r="F11" s="540"/>
      <c r="G11" s="540"/>
      <c r="AA11" s="2" t="s">
        <v>30</v>
      </c>
      <c r="AI11" s="3"/>
    </row>
    <row r="12" spans="1:35" ht="15" customHeight="1" x14ac:dyDescent="0.25">
      <c r="A12" s="269" t="str">
        <f>'Accounts Payable'!A12</f>
        <v>Number</v>
      </c>
      <c r="B12" s="270" t="str">
        <f>'Accounts Payable'!B12</f>
        <v>Application Requirements</v>
      </c>
      <c r="C12" s="271" t="str">
        <f>'Accounts Payable'!C12</f>
        <v>Priority</v>
      </c>
      <c r="D12" s="269" t="str">
        <f>'Accounts Payable'!D12</f>
        <v>Availability</v>
      </c>
      <c r="E12" s="271" t="str">
        <f>'Accounts Payable'!E12</f>
        <v>Cost</v>
      </c>
      <c r="F12" s="270" t="str">
        <f>'Accounts Payable'!F12</f>
        <v>Required Product(s)</v>
      </c>
      <c r="G12" s="270" t="str">
        <f>'Accounts Payable'!G12</f>
        <v>Comments</v>
      </c>
      <c r="AA12" s="4" t="s">
        <v>27</v>
      </c>
      <c r="AC12" s="5">
        <f>COUNTIF(AB:AB,"Error -- Availability entered in an incorrect format")</f>
        <v>0</v>
      </c>
    </row>
    <row r="13" spans="1:35" s="15" customFormat="1" x14ac:dyDescent="0.25">
      <c r="A13" s="7">
        <v>1</v>
      </c>
      <c r="B13" s="266" t="s">
        <v>1344</v>
      </c>
      <c r="C13" s="307"/>
      <c r="D13" s="7"/>
      <c r="E13" s="267"/>
      <c r="F13" s="215" t="str">
        <f>IF($D$10=$A$9,"N/A",$D$10)</f>
        <v>N/A</v>
      </c>
      <c r="G13" s="10"/>
      <c r="AA13" s="15" t="str">
        <f>TRIM($D13)</f>
        <v/>
      </c>
      <c r="AB13" s="15" t="str">
        <f>IF(LEN($AA13)=0,"N",IF(LEN($AA13)&gt;1,"Error -- Availability entered in an incorrect format",IF($AA13='Control Panel'!$F$36,$AA13,IF($AA13='Control Panel'!$F$37,$AA13,IF($AA13='Control Panel'!$F$38,$AA13,IF($AA13='Control Panel'!$F$39,$AA13,IF($AA13='Control Panel'!$F$40,$AA13,IF($AA13='Control Panel'!$F$41,$AA13,"Error -- Availability entered in an incorrect format"))))))))</f>
        <v>N</v>
      </c>
    </row>
    <row r="14" spans="1:35" s="15" customFormat="1" ht="30" x14ac:dyDescent="0.25">
      <c r="A14" s="7">
        <v>2</v>
      </c>
      <c r="B14" s="10" t="s">
        <v>1345</v>
      </c>
      <c r="C14" s="14" t="s">
        <v>6</v>
      </c>
      <c r="D14" s="7"/>
      <c r="E14" s="267"/>
      <c r="F14" s="215" t="str">
        <f t="shared" ref="F14:F77" si="0">IF($D$10=$A$9,"N/A",$D$10)</f>
        <v>N/A</v>
      </c>
      <c r="G14" s="10"/>
      <c r="AA14" s="15" t="str">
        <f t="shared" ref="AA14:AA77" si="1">TRIM($D14)</f>
        <v/>
      </c>
      <c r="AB14" s="15" t="str">
        <f>IF(LEN($AA14)=0,"N",IF(LEN($AA14)&gt;1,"Error -- Availability entered in an incorrect format",IF($AA14='Control Panel'!$F$36,$AA14,IF($AA14='Control Panel'!$F$37,$AA14,IF($AA14='Control Panel'!$F$38,$AA14,IF($AA14='Control Panel'!$F$39,$AA14,IF($AA14='Control Panel'!$F$40,$AA14,IF($AA14='Control Panel'!$F$41,$AA14,"Error -- Availability entered in an incorrect format"))))))))</f>
        <v>N</v>
      </c>
    </row>
    <row r="15" spans="1:35" s="13" customFormat="1" ht="30" x14ac:dyDescent="0.25">
      <c r="A15" s="7">
        <v>3</v>
      </c>
      <c r="B15" s="10" t="s">
        <v>1346</v>
      </c>
      <c r="C15" s="14" t="s">
        <v>5</v>
      </c>
      <c r="D15" s="7"/>
      <c r="E15" s="267"/>
      <c r="F15" s="215" t="str">
        <f t="shared" si="0"/>
        <v>N/A</v>
      </c>
      <c r="G15" s="10"/>
      <c r="AA15" s="13" t="str">
        <f t="shared" si="1"/>
        <v/>
      </c>
      <c r="AB15" s="13" t="str">
        <f>IF(LEN($AA15)=0,"N",IF(LEN($AA15)&gt;1,"Error -- Availability entered in an incorrect format",IF($AA15='Control Panel'!$F$36,$AA15,IF($AA15='Control Panel'!$F$37,$AA15,IF($AA15='Control Panel'!$F$38,$AA15,IF($AA15='Control Panel'!$F$39,$AA15,IF($AA15='Control Panel'!$F$40,$AA15,IF($AA15='Control Panel'!$F$41,$AA15,"Error -- Availability entered in an incorrect format"))))))))</f>
        <v>N</v>
      </c>
    </row>
    <row r="16" spans="1:35" s="13" customFormat="1" ht="45" x14ac:dyDescent="0.25">
      <c r="A16" s="7">
        <v>4</v>
      </c>
      <c r="B16" s="10" t="s">
        <v>1347</v>
      </c>
      <c r="C16" s="14" t="s">
        <v>6</v>
      </c>
      <c r="D16" s="7"/>
      <c r="E16" s="267"/>
      <c r="F16" s="215" t="str">
        <f t="shared" si="0"/>
        <v>N/A</v>
      </c>
      <c r="G16" s="10"/>
      <c r="AA16" s="13" t="str">
        <f t="shared" si="1"/>
        <v/>
      </c>
      <c r="AB16" s="13" t="str">
        <f>IF(LEN($AA16)=0,"N",IF(LEN($AA16)&gt;1,"Error -- Availability entered in an incorrect format",IF($AA16='Control Panel'!$F$36,$AA16,IF($AA16='Control Panel'!$F$37,$AA16,IF($AA16='Control Panel'!$F$38,$AA16,IF($AA16='Control Panel'!$F$39,$AA16,IF($AA16='Control Panel'!$F$40,$AA16,IF($AA16='Control Panel'!$F$41,$AA16,"Error -- Availability entered in an incorrect format"))))))))</f>
        <v>N</v>
      </c>
    </row>
    <row r="17" spans="1:28" s="13" customFormat="1" ht="75" x14ac:dyDescent="0.25">
      <c r="A17" s="7">
        <v>5</v>
      </c>
      <c r="B17" s="336" t="s">
        <v>1348</v>
      </c>
      <c r="C17" s="14" t="s">
        <v>5</v>
      </c>
      <c r="D17" s="7"/>
      <c r="E17" s="267"/>
      <c r="F17" s="215" t="str">
        <f t="shared" si="0"/>
        <v>N/A</v>
      </c>
      <c r="G17" s="10"/>
      <c r="AA17" s="13" t="str">
        <f t="shared" si="1"/>
        <v/>
      </c>
      <c r="AB17" s="13" t="str">
        <f>IF(LEN($AA17)=0,"N",IF(LEN($AA17)&gt;1,"Error -- Availability entered in an incorrect format",IF($AA17='Control Panel'!$F$36,$AA17,IF($AA17='Control Panel'!$F$37,$AA17,IF($AA17='Control Panel'!$F$38,$AA17,IF($AA17='Control Panel'!$F$39,$AA17,IF($AA17='Control Panel'!$F$40,$AA17,IF($AA17='Control Panel'!$F$41,$AA17,"Error -- Availability entered in an incorrect format"))))))))</f>
        <v>N</v>
      </c>
    </row>
    <row r="18" spans="1:28" s="13" customFormat="1" x14ac:dyDescent="0.25">
      <c r="A18" s="7">
        <v>6</v>
      </c>
      <c r="B18" s="336" t="s">
        <v>1349</v>
      </c>
      <c r="C18" s="14" t="s">
        <v>6</v>
      </c>
      <c r="D18" s="7"/>
      <c r="E18" s="267"/>
      <c r="F18" s="215" t="str">
        <f t="shared" si="0"/>
        <v>N/A</v>
      </c>
      <c r="G18" s="10"/>
      <c r="AA18" s="13" t="str">
        <f t="shared" si="1"/>
        <v/>
      </c>
      <c r="AB18" s="13" t="str">
        <f>IF(LEN($AA18)=0,"N",IF(LEN($AA18)&gt;1,"Error -- Availability entered in an incorrect format",IF($AA18='Control Panel'!$F$36,$AA18,IF($AA18='Control Panel'!$F$37,$AA18,IF($AA18='Control Panel'!$F$38,$AA18,IF($AA18='Control Panel'!$F$39,$AA18,IF($AA18='Control Panel'!$F$40,$AA18,IF($AA18='Control Panel'!$F$41,$AA18,"Error -- Availability entered in an incorrect format"))))))))</f>
        <v>N</v>
      </c>
    </row>
    <row r="19" spans="1:28" s="13" customFormat="1" ht="30" x14ac:dyDescent="0.25">
      <c r="A19" s="7">
        <v>7</v>
      </c>
      <c r="B19" s="336" t="s">
        <v>1350</v>
      </c>
      <c r="C19" s="14" t="s">
        <v>5</v>
      </c>
      <c r="D19" s="7"/>
      <c r="E19" s="267"/>
      <c r="F19" s="215" t="str">
        <f t="shared" si="0"/>
        <v>N/A</v>
      </c>
      <c r="G19" s="10"/>
      <c r="AA19" s="13" t="str">
        <f t="shared" si="1"/>
        <v/>
      </c>
      <c r="AB19" s="13" t="str">
        <f>IF(LEN($AA19)=0,"N",IF(LEN($AA19)&gt;1,"Error -- Availability entered in an incorrect format",IF($AA19='Control Panel'!$F$36,$AA19,IF($AA19='Control Panel'!$F$37,$AA19,IF($AA19='Control Panel'!$F$38,$AA19,IF($AA19='Control Panel'!$F$39,$AA19,IF($AA19='Control Panel'!$F$40,$AA19,IF($AA19='Control Panel'!$F$41,$AA19,"Error -- Availability entered in an incorrect format"))))))))</f>
        <v>N</v>
      </c>
    </row>
    <row r="20" spans="1:28" s="13" customFormat="1" x14ac:dyDescent="0.25">
      <c r="A20" s="7">
        <v>8</v>
      </c>
      <c r="B20" s="266" t="s">
        <v>1351</v>
      </c>
      <c r="C20" s="307"/>
      <c r="D20" s="7"/>
      <c r="E20" s="267"/>
      <c r="F20" s="215" t="str">
        <f t="shared" si="0"/>
        <v>N/A</v>
      </c>
      <c r="G20" s="10"/>
      <c r="AA20" s="13" t="str">
        <f t="shared" si="1"/>
        <v/>
      </c>
      <c r="AB20" s="13" t="str">
        <f>IF(LEN($AA20)=0,"N",IF(LEN($AA20)&gt;1,"Error -- Availability entered in an incorrect format",IF($AA20='Control Panel'!$F$36,$AA20,IF($AA20='Control Panel'!$F$37,$AA20,IF($AA20='Control Panel'!$F$38,$AA20,IF($AA20='Control Panel'!$F$39,$AA20,IF($AA20='Control Panel'!$F$40,$AA20,IF($AA20='Control Panel'!$F$41,$AA20,"Error -- Availability entered in an incorrect format"))))))))</f>
        <v>N</v>
      </c>
    </row>
    <row r="21" spans="1:28" s="13" customFormat="1" ht="30" x14ac:dyDescent="0.25">
      <c r="A21" s="7">
        <v>9</v>
      </c>
      <c r="B21" s="10" t="s">
        <v>1352</v>
      </c>
      <c r="C21" s="14" t="s">
        <v>5</v>
      </c>
      <c r="D21" s="7"/>
      <c r="E21" s="267"/>
      <c r="F21" s="215" t="str">
        <f t="shared" si="0"/>
        <v>N/A</v>
      </c>
      <c r="G21" s="10"/>
      <c r="AA21" s="13" t="str">
        <f t="shared" si="1"/>
        <v/>
      </c>
      <c r="AB21" s="13" t="str">
        <f>IF(LEN($AA21)=0,"N",IF(LEN($AA21)&gt;1,"Error -- Availability entered in an incorrect format",IF($AA21='Control Panel'!$F$36,$AA21,IF($AA21='Control Panel'!$F$37,$AA21,IF($AA21='Control Panel'!$F$38,$AA21,IF($AA21='Control Panel'!$F$39,$AA21,IF($AA21='Control Panel'!$F$40,$AA21,IF($AA21='Control Panel'!$F$41,$AA21,"Error -- Availability entered in an incorrect format"))))))))</f>
        <v>N</v>
      </c>
    </row>
    <row r="22" spans="1:28" s="13" customFormat="1" ht="30" x14ac:dyDescent="0.25">
      <c r="A22" s="7">
        <v>10</v>
      </c>
      <c r="B22" s="10" t="s">
        <v>1353</v>
      </c>
      <c r="C22" s="14" t="s">
        <v>6</v>
      </c>
      <c r="D22" s="7"/>
      <c r="E22" s="267"/>
      <c r="F22" s="215" t="str">
        <f t="shared" si="0"/>
        <v>N/A</v>
      </c>
      <c r="G22" s="10"/>
      <c r="AA22" s="13" t="str">
        <f t="shared" si="1"/>
        <v/>
      </c>
      <c r="AB22" s="13" t="str">
        <f>IF(LEN($AA22)=0,"N",IF(LEN($AA22)&gt;1,"Error -- Availability entered in an incorrect format",IF($AA22='Control Panel'!$F$36,$AA22,IF($AA22='Control Panel'!$F$37,$AA22,IF($AA22='Control Panel'!$F$38,$AA22,IF($AA22='Control Panel'!$F$39,$AA22,IF($AA22='Control Panel'!$F$40,$AA22,IF($AA22='Control Panel'!$F$41,$AA22,"Error -- Availability entered in an incorrect format"))))))))</f>
        <v>N</v>
      </c>
    </row>
    <row r="23" spans="1:28" s="13" customFormat="1" x14ac:dyDescent="0.25">
      <c r="A23" s="7">
        <v>11</v>
      </c>
      <c r="B23" s="266" t="s">
        <v>1354</v>
      </c>
      <c r="C23" s="307"/>
      <c r="D23" s="7"/>
      <c r="E23" s="267"/>
      <c r="F23" s="215" t="str">
        <f t="shared" si="0"/>
        <v>N/A</v>
      </c>
      <c r="G23" s="10"/>
      <c r="AA23" s="13" t="str">
        <f t="shared" si="1"/>
        <v/>
      </c>
      <c r="AB23" s="13" t="str">
        <f>IF(LEN($AA23)=0,"N",IF(LEN($AA23)&gt;1,"Error -- Availability entered in an incorrect format",IF($AA23='Control Panel'!$F$36,$AA23,IF($AA23='Control Panel'!$F$37,$AA23,IF($AA23='Control Panel'!$F$38,$AA23,IF($AA23='Control Panel'!$F$39,$AA23,IF($AA23='Control Panel'!$F$40,$AA23,IF($AA23='Control Panel'!$F$41,$AA23,"Error -- Availability entered in an incorrect format"))))))))</f>
        <v>N</v>
      </c>
    </row>
    <row r="24" spans="1:28" s="13" customFormat="1" ht="30" x14ac:dyDescent="0.25">
      <c r="A24" s="7">
        <v>12</v>
      </c>
      <c r="B24" s="10" t="s">
        <v>1355</v>
      </c>
      <c r="C24" s="14" t="s">
        <v>6</v>
      </c>
      <c r="D24" s="7"/>
      <c r="E24" s="267"/>
      <c r="F24" s="215" t="str">
        <f t="shared" si="0"/>
        <v>N/A</v>
      </c>
      <c r="G24" s="10"/>
      <c r="AA24" s="13" t="str">
        <f t="shared" si="1"/>
        <v/>
      </c>
      <c r="AB24" s="13" t="str">
        <f>IF(LEN($AA24)=0,"N",IF(LEN($AA24)&gt;1,"Error -- Availability entered in an incorrect format",IF($AA24='Control Panel'!$F$36,$AA24,IF($AA24='Control Panel'!$F$37,$AA24,IF($AA24='Control Panel'!$F$38,$AA24,IF($AA24='Control Panel'!$F$39,$AA24,IF($AA24='Control Panel'!$F$40,$AA24,IF($AA24='Control Panel'!$F$41,$AA24,"Error -- Availability entered in an incorrect format"))))))))</f>
        <v>N</v>
      </c>
    </row>
    <row r="25" spans="1:28" s="15" customFormat="1" x14ac:dyDescent="0.25">
      <c r="A25" s="7">
        <v>13</v>
      </c>
      <c r="B25" s="264" t="s">
        <v>1356</v>
      </c>
      <c r="C25" s="14" t="s">
        <v>6</v>
      </c>
      <c r="D25" s="12"/>
      <c r="E25" s="268"/>
      <c r="F25" s="215" t="str">
        <f t="shared" si="0"/>
        <v>N/A</v>
      </c>
      <c r="G25" s="6"/>
      <c r="AA25" s="15" t="str">
        <f t="shared" si="1"/>
        <v/>
      </c>
      <c r="AB25" s="15" t="str">
        <f>IF(LEN($AA25)=0,"N",IF(LEN($AA25)&gt;1,"Error -- Availability entered in an incorrect format",IF($AA25='Control Panel'!$F$36,$AA25,IF($AA25='Control Panel'!$F$37,$AA25,IF($AA25='Control Panel'!$F$38,$AA25,IF($AA25='Control Panel'!$F$39,$AA25,IF($AA25='Control Panel'!$F$40,$AA25,IF($AA25='Control Panel'!$F$41,$AA25,"Error -- Availability entered in an incorrect format"))))))))</f>
        <v>N</v>
      </c>
    </row>
    <row r="26" spans="1:28" s="15" customFormat="1" x14ac:dyDescent="0.25">
      <c r="A26" s="7">
        <v>14</v>
      </c>
      <c r="B26" s="264" t="s">
        <v>1357</v>
      </c>
      <c r="C26" s="14" t="s">
        <v>6</v>
      </c>
      <c r="D26" s="12"/>
      <c r="E26" s="268"/>
      <c r="F26" s="215" t="str">
        <f t="shared" si="0"/>
        <v>N/A</v>
      </c>
      <c r="G26" s="6"/>
      <c r="AA26" s="15" t="str">
        <f t="shared" si="1"/>
        <v/>
      </c>
      <c r="AB26" s="15" t="str">
        <f>IF(LEN($AA26)=0,"N",IF(LEN($AA26)&gt;1,"Error -- Availability entered in an incorrect format",IF($AA26='Control Panel'!$F$36,$AA26,IF($AA26='Control Panel'!$F$37,$AA26,IF($AA26='Control Panel'!$F$38,$AA26,IF($AA26='Control Panel'!$F$39,$AA26,IF($AA26='Control Panel'!$F$40,$AA26,IF($AA26='Control Panel'!$F$41,$AA26,"Error -- Availability entered in an incorrect format"))))))))</f>
        <v>N</v>
      </c>
    </row>
    <row r="27" spans="1:28" s="15" customFormat="1" x14ac:dyDescent="0.25">
      <c r="A27" s="7">
        <v>15</v>
      </c>
      <c r="B27" s="264" t="s">
        <v>1358</v>
      </c>
      <c r="C27" s="14" t="s">
        <v>6</v>
      </c>
      <c r="D27" s="12"/>
      <c r="E27" s="268"/>
      <c r="F27" s="215" t="str">
        <f t="shared" si="0"/>
        <v>N/A</v>
      </c>
      <c r="G27" s="6"/>
      <c r="AA27" s="15" t="str">
        <f t="shared" si="1"/>
        <v/>
      </c>
      <c r="AB27" s="15" t="str">
        <f>IF(LEN($AA27)=0,"N",IF(LEN($AA27)&gt;1,"Error -- Availability entered in an incorrect format",IF($AA27='Control Panel'!$F$36,$AA27,IF($AA27='Control Panel'!$F$37,$AA27,IF($AA27='Control Panel'!$F$38,$AA27,IF($AA27='Control Panel'!$F$39,$AA27,IF($AA27='Control Panel'!$F$40,$AA27,IF($AA27='Control Panel'!$F$41,$AA27,"Error -- Availability entered in an incorrect format"))))))))</f>
        <v>N</v>
      </c>
    </row>
    <row r="28" spans="1:28" s="15" customFormat="1" x14ac:dyDescent="0.25">
      <c r="A28" s="7">
        <v>16</v>
      </c>
      <c r="B28" s="264" t="s">
        <v>1359</v>
      </c>
      <c r="C28" s="14" t="s">
        <v>6</v>
      </c>
      <c r="D28" s="12"/>
      <c r="E28" s="268"/>
      <c r="F28" s="215" t="str">
        <f t="shared" si="0"/>
        <v>N/A</v>
      </c>
      <c r="G28" s="6"/>
      <c r="AA28" s="15" t="str">
        <f t="shared" si="1"/>
        <v/>
      </c>
      <c r="AB28" s="15" t="str">
        <f>IF(LEN($AA28)=0,"N",IF(LEN($AA28)&gt;1,"Error -- Availability entered in an incorrect format",IF($AA28='Control Panel'!$F$36,$AA28,IF($AA28='Control Panel'!$F$37,$AA28,IF($AA28='Control Panel'!$F$38,$AA28,IF($AA28='Control Panel'!$F$39,$AA28,IF($AA28='Control Panel'!$F$40,$AA28,IF($AA28='Control Panel'!$F$41,$AA28,"Error -- Availability entered in an incorrect format"))))))))</f>
        <v>N</v>
      </c>
    </row>
    <row r="29" spans="1:28" s="15" customFormat="1" x14ac:dyDescent="0.25">
      <c r="A29" s="7">
        <v>17</v>
      </c>
      <c r="B29" s="264" t="s">
        <v>1360</v>
      </c>
      <c r="C29" s="14" t="s">
        <v>6</v>
      </c>
      <c r="D29" s="12"/>
      <c r="E29" s="268"/>
      <c r="F29" s="215" t="str">
        <f t="shared" si="0"/>
        <v>N/A</v>
      </c>
      <c r="G29" s="6"/>
      <c r="AA29" s="15" t="str">
        <f t="shared" si="1"/>
        <v/>
      </c>
      <c r="AB29" s="15" t="str">
        <f>IF(LEN($AA29)=0,"N",IF(LEN($AA29)&gt;1,"Error -- Availability entered in an incorrect format",IF($AA29='Control Panel'!$F$36,$AA29,IF($AA29='Control Panel'!$F$37,$AA29,IF($AA29='Control Panel'!$F$38,$AA29,IF($AA29='Control Panel'!$F$39,$AA29,IF($AA29='Control Panel'!$F$40,$AA29,IF($AA29='Control Panel'!$F$41,$AA29,"Error -- Availability entered in an incorrect format"))))))))</f>
        <v>N</v>
      </c>
    </row>
    <row r="30" spans="1:28" s="15" customFormat="1" ht="45" x14ac:dyDescent="0.25">
      <c r="A30" s="7">
        <v>18</v>
      </c>
      <c r="B30" s="10" t="s">
        <v>1361</v>
      </c>
      <c r="C30" s="14" t="s">
        <v>5</v>
      </c>
      <c r="D30" s="12"/>
      <c r="E30" s="268"/>
      <c r="F30" s="215" t="str">
        <f t="shared" si="0"/>
        <v>N/A</v>
      </c>
      <c r="G30" s="6"/>
      <c r="AA30" s="15" t="str">
        <f t="shared" si="1"/>
        <v/>
      </c>
      <c r="AB30" s="15" t="str">
        <f>IF(LEN($AA30)=0,"N",IF(LEN($AA30)&gt;1,"Error -- Availability entered in an incorrect format",IF($AA30='Control Panel'!$F$36,$AA30,IF($AA30='Control Panel'!$F$37,$AA30,IF($AA30='Control Panel'!$F$38,$AA30,IF($AA30='Control Panel'!$F$39,$AA30,IF($AA30='Control Panel'!$F$40,$AA30,IF($AA30='Control Panel'!$F$41,$AA30,"Error -- Availability entered in an incorrect format"))))))))</f>
        <v>N</v>
      </c>
    </row>
    <row r="31" spans="1:28" s="15" customFormat="1" ht="30" x14ac:dyDescent="0.25">
      <c r="A31" s="7">
        <v>19</v>
      </c>
      <c r="B31" s="10" t="s">
        <v>1362</v>
      </c>
      <c r="C31" s="14" t="s">
        <v>6</v>
      </c>
      <c r="D31" s="231"/>
      <c r="E31" s="268"/>
      <c r="F31" s="215" t="str">
        <f t="shared" si="0"/>
        <v>N/A</v>
      </c>
      <c r="G31" s="6"/>
      <c r="AA31" s="15" t="str">
        <f t="shared" si="1"/>
        <v/>
      </c>
      <c r="AB31" s="15" t="str">
        <f>IF(LEN($AA31)=0,"N",IF(LEN($AA31)&gt;1,"Error -- Availability entered in an incorrect format",IF($AA31='Control Panel'!$F$36,$AA31,IF($AA31='Control Panel'!$F$37,$AA31,IF($AA31='Control Panel'!$F$38,$AA31,IF($AA31='Control Panel'!$F$39,$AA31,IF($AA31='Control Panel'!$F$40,$AA31,IF($AA31='Control Panel'!$F$41,$AA31,"Error -- Availability entered in an incorrect format"))))))))</f>
        <v>N</v>
      </c>
    </row>
    <row r="32" spans="1:28" s="15" customFormat="1" ht="30" x14ac:dyDescent="0.25">
      <c r="A32" s="7">
        <v>20</v>
      </c>
      <c r="B32" s="10" t="s">
        <v>1363</v>
      </c>
      <c r="C32" s="14" t="s">
        <v>6</v>
      </c>
      <c r="D32" s="231"/>
      <c r="E32" s="268"/>
      <c r="F32" s="215" t="str">
        <f t="shared" si="0"/>
        <v>N/A</v>
      </c>
      <c r="G32" s="6"/>
      <c r="AA32" s="15" t="str">
        <f t="shared" si="1"/>
        <v/>
      </c>
      <c r="AB32" s="15" t="str">
        <f>IF(LEN($AA32)=0,"N",IF(LEN($AA32)&gt;1,"Error -- Availability entered in an incorrect format",IF($AA32='Control Panel'!$F$36,$AA32,IF($AA32='Control Panel'!$F$37,$AA32,IF($AA32='Control Panel'!$F$38,$AA32,IF($AA32='Control Panel'!$F$39,$AA32,IF($AA32='Control Panel'!$F$40,$AA32,IF($AA32='Control Panel'!$F$41,$AA32,"Error -- Availability entered in an incorrect format"))))))))</f>
        <v>N</v>
      </c>
    </row>
    <row r="33" spans="1:28" s="15" customFormat="1" x14ac:dyDescent="0.25">
      <c r="A33" s="7">
        <v>21</v>
      </c>
      <c r="B33" s="266" t="s">
        <v>1364</v>
      </c>
      <c r="C33" s="307"/>
      <c r="D33" s="231"/>
      <c r="E33" s="268"/>
      <c r="F33" s="215" t="str">
        <f t="shared" si="0"/>
        <v>N/A</v>
      </c>
      <c r="G33" s="6"/>
      <c r="AA33" s="15" t="str">
        <f t="shared" si="1"/>
        <v/>
      </c>
      <c r="AB33" s="15" t="str">
        <f>IF(LEN($AA33)=0,"N",IF(LEN($AA33)&gt;1,"Error -- Availability entered in an incorrect format",IF($AA33='Control Panel'!$F$36,$AA33,IF($AA33='Control Panel'!$F$37,$AA33,IF($AA33='Control Panel'!$F$38,$AA33,IF($AA33='Control Panel'!$F$39,$AA33,IF($AA33='Control Panel'!$F$40,$AA33,IF($AA33='Control Panel'!$F$41,$AA33,"Error -- Availability entered in an incorrect format"))))))))</f>
        <v>N</v>
      </c>
    </row>
    <row r="34" spans="1:28" s="15" customFormat="1" ht="45" x14ac:dyDescent="0.25">
      <c r="A34" s="7">
        <v>22</v>
      </c>
      <c r="B34" s="10" t="s">
        <v>1365</v>
      </c>
      <c r="C34" s="14" t="s">
        <v>6</v>
      </c>
      <c r="D34" s="231"/>
      <c r="E34" s="268"/>
      <c r="F34" s="215" t="str">
        <f t="shared" si="0"/>
        <v>N/A</v>
      </c>
      <c r="G34" s="6"/>
      <c r="AA34" s="15" t="str">
        <f t="shared" si="1"/>
        <v/>
      </c>
      <c r="AB34" s="15" t="str">
        <f>IF(LEN($AA34)=0,"N",IF(LEN($AA34)&gt;1,"Error -- Availability entered in an incorrect format",IF($AA34='Control Panel'!$F$36,$AA34,IF($AA34='Control Panel'!$F$37,$AA34,IF($AA34='Control Panel'!$F$38,$AA34,IF($AA34='Control Panel'!$F$39,$AA34,IF($AA34='Control Panel'!$F$40,$AA34,IF($AA34='Control Panel'!$F$41,$AA34,"Error -- Availability entered in an incorrect format"))))))))</f>
        <v>N</v>
      </c>
    </row>
    <row r="35" spans="1:28" s="15" customFormat="1" x14ac:dyDescent="0.25">
      <c r="A35" s="7">
        <v>23</v>
      </c>
      <c r="B35" s="10" t="s">
        <v>1366</v>
      </c>
      <c r="C35" s="14" t="s">
        <v>6</v>
      </c>
      <c r="D35" s="231"/>
      <c r="E35" s="268"/>
      <c r="F35" s="215" t="str">
        <f t="shared" si="0"/>
        <v>N/A</v>
      </c>
      <c r="G35" s="6"/>
      <c r="AA35" s="15" t="str">
        <f t="shared" si="1"/>
        <v/>
      </c>
      <c r="AB35" s="15" t="str">
        <f>IF(LEN($AA35)=0,"N",IF(LEN($AA35)&gt;1,"Error -- Availability entered in an incorrect format",IF($AA35='Control Panel'!$F$36,$AA35,IF($AA35='Control Panel'!$F$37,$AA35,IF($AA35='Control Panel'!$F$38,$AA35,IF($AA35='Control Panel'!$F$39,$AA35,IF($AA35='Control Panel'!$F$40,$AA35,IF($AA35='Control Panel'!$F$41,$AA35,"Error -- Availability entered in an incorrect format"))))))))</f>
        <v>N</v>
      </c>
    </row>
    <row r="36" spans="1:28" s="15" customFormat="1" ht="30" x14ac:dyDescent="0.25">
      <c r="A36" s="7">
        <v>24</v>
      </c>
      <c r="B36" s="10" t="s">
        <v>1367</v>
      </c>
      <c r="C36" s="14" t="s">
        <v>5</v>
      </c>
      <c r="D36" s="231"/>
      <c r="E36" s="268"/>
      <c r="F36" s="215" t="str">
        <f t="shared" si="0"/>
        <v>N/A</v>
      </c>
      <c r="G36" s="6"/>
      <c r="AA36" s="15" t="str">
        <f t="shared" si="1"/>
        <v/>
      </c>
      <c r="AB36" s="15" t="str">
        <f>IF(LEN($AA36)=0,"N",IF(LEN($AA36)&gt;1,"Error -- Availability entered in an incorrect format",IF($AA36='Control Panel'!$F$36,$AA36,IF($AA36='Control Panel'!$F$37,$AA36,IF($AA36='Control Panel'!$F$38,$AA36,IF($AA36='Control Panel'!$F$39,$AA36,IF($AA36='Control Panel'!$F$40,$AA36,IF($AA36='Control Panel'!$F$41,$AA36,"Error -- Availability entered in an incorrect format"))))))))</f>
        <v>N</v>
      </c>
    </row>
    <row r="37" spans="1:28" s="15" customFormat="1" ht="30" x14ac:dyDescent="0.25">
      <c r="A37" s="7">
        <v>25</v>
      </c>
      <c r="B37" s="10" t="s">
        <v>1368</v>
      </c>
      <c r="C37" s="14" t="s">
        <v>6</v>
      </c>
      <c r="D37" s="231"/>
      <c r="E37" s="268"/>
      <c r="F37" s="215" t="str">
        <f t="shared" si="0"/>
        <v>N/A</v>
      </c>
      <c r="G37" s="6"/>
      <c r="AA37" s="15" t="str">
        <f t="shared" si="1"/>
        <v/>
      </c>
      <c r="AB37" s="15" t="str">
        <f>IF(LEN($AA37)=0,"N",IF(LEN($AA37)&gt;1,"Error -- Availability entered in an incorrect format",IF($AA37='Control Panel'!$F$36,$AA37,IF($AA37='Control Panel'!$F$37,$AA37,IF($AA37='Control Panel'!$F$38,$AA37,IF($AA37='Control Panel'!$F$39,$AA37,IF($AA37='Control Panel'!$F$40,$AA37,IF($AA37='Control Panel'!$F$41,$AA37,"Error -- Availability entered in an incorrect format"))))))))</f>
        <v>N</v>
      </c>
    </row>
    <row r="38" spans="1:28" s="15" customFormat="1" ht="30" x14ac:dyDescent="0.25">
      <c r="A38" s="7">
        <v>26</v>
      </c>
      <c r="B38" s="10" t="s">
        <v>1369</v>
      </c>
      <c r="C38" s="14" t="s">
        <v>6</v>
      </c>
      <c r="D38" s="231"/>
      <c r="E38" s="268"/>
      <c r="F38" s="215" t="str">
        <f t="shared" si="0"/>
        <v>N/A</v>
      </c>
      <c r="G38" s="6"/>
      <c r="AA38" s="15" t="str">
        <f t="shared" si="1"/>
        <v/>
      </c>
      <c r="AB38" s="15" t="str">
        <f>IF(LEN($AA38)=0,"N",IF(LEN($AA38)&gt;1,"Error -- Availability entered in an incorrect format",IF($AA38='Control Panel'!$F$36,$AA38,IF($AA38='Control Panel'!$F$37,$AA38,IF($AA38='Control Panel'!$F$38,$AA38,IF($AA38='Control Panel'!$F$39,$AA38,IF($AA38='Control Panel'!$F$40,$AA38,IF($AA38='Control Panel'!$F$41,$AA38,"Error -- Availability entered in an incorrect format"))))))))</f>
        <v>N</v>
      </c>
    </row>
    <row r="39" spans="1:28" s="15" customFormat="1" x14ac:dyDescent="0.25">
      <c r="A39" s="7">
        <v>27</v>
      </c>
      <c r="B39" s="266" t="s">
        <v>1370</v>
      </c>
      <c r="C39" s="307"/>
      <c r="D39" s="231"/>
      <c r="E39" s="268"/>
      <c r="F39" s="215" t="str">
        <f t="shared" si="0"/>
        <v>N/A</v>
      </c>
      <c r="G39" s="6"/>
      <c r="AA39" s="15" t="str">
        <f t="shared" si="1"/>
        <v/>
      </c>
      <c r="AB39" s="15" t="str">
        <f>IF(LEN($AA39)=0,"N",IF(LEN($AA39)&gt;1,"Error -- Availability entered in an incorrect format",IF($AA39='Control Panel'!$F$36,$AA39,IF($AA39='Control Panel'!$F$37,$AA39,IF($AA39='Control Panel'!$F$38,$AA39,IF($AA39='Control Panel'!$F$39,$AA39,IF($AA39='Control Panel'!$F$40,$AA39,IF($AA39='Control Panel'!$F$41,$AA39,"Error -- Availability entered in an incorrect format"))))))))</f>
        <v>N</v>
      </c>
    </row>
    <row r="40" spans="1:28" s="15" customFormat="1" ht="30" x14ac:dyDescent="0.25">
      <c r="A40" s="7">
        <v>28</v>
      </c>
      <c r="B40" s="10" t="s">
        <v>1371</v>
      </c>
      <c r="C40" s="14" t="s">
        <v>5</v>
      </c>
      <c r="D40" s="231"/>
      <c r="E40" s="268"/>
      <c r="F40" s="215" t="str">
        <f t="shared" si="0"/>
        <v>N/A</v>
      </c>
      <c r="G40" s="6"/>
      <c r="AA40" s="15" t="str">
        <f t="shared" si="1"/>
        <v/>
      </c>
      <c r="AB40" s="15" t="str">
        <f>IF(LEN($AA40)=0,"N",IF(LEN($AA40)&gt;1,"Error -- Availability entered in an incorrect format",IF($AA40='Control Panel'!$F$36,$AA40,IF($AA40='Control Panel'!$F$37,$AA40,IF($AA40='Control Panel'!$F$38,$AA40,IF($AA40='Control Panel'!$F$39,$AA40,IF($AA40='Control Panel'!$F$40,$AA40,IF($AA40='Control Panel'!$F$41,$AA40,"Error -- Availability entered in an incorrect format"))))))))</f>
        <v>N</v>
      </c>
    </row>
    <row r="41" spans="1:28" s="15" customFormat="1" ht="30" x14ac:dyDescent="0.25">
      <c r="A41" s="7">
        <v>29</v>
      </c>
      <c r="B41" s="10" t="s">
        <v>1372</v>
      </c>
      <c r="C41" s="14" t="s">
        <v>5</v>
      </c>
      <c r="D41" s="231"/>
      <c r="E41" s="268"/>
      <c r="F41" s="215" t="str">
        <f t="shared" si="0"/>
        <v>N/A</v>
      </c>
      <c r="G41" s="6"/>
      <c r="AA41" s="15" t="str">
        <f t="shared" si="1"/>
        <v/>
      </c>
      <c r="AB41" s="15" t="str">
        <f>IF(LEN($AA41)=0,"N",IF(LEN($AA41)&gt;1,"Error -- Availability entered in an incorrect format",IF($AA41='Control Panel'!$F$36,$AA41,IF($AA41='Control Panel'!$F$37,$AA41,IF($AA41='Control Panel'!$F$38,$AA41,IF($AA41='Control Panel'!$F$39,$AA41,IF($AA41='Control Panel'!$F$40,$AA41,IF($AA41='Control Panel'!$F$41,$AA41,"Error -- Availability entered in an incorrect format"))))))))</f>
        <v>N</v>
      </c>
    </row>
    <row r="42" spans="1:28" s="15" customFormat="1" ht="45" x14ac:dyDescent="0.25">
      <c r="A42" s="7">
        <v>30</v>
      </c>
      <c r="B42" s="10" t="s">
        <v>1373</v>
      </c>
      <c r="C42" s="14" t="s">
        <v>6</v>
      </c>
      <c r="D42" s="231"/>
      <c r="E42" s="268"/>
      <c r="F42" s="215" t="str">
        <f t="shared" si="0"/>
        <v>N/A</v>
      </c>
      <c r="G42" s="6"/>
      <c r="AA42" s="15" t="str">
        <f t="shared" si="1"/>
        <v/>
      </c>
      <c r="AB42" s="15" t="str">
        <f>IF(LEN($AA42)=0,"N",IF(LEN($AA42)&gt;1,"Error -- Availability entered in an incorrect format",IF($AA42='Control Panel'!$F$36,$AA42,IF($AA42='Control Panel'!$F$37,$AA42,IF($AA42='Control Panel'!$F$38,$AA42,IF($AA42='Control Panel'!$F$39,$AA42,IF($AA42='Control Panel'!$F$40,$AA42,IF($AA42='Control Panel'!$F$41,$AA42,"Error -- Availability entered in an incorrect format"))))))))</f>
        <v>N</v>
      </c>
    </row>
    <row r="43" spans="1:28" s="15" customFormat="1" ht="45" x14ac:dyDescent="0.25">
      <c r="A43" s="7">
        <v>31</v>
      </c>
      <c r="B43" s="10" t="s">
        <v>1374</v>
      </c>
      <c r="C43" s="14" t="s">
        <v>5</v>
      </c>
      <c r="D43" s="231"/>
      <c r="E43" s="268"/>
      <c r="F43" s="215" t="str">
        <f t="shared" si="0"/>
        <v>N/A</v>
      </c>
      <c r="G43" s="6"/>
      <c r="AA43" s="15" t="str">
        <f t="shared" si="1"/>
        <v/>
      </c>
      <c r="AB43" s="15" t="str">
        <f>IF(LEN($AA43)=0,"N",IF(LEN($AA43)&gt;1,"Error -- Availability entered in an incorrect format",IF($AA43='Control Panel'!$F$36,$AA43,IF($AA43='Control Panel'!$F$37,$AA43,IF($AA43='Control Panel'!$F$38,$AA43,IF($AA43='Control Panel'!$F$39,$AA43,IF($AA43='Control Panel'!$F$40,$AA43,IF($AA43='Control Panel'!$F$41,$AA43,"Error -- Availability entered in an incorrect format"))))))))</f>
        <v>N</v>
      </c>
    </row>
    <row r="44" spans="1:28" s="15" customFormat="1" ht="45" x14ac:dyDescent="0.25">
      <c r="A44" s="7">
        <v>32</v>
      </c>
      <c r="B44" s="10" t="s">
        <v>1375</v>
      </c>
      <c r="C44" s="14" t="s">
        <v>5</v>
      </c>
      <c r="D44" s="231"/>
      <c r="E44" s="268"/>
      <c r="F44" s="215" t="str">
        <f t="shared" si="0"/>
        <v>N/A</v>
      </c>
      <c r="G44" s="6"/>
      <c r="AA44" s="15" t="str">
        <f t="shared" si="1"/>
        <v/>
      </c>
      <c r="AB44" s="15" t="str">
        <f>IF(LEN($AA44)=0,"N",IF(LEN($AA44)&gt;1,"Error -- Availability entered in an incorrect format",IF($AA44='Control Panel'!$F$36,$AA44,IF($AA44='Control Panel'!$F$37,$AA44,IF($AA44='Control Panel'!$F$38,$AA44,IF($AA44='Control Panel'!$F$39,$AA44,IF($AA44='Control Panel'!$F$40,$AA44,IF($AA44='Control Panel'!$F$41,$AA44,"Error -- Availability entered in an incorrect format"))))))))</f>
        <v>N</v>
      </c>
    </row>
    <row r="45" spans="1:28" s="15" customFormat="1" ht="45" x14ac:dyDescent="0.25">
      <c r="A45" s="7">
        <v>33</v>
      </c>
      <c r="B45" s="10" t="s">
        <v>1376</v>
      </c>
      <c r="C45" s="14" t="s">
        <v>5</v>
      </c>
      <c r="D45" s="231"/>
      <c r="E45" s="268"/>
      <c r="F45" s="215" t="str">
        <f t="shared" si="0"/>
        <v>N/A</v>
      </c>
      <c r="G45" s="6"/>
      <c r="AA45" s="15" t="str">
        <f t="shared" si="1"/>
        <v/>
      </c>
      <c r="AB45" s="15" t="str">
        <f>IF(LEN($AA45)=0,"N",IF(LEN($AA45)&gt;1,"Error -- Availability entered in an incorrect format",IF($AA45='Control Panel'!$F$36,$AA45,IF($AA45='Control Panel'!$F$37,$AA45,IF($AA45='Control Panel'!$F$38,$AA45,IF($AA45='Control Panel'!$F$39,$AA45,IF($AA45='Control Panel'!$F$40,$AA45,IF($AA45='Control Panel'!$F$41,$AA45,"Error -- Availability entered in an incorrect format"))))))))</f>
        <v>N</v>
      </c>
    </row>
    <row r="46" spans="1:28" s="15" customFormat="1" x14ac:dyDescent="0.25">
      <c r="A46" s="7">
        <v>34</v>
      </c>
      <c r="B46" s="266" t="s">
        <v>1377</v>
      </c>
      <c r="C46" s="307"/>
      <c r="D46" s="231"/>
      <c r="E46" s="268"/>
      <c r="F46" s="215" t="str">
        <f t="shared" si="0"/>
        <v>N/A</v>
      </c>
      <c r="G46" s="6"/>
      <c r="AA46" s="15" t="str">
        <f t="shared" si="1"/>
        <v/>
      </c>
      <c r="AB46" s="15" t="str">
        <f>IF(LEN($AA46)=0,"N",IF(LEN($AA46)&gt;1,"Error -- Availability entered in an incorrect format",IF($AA46='Control Panel'!$F$36,$AA46,IF($AA46='Control Panel'!$F$37,$AA46,IF($AA46='Control Panel'!$F$38,$AA46,IF($AA46='Control Panel'!$F$39,$AA46,IF($AA46='Control Panel'!$F$40,$AA46,IF($AA46='Control Panel'!$F$41,$AA46,"Error -- Availability entered in an incorrect format"))))))))</f>
        <v>N</v>
      </c>
    </row>
    <row r="47" spans="1:28" s="15" customFormat="1" ht="45" x14ac:dyDescent="0.25">
      <c r="A47" s="7">
        <v>35</v>
      </c>
      <c r="B47" s="10" t="s">
        <v>1378</v>
      </c>
      <c r="C47" s="14" t="s">
        <v>5</v>
      </c>
      <c r="D47" s="231"/>
      <c r="E47" s="268"/>
      <c r="F47" s="215" t="str">
        <f t="shared" si="0"/>
        <v>N/A</v>
      </c>
      <c r="G47" s="6"/>
      <c r="AA47" s="15" t="str">
        <f t="shared" si="1"/>
        <v/>
      </c>
      <c r="AB47" s="15" t="str">
        <f>IF(LEN($AA47)=0,"N",IF(LEN($AA47)&gt;1,"Error -- Availability entered in an incorrect format",IF($AA47='Control Panel'!$F$36,$AA47,IF($AA47='Control Panel'!$F$37,$AA47,IF($AA47='Control Panel'!$F$38,$AA47,IF($AA47='Control Panel'!$F$39,$AA47,IF($AA47='Control Panel'!$F$40,$AA47,IF($AA47='Control Panel'!$F$41,$AA47,"Error -- Availability entered in an incorrect format"))))))))</f>
        <v>N</v>
      </c>
    </row>
    <row r="48" spans="1:28" s="15" customFormat="1" x14ac:dyDescent="0.25">
      <c r="A48" s="7">
        <v>36</v>
      </c>
      <c r="B48" s="10" t="s">
        <v>1379</v>
      </c>
      <c r="C48" s="14" t="s">
        <v>7</v>
      </c>
      <c r="D48" s="231"/>
      <c r="E48" s="268"/>
      <c r="F48" s="215" t="str">
        <f t="shared" si="0"/>
        <v>N/A</v>
      </c>
      <c r="G48" s="6"/>
      <c r="AA48" s="15" t="str">
        <f t="shared" si="1"/>
        <v/>
      </c>
      <c r="AB48" s="15" t="str">
        <f>IF(LEN($AA48)=0,"N",IF(LEN($AA48)&gt;1,"Error -- Availability entered in an incorrect format",IF($AA48='Control Panel'!$F$36,$AA48,IF($AA48='Control Panel'!$F$37,$AA48,IF($AA48='Control Panel'!$F$38,$AA48,IF($AA48='Control Panel'!$F$39,$AA48,IF($AA48='Control Panel'!$F$40,$AA48,IF($AA48='Control Panel'!$F$41,$AA48,"Error -- Availability entered in an incorrect format"))))))))</f>
        <v>N</v>
      </c>
    </row>
    <row r="49" spans="1:28" s="15" customFormat="1" ht="30" x14ac:dyDescent="0.25">
      <c r="A49" s="7">
        <v>37</v>
      </c>
      <c r="B49" s="10" t="s">
        <v>1380</v>
      </c>
      <c r="C49" s="14" t="s">
        <v>6</v>
      </c>
      <c r="D49" s="231"/>
      <c r="E49" s="268"/>
      <c r="F49" s="215" t="str">
        <f t="shared" si="0"/>
        <v>N/A</v>
      </c>
      <c r="G49" s="6"/>
      <c r="AA49" s="15" t="str">
        <f t="shared" si="1"/>
        <v/>
      </c>
      <c r="AB49" s="15" t="str">
        <f>IF(LEN($AA49)=0,"N",IF(LEN($AA49)&gt;1,"Error -- Availability entered in an incorrect format",IF($AA49='Control Panel'!$F$36,$AA49,IF($AA49='Control Panel'!$F$37,$AA49,IF($AA49='Control Panel'!$F$38,$AA49,IF($AA49='Control Panel'!$F$39,$AA49,IF($AA49='Control Panel'!$F$40,$AA49,IF($AA49='Control Panel'!$F$41,$AA49,"Error -- Availability entered in an incorrect format"))))))))</f>
        <v>N</v>
      </c>
    </row>
    <row r="50" spans="1:28" s="15" customFormat="1" ht="30" x14ac:dyDescent="0.25">
      <c r="A50" s="7">
        <v>38</v>
      </c>
      <c r="B50" s="10" t="s">
        <v>1381</v>
      </c>
      <c r="C50" s="14" t="s">
        <v>5</v>
      </c>
      <c r="D50" s="231"/>
      <c r="E50" s="268"/>
      <c r="F50" s="215" t="str">
        <f t="shared" si="0"/>
        <v>N/A</v>
      </c>
      <c r="G50" s="6"/>
      <c r="AA50" s="15" t="str">
        <f t="shared" si="1"/>
        <v/>
      </c>
      <c r="AB50" s="15" t="str">
        <f>IF(LEN($AA50)=0,"N",IF(LEN($AA50)&gt;1,"Error -- Availability entered in an incorrect format",IF($AA50='Control Panel'!$F$36,$AA50,IF($AA50='Control Panel'!$F$37,$AA50,IF($AA50='Control Panel'!$F$38,$AA50,IF($AA50='Control Panel'!$F$39,$AA50,IF($AA50='Control Panel'!$F$40,$AA50,IF($AA50='Control Panel'!$F$41,$AA50,"Error -- Availability entered in an incorrect format"))))))))</f>
        <v>N</v>
      </c>
    </row>
    <row r="51" spans="1:28" s="15" customFormat="1" ht="30" x14ac:dyDescent="0.25">
      <c r="A51" s="7">
        <v>39</v>
      </c>
      <c r="B51" s="10" t="s">
        <v>1382</v>
      </c>
      <c r="C51" s="14" t="s">
        <v>5</v>
      </c>
      <c r="D51" s="231"/>
      <c r="E51" s="268"/>
      <c r="F51" s="215" t="str">
        <f t="shared" si="0"/>
        <v>N/A</v>
      </c>
      <c r="G51" s="6"/>
      <c r="AA51" s="15" t="str">
        <f t="shared" si="1"/>
        <v/>
      </c>
      <c r="AB51" s="15" t="str">
        <f>IF(LEN($AA51)=0,"N",IF(LEN($AA51)&gt;1,"Error -- Availability entered in an incorrect format",IF($AA51='Control Panel'!$F$36,$AA51,IF($AA51='Control Panel'!$F$37,$AA51,IF($AA51='Control Panel'!$F$38,$AA51,IF($AA51='Control Panel'!$F$39,$AA51,IF($AA51='Control Panel'!$F$40,$AA51,IF($AA51='Control Panel'!$F$41,$AA51,"Error -- Availability entered in an incorrect format"))))))))</f>
        <v>N</v>
      </c>
    </row>
    <row r="52" spans="1:28" s="15" customFormat="1" x14ac:dyDescent="0.25">
      <c r="A52" s="7">
        <v>40</v>
      </c>
      <c r="B52" s="10" t="s">
        <v>1383</v>
      </c>
      <c r="C52" s="14" t="s">
        <v>5</v>
      </c>
      <c r="D52" s="231"/>
      <c r="E52" s="268"/>
      <c r="F52" s="215" t="str">
        <f t="shared" si="0"/>
        <v>N/A</v>
      </c>
      <c r="G52" s="6"/>
      <c r="AA52" s="15" t="str">
        <f t="shared" si="1"/>
        <v/>
      </c>
      <c r="AB52" s="15" t="str">
        <f>IF(LEN($AA52)=0,"N",IF(LEN($AA52)&gt;1,"Error -- Availability entered in an incorrect format",IF($AA52='Control Panel'!$F$36,$AA52,IF($AA52='Control Panel'!$F$37,$AA52,IF($AA52='Control Panel'!$F$38,$AA52,IF($AA52='Control Panel'!$F$39,$AA52,IF($AA52='Control Panel'!$F$40,$AA52,IF($AA52='Control Panel'!$F$41,$AA52,"Error -- Availability entered in an incorrect format"))))))))</f>
        <v>N</v>
      </c>
    </row>
    <row r="53" spans="1:28" s="15" customFormat="1" x14ac:dyDescent="0.25">
      <c r="A53" s="7">
        <v>41</v>
      </c>
      <c r="B53" s="10" t="s">
        <v>1384</v>
      </c>
      <c r="C53" s="14" t="s">
        <v>5</v>
      </c>
      <c r="D53" s="231"/>
      <c r="E53" s="268"/>
      <c r="F53" s="215" t="str">
        <f t="shared" si="0"/>
        <v>N/A</v>
      </c>
      <c r="G53" s="6"/>
      <c r="AA53" s="15" t="str">
        <f t="shared" si="1"/>
        <v/>
      </c>
      <c r="AB53" s="15" t="str">
        <f>IF(LEN($AA53)=0,"N",IF(LEN($AA53)&gt;1,"Error -- Availability entered in an incorrect format",IF($AA53='Control Panel'!$F$36,$AA53,IF($AA53='Control Panel'!$F$37,$AA53,IF($AA53='Control Panel'!$F$38,$AA53,IF($AA53='Control Panel'!$F$39,$AA53,IF($AA53='Control Panel'!$F$40,$AA53,IF($AA53='Control Panel'!$F$41,$AA53,"Error -- Availability entered in an incorrect format"))))))))</f>
        <v>N</v>
      </c>
    </row>
    <row r="54" spans="1:28" s="15" customFormat="1" x14ac:dyDescent="0.25">
      <c r="A54" s="7">
        <v>42</v>
      </c>
      <c r="B54" s="10" t="s">
        <v>1385</v>
      </c>
      <c r="C54" s="14" t="s">
        <v>6</v>
      </c>
      <c r="D54" s="231"/>
      <c r="E54" s="268"/>
      <c r="F54" s="215" t="str">
        <f t="shared" si="0"/>
        <v>N/A</v>
      </c>
      <c r="G54" s="6"/>
      <c r="AA54" s="15" t="str">
        <f t="shared" si="1"/>
        <v/>
      </c>
      <c r="AB54" s="15" t="str">
        <f>IF(LEN($AA54)=0,"N",IF(LEN($AA54)&gt;1,"Error -- Availability entered in an incorrect format",IF($AA54='Control Panel'!$F$36,$AA54,IF($AA54='Control Panel'!$F$37,$AA54,IF($AA54='Control Panel'!$F$38,$AA54,IF($AA54='Control Panel'!$F$39,$AA54,IF($AA54='Control Panel'!$F$40,$AA54,IF($AA54='Control Panel'!$F$41,$AA54,"Error -- Availability entered in an incorrect format"))))))))</f>
        <v>N</v>
      </c>
    </row>
    <row r="55" spans="1:28" s="15" customFormat="1" x14ac:dyDescent="0.25">
      <c r="A55" s="7">
        <v>43</v>
      </c>
      <c r="B55" s="10" t="s">
        <v>1386</v>
      </c>
      <c r="C55" s="14" t="s">
        <v>6</v>
      </c>
      <c r="D55" s="231"/>
      <c r="E55" s="268"/>
      <c r="F55" s="215" t="str">
        <f t="shared" si="0"/>
        <v>N/A</v>
      </c>
      <c r="G55" s="6"/>
      <c r="AA55" s="15" t="str">
        <f t="shared" si="1"/>
        <v/>
      </c>
      <c r="AB55" s="15" t="str">
        <f>IF(LEN($AA55)=0,"N",IF(LEN($AA55)&gt;1,"Error -- Availability entered in an incorrect format",IF($AA55='Control Panel'!$F$36,$AA55,IF($AA55='Control Panel'!$F$37,$AA55,IF($AA55='Control Panel'!$F$38,$AA55,IF($AA55='Control Panel'!$F$39,$AA55,IF($AA55='Control Panel'!$F$40,$AA55,IF($AA55='Control Panel'!$F$41,$AA55,"Error -- Availability entered in an incorrect format"))))))))</f>
        <v>N</v>
      </c>
    </row>
    <row r="56" spans="1:28" s="15" customFormat="1" ht="45" x14ac:dyDescent="0.25">
      <c r="A56" s="7">
        <v>44</v>
      </c>
      <c r="B56" s="10" t="s">
        <v>1387</v>
      </c>
      <c r="C56" s="14" t="s">
        <v>5</v>
      </c>
      <c r="D56" s="231"/>
      <c r="E56" s="268"/>
      <c r="F56" s="215" t="str">
        <f t="shared" si="0"/>
        <v>N/A</v>
      </c>
      <c r="G56" s="6"/>
      <c r="AA56" s="15" t="str">
        <f t="shared" si="1"/>
        <v/>
      </c>
      <c r="AB56" s="15" t="str">
        <f>IF(LEN($AA56)=0,"N",IF(LEN($AA56)&gt;1,"Error -- Availability entered in an incorrect format",IF($AA56='Control Panel'!$F$36,$AA56,IF($AA56='Control Panel'!$F$37,$AA56,IF($AA56='Control Panel'!$F$38,$AA56,IF($AA56='Control Panel'!$F$39,$AA56,IF($AA56='Control Panel'!$F$40,$AA56,IF($AA56='Control Panel'!$F$41,$AA56,"Error -- Availability entered in an incorrect format"))))))))</f>
        <v>N</v>
      </c>
    </row>
    <row r="57" spans="1:28" s="15" customFormat="1" ht="30" x14ac:dyDescent="0.25">
      <c r="A57" s="7">
        <v>45</v>
      </c>
      <c r="B57" s="10" t="s">
        <v>1388</v>
      </c>
      <c r="C57" s="14" t="s">
        <v>5</v>
      </c>
      <c r="D57" s="231"/>
      <c r="E57" s="268"/>
      <c r="F57" s="215" t="str">
        <f t="shared" si="0"/>
        <v>N/A</v>
      </c>
      <c r="G57" s="6"/>
      <c r="AA57" s="15" t="str">
        <f t="shared" si="1"/>
        <v/>
      </c>
      <c r="AB57" s="15" t="str">
        <f>IF(LEN($AA57)=0,"N",IF(LEN($AA57)&gt;1,"Error -- Availability entered in an incorrect format",IF($AA57='Control Panel'!$F$36,$AA57,IF($AA57='Control Panel'!$F$37,$AA57,IF($AA57='Control Panel'!$F$38,$AA57,IF($AA57='Control Panel'!$F$39,$AA57,IF($AA57='Control Panel'!$F$40,$AA57,IF($AA57='Control Panel'!$F$41,$AA57,"Error -- Availability entered in an incorrect format"))))))))</f>
        <v>N</v>
      </c>
    </row>
    <row r="58" spans="1:28" s="15" customFormat="1" x14ac:dyDescent="0.25">
      <c r="A58" s="7">
        <v>46</v>
      </c>
      <c r="B58" s="10" t="s">
        <v>1389</v>
      </c>
      <c r="C58" s="14" t="s">
        <v>6</v>
      </c>
      <c r="D58" s="231"/>
      <c r="E58" s="268"/>
      <c r="F58" s="215" t="str">
        <f t="shared" si="0"/>
        <v>N/A</v>
      </c>
      <c r="G58" s="6"/>
      <c r="AA58" s="15" t="str">
        <f t="shared" si="1"/>
        <v/>
      </c>
      <c r="AB58" s="15" t="str">
        <f>IF(LEN($AA58)=0,"N",IF(LEN($AA58)&gt;1,"Error -- Availability entered in an incorrect format",IF($AA58='Control Panel'!$F$36,$AA58,IF($AA58='Control Panel'!$F$37,$AA58,IF($AA58='Control Panel'!$F$38,$AA58,IF($AA58='Control Panel'!$F$39,$AA58,IF($AA58='Control Panel'!$F$40,$AA58,IF($AA58='Control Panel'!$F$41,$AA58,"Error -- Availability entered in an incorrect format"))))))))</f>
        <v>N</v>
      </c>
    </row>
    <row r="59" spans="1:28" s="15" customFormat="1" ht="30" x14ac:dyDescent="0.25">
      <c r="A59" s="7">
        <v>47</v>
      </c>
      <c r="B59" s="10" t="s">
        <v>1390</v>
      </c>
      <c r="C59" s="14" t="s">
        <v>6</v>
      </c>
      <c r="D59" s="231"/>
      <c r="E59" s="268"/>
      <c r="F59" s="215" t="str">
        <f t="shared" si="0"/>
        <v>N/A</v>
      </c>
      <c r="G59" s="6"/>
      <c r="AA59" s="15" t="str">
        <f t="shared" si="1"/>
        <v/>
      </c>
      <c r="AB59" s="15" t="str">
        <f>IF(LEN($AA59)=0,"N",IF(LEN($AA59)&gt;1,"Error -- Availability entered in an incorrect format",IF($AA59='Control Panel'!$F$36,$AA59,IF($AA59='Control Panel'!$F$37,$AA59,IF($AA59='Control Panel'!$F$38,$AA59,IF($AA59='Control Panel'!$F$39,$AA59,IF($AA59='Control Panel'!$F$40,$AA59,IF($AA59='Control Panel'!$F$41,$AA59,"Error -- Availability entered in an incorrect format"))))))))</f>
        <v>N</v>
      </c>
    </row>
    <row r="60" spans="1:28" s="15" customFormat="1" ht="30" x14ac:dyDescent="0.25">
      <c r="A60" s="7">
        <v>48</v>
      </c>
      <c r="B60" s="10" t="s">
        <v>1391</v>
      </c>
      <c r="C60" s="14" t="s">
        <v>5</v>
      </c>
      <c r="D60" s="231"/>
      <c r="E60" s="268"/>
      <c r="F60" s="215" t="str">
        <f t="shared" si="0"/>
        <v>N/A</v>
      </c>
      <c r="G60" s="6"/>
      <c r="AA60" s="15" t="str">
        <f t="shared" si="1"/>
        <v/>
      </c>
      <c r="AB60" s="15" t="str">
        <f>IF(LEN($AA60)=0,"N",IF(LEN($AA60)&gt;1,"Error -- Availability entered in an incorrect format",IF($AA60='Control Panel'!$F$36,$AA60,IF($AA60='Control Panel'!$F$37,$AA60,IF($AA60='Control Panel'!$F$38,$AA60,IF($AA60='Control Panel'!$F$39,$AA60,IF($AA60='Control Panel'!$F$40,$AA60,IF($AA60='Control Panel'!$F$41,$AA60,"Error -- Availability entered in an incorrect format"))))))))</f>
        <v>N</v>
      </c>
    </row>
    <row r="61" spans="1:28" s="15" customFormat="1" ht="30" x14ac:dyDescent="0.25">
      <c r="A61" s="7">
        <v>49</v>
      </c>
      <c r="B61" s="10" t="s">
        <v>1392</v>
      </c>
      <c r="C61" s="14" t="s">
        <v>6</v>
      </c>
      <c r="D61" s="231"/>
      <c r="E61" s="268"/>
      <c r="F61" s="215" t="str">
        <f t="shared" si="0"/>
        <v>N/A</v>
      </c>
      <c r="G61" s="6"/>
      <c r="AA61" s="15" t="str">
        <f t="shared" si="1"/>
        <v/>
      </c>
      <c r="AB61" s="15" t="str">
        <f>IF(LEN($AA61)=0,"N",IF(LEN($AA61)&gt;1,"Error -- Availability entered in an incorrect format",IF($AA61='Control Panel'!$F$36,$AA61,IF($AA61='Control Panel'!$F$37,$AA61,IF($AA61='Control Panel'!$F$38,$AA61,IF($AA61='Control Panel'!$F$39,$AA61,IF($AA61='Control Panel'!$F$40,$AA61,IF($AA61='Control Panel'!$F$41,$AA61,"Error -- Availability entered in an incorrect format"))))))))</f>
        <v>N</v>
      </c>
    </row>
    <row r="62" spans="1:28" s="15" customFormat="1" x14ac:dyDescent="0.25">
      <c r="A62" s="7">
        <v>50</v>
      </c>
      <c r="B62" s="10" t="s">
        <v>1393</v>
      </c>
      <c r="C62" s="14" t="s">
        <v>5</v>
      </c>
      <c r="D62" s="231"/>
      <c r="E62" s="268"/>
      <c r="F62" s="215" t="str">
        <f t="shared" si="0"/>
        <v>N/A</v>
      </c>
      <c r="G62" s="6"/>
      <c r="AA62" s="15" t="str">
        <f t="shared" si="1"/>
        <v/>
      </c>
      <c r="AB62" s="15" t="str">
        <f>IF(LEN($AA62)=0,"N",IF(LEN($AA62)&gt;1,"Error -- Availability entered in an incorrect format",IF($AA62='Control Panel'!$F$36,$AA62,IF($AA62='Control Panel'!$F$37,$AA62,IF($AA62='Control Panel'!$F$38,$AA62,IF($AA62='Control Panel'!$F$39,$AA62,IF($AA62='Control Panel'!$F$40,$AA62,IF($AA62='Control Panel'!$F$41,$AA62,"Error -- Availability entered in an incorrect format"))))))))</f>
        <v>N</v>
      </c>
    </row>
    <row r="63" spans="1:28" s="15" customFormat="1" ht="30" x14ac:dyDescent="0.25">
      <c r="A63" s="7">
        <v>51</v>
      </c>
      <c r="B63" s="10" t="s">
        <v>1394</v>
      </c>
      <c r="C63" s="14" t="s">
        <v>5</v>
      </c>
      <c r="D63" s="231"/>
      <c r="E63" s="268"/>
      <c r="F63" s="215" t="str">
        <f t="shared" si="0"/>
        <v>N/A</v>
      </c>
      <c r="G63" s="6"/>
      <c r="AA63" s="15" t="str">
        <f t="shared" si="1"/>
        <v/>
      </c>
      <c r="AB63" s="15" t="str">
        <f>IF(LEN($AA63)=0,"N",IF(LEN($AA63)&gt;1,"Error -- Availability entered in an incorrect format",IF($AA63='Control Panel'!$F$36,$AA63,IF($AA63='Control Panel'!$F$37,$AA63,IF($AA63='Control Panel'!$F$38,$AA63,IF($AA63='Control Panel'!$F$39,$AA63,IF($AA63='Control Panel'!$F$40,$AA63,IF($AA63='Control Panel'!$F$41,$AA63,"Error -- Availability entered in an incorrect format"))))))))</f>
        <v>N</v>
      </c>
    </row>
    <row r="64" spans="1:28" s="15" customFormat="1" ht="30" x14ac:dyDescent="0.25">
      <c r="A64" s="7">
        <v>52</v>
      </c>
      <c r="B64" s="10" t="s">
        <v>1395</v>
      </c>
      <c r="C64" s="14" t="s">
        <v>6</v>
      </c>
      <c r="D64" s="231"/>
      <c r="E64" s="268"/>
      <c r="F64" s="215" t="str">
        <f t="shared" si="0"/>
        <v>N/A</v>
      </c>
      <c r="G64" s="6"/>
      <c r="AA64" s="15" t="str">
        <f t="shared" si="1"/>
        <v/>
      </c>
      <c r="AB64" s="15" t="str">
        <f>IF(LEN($AA64)=0,"N",IF(LEN($AA64)&gt;1,"Error -- Availability entered in an incorrect format",IF($AA64='Control Panel'!$F$36,$AA64,IF($AA64='Control Panel'!$F$37,$AA64,IF($AA64='Control Panel'!$F$38,$AA64,IF($AA64='Control Panel'!$F$39,$AA64,IF($AA64='Control Panel'!$F$40,$AA64,IF($AA64='Control Panel'!$F$41,$AA64,"Error -- Availability entered in an incorrect format"))))))))</f>
        <v>N</v>
      </c>
    </row>
    <row r="65" spans="1:28" s="15" customFormat="1" ht="30" x14ac:dyDescent="0.25">
      <c r="A65" s="7">
        <v>53</v>
      </c>
      <c r="B65" s="10" t="s">
        <v>1396</v>
      </c>
      <c r="C65" s="14" t="s">
        <v>6</v>
      </c>
      <c r="D65" s="231"/>
      <c r="E65" s="268"/>
      <c r="F65" s="215" t="str">
        <f t="shared" si="0"/>
        <v>N/A</v>
      </c>
      <c r="G65" s="6"/>
      <c r="AA65" s="15" t="str">
        <f t="shared" si="1"/>
        <v/>
      </c>
      <c r="AB65" s="15" t="str">
        <f>IF(LEN($AA65)=0,"N",IF(LEN($AA65)&gt;1,"Error -- Availability entered in an incorrect format",IF($AA65='Control Panel'!$F$36,$AA65,IF($AA65='Control Panel'!$F$37,$AA65,IF($AA65='Control Panel'!$F$38,$AA65,IF($AA65='Control Panel'!$F$39,$AA65,IF($AA65='Control Panel'!$F$40,$AA65,IF($AA65='Control Panel'!$F$41,$AA65,"Error -- Availability entered in an incorrect format"))))))))</f>
        <v>N</v>
      </c>
    </row>
    <row r="66" spans="1:28" s="15" customFormat="1" ht="30" x14ac:dyDescent="0.25">
      <c r="A66" s="7">
        <v>54</v>
      </c>
      <c r="B66" s="10" t="s">
        <v>1397</v>
      </c>
      <c r="C66" s="14" t="s">
        <v>5</v>
      </c>
      <c r="D66" s="231"/>
      <c r="E66" s="268"/>
      <c r="F66" s="215" t="str">
        <f t="shared" si="0"/>
        <v>N/A</v>
      </c>
      <c r="G66" s="6"/>
      <c r="AA66" s="15" t="str">
        <f t="shared" si="1"/>
        <v/>
      </c>
      <c r="AB66" s="15" t="str">
        <f>IF(LEN($AA66)=0,"N",IF(LEN($AA66)&gt;1,"Error -- Availability entered in an incorrect format",IF($AA66='Control Panel'!$F$36,$AA66,IF($AA66='Control Panel'!$F$37,$AA66,IF($AA66='Control Panel'!$F$38,$AA66,IF($AA66='Control Panel'!$F$39,$AA66,IF($AA66='Control Panel'!$F$40,$AA66,IF($AA66='Control Panel'!$F$41,$AA66,"Error -- Availability entered in an incorrect format"))))))))</f>
        <v>N</v>
      </c>
    </row>
    <row r="67" spans="1:28" s="15" customFormat="1" x14ac:dyDescent="0.25">
      <c r="A67" s="7">
        <v>55</v>
      </c>
      <c r="B67" s="10" t="s">
        <v>1398</v>
      </c>
      <c r="C67" s="14" t="s">
        <v>5</v>
      </c>
      <c r="D67" s="231"/>
      <c r="E67" s="268"/>
      <c r="F67" s="215" t="str">
        <f t="shared" si="0"/>
        <v>N/A</v>
      </c>
      <c r="G67" s="6"/>
      <c r="AA67" s="15" t="str">
        <f t="shared" si="1"/>
        <v/>
      </c>
      <c r="AB67" s="15" t="str">
        <f>IF(LEN($AA67)=0,"N",IF(LEN($AA67)&gt;1,"Error -- Availability entered in an incorrect format",IF($AA67='Control Panel'!$F$36,$AA67,IF($AA67='Control Panel'!$F$37,$AA67,IF($AA67='Control Panel'!$F$38,$AA67,IF($AA67='Control Panel'!$F$39,$AA67,IF($AA67='Control Panel'!$F$40,$AA67,IF($AA67='Control Panel'!$F$41,$AA67,"Error -- Availability entered in an incorrect format"))))))))</f>
        <v>N</v>
      </c>
    </row>
    <row r="68" spans="1:28" s="15" customFormat="1" ht="45" x14ac:dyDescent="0.25">
      <c r="A68" s="7">
        <v>56</v>
      </c>
      <c r="B68" s="10" t="s">
        <v>1399</v>
      </c>
      <c r="C68" s="14" t="s">
        <v>6</v>
      </c>
      <c r="D68" s="231"/>
      <c r="E68" s="268"/>
      <c r="F68" s="215" t="str">
        <f t="shared" si="0"/>
        <v>N/A</v>
      </c>
      <c r="G68" s="6"/>
      <c r="AA68" s="15" t="str">
        <f t="shared" si="1"/>
        <v/>
      </c>
      <c r="AB68" s="15" t="str">
        <f>IF(LEN($AA68)=0,"N",IF(LEN($AA68)&gt;1,"Error -- Availability entered in an incorrect format",IF($AA68='Control Panel'!$F$36,$AA68,IF($AA68='Control Panel'!$F$37,$AA68,IF($AA68='Control Panel'!$F$38,$AA68,IF($AA68='Control Panel'!$F$39,$AA68,IF($AA68='Control Panel'!$F$40,$AA68,IF($AA68='Control Panel'!$F$41,$AA68,"Error -- Availability entered in an incorrect format"))))))))</f>
        <v>N</v>
      </c>
    </row>
    <row r="69" spans="1:28" s="15" customFormat="1" ht="30" x14ac:dyDescent="0.25">
      <c r="A69" s="7">
        <v>57</v>
      </c>
      <c r="B69" s="10" t="s">
        <v>1400</v>
      </c>
      <c r="C69" s="14" t="s">
        <v>5</v>
      </c>
      <c r="D69" s="231"/>
      <c r="E69" s="268"/>
      <c r="F69" s="215" t="str">
        <f t="shared" si="0"/>
        <v>N/A</v>
      </c>
      <c r="G69" s="6"/>
      <c r="AA69" s="15" t="str">
        <f t="shared" si="1"/>
        <v/>
      </c>
      <c r="AB69" s="15" t="str">
        <f>IF(LEN($AA69)=0,"N",IF(LEN($AA69)&gt;1,"Error -- Availability entered in an incorrect format",IF($AA69='Control Panel'!$F$36,$AA69,IF($AA69='Control Panel'!$F$37,$AA69,IF($AA69='Control Panel'!$F$38,$AA69,IF($AA69='Control Panel'!$F$39,$AA69,IF($AA69='Control Panel'!$F$40,$AA69,IF($AA69='Control Panel'!$F$41,$AA69,"Error -- Availability entered in an incorrect format"))))))))</f>
        <v>N</v>
      </c>
    </row>
    <row r="70" spans="1:28" s="15" customFormat="1" x14ac:dyDescent="0.25">
      <c r="A70" s="7">
        <v>58</v>
      </c>
      <c r="B70" s="10" t="s">
        <v>1401</v>
      </c>
      <c r="C70" s="14" t="s">
        <v>6</v>
      </c>
      <c r="D70" s="231"/>
      <c r="E70" s="268"/>
      <c r="F70" s="215" t="str">
        <f t="shared" si="0"/>
        <v>N/A</v>
      </c>
      <c r="G70" s="6"/>
      <c r="AA70" s="15" t="str">
        <f t="shared" si="1"/>
        <v/>
      </c>
      <c r="AB70" s="15" t="str">
        <f>IF(LEN($AA70)=0,"N",IF(LEN($AA70)&gt;1,"Error -- Availability entered in an incorrect format",IF($AA70='Control Panel'!$F$36,$AA70,IF($AA70='Control Panel'!$F$37,$AA70,IF($AA70='Control Panel'!$F$38,$AA70,IF($AA70='Control Panel'!$F$39,$AA70,IF($AA70='Control Panel'!$F$40,$AA70,IF($AA70='Control Panel'!$F$41,$AA70,"Error -- Availability entered in an incorrect format"))))))))</f>
        <v>N</v>
      </c>
    </row>
    <row r="71" spans="1:28" s="15" customFormat="1" x14ac:dyDescent="0.25">
      <c r="A71" s="7">
        <v>59</v>
      </c>
      <c r="B71" s="10" t="s">
        <v>1402</v>
      </c>
      <c r="C71" s="14" t="s">
        <v>5</v>
      </c>
      <c r="D71" s="231"/>
      <c r="E71" s="268"/>
      <c r="F71" s="215" t="str">
        <f t="shared" si="0"/>
        <v>N/A</v>
      </c>
      <c r="G71" s="6"/>
      <c r="AA71" s="15" t="str">
        <f t="shared" si="1"/>
        <v/>
      </c>
      <c r="AB71" s="15" t="str">
        <f>IF(LEN($AA71)=0,"N",IF(LEN($AA71)&gt;1,"Error -- Availability entered in an incorrect format",IF($AA71='Control Panel'!$F$36,$AA71,IF($AA71='Control Panel'!$F$37,$AA71,IF($AA71='Control Panel'!$F$38,$AA71,IF($AA71='Control Panel'!$F$39,$AA71,IF($AA71='Control Panel'!$F$40,$AA71,IF($AA71='Control Panel'!$F$41,$AA71,"Error -- Availability entered in an incorrect format"))))))))</f>
        <v>N</v>
      </c>
    </row>
    <row r="72" spans="1:28" s="15" customFormat="1" ht="30" x14ac:dyDescent="0.25">
      <c r="A72" s="7">
        <v>60</v>
      </c>
      <c r="B72" s="10" t="s">
        <v>1403</v>
      </c>
      <c r="C72" s="14" t="s">
        <v>5</v>
      </c>
      <c r="D72" s="231"/>
      <c r="E72" s="268"/>
      <c r="F72" s="215" t="str">
        <f t="shared" si="0"/>
        <v>N/A</v>
      </c>
      <c r="G72" s="6"/>
      <c r="AA72" s="15" t="str">
        <f t="shared" si="1"/>
        <v/>
      </c>
      <c r="AB72" s="15" t="str">
        <f>IF(LEN($AA72)=0,"N",IF(LEN($AA72)&gt;1,"Error -- Availability entered in an incorrect format",IF($AA72='Control Panel'!$F$36,$AA72,IF($AA72='Control Panel'!$F$37,$AA72,IF($AA72='Control Panel'!$F$38,$AA72,IF($AA72='Control Panel'!$F$39,$AA72,IF($AA72='Control Panel'!$F$40,$AA72,IF($AA72='Control Panel'!$F$41,$AA72,"Error -- Availability entered in an incorrect format"))))))))</f>
        <v>N</v>
      </c>
    </row>
    <row r="73" spans="1:28" s="15" customFormat="1" ht="30" x14ac:dyDescent="0.25">
      <c r="A73" s="7">
        <v>61</v>
      </c>
      <c r="B73" s="10" t="s">
        <v>1404</v>
      </c>
      <c r="C73" s="14" t="s">
        <v>5</v>
      </c>
      <c r="D73" s="231"/>
      <c r="E73" s="268"/>
      <c r="F73" s="215" t="str">
        <f t="shared" si="0"/>
        <v>N/A</v>
      </c>
      <c r="G73" s="6"/>
      <c r="AA73" s="15" t="str">
        <f t="shared" si="1"/>
        <v/>
      </c>
      <c r="AB73" s="15" t="str">
        <f>IF(LEN($AA73)=0,"N",IF(LEN($AA73)&gt;1,"Error -- Availability entered in an incorrect format",IF($AA73='Control Panel'!$F$36,$AA73,IF($AA73='Control Panel'!$F$37,$AA73,IF($AA73='Control Panel'!$F$38,$AA73,IF($AA73='Control Panel'!$F$39,$AA73,IF($AA73='Control Panel'!$F$40,$AA73,IF($AA73='Control Panel'!$F$41,$AA73,"Error -- Availability entered in an incorrect format"))))))))</f>
        <v>N</v>
      </c>
    </row>
    <row r="74" spans="1:28" s="15" customFormat="1" ht="30" x14ac:dyDescent="0.25">
      <c r="A74" s="7">
        <v>62</v>
      </c>
      <c r="B74" s="10" t="s">
        <v>1405</v>
      </c>
      <c r="C74" s="14" t="s">
        <v>6</v>
      </c>
      <c r="D74" s="231"/>
      <c r="E74" s="268"/>
      <c r="F74" s="215" t="str">
        <f t="shared" si="0"/>
        <v>N/A</v>
      </c>
      <c r="G74" s="6"/>
      <c r="AA74" s="15" t="str">
        <f t="shared" si="1"/>
        <v/>
      </c>
      <c r="AB74" s="15" t="str">
        <f>IF(LEN($AA74)=0,"N",IF(LEN($AA74)&gt;1,"Error -- Availability entered in an incorrect format",IF($AA74='Control Panel'!$F$36,$AA74,IF($AA74='Control Panel'!$F$37,$AA74,IF($AA74='Control Panel'!$F$38,$AA74,IF($AA74='Control Panel'!$F$39,$AA74,IF($AA74='Control Panel'!$F$40,$AA74,IF($AA74='Control Panel'!$F$41,$AA74,"Error -- Availability entered in an incorrect format"))))))))</f>
        <v>N</v>
      </c>
    </row>
    <row r="75" spans="1:28" s="15" customFormat="1" ht="30" x14ac:dyDescent="0.25">
      <c r="A75" s="7">
        <v>63</v>
      </c>
      <c r="B75" s="10" t="s">
        <v>1406</v>
      </c>
      <c r="C75" s="14" t="s">
        <v>5</v>
      </c>
      <c r="D75" s="231"/>
      <c r="E75" s="268"/>
      <c r="F75" s="215" t="str">
        <f t="shared" si="0"/>
        <v>N/A</v>
      </c>
      <c r="G75" s="6"/>
      <c r="AA75" s="15" t="str">
        <f t="shared" si="1"/>
        <v/>
      </c>
      <c r="AB75" s="15" t="str">
        <f>IF(LEN($AA75)=0,"N",IF(LEN($AA75)&gt;1,"Error -- Availability entered in an incorrect format",IF($AA75='Control Panel'!$F$36,$AA75,IF($AA75='Control Panel'!$F$37,$AA75,IF($AA75='Control Panel'!$F$38,$AA75,IF($AA75='Control Panel'!$F$39,$AA75,IF($AA75='Control Panel'!$F$40,$AA75,IF($AA75='Control Panel'!$F$41,$AA75,"Error -- Availability entered in an incorrect format"))))))))</f>
        <v>N</v>
      </c>
    </row>
    <row r="76" spans="1:28" s="15" customFormat="1" ht="30" x14ac:dyDescent="0.25">
      <c r="A76" s="7">
        <v>64</v>
      </c>
      <c r="B76" s="10" t="s">
        <v>1407</v>
      </c>
      <c r="C76" s="14" t="s">
        <v>5</v>
      </c>
      <c r="D76" s="231"/>
      <c r="E76" s="268"/>
      <c r="F76" s="215" t="str">
        <f t="shared" si="0"/>
        <v>N/A</v>
      </c>
      <c r="G76" s="6"/>
      <c r="AA76" s="15" t="str">
        <f t="shared" si="1"/>
        <v/>
      </c>
      <c r="AB76" s="15" t="str">
        <f>IF(LEN($AA76)=0,"N",IF(LEN($AA76)&gt;1,"Error -- Availability entered in an incorrect format",IF($AA76='Control Panel'!$F$36,$AA76,IF($AA76='Control Panel'!$F$37,$AA76,IF($AA76='Control Panel'!$F$38,$AA76,IF($AA76='Control Panel'!$F$39,$AA76,IF($AA76='Control Panel'!$F$40,$AA76,IF($AA76='Control Panel'!$F$41,$AA76,"Error -- Availability entered in an incorrect format"))))))))</f>
        <v>N</v>
      </c>
    </row>
    <row r="77" spans="1:28" s="15" customFormat="1" ht="30" x14ac:dyDescent="0.25">
      <c r="A77" s="7">
        <v>65</v>
      </c>
      <c r="B77" s="10" t="s">
        <v>1408</v>
      </c>
      <c r="C77" s="14" t="s">
        <v>6</v>
      </c>
      <c r="D77" s="231"/>
      <c r="E77" s="268"/>
      <c r="F77" s="215" t="str">
        <f t="shared" si="0"/>
        <v>N/A</v>
      </c>
      <c r="G77" s="6"/>
      <c r="AA77" s="15" t="str">
        <f t="shared" si="1"/>
        <v/>
      </c>
      <c r="AB77" s="15" t="str">
        <f>IF(LEN($AA77)=0,"N",IF(LEN($AA77)&gt;1,"Error -- Availability entered in an incorrect format",IF($AA77='Control Panel'!$F$36,$AA77,IF($AA77='Control Panel'!$F$37,$AA77,IF($AA77='Control Panel'!$F$38,$AA77,IF($AA77='Control Panel'!$F$39,$AA77,IF($AA77='Control Panel'!$F$40,$AA77,IF($AA77='Control Panel'!$F$41,$AA77,"Error -- Availability entered in an incorrect format"))))))))</f>
        <v>N</v>
      </c>
    </row>
    <row r="78" spans="1:28" s="15" customFormat="1" ht="60" x14ac:dyDescent="0.25">
      <c r="A78" s="7">
        <v>66</v>
      </c>
      <c r="B78" s="10" t="s">
        <v>1409</v>
      </c>
      <c r="C78" s="14" t="s">
        <v>7</v>
      </c>
      <c r="D78" s="231"/>
      <c r="E78" s="268"/>
      <c r="F78" s="215" t="str">
        <f t="shared" ref="F78:F141" si="2">IF($D$10=$A$9,"N/A",$D$10)</f>
        <v>N/A</v>
      </c>
      <c r="G78" s="6"/>
      <c r="AA78" s="15" t="str">
        <f t="shared" ref="AA78:AA141" si="3">TRIM($D78)</f>
        <v/>
      </c>
      <c r="AB78" s="15" t="str">
        <f>IF(LEN($AA78)=0,"N",IF(LEN($AA78)&gt;1,"Error -- Availability entered in an incorrect format",IF($AA78='Control Panel'!$F$36,$AA78,IF($AA78='Control Panel'!$F$37,$AA78,IF($AA78='Control Panel'!$F$38,$AA78,IF($AA78='Control Panel'!$F$39,$AA78,IF($AA78='Control Panel'!$F$40,$AA78,IF($AA78='Control Panel'!$F$41,$AA78,"Error -- Availability entered in an incorrect format"))))))))</f>
        <v>N</v>
      </c>
    </row>
    <row r="79" spans="1:28" s="15" customFormat="1" ht="30" x14ac:dyDescent="0.25">
      <c r="A79" s="7">
        <v>67</v>
      </c>
      <c r="B79" s="10" t="s">
        <v>1410</v>
      </c>
      <c r="C79" s="14" t="s">
        <v>7</v>
      </c>
      <c r="D79" s="231"/>
      <c r="E79" s="268"/>
      <c r="F79" s="215" t="str">
        <f t="shared" si="2"/>
        <v>N/A</v>
      </c>
      <c r="G79" s="6"/>
      <c r="AA79" s="15" t="str">
        <f t="shared" si="3"/>
        <v/>
      </c>
      <c r="AB79" s="15" t="str">
        <f>IF(LEN($AA79)=0,"N",IF(LEN($AA79)&gt;1,"Error -- Availability entered in an incorrect format",IF($AA79='Control Panel'!$F$36,$AA79,IF($AA79='Control Panel'!$F$37,$AA79,IF($AA79='Control Panel'!$F$38,$AA79,IF($AA79='Control Panel'!$F$39,$AA79,IF($AA79='Control Panel'!$F$40,$AA79,IF($AA79='Control Panel'!$F$41,$AA79,"Error -- Availability entered in an incorrect format"))))))))</f>
        <v>N</v>
      </c>
    </row>
    <row r="80" spans="1:28" s="15" customFormat="1" ht="30" x14ac:dyDescent="0.25">
      <c r="A80" s="7">
        <v>68</v>
      </c>
      <c r="B80" s="10" t="s">
        <v>1411</v>
      </c>
      <c r="C80" s="14" t="s">
        <v>7</v>
      </c>
      <c r="D80" s="231"/>
      <c r="E80" s="268"/>
      <c r="F80" s="215" t="str">
        <f t="shared" si="2"/>
        <v>N/A</v>
      </c>
      <c r="G80" s="6"/>
      <c r="AA80" s="15" t="str">
        <f t="shared" si="3"/>
        <v/>
      </c>
      <c r="AB80" s="15" t="str">
        <f>IF(LEN($AA80)=0,"N",IF(LEN($AA80)&gt;1,"Error -- Availability entered in an incorrect format",IF($AA80='Control Panel'!$F$36,$AA80,IF($AA80='Control Panel'!$F$37,$AA80,IF($AA80='Control Panel'!$F$38,$AA80,IF($AA80='Control Panel'!$F$39,$AA80,IF($AA80='Control Panel'!$F$40,$AA80,IF($AA80='Control Panel'!$F$41,$AA80,"Error -- Availability entered in an incorrect format"))))))))</f>
        <v>N</v>
      </c>
    </row>
    <row r="81" spans="1:28" s="15" customFormat="1" x14ac:dyDescent="0.25">
      <c r="A81" s="7">
        <v>69</v>
      </c>
      <c r="B81" s="10" t="s">
        <v>1412</v>
      </c>
      <c r="C81" s="14" t="s">
        <v>7</v>
      </c>
      <c r="D81" s="231"/>
      <c r="E81" s="268"/>
      <c r="F81" s="215" t="str">
        <f t="shared" si="2"/>
        <v>N/A</v>
      </c>
      <c r="G81" s="6"/>
      <c r="AA81" s="15" t="str">
        <f t="shared" si="3"/>
        <v/>
      </c>
      <c r="AB81" s="15" t="str">
        <f>IF(LEN($AA81)=0,"N",IF(LEN($AA81)&gt;1,"Error -- Availability entered in an incorrect format",IF($AA81='Control Panel'!$F$36,$AA81,IF($AA81='Control Panel'!$F$37,$AA81,IF($AA81='Control Panel'!$F$38,$AA81,IF($AA81='Control Panel'!$F$39,$AA81,IF($AA81='Control Panel'!$F$40,$AA81,IF($AA81='Control Panel'!$F$41,$AA81,"Error -- Availability entered in an incorrect format"))))))))</f>
        <v>N</v>
      </c>
    </row>
    <row r="82" spans="1:28" s="15" customFormat="1" ht="30" x14ac:dyDescent="0.25">
      <c r="A82" s="7">
        <v>70</v>
      </c>
      <c r="B82" s="215" t="s">
        <v>1413</v>
      </c>
      <c r="C82" s="14" t="s">
        <v>6</v>
      </c>
      <c r="D82" s="231"/>
      <c r="E82" s="268"/>
      <c r="F82" s="215" t="str">
        <f t="shared" si="2"/>
        <v>N/A</v>
      </c>
      <c r="G82" s="6"/>
      <c r="AA82" s="15" t="str">
        <f t="shared" si="3"/>
        <v/>
      </c>
      <c r="AB82" s="15" t="str">
        <f>IF(LEN($AA82)=0,"N",IF(LEN($AA82)&gt;1,"Error -- Availability entered in an incorrect format",IF($AA82='Control Panel'!$F$36,$AA82,IF($AA82='Control Panel'!$F$37,$AA82,IF($AA82='Control Panel'!$F$38,$AA82,IF($AA82='Control Panel'!$F$39,$AA82,IF($AA82='Control Panel'!$F$40,$AA82,IF($AA82='Control Panel'!$F$41,$AA82,"Error -- Availability entered in an incorrect format"))))))))</f>
        <v>N</v>
      </c>
    </row>
    <row r="83" spans="1:28" s="15" customFormat="1" ht="30" x14ac:dyDescent="0.25">
      <c r="A83" s="7">
        <v>71</v>
      </c>
      <c r="B83" s="215" t="s">
        <v>1414</v>
      </c>
      <c r="C83" s="14" t="s">
        <v>5</v>
      </c>
      <c r="D83" s="231"/>
      <c r="E83" s="268"/>
      <c r="F83" s="215" t="str">
        <f t="shared" si="2"/>
        <v>N/A</v>
      </c>
      <c r="G83" s="6"/>
      <c r="AA83" s="15" t="str">
        <f t="shared" si="3"/>
        <v/>
      </c>
      <c r="AB83" s="15" t="str">
        <f>IF(LEN($AA83)=0,"N",IF(LEN($AA83)&gt;1,"Error -- Availability entered in an incorrect format",IF($AA83='Control Panel'!$F$36,$AA83,IF($AA83='Control Panel'!$F$37,$AA83,IF($AA83='Control Panel'!$F$38,$AA83,IF($AA83='Control Panel'!$F$39,$AA83,IF($AA83='Control Panel'!$F$40,$AA83,IF($AA83='Control Panel'!$F$41,$AA83,"Error -- Availability entered in an incorrect format"))))))))</f>
        <v>N</v>
      </c>
    </row>
    <row r="84" spans="1:28" s="15" customFormat="1" x14ac:dyDescent="0.25">
      <c r="A84" s="7">
        <v>72</v>
      </c>
      <c r="B84" s="10" t="s">
        <v>1415</v>
      </c>
      <c r="C84" s="14" t="s">
        <v>5</v>
      </c>
      <c r="D84" s="231"/>
      <c r="E84" s="268"/>
      <c r="F84" s="215" t="str">
        <f t="shared" si="2"/>
        <v>N/A</v>
      </c>
      <c r="G84" s="6"/>
      <c r="AA84" s="15" t="str">
        <f t="shared" si="3"/>
        <v/>
      </c>
      <c r="AB84" s="15" t="str">
        <f>IF(LEN($AA84)=0,"N",IF(LEN($AA84)&gt;1,"Error -- Availability entered in an incorrect format",IF($AA84='Control Panel'!$F$36,$AA84,IF($AA84='Control Panel'!$F$37,$AA84,IF($AA84='Control Panel'!$F$38,$AA84,IF($AA84='Control Panel'!$F$39,$AA84,IF($AA84='Control Panel'!$F$40,$AA84,IF($AA84='Control Panel'!$F$41,$AA84,"Error -- Availability entered in an incorrect format"))))))))</f>
        <v>N</v>
      </c>
    </row>
    <row r="85" spans="1:28" s="15" customFormat="1" ht="30" x14ac:dyDescent="0.25">
      <c r="A85" s="7">
        <v>73</v>
      </c>
      <c r="B85" s="10" t="s">
        <v>1416</v>
      </c>
      <c r="C85" s="14" t="s">
        <v>5</v>
      </c>
      <c r="D85" s="231"/>
      <c r="E85" s="268"/>
      <c r="F85" s="215" t="str">
        <f t="shared" si="2"/>
        <v>N/A</v>
      </c>
      <c r="G85" s="6"/>
      <c r="AA85" s="15" t="str">
        <f t="shared" si="3"/>
        <v/>
      </c>
      <c r="AB85" s="15" t="str">
        <f>IF(LEN($AA85)=0,"N",IF(LEN($AA85)&gt;1,"Error -- Availability entered in an incorrect format",IF($AA85='Control Panel'!$F$36,$AA85,IF($AA85='Control Panel'!$F$37,$AA85,IF($AA85='Control Panel'!$F$38,$AA85,IF($AA85='Control Panel'!$F$39,$AA85,IF($AA85='Control Panel'!$F$40,$AA85,IF($AA85='Control Panel'!$F$41,$AA85,"Error -- Availability entered in an incorrect format"))))))))</f>
        <v>N</v>
      </c>
    </row>
    <row r="86" spans="1:28" s="15" customFormat="1" ht="30" x14ac:dyDescent="0.25">
      <c r="A86" s="7">
        <v>74</v>
      </c>
      <c r="B86" s="10" t="s">
        <v>1417</v>
      </c>
      <c r="C86" s="14" t="s">
        <v>5</v>
      </c>
      <c r="D86" s="231"/>
      <c r="E86" s="268"/>
      <c r="F86" s="215" t="str">
        <f t="shared" si="2"/>
        <v>N/A</v>
      </c>
      <c r="G86" s="6"/>
      <c r="AA86" s="15" t="str">
        <f t="shared" si="3"/>
        <v/>
      </c>
      <c r="AB86" s="15" t="str">
        <f>IF(LEN($AA86)=0,"N",IF(LEN($AA86)&gt;1,"Error -- Availability entered in an incorrect format",IF($AA86='Control Panel'!$F$36,$AA86,IF($AA86='Control Panel'!$F$37,$AA86,IF($AA86='Control Panel'!$F$38,$AA86,IF($AA86='Control Panel'!$F$39,$AA86,IF($AA86='Control Panel'!$F$40,$AA86,IF($AA86='Control Panel'!$F$41,$AA86,"Error -- Availability entered in an incorrect format"))))))))</f>
        <v>N</v>
      </c>
    </row>
    <row r="87" spans="1:28" s="15" customFormat="1" ht="30" x14ac:dyDescent="0.25">
      <c r="A87" s="7">
        <v>75</v>
      </c>
      <c r="B87" s="10" t="s">
        <v>1418</v>
      </c>
      <c r="C87" s="14" t="s">
        <v>6</v>
      </c>
      <c r="D87" s="231"/>
      <c r="E87" s="268"/>
      <c r="F87" s="215" t="str">
        <f t="shared" si="2"/>
        <v>N/A</v>
      </c>
      <c r="G87" s="6"/>
      <c r="AA87" s="15" t="str">
        <f t="shared" si="3"/>
        <v/>
      </c>
      <c r="AB87" s="15" t="str">
        <f>IF(LEN($AA87)=0,"N",IF(LEN($AA87)&gt;1,"Error -- Availability entered in an incorrect format",IF($AA87='Control Panel'!$F$36,$AA87,IF($AA87='Control Panel'!$F$37,$AA87,IF($AA87='Control Panel'!$F$38,$AA87,IF($AA87='Control Panel'!$F$39,$AA87,IF($AA87='Control Panel'!$F$40,$AA87,IF($AA87='Control Panel'!$F$41,$AA87,"Error -- Availability entered in an incorrect format"))))))))</f>
        <v>N</v>
      </c>
    </row>
    <row r="88" spans="1:28" s="15" customFormat="1" ht="45" x14ac:dyDescent="0.25">
      <c r="A88" s="7">
        <v>76</v>
      </c>
      <c r="B88" s="10" t="s">
        <v>1419</v>
      </c>
      <c r="C88" s="14" t="s">
        <v>6</v>
      </c>
      <c r="D88" s="231"/>
      <c r="E88" s="268"/>
      <c r="F88" s="215" t="str">
        <f t="shared" si="2"/>
        <v>N/A</v>
      </c>
      <c r="G88" s="6"/>
      <c r="AA88" s="15" t="str">
        <f t="shared" si="3"/>
        <v/>
      </c>
      <c r="AB88" s="15" t="str">
        <f>IF(LEN($AA88)=0,"N",IF(LEN($AA88)&gt;1,"Error -- Availability entered in an incorrect format",IF($AA88='Control Panel'!$F$36,$AA88,IF($AA88='Control Panel'!$F$37,$AA88,IF($AA88='Control Panel'!$F$38,$AA88,IF($AA88='Control Panel'!$F$39,$AA88,IF($AA88='Control Panel'!$F$40,$AA88,IF($AA88='Control Panel'!$F$41,$AA88,"Error -- Availability entered in an incorrect format"))))))))</f>
        <v>N</v>
      </c>
    </row>
    <row r="89" spans="1:28" s="15" customFormat="1" ht="30" x14ac:dyDescent="0.25">
      <c r="A89" s="7">
        <v>77</v>
      </c>
      <c r="B89" s="10" t="s">
        <v>1420</v>
      </c>
      <c r="C89" s="14" t="s">
        <v>6</v>
      </c>
      <c r="D89" s="231"/>
      <c r="E89" s="268"/>
      <c r="F89" s="215" t="str">
        <f t="shared" si="2"/>
        <v>N/A</v>
      </c>
      <c r="G89" s="6"/>
      <c r="AA89" s="15" t="str">
        <f t="shared" si="3"/>
        <v/>
      </c>
      <c r="AB89" s="15" t="str">
        <f>IF(LEN($AA89)=0,"N",IF(LEN($AA89)&gt;1,"Error -- Availability entered in an incorrect format",IF($AA89='Control Panel'!$F$36,$AA89,IF($AA89='Control Panel'!$F$37,$AA89,IF($AA89='Control Panel'!$F$38,$AA89,IF($AA89='Control Panel'!$F$39,$AA89,IF($AA89='Control Panel'!$F$40,$AA89,IF($AA89='Control Panel'!$F$41,$AA89,"Error -- Availability entered in an incorrect format"))))))))</f>
        <v>N</v>
      </c>
    </row>
    <row r="90" spans="1:28" s="15" customFormat="1" ht="30" x14ac:dyDescent="0.25">
      <c r="A90" s="7">
        <v>78</v>
      </c>
      <c r="B90" s="10" t="s">
        <v>1421</v>
      </c>
      <c r="C90" s="14" t="s">
        <v>5</v>
      </c>
      <c r="D90" s="231"/>
      <c r="E90" s="268"/>
      <c r="F90" s="215" t="str">
        <f t="shared" si="2"/>
        <v>N/A</v>
      </c>
      <c r="G90" s="6"/>
      <c r="AA90" s="15" t="str">
        <f t="shared" si="3"/>
        <v/>
      </c>
      <c r="AB90" s="15" t="str">
        <f>IF(LEN($AA90)=0,"N",IF(LEN($AA90)&gt;1,"Error -- Availability entered in an incorrect format",IF($AA90='Control Panel'!$F$36,$AA90,IF($AA90='Control Panel'!$F$37,$AA90,IF($AA90='Control Panel'!$F$38,$AA90,IF($AA90='Control Panel'!$F$39,$AA90,IF($AA90='Control Panel'!$F$40,$AA90,IF($AA90='Control Panel'!$F$41,$AA90,"Error -- Availability entered in an incorrect format"))))))))</f>
        <v>N</v>
      </c>
    </row>
    <row r="91" spans="1:28" s="15" customFormat="1" ht="30" x14ac:dyDescent="0.25">
      <c r="A91" s="7">
        <v>79</v>
      </c>
      <c r="B91" s="10" t="s">
        <v>1422</v>
      </c>
      <c r="C91" s="14" t="s">
        <v>5</v>
      </c>
      <c r="D91" s="231"/>
      <c r="E91" s="268"/>
      <c r="F91" s="215" t="str">
        <f t="shared" si="2"/>
        <v>N/A</v>
      </c>
      <c r="G91" s="6"/>
      <c r="AA91" s="15" t="str">
        <f t="shared" si="3"/>
        <v/>
      </c>
      <c r="AB91" s="15" t="str">
        <f>IF(LEN($AA91)=0,"N",IF(LEN($AA91)&gt;1,"Error -- Availability entered in an incorrect format",IF($AA91='Control Panel'!$F$36,$AA91,IF($AA91='Control Panel'!$F$37,$AA91,IF($AA91='Control Panel'!$F$38,$AA91,IF($AA91='Control Panel'!$F$39,$AA91,IF($AA91='Control Panel'!$F$40,$AA91,IF($AA91='Control Panel'!$F$41,$AA91,"Error -- Availability entered in an incorrect format"))))))))</f>
        <v>N</v>
      </c>
    </row>
    <row r="92" spans="1:28" s="15" customFormat="1" ht="30" x14ac:dyDescent="0.25">
      <c r="A92" s="7">
        <v>80</v>
      </c>
      <c r="B92" s="10" t="s">
        <v>1423</v>
      </c>
      <c r="C92" s="14" t="s">
        <v>5</v>
      </c>
      <c r="D92" s="231"/>
      <c r="E92" s="268"/>
      <c r="F92" s="215" t="str">
        <f t="shared" si="2"/>
        <v>N/A</v>
      </c>
      <c r="G92" s="6"/>
      <c r="AA92" s="15" t="str">
        <f t="shared" si="3"/>
        <v/>
      </c>
      <c r="AB92" s="15" t="str">
        <f>IF(LEN($AA92)=0,"N",IF(LEN($AA92)&gt;1,"Error -- Availability entered in an incorrect format",IF($AA92='Control Panel'!$F$36,$AA92,IF($AA92='Control Panel'!$F$37,$AA92,IF($AA92='Control Panel'!$F$38,$AA92,IF($AA92='Control Panel'!$F$39,$AA92,IF($AA92='Control Panel'!$F$40,$AA92,IF($AA92='Control Panel'!$F$41,$AA92,"Error -- Availability entered in an incorrect format"))))))))</f>
        <v>N</v>
      </c>
    </row>
    <row r="93" spans="1:28" s="15" customFormat="1" x14ac:dyDescent="0.25">
      <c r="A93" s="7">
        <v>81</v>
      </c>
      <c r="B93" s="266" t="s">
        <v>1424</v>
      </c>
      <c r="C93" s="307"/>
      <c r="D93" s="231"/>
      <c r="E93" s="268"/>
      <c r="F93" s="215" t="str">
        <f t="shared" si="2"/>
        <v>N/A</v>
      </c>
      <c r="G93" s="6"/>
      <c r="AA93" s="15" t="str">
        <f t="shared" si="3"/>
        <v/>
      </c>
      <c r="AB93" s="15" t="str">
        <f>IF(LEN($AA93)=0,"N",IF(LEN($AA93)&gt;1,"Error -- Availability entered in an incorrect format",IF($AA93='Control Panel'!$F$36,$AA93,IF($AA93='Control Panel'!$F$37,$AA93,IF($AA93='Control Panel'!$F$38,$AA93,IF($AA93='Control Panel'!$F$39,$AA93,IF($AA93='Control Panel'!$F$40,$AA93,IF($AA93='Control Panel'!$F$41,$AA93,"Error -- Availability entered in an incorrect format"))))))))</f>
        <v>N</v>
      </c>
    </row>
    <row r="94" spans="1:28" s="15" customFormat="1" ht="30" x14ac:dyDescent="0.25">
      <c r="A94" s="7">
        <v>82</v>
      </c>
      <c r="B94" s="10" t="s">
        <v>1425</v>
      </c>
      <c r="C94" s="14" t="s">
        <v>6</v>
      </c>
      <c r="D94" s="231"/>
      <c r="E94" s="268"/>
      <c r="F94" s="215" t="str">
        <f t="shared" si="2"/>
        <v>N/A</v>
      </c>
      <c r="G94" s="6"/>
      <c r="AA94" s="15" t="str">
        <f t="shared" si="3"/>
        <v/>
      </c>
      <c r="AB94" s="15" t="str">
        <f>IF(LEN($AA94)=0,"N",IF(LEN($AA94)&gt;1,"Error -- Availability entered in an incorrect format",IF($AA94='Control Panel'!$F$36,$AA94,IF($AA94='Control Panel'!$F$37,$AA94,IF($AA94='Control Panel'!$F$38,$AA94,IF($AA94='Control Panel'!$F$39,$AA94,IF($AA94='Control Panel'!$F$40,$AA94,IF($AA94='Control Panel'!$F$41,$AA94,"Error -- Availability entered in an incorrect format"))))))))</f>
        <v>N</v>
      </c>
    </row>
    <row r="95" spans="1:28" s="15" customFormat="1" ht="30" x14ac:dyDescent="0.25">
      <c r="A95" s="7">
        <v>83</v>
      </c>
      <c r="B95" s="10" t="s">
        <v>1426</v>
      </c>
      <c r="C95" s="14" t="s">
        <v>6</v>
      </c>
      <c r="D95" s="231"/>
      <c r="E95" s="268"/>
      <c r="F95" s="215" t="str">
        <f t="shared" si="2"/>
        <v>N/A</v>
      </c>
      <c r="G95" s="6"/>
      <c r="AA95" s="15" t="str">
        <f t="shared" si="3"/>
        <v/>
      </c>
      <c r="AB95" s="15" t="str">
        <f>IF(LEN($AA95)=0,"N",IF(LEN($AA95)&gt;1,"Error -- Availability entered in an incorrect format",IF($AA95='Control Panel'!$F$36,$AA95,IF($AA95='Control Panel'!$F$37,$AA95,IF($AA95='Control Panel'!$F$38,$AA95,IF($AA95='Control Panel'!$F$39,$AA95,IF($AA95='Control Panel'!$F$40,$AA95,IF($AA95='Control Panel'!$F$41,$AA95,"Error -- Availability entered in an incorrect format"))))))))</f>
        <v>N</v>
      </c>
    </row>
    <row r="96" spans="1:28" s="15" customFormat="1" ht="30" x14ac:dyDescent="0.25">
      <c r="A96" s="7">
        <v>84</v>
      </c>
      <c r="B96" s="10" t="s">
        <v>1427</v>
      </c>
      <c r="C96" s="14" t="s">
        <v>6</v>
      </c>
      <c r="D96" s="231"/>
      <c r="E96" s="268"/>
      <c r="F96" s="215" t="str">
        <f t="shared" si="2"/>
        <v>N/A</v>
      </c>
      <c r="G96" s="6"/>
      <c r="AA96" s="15" t="str">
        <f t="shared" si="3"/>
        <v/>
      </c>
      <c r="AB96" s="15" t="str">
        <f>IF(LEN($AA96)=0,"N",IF(LEN($AA96)&gt;1,"Error -- Availability entered in an incorrect format",IF($AA96='Control Panel'!$F$36,$AA96,IF($AA96='Control Panel'!$F$37,$AA96,IF($AA96='Control Panel'!$F$38,$AA96,IF($AA96='Control Panel'!$F$39,$AA96,IF($AA96='Control Panel'!$F$40,$AA96,IF($AA96='Control Panel'!$F$41,$AA96,"Error -- Availability entered in an incorrect format"))))))))</f>
        <v>N</v>
      </c>
    </row>
    <row r="97" spans="1:28" s="15" customFormat="1" x14ac:dyDescent="0.25">
      <c r="A97" s="7">
        <v>85</v>
      </c>
      <c r="B97" s="10" t="s">
        <v>1428</v>
      </c>
      <c r="C97" s="14" t="s">
        <v>6</v>
      </c>
      <c r="D97" s="231"/>
      <c r="E97" s="268"/>
      <c r="F97" s="215" t="str">
        <f t="shared" si="2"/>
        <v>N/A</v>
      </c>
      <c r="G97" s="6"/>
      <c r="AA97" s="15" t="str">
        <f t="shared" si="3"/>
        <v/>
      </c>
      <c r="AB97" s="15" t="str">
        <f>IF(LEN($AA97)=0,"N",IF(LEN($AA97)&gt;1,"Error -- Availability entered in an incorrect format",IF($AA97='Control Panel'!$F$36,$AA97,IF($AA97='Control Panel'!$F$37,$AA97,IF($AA97='Control Panel'!$F$38,$AA97,IF($AA97='Control Panel'!$F$39,$AA97,IF($AA97='Control Panel'!$F$40,$AA97,IF($AA97='Control Panel'!$F$41,$AA97,"Error -- Availability entered in an incorrect format"))))))))</f>
        <v>N</v>
      </c>
    </row>
    <row r="98" spans="1:28" s="15" customFormat="1" x14ac:dyDescent="0.25">
      <c r="A98" s="7">
        <v>86</v>
      </c>
      <c r="B98" s="266" t="s">
        <v>1429</v>
      </c>
      <c r="C98" s="307"/>
      <c r="D98" s="231"/>
      <c r="E98" s="268"/>
      <c r="F98" s="215" t="str">
        <f t="shared" si="2"/>
        <v>N/A</v>
      </c>
      <c r="G98" s="6"/>
      <c r="AA98" s="15" t="str">
        <f t="shared" si="3"/>
        <v/>
      </c>
      <c r="AB98" s="15" t="str">
        <f>IF(LEN($AA98)=0,"N",IF(LEN($AA98)&gt;1,"Error -- Availability entered in an incorrect format",IF($AA98='Control Panel'!$F$36,$AA98,IF($AA98='Control Panel'!$F$37,$AA98,IF($AA98='Control Panel'!$F$38,$AA98,IF($AA98='Control Panel'!$F$39,$AA98,IF($AA98='Control Panel'!$F$40,$AA98,IF($AA98='Control Panel'!$F$41,$AA98,"Error -- Availability entered in an incorrect format"))))))))</f>
        <v>N</v>
      </c>
    </row>
    <row r="99" spans="1:28" s="15" customFormat="1" ht="30" x14ac:dyDescent="0.25">
      <c r="A99" s="7">
        <v>87</v>
      </c>
      <c r="B99" s="10" t="s">
        <v>1430</v>
      </c>
      <c r="C99" s="14" t="s">
        <v>5</v>
      </c>
      <c r="D99" s="231"/>
      <c r="E99" s="268"/>
      <c r="F99" s="215" t="str">
        <f t="shared" si="2"/>
        <v>N/A</v>
      </c>
      <c r="G99" s="6"/>
      <c r="AA99" s="15" t="str">
        <f t="shared" si="3"/>
        <v/>
      </c>
      <c r="AB99" s="15" t="str">
        <f>IF(LEN($AA99)=0,"N",IF(LEN($AA99)&gt;1,"Error -- Availability entered in an incorrect format",IF($AA99='Control Panel'!$F$36,$AA99,IF($AA99='Control Panel'!$F$37,$AA99,IF($AA99='Control Panel'!$F$38,$AA99,IF($AA99='Control Panel'!$F$39,$AA99,IF($AA99='Control Panel'!$F$40,$AA99,IF($AA99='Control Panel'!$F$41,$AA99,"Error -- Availability entered in an incorrect format"))))))))</f>
        <v>N</v>
      </c>
    </row>
    <row r="100" spans="1:28" s="15" customFormat="1" ht="30" x14ac:dyDescent="0.25">
      <c r="A100" s="7">
        <v>88</v>
      </c>
      <c r="B100" s="10" t="s">
        <v>1431</v>
      </c>
      <c r="C100" s="14" t="s">
        <v>6</v>
      </c>
      <c r="D100" s="231"/>
      <c r="E100" s="268"/>
      <c r="F100" s="215" t="str">
        <f t="shared" si="2"/>
        <v>N/A</v>
      </c>
      <c r="G100" s="6"/>
      <c r="AA100" s="15" t="str">
        <f t="shared" si="3"/>
        <v/>
      </c>
      <c r="AB100" s="15" t="str">
        <f>IF(LEN($AA100)=0,"N",IF(LEN($AA100)&gt;1,"Error -- Availability entered in an incorrect format",IF($AA100='Control Panel'!$F$36,$AA100,IF($AA100='Control Panel'!$F$37,$AA100,IF($AA100='Control Panel'!$F$38,$AA100,IF($AA100='Control Panel'!$F$39,$AA100,IF($AA100='Control Panel'!$F$40,$AA100,IF($AA100='Control Panel'!$F$41,$AA100,"Error -- Availability entered in an incorrect format"))))))))</f>
        <v>N</v>
      </c>
    </row>
    <row r="101" spans="1:28" s="15" customFormat="1" ht="30" x14ac:dyDescent="0.25">
      <c r="A101" s="7">
        <v>89</v>
      </c>
      <c r="B101" s="10" t="s">
        <v>1432</v>
      </c>
      <c r="C101" s="14" t="s">
        <v>5</v>
      </c>
      <c r="D101" s="231"/>
      <c r="E101" s="268"/>
      <c r="F101" s="215" t="str">
        <f t="shared" si="2"/>
        <v>N/A</v>
      </c>
      <c r="G101" s="6"/>
      <c r="AA101" s="15" t="str">
        <f t="shared" si="3"/>
        <v/>
      </c>
      <c r="AB101" s="15" t="str">
        <f>IF(LEN($AA101)=0,"N",IF(LEN($AA101)&gt;1,"Error -- Availability entered in an incorrect format",IF($AA101='Control Panel'!$F$36,$AA101,IF($AA101='Control Panel'!$F$37,$AA101,IF($AA101='Control Panel'!$F$38,$AA101,IF($AA101='Control Panel'!$F$39,$AA101,IF($AA101='Control Panel'!$F$40,$AA101,IF($AA101='Control Panel'!$F$41,$AA101,"Error -- Availability entered in an incorrect format"))))))))</f>
        <v>N</v>
      </c>
    </row>
    <row r="102" spans="1:28" s="15" customFormat="1" ht="30" x14ac:dyDescent="0.25">
      <c r="A102" s="7">
        <v>90</v>
      </c>
      <c r="B102" s="10" t="s">
        <v>1433</v>
      </c>
      <c r="C102" s="14" t="s">
        <v>5</v>
      </c>
      <c r="D102" s="231"/>
      <c r="E102" s="268"/>
      <c r="F102" s="215" t="str">
        <f t="shared" si="2"/>
        <v>N/A</v>
      </c>
      <c r="G102" s="6"/>
      <c r="AA102" s="15" t="str">
        <f t="shared" si="3"/>
        <v/>
      </c>
      <c r="AB102" s="15" t="str">
        <f>IF(LEN($AA102)=0,"N",IF(LEN($AA102)&gt;1,"Error -- Availability entered in an incorrect format",IF($AA102='Control Panel'!$F$36,$AA102,IF($AA102='Control Panel'!$F$37,$AA102,IF($AA102='Control Panel'!$F$38,$AA102,IF($AA102='Control Panel'!$F$39,$AA102,IF($AA102='Control Panel'!$F$40,$AA102,IF($AA102='Control Panel'!$F$41,$AA102,"Error -- Availability entered in an incorrect format"))))))))</f>
        <v>N</v>
      </c>
    </row>
    <row r="103" spans="1:28" s="15" customFormat="1" x14ac:dyDescent="0.25">
      <c r="A103" s="7">
        <v>91</v>
      </c>
      <c r="B103" s="10" t="s">
        <v>1434</v>
      </c>
      <c r="C103" s="14" t="s">
        <v>5</v>
      </c>
      <c r="D103" s="231"/>
      <c r="E103" s="268"/>
      <c r="F103" s="215" t="str">
        <f t="shared" si="2"/>
        <v>N/A</v>
      </c>
      <c r="G103" s="6"/>
      <c r="AA103" s="15" t="str">
        <f t="shared" si="3"/>
        <v/>
      </c>
      <c r="AB103" s="15" t="str">
        <f>IF(LEN($AA103)=0,"N",IF(LEN($AA103)&gt;1,"Error -- Availability entered in an incorrect format",IF($AA103='Control Panel'!$F$36,$AA103,IF($AA103='Control Panel'!$F$37,$AA103,IF($AA103='Control Panel'!$F$38,$AA103,IF($AA103='Control Panel'!$F$39,$AA103,IF($AA103='Control Panel'!$F$40,$AA103,IF($AA103='Control Panel'!$F$41,$AA103,"Error -- Availability entered in an incorrect format"))))))))</f>
        <v>N</v>
      </c>
    </row>
    <row r="104" spans="1:28" s="15" customFormat="1" ht="30" x14ac:dyDescent="0.25">
      <c r="A104" s="7">
        <v>92</v>
      </c>
      <c r="B104" s="10" t="s">
        <v>1435</v>
      </c>
      <c r="C104" s="14" t="s">
        <v>6</v>
      </c>
      <c r="D104" s="231"/>
      <c r="E104" s="268"/>
      <c r="F104" s="215" t="str">
        <f t="shared" si="2"/>
        <v>N/A</v>
      </c>
      <c r="G104" s="6"/>
      <c r="AA104" s="15" t="str">
        <f t="shared" si="3"/>
        <v/>
      </c>
      <c r="AB104" s="15" t="str">
        <f>IF(LEN($AA104)=0,"N",IF(LEN($AA104)&gt;1,"Error -- Availability entered in an incorrect format",IF($AA104='Control Panel'!$F$36,$AA104,IF($AA104='Control Panel'!$F$37,$AA104,IF($AA104='Control Panel'!$F$38,$AA104,IF($AA104='Control Panel'!$F$39,$AA104,IF($AA104='Control Panel'!$F$40,$AA104,IF($AA104='Control Panel'!$F$41,$AA104,"Error -- Availability entered in an incorrect format"))))))))</f>
        <v>N</v>
      </c>
    </row>
    <row r="105" spans="1:28" s="15" customFormat="1" ht="30" x14ac:dyDescent="0.25">
      <c r="A105" s="7">
        <v>93</v>
      </c>
      <c r="B105" s="10" t="s">
        <v>1436</v>
      </c>
      <c r="C105" s="14" t="s">
        <v>6</v>
      </c>
      <c r="D105" s="231"/>
      <c r="E105" s="268"/>
      <c r="F105" s="215" t="str">
        <f t="shared" si="2"/>
        <v>N/A</v>
      </c>
      <c r="G105" s="6"/>
      <c r="AA105" s="15" t="str">
        <f t="shared" si="3"/>
        <v/>
      </c>
      <c r="AB105" s="15" t="str">
        <f>IF(LEN($AA105)=0,"N",IF(LEN($AA105)&gt;1,"Error -- Availability entered in an incorrect format",IF($AA105='Control Panel'!$F$36,$AA105,IF($AA105='Control Panel'!$F$37,$AA105,IF($AA105='Control Panel'!$F$38,$AA105,IF($AA105='Control Panel'!$F$39,$AA105,IF($AA105='Control Panel'!$F$40,$AA105,IF($AA105='Control Panel'!$F$41,$AA105,"Error -- Availability entered in an incorrect format"))))))))</f>
        <v>N</v>
      </c>
    </row>
    <row r="106" spans="1:28" s="15" customFormat="1" x14ac:dyDescent="0.25">
      <c r="A106" s="7">
        <v>94</v>
      </c>
      <c r="B106" s="10" t="s">
        <v>1437</v>
      </c>
      <c r="C106" s="14" t="s">
        <v>5</v>
      </c>
      <c r="D106" s="231"/>
      <c r="E106" s="268"/>
      <c r="F106" s="215" t="str">
        <f t="shared" si="2"/>
        <v>N/A</v>
      </c>
      <c r="G106" s="6"/>
      <c r="AA106" s="15" t="str">
        <f t="shared" si="3"/>
        <v/>
      </c>
      <c r="AB106" s="15" t="str">
        <f>IF(LEN($AA106)=0,"N",IF(LEN($AA106)&gt;1,"Error -- Availability entered in an incorrect format",IF($AA106='Control Panel'!$F$36,$AA106,IF($AA106='Control Panel'!$F$37,$AA106,IF($AA106='Control Panel'!$F$38,$AA106,IF($AA106='Control Panel'!$F$39,$AA106,IF($AA106='Control Panel'!$F$40,$AA106,IF($AA106='Control Panel'!$F$41,$AA106,"Error -- Availability entered in an incorrect format"))))))))</f>
        <v>N</v>
      </c>
    </row>
    <row r="107" spans="1:28" s="15" customFormat="1" ht="45" x14ac:dyDescent="0.25">
      <c r="A107" s="7">
        <v>95</v>
      </c>
      <c r="B107" s="10" t="s">
        <v>1438</v>
      </c>
      <c r="C107" s="14" t="s">
        <v>5</v>
      </c>
      <c r="D107" s="231"/>
      <c r="E107" s="268"/>
      <c r="F107" s="215" t="str">
        <f t="shared" si="2"/>
        <v>N/A</v>
      </c>
      <c r="G107" s="6"/>
      <c r="AA107" s="15" t="str">
        <f t="shared" si="3"/>
        <v/>
      </c>
      <c r="AB107" s="15" t="str">
        <f>IF(LEN($AA107)=0,"N",IF(LEN($AA107)&gt;1,"Error -- Availability entered in an incorrect format",IF($AA107='Control Panel'!$F$36,$AA107,IF($AA107='Control Panel'!$F$37,$AA107,IF($AA107='Control Panel'!$F$38,$AA107,IF($AA107='Control Panel'!$F$39,$AA107,IF($AA107='Control Panel'!$F$40,$AA107,IF($AA107='Control Panel'!$F$41,$AA107,"Error -- Availability entered in an incorrect format"))))))))</f>
        <v>N</v>
      </c>
    </row>
    <row r="108" spans="1:28" s="15" customFormat="1" ht="30" x14ac:dyDescent="0.25">
      <c r="A108" s="7">
        <v>96</v>
      </c>
      <c r="B108" s="10" t="s">
        <v>1439</v>
      </c>
      <c r="C108" s="14" t="s">
        <v>5</v>
      </c>
      <c r="D108" s="231"/>
      <c r="E108" s="268"/>
      <c r="F108" s="215" t="str">
        <f t="shared" si="2"/>
        <v>N/A</v>
      </c>
      <c r="G108" s="6"/>
      <c r="AA108" s="15" t="str">
        <f t="shared" si="3"/>
        <v/>
      </c>
      <c r="AB108" s="15" t="str">
        <f>IF(LEN($AA108)=0,"N",IF(LEN($AA108)&gt;1,"Error -- Availability entered in an incorrect format",IF($AA108='Control Panel'!$F$36,$AA108,IF($AA108='Control Panel'!$F$37,$AA108,IF($AA108='Control Panel'!$F$38,$AA108,IF($AA108='Control Panel'!$F$39,$AA108,IF($AA108='Control Panel'!$F$40,$AA108,IF($AA108='Control Panel'!$F$41,$AA108,"Error -- Availability entered in an incorrect format"))))))))</f>
        <v>N</v>
      </c>
    </row>
    <row r="109" spans="1:28" s="15" customFormat="1" ht="30" x14ac:dyDescent="0.25">
      <c r="A109" s="7">
        <v>97</v>
      </c>
      <c r="B109" s="215" t="s">
        <v>1440</v>
      </c>
      <c r="C109" s="14" t="s">
        <v>5</v>
      </c>
      <c r="D109" s="231"/>
      <c r="E109" s="268"/>
      <c r="F109" s="215" t="str">
        <f t="shared" si="2"/>
        <v>N/A</v>
      </c>
      <c r="G109" s="6"/>
      <c r="AA109" s="15" t="str">
        <f t="shared" si="3"/>
        <v/>
      </c>
      <c r="AB109" s="15" t="str">
        <f>IF(LEN($AA109)=0,"N",IF(LEN($AA109)&gt;1,"Error -- Availability entered in an incorrect format",IF($AA109='Control Panel'!$F$36,$AA109,IF($AA109='Control Panel'!$F$37,$AA109,IF($AA109='Control Panel'!$F$38,$AA109,IF($AA109='Control Panel'!$F$39,$AA109,IF($AA109='Control Panel'!$F$40,$AA109,IF($AA109='Control Panel'!$F$41,$AA109,"Error -- Availability entered in an incorrect format"))))))))</f>
        <v>N</v>
      </c>
    </row>
    <row r="110" spans="1:28" s="15" customFormat="1" ht="30" x14ac:dyDescent="0.25">
      <c r="A110" s="7">
        <v>98</v>
      </c>
      <c r="B110" s="215" t="s">
        <v>1441</v>
      </c>
      <c r="C110" s="14" t="s">
        <v>5</v>
      </c>
      <c r="D110" s="231"/>
      <c r="E110" s="268"/>
      <c r="F110" s="215" t="str">
        <f t="shared" si="2"/>
        <v>N/A</v>
      </c>
      <c r="G110" s="6"/>
      <c r="AA110" s="15" t="str">
        <f t="shared" si="3"/>
        <v/>
      </c>
      <c r="AB110" s="15" t="str">
        <f>IF(LEN($AA110)=0,"N",IF(LEN($AA110)&gt;1,"Error -- Availability entered in an incorrect format",IF($AA110='Control Panel'!$F$36,$AA110,IF($AA110='Control Panel'!$F$37,$AA110,IF($AA110='Control Panel'!$F$38,$AA110,IF($AA110='Control Panel'!$F$39,$AA110,IF($AA110='Control Panel'!$F$40,$AA110,IF($AA110='Control Panel'!$F$41,$AA110,"Error -- Availability entered in an incorrect format"))))))))</f>
        <v>N</v>
      </c>
    </row>
    <row r="111" spans="1:28" s="15" customFormat="1" x14ac:dyDescent="0.25">
      <c r="A111" s="7">
        <v>99</v>
      </c>
      <c r="B111" s="266" t="s">
        <v>1442</v>
      </c>
      <c r="C111" s="307"/>
      <c r="D111" s="231"/>
      <c r="E111" s="268"/>
      <c r="F111" s="215" t="str">
        <f t="shared" si="2"/>
        <v>N/A</v>
      </c>
      <c r="G111" s="6"/>
      <c r="AA111" s="15" t="str">
        <f t="shared" si="3"/>
        <v/>
      </c>
      <c r="AB111" s="15" t="str">
        <f>IF(LEN($AA111)=0,"N",IF(LEN($AA111)&gt;1,"Error -- Availability entered in an incorrect format",IF($AA111='Control Panel'!$F$36,$AA111,IF($AA111='Control Panel'!$F$37,$AA111,IF($AA111='Control Panel'!$F$38,$AA111,IF($AA111='Control Panel'!$F$39,$AA111,IF($AA111='Control Panel'!$F$40,$AA111,IF($AA111='Control Panel'!$F$41,$AA111,"Error -- Availability entered in an incorrect format"))))))))</f>
        <v>N</v>
      </c>
    </row>
    <row r="112" spans="1:28" s="15" customFormat="1" ht="30" x14ac:dyDescent="0.25">
      <c r="A112" s="7">
        <v>100</v>
      </c>
      <c r="B112" s="10" t="s">
        <v>1443</v>
      </c>
      <c r="C112" s="14" t="s">
        <v>6</v>
      </c>
      <c r="D112" s="231"/>
      <c r="E112" s="268"/>
      <c r="F112" s="215" t="str">
        <f t="shared" si="2"/>
        <v>N/A</v>
      </c>
      <c r="G112" s="6"/>
      <c r="AA112" s="15" t="str">
        <f t="shared" si="3"/>
        <v/>
      </c>
      <c r="AB112" s="15" t="str">
        <f>IF(LEN($AA112)=0,"N",IF(LEN($AA112)&gt;1,"Error -- Availability entered in an incorrect format",IF($AA112='Control Panel'!$F$36,$AA112,IF($AA112='Control Panel'!$F$37,$AA112,IF($AA112='Control Panel'!$F$38,$AA112,IF($AA112='Control Panel'!$F$39,$AA112,IF($AA112='Control Panel'!$F$40,$AA112,IF($AA112='Control Panel'!$F$41,$AA112,"Error -- Availability entered in an incorrect format"))))))))</f>
        <v>N</v>
      </c>
    </row>
    <row r="113" spans="1:28" s="15" customFormat="1" ht="45" x14ac:dyDescent="0.25">
      <c r="A113" s="7">
        <v>101</v>
      </c>
      <c r="B113" s="10" t="s">
        <v>1444</v>
      </c>
      <c r="C113" s="14" t="s">
        <v>5</v>
      </c>
      <c r="D113" s="231"/>
      <c r="E113" s="268"/>
      <c r="F113" s="215" t="str">
        <f t="shared" si="2"/>
        <v>N/A</v>
      </c>
      <c r="G113" s="6"/>
      <c r="AA113" s="15" t="str">
        <f t="shared" si="3"/>
        <v/>
      </c>
      <c r="AB113" s="15" t="str">
        <f>IF(LEN($AA113)=0,"N",IF(LEN($AA113)&gt;1,"Error -- Availability entered in an incorrect format",IF($AA113='Control Panel'!$F$36,$AA113,IF($AA113='Control Panel'!$F$37,$AA113,IF($AA113='Control Panel'!$F$38,$AA113,IF($AA113='Control Panel'!$F$39,$AA113,IF($AA113='Control Panel'!$F$40,$AA113,IF($AA113='Control Panel'!$F$41,$AA113,"Error -- Availability entered in an incorrect format"))))))))</f>
        <v>N</v>
      </c>
    </row>
    <row r="114" spans="1:28" s="15" customFormat="1" ht="30" x14ac:dyDescent="0.25">
      <c r="A114" s="7">
        <v>102</v>
      </c>
      <c r="B114" s="10" t="s">
        <v>1445</v>
      </c>
      <c r="C114" s="14" t="s">
        <v>5</v>
      </c>
      <c r="D114" s="231"/>
      <c r="E114" s="268"/>
      <c r="F114" s="215" t="str">
        <f t="shared" si="2"/>
        <v>N/A</v>
      </c>
      <c r="G114" s="6"/>
      <c r="AA114" s="15" t="str">
        <f t="shared" si="3"/>
        <v/>
      </c>
      <c r="AB114" s="15" t="str">
        <f>IF(LEN($AA114)=0,"N",IF(LEN($AA114)&gt;1,"Error -- Availability entered in an incorrect format",IF($AA114='Control Panel'!$F$36,$AA114,IF($AA114='Control Panel'!$F$37,$AA114,IF($AA114='Control Panel'!$F$38,$AA114,IF($AA114='Control Panel'!$F$39,$AA114,IF($AA114='Control Panel'!$F$40,$AA114,IF($AA114='Control Panel'!$F$41,$AA114,"Error -- Availability entered in an incorrect format"))))))))</f>
        <v>N</v>
      </c>
    </row>
    <row r="115" spans="1:28" s="15" customFormat="1" ht="30" x14ac:dyDescent="0.25">
      <c r="A115" s="7">
        <v>103</v>
      </c>
      <c r="B115" s="10" t="s">
        <v>1446</v>
      </c>
      <c r="C115" s="14" t="s">
        <v>6</v>
      </c>
      <c r="D115" s="231"/>
      <c r="E115" s="268"/>
      <c r="F115" s="215" t="str">
        <f t="shared" si="2"/>
        <v>N/A</v>
      </c>
      <c r="G115" s="6"/>
      <c r="AA115" s="15" t="str">
        <f t="shared" si="3"/>
        <v/>
      </c>
      <c r="AB115" s="15" t="str">
        <f>IF(LEN($AA115)=0,"N",IF(LEN($AA115)&gt;1,"Error -- Availability entered in an incorrect format",IF($AA115='Control Panel'!$F$36,$AA115,IF($AA115='Control Panel'!$F$37,$AA115,IF($AA115='Control Panel'!$F$38,$AA115,IF($AA115='Control Panel'!$F$39,$AA115,IF($AA115='Control Panel'!$F$40,$AA115,IF($AA115='Control Panel'!$F$41,$AA115,"Error -- Availability entered in an incorrect format"))))))))</f>
        <v>N</v>
      </c>
    </row>
    <row r="116" spans="1:28" s="15" customFormat="1" ht="30" x14ac:dyDescent="0.25">
      <c r="A116" s="7">
        <v>104</v>
      </c>
      <c r="B116" s="10" t="s">
        <v>1447</v>
      </c>
      <c r="C116" s="14" t="s">
        <v>6</v>
      </c>
      <c r="D116" s="231"/>
      <c r="E116" s="268"/>
      <c r="F116" s="215" t="str">
        <f t="shared" si="2"/>
        <v>N/A</v>
      </c>
      <c r="G116" s="6"/>
      <c r="AA116" s="15" t="str">
        <f t="shared" si="3"/>
        <v/>
      </c>
      <c r="AB116" s="15" t="str">
        <f>IF(LEN($AA116)=0,"N",IF(LEN($AA116)&gt;1,"Error -- Availability entered in an incorrect format",IF($AA116='Control Panel'!$F$36,$AA116,IF($AA116='Control Panel'!$F$37,$AA116,IF($AA116='Control Panel'!$F$38,$AA116,IF($AA116='Control Panel'!$F$39,$AA116,IF($AA116='Control Panel'!$F$40,$AA116,IF($AA116='Control Panel'!$F$41,$AA116,"Error -- Availability entered in an incorrect format"))))))))</f>
        <v>N</v>
      </c>
    </row>
    <row r="117" spans="1:28" s="15" customFormat="1" ht="45" x14ac:dyDescent="0.25">
      <c r="A117" s="7">
        <v>105</v>
      </c>
      <c r="B117" s="10" t="s">
        <v>1448</v>
      </c>
      <c r="C117" s="14" t="s">
        <v>6</v>
      </c>
      <c r="D117" s="231"/>
      <c r="E117" s="268"/>
      <c r="F117" s="215" t="str">
        <f t="shared" si="2"/>
        <v>N/A</v>
      </c>
      <c r="G117" s="6"/>
      <c r="AA117" s="15" t="str">
        <f t="shared" si="3"/>
        <v/>
      </c>
      <c r="AB117" s="15" t="str">
        <f>IF(LEN($AA117)=0,"N",IF(LEN($AA117)&gt;1,"Error -- Availability entered in an incorrect format",IF($AA117='Control Panel'!$F$36,$AA117,IF($AA117='Control Panel'!$F$37,$AA117,IF($AA117='Control Panel'!$F$38,$AA117,IF($AA117='Control Panel'!$F$39,$AA117,IF($AA117='Control Panel'!$F$40,$AA117,IF($AA117='Control Panel'!$F$41,$AA117,"Error -- Availability entered in an incorrect format"))))))))</f>
        <v>N</v>
      </c>
    </row>
    <row r="118" spans="1:28" s="15" customFormat="1" x14ac:dyDescent="0.25">
      <c r="A118" s="7">
        <v>106</v>
      </c>
      <c r="B118" s="266" t="s">
        <v>1449</v>
      </c>
      <c r="C118" s="307"/>
      <c r="D118" s="231"/>
      <c r="E118" s="268"/>
      <c r="F118" s="215" t="str">
        <f t="shared" si="2"/>
        <v>N/A</v>
      </c>
      <c r="G118" s="6"/>
      <c r="AA118" s="15" t="str">
        <f t="shared" si="3"/>
        <v/>
      </c>
      <c r="AB118" s="15" t="str">
        <f>IF(LEN($AA118)=0,"N",IF(LEN($AA118)&gt;1,"Error -- Availability entered in an incorrect format",IF($AA118='Control Panel'!$F$36,$AA118,IF($AA118='Control Panel'!$F$37,$AA118,IF($AA118='Control Panel'!$F$38,$AA118,IF($AA118='Control Panel'!$F$39,$AA118,IF($AA118='Control Panel'!$F$40,$AA118,IF($AA118='Control Panel'!$F$41,$AA118,"Error -- Availability entered in an incorrect format"))))))))</f>
        <v>N</v>
      </c>
    </row>
    <row r="119" spans="1:28" s="15" customFormat="1" ht="30" x14ac:dyDescent="0.25">
      <c r="A119" s="7">
        <v>107</v>
      </c>
      <c r="B119" s="10" t="s">
        <v>1450</v>
      </c>
      <c r="C119" s="14" t="s">
        <v>6</v>
      </c>
      <c r="D119" s="231"/>
      <c r="E119" s="268"/>
      <c r="F119" s="215" t="str">
        <f t="shared" si="2"/>
        <v>N/A</v>
      </c>
      <c r="G119" s="6"/>
      <c r="AA119" s="15" t="str">
        <f t="shared" si="3"/>
        <v/>
      </c>
      <c r="AB119" s="15" t="str">
        <f>IF(LEN($AA119)=0,"N",IF(LEN($AA119)&gt;1,"Error -- Availability entered in an incorrect format",IF($AA119='Control Panel'!$F$36,$AA119,IF($AA119='Control Panel'!$F$37,$AA119,IF($AA119='Control Panel'!$F$38,$AA119,IF($AA119='Control Panel'!$F$39,$AA119,IF($AA119='Control Panel'!$F$40,$AA119,IF($AA119='Control Panel'!$F$41,$AA119,"Error -- Availability entered in an incorrect format"))))))))</f>
        <v>N</v>
      </c>
    </row>
    <row r="120" spans="1:28" s="15" customFormat="1" ht="45" x14ac:dyDescent="0.25">
      <c r="A120" s="7">
        <v>108</v>
      </c>
      <c r="B120" s="10" t="s">
        <v>1451</v>
      </c>
      <c r="C120" s="14" t="s">
        <v>6</v>
      </c>
      <c r="D120" s="231"/>
      <c r="E120" s="268"/>
      <c r="F120" s="215" t="str">
        <f t="shared" si="2"/>
        <v>N/A</v>
      </c>
      <c r="G120" s="6"/>
      <c r="AA120" s="15" t="str">
        <f t="shared" si="3"/>
        <v/>
      </c>
      <c r="AB120" s="15" t="str">
        <f>IF(LEN($AA120)=0,"N",IF(LEN($AA120)&gt;1,"Error -- Availability entered in an incorrect format",IF($AA120='Control Panel'!$F$36,$AA120,IF($AA120='Control Panel'!$F$37,$AA120,IF($AA120='Control Panel'!$F$38,$AA120,IF($AA120='Control Panel'!$F$39,$AA120,IF($AA120='Control Panel'!$F$40,$AA120,IF($AA120='Control Panel'!$F$41,$AA120,"Error -- Availability entered in an incorrect format"))))))))</f>
        <v>N</v>
      </c>
    </row>
    <row r="121" spans="1:28" s="15" customFormat="1" ht="45" x14ac:dyDescent="0.25">
      <c r="A121" s="7">
        <v>109</v>
      </c>
      <c r="B121" s="10" t="s">
        <v>1452</v>
      </c>
      <c r="C121" s="14" t="s">
        <v>6</v>
      </c>
      <c r="D121" s="231"/>
      <c r="E121" s="268"/>
      <c r="F121" s="215" t="str">
        <f t="shared" si="2"/>
        <v>N/A</v>
      </c>
      <c r="G121" s="6"/>
      <c r="AA121" s="15" t="str">
        <f t="shared" si="3"/>
        <v/>
      </c>
      <c r="AB121" s="15" t="str">
        <f>IF(LEN($AA121)=0,"N",IF(LEN($AA121)&gt;1,"Error -- Availability entered in an incorrect format",IF($AA121='Control Panel'!$F$36,$AA121,IF($AA121='Control Panel'!$F$37,$AA121,IF($AA121='Control Panel'!$F$38,$AA121,IF($AA121='Control Panel'!$F$39,$AA121,IF($AA121='Control Panel'!$F$40,$AA121,IF($AA121='Control Panel'!$F$41,$AA121,"Error -- Availability entered in an incorrect format"))))))))</f>
        <v>N</v>
      </c>
    </row>
    <row r="122" spans="1:28" s="15" customFormat="1" ht="30" x14ac:dyDescent="0.25">
      <c r="A122" s="7">
        <v>110</v>
      </c>
      <c r="B122" s="10" t="s">
        <v>1453</v>
      </c>
      <c r="C122" s="14" t="s">
        <v>6</v>
      </c>
      <c r="D122" s="231"/>
      <c r="E122" s="268"/>
      <c r="F122" s="215" t="str">
        <f t="shared" si="2"/>
        <v>N/A</v>
      </c>
      <c r="G122" s="6"/>
      <c r="AA122" s="15" t="str">
        <f t="shared" si="3"/>
        <v/>
      </c>
      <c r="AB122" s="15" t="str">
        <f>IF(LEN($AA122)=0,"N",IF(LEN($AA122)&gt;1,"Error -- Availability entered in an incorrect format",IF($AA122='Control Panel'!$F$36,$AA122,IF($AA122='Control Panel'!$F$37,$AA122,IF($AA122='Control Panel'!$F$38,$AA122,IF($AA122='Control Panel'!$F$39,$AA122,IF($AA122='Control Panel'!$F$40,$AA122,IF($AA122='Control Panel'!$F$41,$AA122,"Error -- Availability entered in an incorrect format"))))))))</f>
        <v>N</v>
      </c>
    </row>
    <row r="123" spans="1:28" s="15" customFormat="1" ht="45" x14ac:dyDescent="0.25">
      <c r="A123" s="7">
        <v>111</v>
      </c>
      <c r="B123" s="10" t="s">
        <v>1454</v>
      </c>
      <c r="C123" s="14" t="s">
        <v>5</v>
      </c>
      <c r="D123" s="231"/>
      <c r="E123" s="268"/>
      <c r="F123" s="215" t="str">
        <f t="shared" si="2"/>
        <v>N/A</v>
      </c>
      <c r="G123" s="6"/>
      <c r="AA123" s="15" t="str">
        <f t="shared" si="3"/>
        <v/>
      </c>
      <c r="AB123" s="15" t="str">
        <f>IF(LEN($AA123)=0,"N",IF(LEN($AA123)&gt;1,"Error -- Availability entered in an incorrect format",IF($AA123='Control Panel'!$F$36,$AA123,IF($AA123='Control Panel'!$F$37,$AA123,IF($AA123='Control Panel'!$F$38,$AA123,IF($AA123='Control Panel'!$F$39,$AA123,IF($AA123='Control Panel'!$F$40,$AA123,IF($AA123='Control Panel'!$F$41,$AA123,"Error -- Availability entered in an incorrect format"))))))))</f>
        <v>N</v>
      </c>
    </row>
    <row r="124" spans="1:28" s="15" customFormat="1" ht="30" x14ac:dyDescent="0.25">
      <c r="A124" s="7">
        <v>112</v>
      </c>
      <c r="B124" s="10" t="s">
        <v>1455</v>
      </c>
      <c r="C124" s="14" t="s">
        <v>6</v>
      </c>
      <c r="D124" s="231"/>
      <c r="E124" s="268"/>
      <c r="F124" s="215" t="str">
        <f t="shared" si="2"/>
        <v>N/A</v>
      </c>
      <c r="G124" s="6"/>
      <c r="AA124" s="15" t="str">
        <f t="shared" si="3"/>
        <v/>
      </c>
      <c r="AB124" s="15" t="str">
        <f>IF(LEN($AA124)=0,"N",IF(LEN($AA124)&gt;1,"Error -- Availability entered in an incorrect format",IF($AA124='Control Panel'!$F$36,$AA124,IF($AA124='Control Panel'!$F$37,$AA124,IF($AA124='Control Panel'!$F$38,$AA124,IF($AA124='Control Panel'!$F$39,$AA124,IF($AA124='Control Panel'!$F$40,$AA124,IF($AA124='Control Panel'!$F$41,$AA124,"Error -- Availability entered in an incorrect format"))))))))</f>
        <v>N</v>
      </c>
    </row>
    <row r="125" spans="1:28" s="15" customFormat="1" ht="45" x14ac:dyDescent="0.25">
      <c r="A125" s="7">
        <v>113</v>
      </c>
      <c r="B125" s="10" t="s">
        <v>1456</v>
      </c>
      <c r="C125" s="14" t="s">
        <v>6</v>
      </c>
      <c r="D125" s="231"/>
      <c r="E125" s="268"/>
      <c r="F125" s="215" t="str">
        <f t="shared" si="2"/>
        <v>N/A</v>
      </c>
      <c r="G125" s="6"/>
      <c r="AA125" s="15" t="str">
        <f t="shared" si="3"/>
        <v/>
      </c>
      <c r="AB125" s="15" t="str">
        <f>IF(LEN($AA125)=0,"N",IF(LEN($AA125)&gt;1,"Error -- Availability entered in an incorrect format",IF($AA125='Control Panel'!$F$36,$AA125,IF($AA125='Control Panel'!$F$37,$AA125,IF($AA125='Control Panel'!$F$38,$AA125,IF($AA125='Control Panel'!$F$39,$AA125,IF($AA125='Control Panel'!$F$40,$AA125,IF($AA125='Control Panel'!$F$41,$AA125,"Error -- Availability entered in an incorrect format"))))))))</f>
        <v>N</v>
      </c>
    </row>
    <row r="126" spans="1:28" s="15" customFormat="1" ht="30" x14ac:dyDescent="0.25">
      <c r="A126" s="7">
        <v>114</v>
      </c>
      <c r="B126" s="10" t="s">
        <v>1457</v>
      </c>
      <c r="C126" s="14" t="s">
        <v>5</v>
      </c>
      <c r="D126" s="231"/>
      <c r="E126" s="268"/>
      <c r="F126" s="215" t="str">
        <f t="shared" si="2"/>
        <v>N/A</v>
      </c>
      <c r="G126" s="6"/>
      <c r="AA126" s="15" t="str">
        <f t="shared" si="3"/>
        <v/>
      </c>
      <c r="AB126" s="15" t="str">
        <f>IF(LEN($AA126)=0,"N",IF(LEN($AA126)&gt;1,"Error -- Availability entered in an incorrect format",IF($AA126='Control Panel'!$F$36,$AA126,IF($AA126='Control Panel'!$F$37,$AA126,IF($AA126='Control Panel'!$F$38,$AA126,IF($AA126='Control Panel'!$F$39,$AA126,IF($AA126='Control Panel'!$F$40,$AA126,IF($AA126='Control Panel'!$F$41,$AA126,"Error -- Availability entered in an incorrect format"))))))))</f>
        <v>N</v>
      </c>
    </row>
    <row r="127" spans="1:28" s="15" customFormat="1" ht="30" x14ac:dyDescent="0.25">
      <c r="A127" s="7">
        <v>115</v>
      </c>
      <c r="B127" s="266" t="s">
        <v>1458</v>
      </c>
      <c r="C127" s="307"/>
      <c r="D127" s="231"/>
      <c r="E127" s="268"/>
      <c r="F127" s="215" t="str">
        <f t="shared" si="2"/>
        <v>N/A</v>
      </c>
      <c r="G127" s="6"/>
      <c r="AA127" s="15" t="str">
        <f t="shared" si="3"/>
        <v/>
      </c>
      <c r="AB127" s="15" t="str">
        <f>IF(LEN($AA127)=0,"N",IF(LEN($AA127)&gt;1,"Error -- Availability entered in an incorrect format",IF($AA127='Control Panel'!$F$36,$AA127,IF($AA127='Control Panel'!$F$37,$AA127,IF($AA127='Control Panel'!$F$38,$AA127,IF($AA127='Control Panel'!$F$39,$AA127,IF($AA127='Control Panel'!$F$40,$AA127,IF($AA127='Control Panel'!$F$41,$AA127,"Error -- Availability entered in an incorrect format"))))))))</f>
        <v>N</v>
      </c>
    </row>
    <row r="128" spans="1:28" s="15" customFormat="1" ht="30" x14ac:dyDescent="0.25">
      <c r="A128" s="7">
        <v>116</v>
      </c>
      <c r="B128" s="10" t="s">
        <v>1459</v>
      </c>
      <c r="C128" s="14" t="s">
        <v>6</v>
      </c>
      <c r="D128" s="231"/>
      <c r="E128" s="268"/>
      <c r="F128" s="215" t="str">
        <f t="shared" si="2"/>
        <v>N/A</v>
      </c>
      <c r="G128" s="6"/>
      <c r="AA128" s="15" t="str">
        <f t="shared" si="3"/>
        <v/>
      </c>
      <c r="AB128" s="15" t="str">
        <f>IF(LEN($AA128)=0,"N",IF(LEN($AA128)&gt;1,"Error -- Availability entered in an incorrect format",IF($AA128='Control Panel'!$F$36,$AA128,IF($AA128='Control Panel'!$F$37,$AA128,IF($AA128='Control Panel'!$F$38,$AA128,IF($AA128='Control Panel'!$F$39,$AA128,IF($AA128='Control Panel'!$F$40,$AA128,IF($AA128='Control Panel'!$F$41,$AA128,"Error -- Availability entered in an incorrect format"))))))))</f>
        <v>N</v>
      </c>
    </row>
    <row r="129" spans="1:28" s="15" customFormat="1" ht="30" x14ac:dyDescent="0.25">
      <c r="A129" s="7">
        <v>117</v>
      </c>
      <c r="B129" s="10" t="s">
        <v>1460</v>
      </c>
      <c r="C129" s="14" t="s">
        <v>6</v>
      </c>
      <c r="D129" s="231"/>
      <c r="E129" s="268"/>
      <c r="F129" s="215" t="str">
        <f t="shared" si="2"/>
        <v>N/A</v>
      </c>
      <c r="G129" s="6"/>
      <c r="AA129" s="15" t="str">
        <f t="shared" si="3"/>
        <v/>
      </c>
      <c r="AB129" s="15" t="str">
        <f>IF(LEN($AA129)=0,"N",IF(LEN($AA129)&gt;1,"Error -- Availability entered in an incorrect format",IF($AA129='Control Panel'!$F$36,$AA129,IF($AA129='Control Panel'!$F$37,$AA129,IF($AA129='Control Panel'!$F$38,$AA129,IF($AA129='Control Panel'!$F$39,$AA129,IF($AA129='Control Panel'!$F$40,$AA129,IF($AA129='Control Panel'!$F$41,$AA129,"Error -- Availability entered in an incorrect format"))))))))</f>
        <v>N</v>
      </c>
    </row>
    <row r="130" spans="1:28" s="15" customFormat="1" x14ac:dyDescent="0.25">
      <c r="A130" s="7">
        <v>118</v>
      </c>
      <c r="B130" s="10" t="s">
        <v>1461</v>
      </c>
      <c r="C130" s="14" t="s">
        <v>6</v>
      </c>
      <c r="D130" s="231"/>
      <c r="E130" s="268"/>
      <c r="F130" s="215" t="str">
        <f t="shared" si="2"/>
        <v>N/A</v>
      </c>
      <c r="G130" s="6"/>
      <c r="AA130" s="15" t="str">
        <f t="shared" si="3"/>
        <v/>
      </c>
      <c r="AB130" s="15" t="str">
        <f>IF(LEN($AA130)=0,"N",IF(LEN($AA130)&gt;1,"Error -- Availability entered in an incorrect format",IF($AA130='Control Panel'!$F$36,$AA130,IF($AA130='Control Panel'!$F$37,$AA130,IF($AA130='Control Panel'!$F$38,$AA130,IF($AA130='Control Panel'!$F$39,$AA130,IF($AA130='Control Panel'!$F$40,$AA130,IF($AA130='Control Panel'!$F$41,$AA130,"Error -- Availability entered in an incorrect format"))))))))</f>
        <v>N</v>
      </c>
    </row>
    <row r="131" spans="1:28" s="15" customFormat="1" ht="30" x14ac:dyDescent="0.25">
      <c r="A131" s="7">
        <v>119</v>
      </c>
      <c r="B131" s="10" t="s">
        <v>1462</v>
      </c>
      <c r="C131" s="14" t="s">
        <v>6</v>
      </c>
      <c r="D131" s="231"/>
      <c r="E131" s="268"/>
      <c r="F131" s="215" t="str">
        <f t="shared" si="2"/>
        <v>N/A</v>
      </c>
      <c r="G131" s="6"/>
      <c r="AA131" s="15" t="str">
        <f t="shared" si="3"/>
        <v/>
      </c>
      <c r="AB131" s="15" t="str">
        <f>IF(LEN($AA131)=0,"N",IF(LEN($AA131)&gt;1,"Error -- Availability entered in an incorrect format",IF($AA131='Control Panel'!$F$36,$AA131,IF($AA131='Control Panel'!$F$37,$AA131,IF($AA131='Control Panel'!$F$38,$AA131,IF($AA131='Control Panel'!$F$39,$AA131,IF($AA131='Control Panel'!$F$40,$AA131,IF($AA131='Control Panel'!$F$41,$AA131,"Error -- Availability entered in an incorrect format"))))))))</f>
        <v>N</v>
      </c>
    </row>
    <row r="132" spans="1:28" s="15" customFormat="1" ht="30" x14ac:dyDescent="0.25">
      <c r="A132" s="7">
        <v>120</v>
      </c>
      <c r="B132" s="10" t="s">
        <v>1463</v>
      </c>
      <c r="C132" s="14" t="s">
        <v>5</v>
      </c>
      <c r="D132" s="231"/>
      <c r="E132" s="268"/>
      <c r="F132" s="215" t="str">
        <f t="shared" si="2"/>
        <v>N/A</v>
      </c>
      <c r="G132" s="6"/>
      <c r="AA132" s="15" t="str">
        <f t="shared" si="3"/>
        <v/>
      </c>
      <c r="AB132" s="15" t="str">
        <f>IF(LEN($AA132)=0,"N",IF(LEN($AA132)&gt;1,"Error -- Availability entered in an incorrect format",IF($AA132='Control Panel'!$F$36,$AA132,IF($AA132='Control Panel'!$F$37,$AA132,IF($AA132='Control Panel'!$F$38,$AA132,IF($AA132='Control Panel'!$F$39,$AA132,IF($AA132='Control Panel'!$F$40,$AA132,IF($AA132='Control Panel'!$F$41,$AA132,"Error -- Availability entered in an incorrect format"))))))))</f>
        <v>N</v>
      </c>
    </row>
    <row r="133" spans="1:28" s="15" customFormat="1" x14ac:dyDescent="0.25">
      <c r="A133" s="7">
        <v>121</v>
      </c>
      <c r="B133" s="266" t="s">
        <v>1464</v>
      </c>
      <c r="C133" s="307"/>
      <c r="D133" s="231"/>
      <c r="E133" s="268"/>
      <c r="F133" s="215" t="str">
        <f t="shared" si="2"/>
        <v>N/A</v>
      </c>
      <c r="G133" s="6"/>
      <c r="AA133" s="15" t="str">
        <f t="shared" si="3"/>
        <v/>
      </c>
      <c r="AB133" s="15" t="str">
        <f>IF(LEN($AA133)=0,"N",IF(LEN($AA133)&gt;1,"Error -- Availability entered in an incorrect format",IF($AA133='Control Panel'!$F$36,$AA133,IF($AA133='Control Panel'!$F$37,$AA133,IF($AA133='Control Panel'!$F$38,$AA133,IF($AA133='Control Panel'!$F$39,$AA133,IF($AA133='Control Panel'!$F$40,$AA133,IF($AA133='Control Panel'!$F$41,$AA133,"Error -- Availability entered in an incorrect format"))))))))</f>
        <v>N</v>
      </c>
    </row>
    <row r="134" spans="1:28" s="15" customFormat="1" ht="45" x14ac:dyDescent="0.25">
      <c r="A134" s="7">
        <v>122</v>
      </c>
      <c r="B134" s="10" t="s">
        <v>1465</v>
      </c>
      <c r="C134" s="14" t="s">
        <v>6</v>
      </c>
      <c r="D134" s="231"/>
      <c r="E134" s="268"/>
      <c r="F134" s="215" t="str">
        <f t="shared" si="2"/>
        <v>N/A</v>
      </c>
      <c r="G134" s="6"/>
      <c r="AA134" s="15" t="str">
        <f t="shared" si="3"/>
        <v/>
      </c>
      <c r="AB134" s="15" t="str">
        <f>IF(LEN($AA134)=0,"N",IF(LEN($AA134)&gt;1,"Error -- Availability entered in an incorrect format",IF($AA134='Control Panel'!$F$36,$AA134,IF($AA134='Control Panel'!$F$37,$AA134,IF($AA134='Control Panel'!$F$38,$AA134,IF($AA134='Control Panel'!$F$39,$AA134,IF($AA134='Control Panel'!$F$40,$AA134,IF($AA134='Control Panel'!$F$41,$AA134,"Error -- Availability entered in an incorrect format"))))))))</f>
        <v>N</v>
      </c>
    </row>
    <row r="135" spans="1:28" s="15" customFormat="1" ht="45" x14ac:dyDescent="0.25">
      <c r="A135" s="7">
        <v>123</v>
      </c>
      <c r="B135" s="10" t="s">
        <v>1466</v>
      </c>
      <c r="C135" s="14" t="s">
        <v>6</v>
      </c>
      <c r="D135" s="231"/>
      <c r="E135" s="268"/>
      <c r="F135" s="215" t="str">
        <f t="shared" si="2"/>
        <v>N/A</v>
      </c>
      <c r="G135" s="6"/>
      <c r="AA135" s="15" t="str">
        <f t="shared" si="3"/>
        <v/>
      </c>
      <c r="AB135" s="15" t="str">
        <f>IF(LEN($AA135)=0,"N",IF(LEN($AA135)&gt;1,"Error -- Availability entered in an incorrect format",IF($AA135='Control Panel'!$F$36,$AA135,IF($AA135='Control Panel'!$F$37,$AA135,IF($AA135='Control Panel'!$F$38,$AA135,IF($AA135='Control Panel'!$F$39,$AA135,IF($AA135='Control Panel'!$F$40,$AA135,IF($AA135='Control Panel'!$F$41,$AA135,"Error -- Availability entered in an incorrect format"))))))))</f>
        <v>N</v>
      </c>
    </row>
    <row r="136" spans="1:28" s="15" customFormat="1" ht="30" x14ac:dyDescent="0.25">
      <c r="A136" s="7">
        <v>124</v>
      </c>
      <c r="B136" s="10" t="s">
        <v>1467</v>
      </c>
      <c r="C136" s="14" t="s">
        <v>6</v>
      </c>
      <c r="D136" s="231"/>
      <c r="E136" s="268"/>
      <c r="F136" s="215" t="str">
        <f t="shared" si="2"/>
        <v>N/A</v>
      </c>
      <c r="G136" s="6"/>
      <c r="AA136" s="15" t="str">
        <f t="shared" si="3"/>
        <v/>
      </c>
      <c r="AB136" s="15" t="str">
        <f>IF(LEN($AA136)=0,"N",IF(LEN($AA136)&gt;1,"Error -- Availability entered in an incorrect format",IF($AA136='Control Panel'!$F$36,$AA136,IF($AA136='Control Panel'!$F$37,$AA136,IF($AA136='Control Panel'!$F$38,$AA136,IF($AA136='Control Panel'!$F$39,$AA136,IF($AA136='Control Panel'!$F$40,$AA136,IF($AA136='Control Panel'!$F$41,$AA136,"Error -- Availability entered in an incorrect format"))))))))</f>
        <v>N</v>
      </c>
    </row>
    <row r="137" spans="1:28" s="15" customFormat="1" ht="60" x14ac:dyDescent="0.25">
      <c r="A137" s="7">
        <v>125</v>
      </c>
      <c r="B137" s="10" t="s">
        <v>1468</v>
      </c>
      <c r="C137" s="14" t="s">
        <v>5</v>
      </c>
      <c r="D137" s="231"/>
      <c r="E137" s="268"/>
      <c r="F137" s="215" t="str">
        <f t="shared" si="2"/>
        <v>N/A</v>
      </c>
      <c r="G137" s="6"/>
      <c r="AA137" s="15" t="str">
        <f t="shared" si="3"/>
        <v/>
      </c>
      <c r="AB137" s="15" t="str">
        <f>IF(LEN($AA137)=0,"N",IF(LEN($AA137)&gt;1,"Error -- Availability entered in an incorrect format",IF($AA137='Control Panel'!$F$36,$AA137,IF($AA137='Control Panel'!$F$37,$AA137,IF($AA137='Control Panel'!$F$38,$AA137,IF($AA137='Control Panel'!$F$39,$AA137,IF($AA137='Control Panel'!$F$40,$AA137,IF($AA137='Control Panel'!$F$41,$AA137,"Error -- Availability entered in an incorrect format"))))))))</f>
        <v>N</v>
      </c>
    </row>
    <row r="138" spans="1:28" s="15" customFormat="1" ht="60" x14ac:dyDescent="0.25">
      <c r="A138" s="7">
        <v>126</v>
      </c>
      <c r="B138" s="10" t="s">
        <v>1469</v>
      </c>
      <c r="C138" s="14" t="s">
        <v>6</v>
      </c>
      <c r="D138" s="231"/>
      <c r="E138" s="268"/>
      <c r="F138" s="215" t="str">
        <f t="shared" si="2"/>
        <v>N/A</v>
      </c>
      <c r="G138" s="6"/>
      <c r="AA138" s="15" t="str">
        <f t="shared" si="3"/>
        <v/>
      </c>
      <c r="AB138" s="15" t="str">
        <f>IF(LEN($AA138)=0,"N",IF(LEN($AA138)&gt;1,"Error -- Availability entered in an incorrect format",IF($AA138='Control Panel'!$F$36,$AA138,IF($AA138='Control Panel'!$F$37,$AA138,IF($AA138='Control Panel'!$F$38,$AA138,IF($AA138='Control Panel'!$F$39,$AA138,IF($AA138='Control Panel'!$F$40,$AA138,IF($AA138='Control Panel'!$F$41,$AA138,"Error -- Availability entered in an incorrect format"))))))))</f>
        <v>N</v>
      </c>
    </row>
    <row r="139" spans="1:28" s="15" customFormat="1" ht="30" x14ac:dyDescent="0.25">
      <c r="A139" s="7">
        <v>127</v>
      </c>
      <c r="B139" s="10" t="s">
        <v>1470</v>
      </c>
      <c r="C139" s="14" t="s">
        <v>5</v>
      </c>
      <c r="D139" s="231"/>
      <c r="E139" s="268"/>
      <c r="F139" s="215" t="str">
        <f t="shared" si="2"/>
        <v>N/A</v>
      </c>
      <c r="G139" s="6"/>
      <c r="AA139" s="15" t="str">
        <f t="shared" si="3"/>
        <v/>
      </c>
      <c r="AB139" s="15" t="str">
        <f>IF(LEN($AA139)=0,"N",IF(LEN($AA139)&gt;1,"Error -- Availability entered in an incorrect format",IF($AA139='Control Panel'!$F$36,$AA139,IF($AA139='Control Panel'!$F$37,$AA139,IF($AA139='Control Panel'!$F$38,$AA139,IF($AA139='Control Panel'!$F$39,$AA139,IF($AA139='Control Panel'!$F$40,$AA139,IF($AA139='Control Panel'!$F$41,$AA139,"Error -- Availability entered in an incorrect format"))))))))</f>
        <v>N</v>
      </c>
    </row>
    <row r="140" spans="1:28" s="15" customFormat="1" ht="30" x14ac:dyDescent="0.25">
      <c r="A140" s="7">
        <v>128</v>
      </c>
      <c r="B140" s="10" t="s">
        <v>1471</v>
      </c>
      <c r="C140" s="14" t="s">
        <v>5</v>
      </c>
      <c r="D140" s="231"/>
      <c r="E140" s="268"/>
      <c r="F140" s="215" t="str">
        <f t="shared" si="2"/>
        <v>N/A</v>
      </c>
      <c r="G140" s="6"/>
      <c r="AA140" s="15" t="str">
        <f t="shared" si="3"/>
        <v/>
      </c>
      <c r="AB140" s="15" t="str">
        <f>IF(LEN($AA140)=0,"N",IF(LEN($AA140)&gt;1,"Error -- Availability entered in an incorrect format",IF($AA140='Control Panel'!$F$36,$AA140,IF($AA140='Control Panel'!$F$37,$AA140,IF($AA140='Control Panel'!$F$38,$AA140,IF($AA140='Control Panel'!$F$39,$AA140,IF($AA140='Control Panel'!$F$40,$AA140,IF($AA140='Control Panel'!$F$41,$AA140,"Error -- Availability entered in an incorrect format"))))))))</f>
        <v>N</v>
      </c>
    </row>
    <row r="141" spans="1:28" s="15" customFormat="1" ht="30" x14ac:dyDescent="0.25">
      <c r="A141" s="7">
        <v>129</v>
      </c>
      <c r="B141" s="10" t="s">
        <v>1472</v>
      </c>
      <c r="C141" s="14" t="s">
        <v>5</v>
      </c>
      <c r="D141" s="231"/>
      <c r="E141" s="268"/>
      <c r="F141" s="215" t="str">
        <f t="shared" si="2"/>
        <v>N/A</v>
      </c>
      <c r="G141" s="6"/>
      <c r="AA141" s="15" t="str">
        <f t="shared" si="3"/>
        <v/>
      </c>
      <c r="AB141" s="15" t="str">
        <f>IF(LEN($AA141)=0,"N",IF(LEN($AA141)&gt;1,"Error -- Availability entered in an incorrect format",IF($AA141='Control Panel'!$F$36,$AA141,IF($AA141='Control Panel'!$F$37,$AA141,IF($AA141='Control Panel'!$F$38,$AA141,IF($AA141='Control Panel'!$F$39,$AA141,IF($AA141='Control Panel'!$F$40,$AA141,IF($AA141='Control Panel'!$F$41,$AA141,"Error -- Availability entered in an incorrect format"))))))))</f>
        <v>N</v>
      </c>
    </row>
    <row r="142" spans="1:28" s="15" customFormat="1" ht="30" x14ac:dyDescent="0.25">
      <c r="A142" s="7">
        <v>130</v>
      </c>
      <c r="B142" s="10" t="s">
        <v>1473</v>
      </c>
      <c r="C142" s="14" t="s">
        <v>5</v>
      </c>
      <c r="D142" s="231"/>
      <c r="E142" s="268"/>
      <c r="F142" s="215" t="str">
        <f t="shared" ref="F142:F205" si="4">IF($D$10=$A$9,"N/A",$D$10)</f>
        <v>N/A</v>
      </c>
      <c r="G142" s="6"/>
      <c r="AA142" s="15" t="str">
        <f t="shared" ref="AA142:AA205" si="5">TRIM($D142)</f>
        <v/>
      </c>
      <c r="AB142" s="15" t="str">
        <f>IF(LEN($AA142)=0,"N",IF(LEN($AA142)&gt;1,"Error -- Availability entered in an incorrect format",IF($AA142='Control Panel'!$F$36,$AA142,IF($AA142='Control Panel'!$F$37,$AA142,IF($AA142='Control Panel'!$F$38,$AA142,IF($AA142='Control Panel'!$F$39,$AA142,IF($AA142='Control Panel'!$F$40,$AA142,IF($AA142='Control Panel'!$F$41,$AA142,"Error -- Availability entered in an incorrect format"))))))))</f>
        <v>N</v>
      </c>
    </row>
    <row r="143" spans="1:28" s="15" customFormat="1" ht="30" x14ac:dyDescent="0.25">
      <c r="A143" s="7">
        <v>131</v>
      </c>
      <c r="B143" s="10" t="s">
        <v>1474</v>
      </c>
      <c r="C143" s="14" t="s">
        <v>6</v>
      </c>
      <c r="D143" s="231"/>
      <c r="E143" s="268"/>
      <c r="F143" s="215" t="str">
        <f t="shared" si="4"/>
        <v>N/A</v>
      </c>
      <c r="G143" s="6"/>
      <c r="AA143" s="15" t="str">
        <f t="shared" si="5"/>
        <v/>
      </c>
      <c r="AB143" s="15" t="str">
        <f>IF(LEN($AA143)=0,"N",IF(LEN($AA143)&gt;1,"Error -- Availability entered in an incorrect format",IF($AA143='Control Panel'!$F$36,$AA143,IF($AA143='Control Panel'!$F$37,$AA143,IF($AA143='Control Panel'!$F$38,$AA143,IF($AA143='Control Panel'!$F$39,$AA143,IF($AA143='Control Panel'!$F$40,$AA143,IF($AA143='Control Panel'!$F$41,$AA143,"Error -- Availability entered in an incorrect format"))))))))</f>
        <v>N</v>
      </c>
    </row>
    <row r="144" spans="1:28" s="15" customFormat="1" x14ac:dyDescent="0.25">
      <c r="A144" s="7">
        <v>132</v>
      </c>
      <c r="B144" s="266" t="s">
        <v>1475</v>
      </c>
      <c r="C144" s="307"/>
      <c r="D144" s="231"/>
      <c r="E144" s="268"/>
      <c r="F144" s="215" t="str">
        <f t="shared" si="4"/>
        <v>N/A</v>
      </c>
      <c r="G144" s="6"/>
      <c r="AA144" s="15" t="str">
        <f t="shared" si="5"/>
        <v/>
      </c>
      <c r="AB144" s="15" t="str">
        <f>IF(LEN($AA144)=0,"N",IF(LEN($AA144)&gt;1,"Error -- Availability entered in an incorrect format",IF($AA144='Control Panel'!$F$36,$AA144,IF($AA144='Control Panel'!$F$37,$AA144,IF($AA144='Control Panel'!$F$38,$AA144,IF($AA144='Control Panel'!$F$39,$AA144,IF($AA144='Control Panel'!$F$40,$AA144,IF($AA144='Control Panel'!$F$41,$AA144,"Error -- Availability entered in an incorrect format"))))))))</f>
        <v>N</v>
      </c>
    </row>
    <row r="145" spans="1:28" s="15" customFormat="1" ht="45" x14ac:dyDescent="0.25">
      <c r="A145" s="7">
        <v>133</v>
      </c>
      <c r="B145" s="10" t="s">
        <v>1476</v>
      </c>
      <c r="C145" s="14" t="s">
        <v>5</v>
      </c>
      <c r="D145" s="231"/>
      <c r="E145" s="268"/>
      <c r="F145" s="215" t="str">
        <f t="shared" si="4"/>
        <v>N/A</v>
      </c>
      <c r="G145" s="6"/>
      <c r="AA145" s="15" t="str">
        <f t="shared" si="5"/>
        <v/>
      </c>
      <c r="AB145" s="15" t="str">
        <f>IF(LEN($AA145)=0,"N",IF(LEN($AA145)&gt;1,"Error -- Availability entered in an incorrect format",IF($AA145='Control Panel'!$F$36,$AA145,IF($AA145='Control Panel'!$F$37,$AA145,IF($AA145='Control Panel'!$F$38,$AA145,IF($AA145='Control Panel'!$F$39,$AA145,IF($AA145='Control Panel'!$F$40,$AA145,IF($AA145='Control Panel'!$F$41,$AA145,"Error -- Availability entered in an incorrect format"))))))))</f>
        <v>N</v>
      </c>
    </row>
    <row r="146" spans="1:28" s="15" customFormat="1" ht="135" x14ac:dyDescent="0.25">
      <c r="A146" s="7">
        <v>134</v>
      </c>
      <c r="B146" s="336" t="s">
        <v>1477</v>
      </c>
      <c r="C146" s="14" t="s">
        <v>5</v>
      </c>
      <c r="D146" s="231"/>
      <c r="E146" s="268"/>
      <c r="F146" s="215" t="str">
        <f t="shared" si="4"/>
        <v>N/A</v>
      </c>
      <c r="G146" s="6"/>
      <c r="AA146" s="15" t="str">
        <f t="shared" si="5"/>
        <v/>
      </c>
      <c r="AB146" s="15" t="str">
        <f>IF(LEN($AA146)=0,"N",IF(LEN($AA146)&gt;1,"Error -- Availability entered in an incorrect format",IF($AA146='Control Panel'!$F$36,$AA146,IF($AA146='Control Panel'!$F$37,$AA146,IF($AA146='Control Panel'!$F$38,$AA146,IF($AA146='Control Panel'!$F$39,$AA146,IF($AA146='Control Panel'!$F$40,$AA146,IF($AA146='Control Panel'!$F$41,$AA146,"Error -- Availability entered in an incorrect format"))))))))</f>
        <v>N</v>
      </c>
    </row>
    <row r="147" spans="1:28" s="15" customFormat="1" ht="90" x14ac:dyDescent="0.25">
      <c r="A147" s="7">
        <v>135</v>
      </c>
      <c r="B147" s="336" t="s">
        <v>1478</v>
      </c>
      <c r="C147" s="14" t="s">
        <v>5</v>
      </c>
      <c r="D147" s="231"/>
      <c r="E147" s="268"/>
      <c r="F147" s="215" t="str">
        <f t="shared" si="4"/>
        <v>N/A</v>
      </c>
      <c r="G147" s="6"/>
      <c r="AA147" s="15" t="str">
        <f t="shared" si="5"/>
        <v/>
      </c>
      <c r="AB147" s="15" t="str">
        <f>IF(LEN($AA147)=0,"N",IF(LEN($AA147)&gt;1,"Error -- Availability entered in an incorrect format",IF($AA147='Control Panel'!$F$36,$AA147,IF($AA147='Control Panel'!$F$37,$AA147,IF($AA147='Control Panel'!$F$38,$AA147,IF($AA147='Control Panel'!$F$39,$AA147,IF($AA147='Control Panel'!$F$40,$AA147,IF($AA147='Control Panel'!$F$41,$AA147,"Error -- Availability entered in an incorrect format"))))))))</f>
        <v>N</v>
      </c>
    </row>
    <row r="148" spans="1:28" s="15" customFormat="1" ht="75" x14ac:dyDescent="0.25">
      <c r="A148" s="7">
        <v>136</v>
      </c>
      <c r="B148" s="336" t="s">
        <v>1479</v>
      </c>
      <c r="C148" s="14" t="s">
        <v>5</v>
      </c>
      <c r="D148" s="231"/>
      <c r="E148" s="268"/>
      <c r="F148" s="215" t="str">
        <f t="shared" si="4"/>
        <v>N/A</v>
      </c>
      <c r="G148" s="6"/>
      <c r="AA148" s="15" t="str">
        <f t="shared" si="5"/>
        <v/>
      </c>
      <c r="AB148" s="15" t="str">
        <f>IF(LEN($AA148)=0,"N",IF(LEN($AA148)&gt;1,"Error -- Availability entered in an incorrect format",IF($AA148='Control Panel'!$F$36,$AA148,IF($AA148='Control Panel'!$F$37,$AA148,IF($AA148='Control Panel'!$F$38,$AA148,IF($AA148='Control Panel'!$F$39,$AA148,IF($AA148='Control Panel'!$F$40,$AA148,IF($AA148='Control Panel'!$F$41,$AA148,"Error -- Availability entered in an incorrect format"))))))))</f>
        <v>N</v>
      </c>
    </row>
    <row r="149" spans="1:28" s="15" customFormat="1" ht="45" x14ac:dyDescent="0.25">
      <c r="A149" s="7">
        <v>137</v>
      </c>
      <c r="B149" s="10" t="s">
        <v>1480</v>
      </c>
      <c r="C149" s="14" t="s">
        <v>6</v>
      </c>
      <c r="D149" s="231"/>
      <c r="E149" s="268"/>
      <c r="F149" s="215" t="str">
        <f t="shared" si="4"/>
        <v>N/A</v>
      </c>
      <c r="G149" s="6"/>
      <c r="AA149" s="15" t="str">
        <f t="shared" si="5"/>
        <v/>
      </c>
      <c r="AB149" s="15" t="str">
        <f>IF(LEN($AA149)=0,"N",IF(LEN($AA149)&gt;1,"Error -- Availability entered in an incorrect format",IF($AA149='Control Panel'!$F$36,$AA149,IF($AA149='Control Panel'!$F$37,$AA149,IF($AA149='Control Panel'!$F$38,$AA149,IF($AA149='Control Panel'!$F$39,$AA149,IF($AA149='Control Panel'!$F$40,$AA149,IF($AA149='Control Panel'!$F$41,$AA149,"Error -- Availability entered in an incorrect format"))))))))</f>
        <v>N</v>
      </c>
    </row>
    <row r="150" spans="1:28" s="15" customFormat="1" ht="30" x14ac:dyDescent="0.25">
      <c r="A150" s="7">
        <v>138</v>
      </c>
      <c r="B150" s="10" t="s">
        <v>1481</v>
      </c>
      <c r="C150" s="14" t="s">
        <v>5</v>
      </c>
      <c r="D150" s="231"/>
      <c r="E150" s="268"/>
      <c r="F150" s="215" t="str">
        <f t="shared" si="4"/>
        <v>N/A</v>
      </c>
      <c r="G150" s="6"/>
      <c r="AA150" s="15" t="str">
        <f t="shared" si="5"/>
        <v/>
      </c>
      <c r="AB150" s="15" t="str">
        <f>IF(LEN($AA150)=0,"N",IF(LEN($AA150)&gt;1,"Error -- Availability entered in an incorrect format",IF($AA150='Control Panel'!$F$36,$AA150,IF($AA150='Control Panel'!$F$37,$AA150,IF($AA150='Control Panel'!$F$38,$AA150,IF($AA150='Control Panel'!$F$39,$AA150,IF($AA150='Control Panel'!$F$40,$AA150,IF($AA150='Control Panel'!$F$41,$AA150,"Error -- Availability entered in an incorrect format"))))))))</f>
        <v>N</v>
      </c>
    </row>
    <row r="151" spans="1:28" s="15" customFormat="1" ht="30" x14ac:dyDescent="0.25">
      <c r="A151" s="7">
        <v>139</v>
      </c>
      <c r="B151" s="10" t="s">
        <v>1482</v>
      </c>
      <c r="C151" s="14" t="s">
        <v>5</v>
      </c>
      <c r="D151" s="231"/>
      <c r="E151" s="268"/>
      <c r="F151" s="215" t="str">
        <f t="shared" si="4"/>
        <v>N/A</v>
      </c>
      <c r="G151" s="6"/>
      <c r="AA151" s="15" t="str">
        <f t="shared" si="5"/>
        <v/>
      </c>
      <c r="AB151" s="15" t="str">
        <f>IF(LEN($AA151)=0,"N",IF(LEN($AA151)&gt;1,"Error -- Availability entered in an incorrect format",IF($AA151='Control Panel'!$F$36,$AA151,IF($AA151='Control Panel'!$F$37,$AA151,IF($AA151='Control Panel'!$F$38,$AA151,IF($AA151='Control Panel'!$F$39,$AA151,IF($AA151='Control Panel'!$F$40,$AA151,IF($AA151='Control Panel'!$F$41,$AA151,"Error -- Availability entered in an incorrect format"))))))))</f>
        <v>N</v>
      </c>
    </row>
    <row r="152" spans="1:28" s="15" customFormat="1" ht="30" x14ac:dyDescent="0.25">
      <c r="A152" s="7">
        <v>140</v>
      </c>
      <c r="B152" s="10" t="s">
        <v>1483</v>
      </c>
      <c r="C152" s="14" t="s">
        <v>6</v>
      </c>
      <c r="D152" s="231"/>
      <c r="E152" s="268"/>
      <c r="F152" s="215" t="str">
        <f t="shared" si="4"/>
        <v>N/A</v>
      </c>
      <c r="G152" s="6"/>
      <c r="AA152" s="15" t="str">
        <f t="shared" si="5"/>
        <v/>
      </c>
      <c r="AB152" s="15" t="str">
        <f>IF(LEN($AA152)=0,"N",IF(LEN($AA152)&gt;1,"Error -- Availability entered in an incorrect format",IF($AA152='Control Panel'!$F$36,$AA152,IF($AA152='Control Panel'!$F$37,$AA152,IF($AA152='Control Panel'!$F$38,$AA152,IF($AA152='Control Panel'!$F$39,$AA152,IF($AA152='Control Panel'!$F$40,$AA152,IF($AA152='Control Panel'!$F$41,$AA152,"Error -- Availability entered in an incorrect format"))))))))</f>
        <v>N</v>
      </c>
    </row>
    <row r="153" spans="1:28" s="15" customFormat="1" ht="60" x14ac:dyDescent="0.25">
      <c r="A153" s="7">
        <v>141</v>
      </c>
      <c r="B153" s="10" t="s">
        <v>1484</v>
      </c>
      <c r="C153" s="14" t="s">
        <v>6</v>
      </c>
      <c r="D153" s="231"/>
      <c r="E153" s="268"/>
      <c r="F153" s="215" t="str">
        <f t="shared" si="4"/>
        <v>N/A</v>
      </c>
      <c r="G153" s="6"/>
      <c r="AA153" s="15" t="str">
        <f t="shared" si="5"/>
        <v/>
      </c>
      <c r="AB153" s="15" t="str">
        <f>IF(LEN($AA153)=0,"N",IF(LEN($AA153)&gt;1,"Error -- Availability entered in an incorrect format",IF($AA153='Control Panel'!$F$36,$AA153,IF($AA153='Control Panel'!$F$37,$AA153,IF($AA153='Control Panel'!$F$38,$AA153,IF($AA153='Control Panel'!$F$39,$AA153,IF($AA153='Control Panel'!$F$40,$AA153,IF($AA153='Control Panel'!$F$41,$AA153,"Error -- Availability entered in an incorrect format"))))))))</f>
        <v>N</v>
      </c>
    </row>
    <row r="154" spans="1:28" s="15" customFormat="1" ht="30" x14ac:dyDescent="0.25">
      <c r="A154" s="7">
        <v>142</v>
      </c>
      <c r="B154" s="10" t="s">
        <v>1485</v>
      </c>
      <c r="C154" s="14" t="s">
        <v>6</v>
      </c>
      <c r="D154" s="231"/>
      <c r="E154" s="268"/>
      <c r="F154" s="215" t="str">
        <f t="shared" si="4"/>
        <v>N/A</v>
      </c>
      <c r="G154" s="6"/>
      <c r="AA154" s="15" t="str">
        <f t="shared" si="5"/>
        <v/>
      </c>
      <c r="AB154" s="15" t="str">
        <f>IF(LEN($AA154)=0,"N",IF(LEN($AA154)&gt;1,"Error -- Availability entered in an incorrect format",IF($AA154='Control Panel'!$F$36,$AA154,IF($AA154='Control Panel'!$F$37,$AA154,IF($AA154='Control Panel'!$F$38,$AA154,IF($AA154='Control Panel'!$F$39,$AA154,IF($AA154='Control Panel'!$F$40,$AA154,IF($AA154='Control Panel'!$F$41,$AA154,"Error -- Availability entered in an incorrect format"))))))))</f>
        <v>N</v>
      </c>
    </row>
    <row r="155" spans="1:28" s="15" customFormat="1" x14ac:dyDescent="0.25">
      <c r="A155" s="7">
        <v>143</v>
      </c>
      <c r="B155" s="266" t="s">
        <v>1486</v>
      </c>
      <c r="C155" s="307"/>
      <c r="D155" s="231"/>
      <c r="E155" s="268"/>
      <c r="F155" s="215" t="str">
        <f t="shared" si="4"/>
        <v>N/A</v>
      </c>
      <c r="G155" s="6"/>
      <c r="AA155" s="15" t="str">
        <f t="shared" si="5"/>
        <v/>
      </c>
      <c r="AB155" s="15" t="str">
        <f>IF(LEN($AA155)=0,"N",IF(LEN($AA155)&gt;1,"Error -- Availability entered in an incorrect format",IF($AA155='Control Panel'!$F$36,$AA155,IF($AA155='Control Panel'!$F$37,$AA155,IF($AA155='Control Panel'!$F$38,$AA155,IF($AA155='Control Panel'!$F$39,$AA155,IF($AA155='Control Panel'!$F$40,$AA155,IF($AA155='Control Panel'!$F$41,$AA155,"Error -- Availability entered in an incorrect format"))))))))</f>
        <v>N</v>
      </c>
    </row>
    <row r="156" spans="1:28" s="15" customFormat="1" ht="30" x14ac:dyDescent="0.25">
      <c r="A156" s="7">
        <v>144</v>
      </c>
      <c r="B156" s="10" t="s">
        <v>1487</v>
      </c>
      <c r="C156" s="14" t="s">
        <v>5</v>
      </c>
      <c r="D156" s="231"/>
      <c r="E156" s="268"/>
      <c r="F156" s="215" t="str">
        <f t="shared" si="4"/>
        <v>N/A</v>
      </c>
      <c r="G156" s="6"/>
      <c r="AA156" s="15" t="str">
        <f t="shared" si="5"/>
        <v/>
      </c>
      <c r="AB156" s="15" t="str">
        <f>IF(LEN($AA156)=0,"N",IF(LEN($AA156)&gt;1,"Error -- Availability entered in an incorrect format",IF($AA156='Control Panel'!$F$36,$AA156,IF($AA156='Control Panel'!$F$37,$AA156,IF($AA156='Control Panel'!$F$38,$AA156,IF($AA156='Control Panel'!$F$39,$AA156,IF($AA156='Control Panel'!$F$40,$AA156,IF($AA156='Control Panel'!$F$41,$AA156,"Error -- Availability entered in an incorrect format"))))))))</f>
        <v>N</v>
      </c>
    </row>
    <row r="157" spans="1:28" s="15" customFormat="1" ht="30" x14ac:dyDescent="0.25">
      <c r="A157" s="7">
        <v>145</v>
      </c>
      <c r="B157" s="10" t="s">
        <v>1488</v>
      </c>
      <c r="C157" s="14" t="s">
        <v>5</v>
      </c>
      <c r="D157" s="231"/>
      <c r="E157" s="268"/>
      <c r="F157" s="215" t="str">
        <f t="shared" si="4"/>
        <v>N/A</v>
      </c>
      <c r="G157" s="6"/>
      <c r="AA157" s="15" t="str">
        <f t="shared" si="5"/>
        <v/>
      </c>
      <c r="AB157" s="15" t="str">
        <f>IF(LEN($AA157)=0,"N",IF(LEN($AA157)&gt;1,"Error -- Availability entered in an incorrect format",IF($AA157='Control Panel'!$F$36,$AA157,IF($AA157='Control Panel'!$F$37,$AA157,IF($AA157='Control Panel'!$F$38,$AA157,IF($AA157='Control Panel'!$F$39,$AA157,IF($AA157='Control Panel'!$F$40,$AA157,IF($AA157='Control Panel'!$F$41,$AA157,"Error -- Availability entered in an incorrect format"))))))))</f>
        <v>N</v>
      </c>
    </row>
    <row r="158" spans="1:28" s="15" customFormat="1" x14ac:dyDescent="0.25">
      <c r="A158" s="7">
        <v>146</v>
      </c>
      <c r="B158" s="10" t="s">
        <v>1489</v>
      </c>
      <c r="C158" s="14" t="s">
        <v>5</v>
      </c>
      <c r="D158" s="231"/>
      <c r="E158" s="268"/>
      <c r="F158" s="215" t="str">
        <f t="shared" si="4"/>
        <v>N/A</v>
      </c>
      <c r="G158" s="6"/>
      <c r="AA158" s="15" t="str">
        <f t="shared" si="5"/>
        <v/>
      </c>
      <c r="AB158" s="15" t="str">
        <f>IF(LEN($AA158)=0,"N",IF(LEN($AA158)&gt;1,"Error -- Availability entered in an incorrect format",IF($AA158='Control Panel'!$F$36,$AA158,IF($AA158='Control Panel'!$F$37,$AA158,IF($AA158='Control Panel'!$F$38,$AA158,IF($AA158='Control Panel'!$F$39,$AA158,IF($AA158='Control Panel'!$F$40,$AA158,IF($AA158='Control Panel'!$F$41,$AA158,"Error -- Availability entered in an incorrect format"))))))))</f>
        <v>N</v>
      </c>
    </row>
    <row r="159" spans="1:28" s="15" customFormat="1" ht="45" x14ac:dyDescent="0.25">
      <c r="A159" s="7">
        <v>147</v>
      </c>
      <c r="B159" s="10" t="s">
        <v>1490</v>
      </c>
      <c r="C159" s="14" t="s">
        <v>6</v>
      </c>
      <c r="D159" s="231"/>
      <c r="E159" s="268"/>
      <c r="F159" s="215" t="str">
        <f t="shared" si="4"/>
        <v>N/A</v>
      </c>
      <c r="G159" s="6"/>
      <c r="AA159" s="15" t="str">
        <f t="shared" si="5"/>
        <v/>
      </c>
      <c r="AB159" s="15" t="str">
        <f>IF(LEN($AA159)=0,"N",IF(LEN($AA159)&gt;1,"Error -- Availability entered in an incorrect format",IF($AA159='Control Panel'!$F$36,$AA159,IF($AA159='Control Panel'!$F$37,$AA159,IF($AA159='Control Panel'!$F$38,$AA159,IF($AA159='Control Panel'!$F$39,$AA159,IF($AA159='Control Panel'!$F$40,$AA159,IF($AA159='Control Panel'!$F$41,$AA159,"Error -- Availability entered in an incorrect format"))))))))</f>
        <v>N</v>
      </c>
    </row>
    <row r="160" spans="1:28" s="15" customFormat="1" x14ac:dyDescent="0.25">
      <c r="A160" s="7">
        <v>148</v>
      </c>
      <c r="B160" s="10" t="s">
        <v>1491</v>
      </c>
      <c r="C160" s="14" t="s">
        <v>6</v>
      </c>
      <c r="D160" s="231"/>
      <c r="E160" s="268"/>
      <c r="F160" s="215" t="str">
        <f t="shared" si="4"/>
        <v>N/A</v>
      </c>
      <c r="G160" s="6"/>
      <c r="AA160" s="15" t="str">
        <f t="shared" si="5"/>
        <v/>
      </c>
      <c r="AB160" s="15" t="str">
        <f>IF(LEN($AA160)=0,"N",IF(LEN($AA160)&gt;1,"Error -- Availability entered in an incorrect format",IF($AA160='Control Panel'!$F$36,$AA160,IF($AA160='Control Panel'!$F$37,$AA160,IF($AA160='Control Panel'!$F$38,$AA160,IF($AA160='Control Panel'!$F$39,$AA160,IF($AA160='Control Panel'!$F$40,$AA160,IF($AA160='Control Panel'!$F$41,$AA160,"Error -- Availability entered in an incorrect format"))))))))</f>
        <v>N</v>
      </c>
    </row>
    <row r="161" spans="1:28" s="15" customFormat="1" x14ac:dyDescent="0.25">
      <c r="A161" s="7">
        <v>149</v>
      </c>
      <c r="B161" s="10" t="s">
        <v>1492</v>
      </c>
      <c r="C161" s="14" t="s">
        <v>6</v>
      </c>
      <c r="D161" s="231"/>
      <c r="E161" s="268"/>
      <c r="F161" s="215" t="str">
        <f t="shared" si="4"/>
        <v>N/A</v>
      </c>
      <c r="G161" s="6"/>
      <c r="AA161" s="15" t="str">
        <f t="shared" si="5"/>
        <v/>
      </c>
      <c r="AB161" s="15" t="str">
        <f>IF(LEN($AA161)=0,"N",IF(LEN($AA161)&gt;1,"Error -- Availability entered in an incorrect format",IF($AA161='Control Panel'!$F$36,$AA161,IF($AA161='Control Panel'!$F$37,$AA161,IF($AA161='Control Panel'!$F$38,$AA161,IF($AA161='Control Panel'!$F$39,$AA161,IF($AA161='Control Panel'!$F$40,$AA161,IF($AA161='Control Panel'!$F$41,$AA161,"Error -- Availability entered in an incorrect format"))))))))</f>
        <v>N</v>
      </c>
    </row>
    <row r="162" spans="1:28" s="15" customFormat="1" ht="60" x14ac:dyDescent="0.25">
      <c r="A162" s="7">
        <v>150</v>
      </c>
      <c r="B162" s="10" t="s">
        <v>1493</v>
      </c>
      <c r="C162" s="14" t="s">
        <v>6</v>
      </c>
      <c r="D162" s="231"/>
      <c r="E162" s="268"/>
      <c r="F162" s="215" t="str">
        <f t="shared" si="4"/>
        <v>N/A</v>
      </c>
      <c r="G162" s="6"/>
      <c r="AA162" s="15" t="str">
        <f t="shared" si="5"/>
        <v/>
      </c>
      <c r="AB162" s="15" t="str">
        <f>IF(LEN($AA162)=0,"N",IF(LEN($AA162)&gt;1,"Error -- Availability entered in an incorrect format",IF($AA162='Control Panel'!$F$36,$AA162,IF($AA162='Control Panel'!$F$37,$AA162,IF($AA162='Control Panel'!$F$38,$AA162,IF($AA162='Control Panel'!$F$39,$AA162,IF($AA162='Control Panel'!$F$40,$AA162,IF($AA162='Control Panel'!$F$41,$AA162,"Error -- Availability entered in an incorrect format"))))))))</f>
        <v>N</v>
      </c>
    </row>
    <row r="163" spans="1:28" s="15" customFormat="1" ht="30" x14ac:dyDescent="0.25">
      <c r="A163" s="7">
        <v>151</v>
      </c>
      <c r="B163" s="10" t="s">
        <v>1494</v>
      </c>
      <c r="C163" s="14" t="s">
        <v>6</v>
      </c>
      <c r="D163" s="231"/>
      <c r="E163" s="268"/>
      <c r="F163" s="215" t="str">
        <f t="shared" si="4"/>
        <v>N/A</v>
      </c>
      <c r="G163" s="6"/>
      <c r="AA163" s="15" t="str">
        <f t="shared" si="5"/>
        <v/>
      </c>
      <c r="AB163" s="15" t="str">
        <f>IF(LEN($AA163)=0,"N",IF(LEN($AA163)&gt;1,"Error -- Availability entered in an incorrect format",IF($AA163='Control Panel'!$F$36,$AA163,IF($AA163='Control Panel'!$F$37,$AA163,IF($AA163='Control Panel'!$F$38,$AA163,IF($AA163='Control Panel'!$F$39,$AA163,IF($AA163='Control Panel'!$F$40,$AA163,IF($AA163='Control Panel'!$F$41,$AA163,"Error -- Availability entered in an incorrect format"))))))))</f>
        <v>N</v>
      </c>
    </row>
    <row r="164" spans="1:28" s="15" customFormat="1" ht="30" x14ac:dyDescent="0.25">
      <c r="A164" s="7">
        <v>152</v>
      </c>
      <c r="B164" s="10" t="s">
        <v>1495</v>
      </c>
      <c r="C164" s="14" t="s">
        <v>6</v>
      </c>
      <c r="D164" s="231"/>
      <c r="E164" s="268"/>
      <c r="F164" s="215" t="str">
        <f t="shared" si="4"/>
        <v>N/A</v>
      </c>
      <c r="G164" s="6"/>
      <c r="AA164" s="15" t="str">
        <f t="shared" si="5"/>
        <v/>
      </c>
      <c r="AB164" s="15" t="str">
        <f>IF(LEN($AA164)=0,"N",IF(LEN($AA164)&gt;1,"Error -- Availability entered in an incorrect format",IF($AA164='Control Panel'!$F$36,$AA164,IF($AA164='Control Panel'!$F$37,$AA164,IF($AA164='Control Panel'!$F$38,$AA164,IF($AA164='Control Panel'!$F$39,$AA164,IF($AA164='Control Panel'!$F$40,$AA164,IF($AA164='Control Panel'!$F$41,$AA164,"Error -- Availability entered in an incorrect format"))))))))</f>
        <v>N</v>
      </c>
    </row>
    <row r="165" spans="1:28" s="15" customFormat="1" ht="45" x14ac:dyDescent="0.25">
      <c r="A165" s="7">
        <v>153</v>
      </c>
      <c r="B165" s="10" t="s">
        <v>1496</v>
      </c>
      <c r="C165" s="14" t="s">
        <v>5</v>
      </c>
      <c r="D165" s="231"/>
      <c r="E165" s="268"/>
      <c r="F165" s="215" t="str">
        <f t="shared" si="4"/>
        <v>N/A</v>
      </c>
      <c r="G165" s="6"/>
      <c r="AA165" s="15" t="str">
        <f t="shared" si="5"/>
        <v/>
      </c>
      <c r="AB165" s="15" t="str">
        <f>IF(LEN($AA165)=0,"N",IF(LEN($AA165)&gt;1,"Error -- Availability entered in an incorrect format",IF($AA165='Control Panel'!$F$36,$AA165,IF($AA165='Control Panel'!$F$37,$AA165,IF($AA165='Control Panel'!$F$38,$AA165,IF($AA165='Control Panel'!$F$39,$AA165,IF($AA165='Control Panel'!$F$40,$AA165,IF($AA165='Control Panel'!$F$41,$AA165,"Error -- Availability entered in an incorrect format"))))))))</f>
        <v>N</v>
      </c>
    </row>
    <row r="166" spans="1:28" s="15" customFormat="1" ht="45" x14ac:dyDescent="0.25">
      <c r="A166" s="7">
        <v>154</v>
      </c>
      <c r="B166" s="10" t="s">
        <v>1497</v>
      </c>
      <c r="C166" s="14" t="s">
        <v>6</v>
      </c>
      <c r="D166" s="231"/>
      <c r="E166" s="268"/>
      <c r="F166" s="215" t="str">
        <f t="shared" si="4"/>
        <v>N/A</v>
      </c>
      <c r="G166" s="6"/>
      <c r="AA166" s="15" t="str">
        <f t="shared" si="5"/>
        <v/>
      </c>
      <c r="AB166" s="15" t="str">
        <f>IF(LEN($AA166)=0,"N",IF(LEN($AA166)&gt;1,"Error -- Availability entered in an incorrect format",IF($AA166='Control Panel'!$F$36,$AA166,IF($AA166='Control Panel'!$F$37,$AA166,IF($AA166='Control Panel'!$F$38,$AA166,IF($AA166='Control Panel'!$F$39,$AA166,IF($AA166='Control Panel'!$F$40,$AA166,IF($AA166='Control Panel'!$F$41,$AA166,"Error -- Availability entered in an incorrect format"))))))))</f>
        <v>N</v>
      </c>
    </row>
    <row r="167" spans="1:28" s="15" customFormat="1" x14ac:dyDescent="0.25">
      <c r="A167" s="7">
        <v>155</v>
      </c>
      <c r="B167" s="10" t="s">
        <v>1498</v>
      </c>
      <c r="C167" s="14" t="s">
        <v>6</v>
      </c>
      <c r="D167" s="231"/>
      <c r="E167" s="268"/>
      <c r="F167" s="215" t="str">
        <f t="shared" si="4"/>
        <v>N/A</v>
      </c>
      <c r="G167" s="6"/>
      <c r="AA167" s="15" t="str">
        <f t="shared" si="5"/>
        <v/>
      </c>
      <c r="AB167" s="15" t="str">
        <f>IF(LEN($AA167)=0,"N",IF(LEN($AA167)&gt;1,"Error -- Availability entered in an incorrect format",IF($AA167='Control Panel'!$F$36,$AA167,IF($AA167='Control Panel'!$F$37,$AA167,IF($AA167='Control Panel'!$F$38,$AA167,IF($AA167='Control Panel'!$F$39,$AA167,IF($AA167='Control Panel'!$F$40,$AA167,IF($AA167='Control Panel'!$F$41,$AA167,"Error -- Availability entered in an incorrect format"))))))))</f>
        <v>N</v>
      </c>
    </row>
    <row r="168" spans="1:28" s="15" customFormat="1" x14ac:dyDescent="0.25">
      <c r="A168" s="7">
        <v>156</v>
      </c>
      <c r="B168" s="10" t="s">
        <v>1499</v>
      </c>
      <c r="C168" s="14" t="s">
        <v>6</v>
      </c>
      <c r="D168" s="231"/>
      <c r="E168" s="268"/>
      <c r="F168" s="215" t="str">
        <f t="shared" si="4"/>
        <v>N/A</v>
      </c>
      <c r="G168" s="6"/>
      <c r="AA168" s="15" t="str">
        <f t="shared" si="5"/>
        <v/>
      </c>
      <c r="AB168" s="15" t="str">
        <f>IF(LEN($AA168)=0,"N",IF(LEN($AA168)&gt;1,"Error -- Availability entered in an incorrect format",IF($AA168='Control Panel'!$F$36,$AA168,IF($AA168='Control Panel'!$F$37,$AA168,IF($AA168='Control Panel'!$F$38,$AA168,IF($AA168='Control Panel'!$F$39,$AA168,IF($AA168='Control Panel'!$F$40,$AA168,IF($AA168='Control Panel'!$F$41,$AA168,"Error -- Availability entered in an incorrect format"))))))))</f>
        <v>N</v>
      </c>
    </row>
    <row r="169" spans="1:28" s="15" customFormat="1" x14ac:dyDescent="0.25">
      <c r="A169" s="7">
        <v>157</v>
      </c>
      <c r="B169" s="266" t="s">
        <v>1500</v>
      </c>
      <c r="C169" s="307"/>
      <c r="D169" s="231"/>
      <c r="E169" s="268"/>
      <c r="F169" s="215" t="str">
        <f t="shared" si="4"/>
        <v>N/A</v>
      </c>
      <c r="G169" s="6"/>
      <c r="AA169" s="15" t="str">
        <f t="shared" si="5"/>
        <v/>
      </c>
      <c r="AB169" s="15" t="str">
        <f>IF(LEN($AA169)=0,"N",IF(LEN($AA169)&gt;1,"Error -- Availability entered in an incorrect format",IF($AA169='Control Panel'!$F$36,$AA169,IF($AA169='Control Panel'!$F$37,$AA169,IF($AA169='Control Panel'!$F$38,$AA169,IF($AA169='Control Panel'!$F$39,$AA169,IF($AA169='Control Panel'!$F$40,$AA169,IF($AA169='Control Panel'!$F$41,$AA169,"Error -- Availability entered in an incorrect format"))))))))</f>
        <v>N</v>
      </c>
    </row>
    <row r="170" spans="1:28" s="15" customFormat="1" ht="90" x14ac:dyDescent="0.25">
      <c r="A170" s="7">
        <v>158</v>
      </c>
      <c r="B170" s="10" t="s">
        <v>1501</v>
      </c>
      <c r="C170" s="14" t="s">
        <v>5</v>
      </c>
      <c r="D170" s="231"/>
      <c r="E170" s="268"/>
      <c r="F170" s="215" t="str">
        <f t="shared" si="4"/>
        <v>N/A</v>
      </c>
      <c r="G170" s="6"/>
      <c r="AA170" s="15" t="str">
        <f t="shared" si="5"/>
        <v/>
      </c>
      <c r="AB170" s="15" t="str">
        <f>IF(LEN($AA170)=0,"N",IF(LEN($AA170)&gt;1,"Error -- Availability entered in an incorrect format",IF($AA170='Control Panel'!$F$36,$AA170,IF($AA170='Control Panel'!$F$37,$AA170,IF($AA170='Control Panel'!$F$38,$AA170,IF($AA170='Control Panel'!$F$39,$AA170,IF($AA170='Control Panel'!$F$40,$AA170,IF($AA170='Control Panel'!$F$41,$AA170,"Error -- Availability entered in an incorrect format"))))))))</f>
        <v>N</v>
      </c>
    </row>
    <row r="171" spans="1:28" s="15" customFormat="1" ht="45" x14ac:dyDescent="0.25">
      <c r="A171" s="7">
        <v>159</v>
      </c>
      <c r="B171" s="10" t="s">
        <v>1502</v>
      </c>
      <c r="C171" s="14" t="s">
        <v>6</v>
      </c>
      <c r="D171" s="231"/>
      <c r="E171" s="268"/>
      <c r="F171" s="215" t="str">
        <f t="shared" si="4"/>
        <v>N/A</v>
      </c>
      <c r="G171" s="6"/>
      <c r="AA171" s="15" t="str">
        <f t="shared" si="5"/>
        <v/>
      </c>
      <c r="AB171" s="15" t="str">
        <f>IF(LEN($AA171)=0,"N",IF(LEN($AA171)&gt;1,"Error -- Availability entered in an incorrect format",IF($AA171='Control Panel'!$F$36,$AA171,IF($AA171='Control Panel'!$F$37,$AA171,IF($AA171='Control Panel'!$F$38,$AA171,IF($AA171='Control Panel'!$F$39,$AA171,IF($AA171='Control Panel'!$F$40,$AA171,IF($AA171='Control Panel'!$F$41,$AA171,"Error -- Availability entered in an incorrect format"))))))))</f>
        <v>N</v>
      </c>
    </row>
    <row r="172" spans="1:28" s="15" customFormat="1" x14ac:dyDescent="0.25">
      <c r="A172" s="7">
        <v>160</v>
      </c>
      <c r="B172" s="337" t="s">
        <v>1503</v>
      </c>
      <c r="C172" s="14" t="s">
        <v>5</v>
      </c>
      <c r="D172" s="231"/>
      <c r="E172" s="268"/>
      <c r="F172" s="215" t="str">
        <f t="shared" si="4"/>
        <v>N/A</v>
      </c>
      <c r="G172" s="6"/>
      <c r="AA172" s="15" t="str">
        <f t="shared" si="5"/>
        <v/>
      </c>
      <c r="AB172" s="15" t="str">
        <f>IF(LEN($AA172)=0,"N",IF(LEN($AA172)&gt;1,"Error -- Availability entered in an incorrect format",IF($AA172='Control Panel'!$F$36,$AA172,IF($AA172='Control Panel'!$F$37,$AA172,IF($AA172='Control Panel'!$F$38,$AA172,IF($AA172='Control Panel'!$F$39,$AA172,IF($AA172='Control Panel'!$F$40,$AA172,IF($AA172='Control Panel'!$F$41,$AA172,"Error -- Availability entered in an incorrect format"))))))))</f>
        <v>N</v>
      </c>
    </row>
    <row r="173" spans="1:28" s="15" customFormat="1" ht="30" x14ac:dyDescent="0.25">
      <c r="A173" s="7">
        <v>161</v>
      </c>
      <c r="B173" s="215" t="s">
        <v>1504</v>
      </c>
      <c r="C173" s="14" t="s">
        <v>6</v>
      </c>
      <c r="D173" s="231"/>
      <c r="E173" s="268"/>
      <c r="F173" s="215" t="str">
        <f t="shared" si="4"/>
        <v>N/A</v>
      </c>
      <c r="G173" s="6"/>
      <c r="AA173" s="15" t="str">
        <f t="shared" si="5"/>
        <v/>
      </c>
      <c r="AB173" s="15" t="str">
        <f>IF(LEN($AA173)=0,"N",IF(LEN($AA173)&gt;1,"Error -- Availability entered in an incorrect format",IF($AA173='Control Panel'!$F$36,$AA173,IF($AA173='Control Panel'!$F$37,$AA173,IF($AA173='Control Panel'!$F$38,$AA173,IF($AA173='Control Panel'!$F$39,$AA173,IF($AA173='Control Panel'!$F$40,$AA173,IF($AA173='Control Panel'!$F$41,$AA173,"Error -- Availability entered in an incorrect format"))))))))</f>
        <v>N</v>
      </c>
    </row>
    <row r="174" spans="1:28" s="15" customFormat="1" ht="45" x14ac:dyDescent="0.25">
      <c r="A174" s="7">
        <v>162</v>
      </c>
      <c r="B174" s="215" t="s">
        <v>1505</v>
      </c>
      <c r="C174" s="14" t="s">
        <v>5</v>
      </c>
      <c r="D174" s="231"/>
      <c r="E174" s="268"/>
      <c r="F174" s="215" t="str">
        <f t="shared" si="4"/>
        <v>N/A</v>
      </c>
      <c r="G174" s="6"/>
      <c r="AA174" s="15" t="str">
        <f t="shared" si="5"/>
        <v/>
      </c>
      <c r="AB174" s="15" t="str">
        <f>IF(LEN($AA174)=0,"N",IF(LEN($AA174)&gt;1,"Error -- Availability entered in an incorrect format",IF($AA174='Control Panel'!$F$36,$AA174,IF($AA174='Control Panel'!$F$37,$AA174,IF($AA174='Control Panel'!$F$38,$AA174,IF($AA174='Control Panel'!$F$39,$AA174,IF($AA174='Control Panel'!$F$40,$AA174,IF($AA174='Control Panel'!$F$41,$AA174,"Error -- Availability entered in an incorrect format"))))))))</f>
        <v>N</v>
      </c>
    </row>
    <row r="175" spans="1:28" s="15" customFormat="1" ht="60" x14ac:dyDescent="0.25">
      <c r="A175" s="7">
        <v>163</v>
      </c>
      <c r="B175" s="215" t="s">
        <v>1506</v>
      </c>
      <c r="C175" s="14" t="s">
        <v>5</v>
      </c>
      <c r="D175" s="231"/>
      <c r="E175" s="268"/>
      <c r="F175" s="215" t="str">
        <f t="shared" si="4"/>
        <v>N/A</v>
      </c>
      <c r="G175" s="6"/>
      <c r="AA175" s="15" t="str">
        <f t="shared" si="5"/>
        <v/>
      </c>
      <c r="AB175" s="15" t="str">
        <f>IF(LEN($AA175)=0,"N",IF(LEN($AA175)&gt;1,"Error -- Availability entered in an incorrect format",IF($AA175='Control Panel'!$F$36,$AA175,IF($AA175='Control Panel'!$F$37,$AA175,IF($AA175='Control Panel'!$F$38,$AA175,IF($AA175='Control Panel'!$F$39,$AA175,IF($AA175='Control Panel'!$F$40,$AA175,IF($AA175='Control Panel'!$F$41,$AA175,"Error -- Availability entered in an incorrect format"))))))))</f>
        <v>N</v>
      </c>
    </row>
    <row r="176" spans="1:28" s="15" customFormat="1" ht="30" x14ac:dyDescent="0.25">
      <c r="A176" s="7">
        <v>164</v>
      </c>
      <c r="B176" s="215" t="s">
        <v>1507</v>
      </c>
      <c r="C176" s="14" t="s">
        <v>6</v>
      </c>
      <c r="D176" s="231"/>
      <c r="E176" s="268"/>
      <c r="F176" s="215" t="str">
        <f t="shared" si="4"/>
        <v>N/A</v>
      </c>
      <c r="G176" s="6"/>
      <c r="AA176" s="15" t="str">
        <f t="shared" si="5"/>
        <v/>
      </c>
      <c r="AB176" s="15" t="str">
        <f>IF(LEN($AA176)=0,"N",IF(LEN($AA176)&gt;1,"Error -- Availability entered in an incorrect format",IF($AA176='Control Panel'!$F$36,$AA176,IF($AA176='Control Panel'!$F$37,$AA176,IF($AA176='Control Panel'!$F$38,$AA176,IF($AA176='Control Panel'!$F$39,$AA176,IF($AA176='Control Panel'!$F$40,$AA176,IF($AA176='Control Panel'!$F$41,$AA176,"Error -- Availability entered in an incorrect format"))))))))</f>
        <v>N</v>
      </c>
    </row>
    <row r="177" spans="1:28" s="15" customFormat="1" ht="30" x14ac:dyDescent="0.25">
      <c r="A177" s="7">
        <v>165</v>
      </c>
      <c r="B177" s="215" t="s">
        <v>1508</v>
      </c>
      <c r="C177" s="14" t="s">
        <v>5</v>
      </c>
      <c r="D177" s="231"/>
      <c r="E177" s="268"/>
      <c r="F177" s="215" t="str">
        <f t="shared" si="4"/>
        <v>N/A</v>
      </c>
      <c r="G177" s="6"/>
      <c r="AA177" s="15" t="str">
        <f t="shared" si="5"/>
        <v/>
      </c>
      <c r="AB177" s="15" t="str">
        <f>IF(LEN($AA177)=0,"N",IF(LEN($AA177)&gt;1,"Error -- Availability entered in an incorrect format",IF($AA177='Control Panel'!$F$36,$AA177,IF($AA177='Control Panel'!$F$37,$AA177,IF($AA177='Control Panel'!$F$38,$AA177,IF($AA177='Control Panel'!$F$39,$AA177,IF($AA177='Control Panel'!$F$40,$AA177,IF($AA177='Control Panel'!$F$41,$AA177,"Error -- Availability entered in an incorrect format"))))))))</f>
        <v>N</v>
      </c>
    </row>
    <row r="178" spans="1:28" s="15" customFormat="1" ht="60" x14ac:dyDescent="0.25">
      <c r="A178" s="7">
        <v>166</v>
      </c>
      <c r="B178" s="215" t="s">
        <v>1509</v>
      </c>
      <c r="C178" s="14" t="s">
        <v>6</v>
      </c>
      <c r="D178" s="231"/>
      <c r="E178" s="268"/>
      <c r="F178" s="215" t="str">
        <f t="shared" si="4"/>
        <v>N/A</v>
      </c>
      <c r="G178" s="6"/>
      <c r="AA178" s="15" t="str">
        <f t="shared" si="5"/>
        <v/>
      </c>
      <c r="AB178" s="15" t="str">
        <f>IF(LEN($AA178)=0,"N",IF(LEN($AA178)&gt;1,"Error -- Availability entered in an incorrect format",IF($AA178='Control Panel'!$F$36,$AA178,IF($AA178='Control Panel'!$F$37,$AA178,IF($AA178='Control Panel'!$F$38,$AA178,IF($AA178='Control Panel'!$F$39,$AA178,IF($AA178='Control Panel'!$F$40,$AA178,IF($AA178='Control Panel'!$F$41,$AA178,"Error -- Availability entered in an incorrect format"))))))))</f>
        <v>N</v>
      </c>
    </row>
    <row r="179" spans="1:28" s="15" customFormat="1" ht="60" x14ac:dyDescent="0.25">
      <c r="A179" s="7">
        <v>167</v>
      </c>
      <c r="B179" s="215" t="s">
        <v>1510</v>
      </c>
      <c r="C179" s="14" t="s">
        <v>6</v>
      </c>
      <c r="D179" s="231"/>
      <c r="E179" s="268"/>
      <c r="F179" s="215" t="str">
        <f t="shared" si="4"/>
        <v>N/A</v>
      </c>
      <c r="G179" s="6"/>
      <c r="AA179" s="15" t="str">
        <f t="shared" si="5"/>
        <v/>
      </c>
      <c r="AB179" s="15" t="str">
        <f>IF(LEN($AA179)=0,"N",IF(LEN($AA179)&gt;1,"Error -- Availability entered in an incorrect format",IF($AA179='Control Panel'!$F$36,$AA179,IF($AA179='Control Panel'!$F$37,$AA179,IF($AA179='Control Panel'!$F$38,$AA179,IF($AA179='Control Panel'!$F$39,$AA179,IF($AA179='Control Panel'!$F$40,$AA179,IF($AA179='Control Panel'!$F$41,$AA179,"Error -- Availability entered in an incorrect format"))))))))</f>
        <v>N</v>
      </c>
    </row>
    <row r="180" spans="1:28" s="15" customFormat="1" ht="45" x14ac:dyDescent="0.25">
      <c r="A180" s="7">
        <v>168</v>
      </c>
      <c r="B180" s="215" t="s">
        <v>1511</v>
      </c>
      <c r="C180" s="14" t="s">
        <v>5</v>
      </c>
      <c r="D180" s="231"/>
      <c r="E180" s="268"/>
      <c r="F180" s="215" t="str">
        <f t="shared" si="4"/>
        <v>N/A</v>
      </c>
      <c r="G180" s="6"/>
      <c r="AA180" s="15" t="str">
        <f t="shared" si="5"/>
        <v/>
      </c>
      <c r="AB180" s="15" t="str">
        <f>IF(LEN($AA180)=0,"N",IF(LEN($AA180)&gt;1,"Error -- Availability entered in an incorrect format",IF($AA180='Control Panel'!$F$36,$AA180,IF($AA180='Control Panel'!$F$37,$AA180,IF($AA180='Control Panel'!$F$38,$AA180,IF($AA180='Control Panel'!$F$39,$AA180,IF($AA180='Control Panel'!$F$40,$AA180,IF($AA180='Control Panel'!$F$41,$AA180,"Error -- Availability entered in an incorrect format"))))))))</f>
        <v>N</v>
      </c>
    </row>
    <row r="181" spans="1:28" s="15" customFormat="1" ht="105" x14ac:dyDescent="0.25">
      <c r="A181" s="7">
        <v>169</v>
      </c>
      <c r="B181" s="215" t="s">
        <v>1512</v>
      </c>
      <c r="C181" s="14" t="s">
        <v>5</v>
      </c>
      <c r="D181" s="231"/>
      <c r="E181" s="268"/>
      <c r="F181" s="215" t="str">
        <f t="shared" si="4"/>
        <v>N/A</v>
      </c>
      <c r="G181" s="6"/>
      <c r="AA181" s="15" t="str">
        <f t="shared" si="5"/>
        <v/>
      </c>
      <c r="AB181" s="15" t="str">
        <f>IF(LEN($AA181)=0,"N",IF(LEN($AA181)&gt;1,"Error -- Availability entered in an incorrect format",IF($AA181='Control Panel'!$F$36,$AA181,IF($AA181='Control Panel'!$F$37,$AA181,IF($AA181='Control Panel'!$F$38,$AA181,IF($AA181='Control Panel'!$F$39,$AA181,IF($AA181='Control Panel'!$F$40,$AA181,IF($AA181='Control Panel'!$F$41,$AA181,"Error -- Availability entered in an incorrect format"))))))))</f>
        <v>N</v>
      </c>
    </row>
    <row r="182" spans="1:28" s="15" customFormat="1" ht="30" x14ac:dyDescent="0.25">
      <c r="A182" s="7">
        <v>170</v>
      </c>
      <c r="B182" s="215" t="s">
        <v>1513</v>
      </c>
      <c r="C182" s="14" t="s">
        <v>6</v>
      </c>
      <c r="D182" s="231"/>
      <c r="E182" s="268"/>
      <c r="F182" s="215" t="str">
        <f t="shared" si="4"/>
        <v>N/A</v>
      </c>
      <c r="G182" s="6"/>
      <c r="AA182" s="15" t="str">
        <f t="shared" si="5"/>
        <v/>
      </c>
      <c r="AB182" s="15" t="str">
        <f>IF(LEN($AA182)=0,"N",IF(LEN($AA182)&gt;1,"Error -- Availability entered in an incorrect format",IF($AA182='Control Panel'!$F$36,$AA182,IF($AA182='Control Panel'!$F$37,$AA182,IF($AA182='Control Panel'!$F$38,$AA182,IF($AA182='Control Panel'!$F$39,$AA182,IF($AA182='Control Panel'!$F$40,$AA182,IF($AA182='Control Panel'!$F$41,$AA182,"Error -- Availability entered in an incorrect format"))))))))</f>
        <v>N</v>
      </c>
    </row>
    <row r="183" spans="1:28" s="15" customFormat="1" ht="90" x14ac:dyDescent="0.25">
      <c r="A183" s="7">
        <v>171</v>
      </c>
      <c r="B183" s="215" t="s">
        <v>1514</v>
      </c>
      <c r="C183" s="14" t="s">
        <v>6</v>
      </c>
      <c r="D183" s="231"/>
      <c r="E183" s="268"/>
      <c r="F183" s="215" t="str">
        <f t="shared" si="4"/>
        <v>N/A</v>
      </c>
      <c r="G183" s="6"/>
      <c r="AA183" s="15" t="str">
        <f t="shared" si="5"/>
        <v/>
      </c>
      <c r="AB183" s="15" t="str">
        <f>IF(LEN($AA183)=0,"N",IF(LEN($AA183)&gt;1,"Error -- Availability entered in an incorrect format",IF($AA183='Control Panel'!$F$36,$AA183,IF($AA183='Control Panel'!$F$37,$AA183,IF($AA183='Control Panel'!$F$38,$AA183,IF($AA183='Control Panel'!$F$39,$AA183,IF($AA183='Control Panel'!$F$40,$AA183,IF($AA183='Control Panel'!$F$41,$AA183,"Error -- Availability entered in an incorrect format"))))))))</f>
        <v>N</v>
      </c>
    </row>
    <row r="184" spans="1:28" s="15" customFormat="1" ht="75" x14ac:dyDescent="0.25">
      <c r="A184" s="7">
        <v>172</v>
      </c>
      <c r="B184" s="215" t="s">
        <v>1515</v>
      </c>
      <c r="C184" s="14" t="s">
        <v>6</v>
      </c>
      <c r="D184" s="231"/>
      <c r="E184" s="268"/>
      <c r="F184" s="215" t="str">
        <f t="shared" si="4"/>
        <v>N/A</v>
      </c>
      <c r="G184" s="6"/>
      <c r="AA184" s="15" t="str">
        <f t="shared" si="5"/>
        <v/>
      </c>
      <c r="AB184" s="15" t="str">
        <f>IF(LEN($AA184)=0,"N",IF(LEN($AA184)&gt;1,"Error -- Availability entered in an incorrect format",IF($AA184='Control Panel'!$F$36,$AA184,IF($AA184='Control Panel'!$F$37,$AA184,IF($AA184='Control Panel'!$F$38,$AA184,IF($AA184='Control Panel'!$F$39,$AA184,IF($AA184='Control Panel'!$F$40,$AA184,IF($AA184='Control Panel'!$F$41,$AA184,"Error -- Availability entered in an incorrect format"))))))))</f>
        <v>N</v>
      </c>
    </row>
    <row r="185" spans="1:28" s="15" customFormat="1" ht="60" x14ac:dyDescent="0.25">
      <c r="A185" s="7">
        <v>173</v>
      </c>
      <c r="B185" s="215" t="s">
        <v>1516</v>
      </c>
      <c r="C185" s="14" t="s">
        <v>5</v>
      </c>
      <c r="D185" s="231"/>
      <c r="E185" s="268"/>
      <c r="F185" s="215" t="str">
        <f t="shared" si="4"/>
        <v>N/A</v>
      </c>
      <c r="G185" s="6"/>
      <c r="AA185" s="15" t="str">
        <f t="shared" si="5"/>
        <v/>
      </c>
      <c r="AB185" s="15" t="str">
        <f>IF(LEN($AA185)=0,"N",IF(LEN($AA185)&gt;1,"Error -- Availability entered in an incorrect format",IF($AA185='Control Panel'!$F$36,$AA185,IF($AA185='Control Panel'!$F$37,$AA185,IF($AA185='Control Panel'!$F$38,$AA185,IF($AA185='Control Panel'!$F$39,$AA185,IF($AA185='Control Panel'!$F$40,$AA185,IF($AA185='Control Panel'!$F$41,$AA185,"Error -- Availability entered in an incorrect format"))))))))</f>
        <v>N</v>
      </c>
    </row>
    <row r="186" spans="1:28" s="15" customFormat="1" x14ac:dyDescent="0.25">
      <c r="A186" s="7">
        <v>174</v>
      </c>
      <c r="B186" s="10" t="s">
        <v>1517</v>
      </c>
      <c r="C186" s="14" t="s">
        <v>6</v>
      </c>
      <c r="D186" s="231"/>
      <c r="E186" s="268"/>
      <c r="F186" s="215" t="str">
        <f t="shared" si="4"/>
        <v>N/A</v>
      </c>
      <c r="G186" s="6"/>
      <c r="AA186" s="15" t="str">
        <f t="shared" si="5"/>
        <v/>
      </c>
      <c r="AB186" s="15" t="str">
        <f>IF(LEN($AA186)=0,"N",IF(LEN($AA186)&gt;1,"Error -- Availability entered in an incorrect format",IF($AA186='Control Panel'!$F$36,$AA186,IF($AA186='Control Panel'!$F$37,$AA186,IF($AA186='Control Panel'!$F$38,$AA186,IF($AA186='Control Panel'!$F$39,$AA186,IF($AA186='Control Panel'!$F$40,$AA186,IF($AA186='Control Panel'!$F$41,$AA186,"Error -- Availability entered in an incorrect format"))))))))</f>
        <v>N</v>
      </c>
    </row>
    <row r="187" spans="1:28" s="15" customFormat="1" x14ac:dyDescent="0.25">
      <c r="A187" s="7">
        <v>175</v>
      </c>
      <c r="B187" s="266" t="s">
        <v>1518</v>
      </c>
      <c r="C187" s="307"/>
      <c r="D187" s="231"/>
      <c r="E187" s="268"/>
      <c r="F187" s="215" t="str">
        <f t="shared" si="4"/>
        <v>N/A</v>
      </c>
      <c r="G187" s="6"/>
      <c r="AA187" s="15" t="str">
        <f t="shared" si="5"/>
        <v/>
      </c>
      <c r="AB187" s="15" t="str">
        <f>IF(LEN($AA187)=0,"N",IF(LEN($AA187)&gt;1,"Error -- Availability entered in an incorrect format",IF($AA187='Control Panel'!$F$36,$AA187,IF($AA187='Control Panel'!$F$37,$AA187,IF($AA187='Control Panel'!$F$38,$AA187,IF($AA187='Control Panel'!$F$39,$AA187,IF($AA187='Control Panel'!$F$40,$AA187,IF($AA187='Control Panel'!$F$41,$AA187,"Error -- Availability entered in an incorrect format"))))))))</f>
        <v>N</v>
      </c>
    </row>
    <row r="188" spans="1:28" s="15" customFormat="1" ht="45" x14ac:dyDescent="0.25">
      <c r="A188" s="7">
        <v>176</v>
      </c>
      <c r="B188" s="10" t="s">
        <v>1519</v>
      </c>
      <c r="C188" s="14" t="s">
        <v>5</v>
      </c>
      <c r="D188" s="231"/>
      <c r="E188" s="268"/>
      <c r="F188" s="215" t="str">
        <f t="shared" si="4"/>
        <v>N/A</v>
      </c>
      <c r="G188" s="6"/>
      <c r="AA188" s="15" t="str">
        <f t="shared" si="5"/>
        <v/>
      </c>
      <c r="AB188" s="15" t="str">
        <f>IF(LEN($AA188)=0,"N",IF(LEN($AA188)&gt;1,"Error -- Availability entered in an incorrect format",IF($AA188='Control Panel'!$F$36,$AA188,IF($AA188='Control Panel'!$F$37,$AA188,IF($AA188='Control Panel'!$F$38,$AA188,IF($AA188='Control Panel'!$F$39,$AA188,IF($AA188='Control Panel'!$F$40,$AA188,IF($AA188='Control Panel'!$F$41,$AA188,"Error -- Availability entered in an incorrect format"))))))))</f>
        <v>N</v>
      </c>
    </row>
    <row r="189" spans="1:28" s="15" customFormat="1" ht="30" x14ac:dyDescent="0.25">
      <c r="A189" s="7">
        <v>177</v>
      </c>
      <c r="B189" s="10" t="s">
        <v>1520</v>
      </c>
      <c r="C189" s="14"/>
      <c r="D189" s="231"/>
      <c r="E189" s="268"/>
      <c r="F189" s="215" t="str">
        <f t="shared" si="4"/>
        <v>N/A</v>
      </c>
      <c r="G189" s="6"/>
      <c r="AA189" s="15" t="str">
        <f t="shared" si="5"/>
        <v/>
      </c>
      <c r="AB189" s="15" t="str">
        <f>IF(LEN($AA189)=0,"N",IF(LEN($AA189)&gt;1,"Error -- Availability entered in an incorrect format",IF($AA189='Control Panel'!$F$36,$AA189,IF($AA189='Control Panel'!$F$37,$AA189,IF($AA189='Control Panel'!$F$38,$AA189,IF($AA189='Control Panel'!$F$39,$AA189,IF($AA189='Control Panel'!$F$40,$AA189,IF($AA189='Control Panel'!$F$41,$AA189,"Error -- Availability entered in an incorrect format"))))))))</f>
        <v>N</v>
      </c>
    </row>
    <row r="190" spans="1:28" s="15" customFormat="1" x14ac:dyDescent="0.25">
      <c r="A190" s="7">
        <v>178</v>
      </c>
      <c r="B190" s="264" t="s">
        <v>1521</v>
      </c>
      <c r="C190" s="14" t="s">
        <v>6</v>
      </c>
      <c r="D190" s="231"/>
      <c r="E190" s="268"/>
      <c r="F190" s="215" t="str">
        <f t="shared" si="4"/>
        <v>N/A</v>
      </c>
      <c r="G190" s="6"/>
      <c r="AA190" s="15" t="str">
        <f t="shared" si="5"/>
        <v/>
      </c>
      <c r="AB190" s="15" t="str">
        <f>IF(LEN($AA190)=0,"N",IF(LEN($AA190)&gt;1,"Error -- Availability entered in an incorrect format",IF($AA190='Control Panel'!$F$36,$AA190,IF($AA190='Control Panel'!$F$37,$AA190,IF($AA190='Control Panel'!$F$38,$AA190,IF($AA190='Control Panel'!$F$39,$AA190,IF($AA190='Control Panel'!$F$40,$AA190,IF($AA190='Control Panel'!$F$41,$AA190,"Error -- Availability entered in an incorrect format"))))))))</f>
        <v>N</v>
      </c>
    </row>
    <row r="191" spans="1:28" s="15" customFormat="1" x14ac:dyDescent="0.25">
      <c r="A191" s="7">
        <v>179</v>
      </c>
      <c r="B191" s="264" t="s">
        <v>1522</v>
      </c>
      <c r="C191" s="14" t="s">
        <v>6</v>
      </c>
      <c r="D191" s="231"/>
      <c r="E191" s="268"/>
      <c r="F191" s="215" t="str">
        <f t="shared" si="4"/>
        <v>N/A</v>
      </c>
      <c r="G191" s="6"/>
      <c r="AA191" s="15" t="str">
        <f t="shared" si="5"/>
        <v/>
      </c>
      <c r="AB191" s="15" t="str">
        <f>IF(LEN($AA191)=0,"N",IF(LEN($AA191)&gt;1,"Error -- Availability entered in an incorrect format",IF($AA191='Control Panel'!$F$36,$AA191,IF($AA191='Control Panel'!$F$37,$AA191,IF($AA191='Control Panel'!$F$38,$AA191,IF($AA191='Control Panel'!$F$39,$AA191,IF($AA191='Control Panel'!$F$40,$AA191,IF($AA191='Control Panel'!$F$41,$AA191,"Error -- Availability entered in an incorrect format"))))))))</f>
        <v>N</v>
      </c>
    </row>
    <row r="192" spans="1:28" s="15" customFormat="1" x14ac:dyDescent="0.25">
      <c r="A192" s="7">
        <v>180</v>
      </c>
      <c r="B192" s="264" t="s">
        <v>1523</v>
      </c>
      <c r="C192" s="14" t="s">
        <v>6</v>
      </c>
      <c r="D192" s="231"/>
      <c r="E192" s="268"/>
      <c r="F192" s="215" t="str">
        <f t="shared" si="4"/>
        <v>N/A</v>
      </c>
      <c r="G192" s="6"/>
      <c r="AA192" s="15" t="str">
        <f t="shared" si="5"/>
        <v/>
      </c>
      <c r="AB192" s="15" t="str">
        <f>IF(LEN($AA192)=0,"N",IF(LEN($AA192)&gt;1,"Error -- Availability entered in an incorrect format",IF($AA192='Control Panel'!$F$36,$AA192,IF($AA192='Control Panel'!$F$37,$AA192,IF($AA192='Control Panel'!$F$38,$AA192,IF($AA192='Control Panel'!$F$39,$AA192,IF($AA192='Control Panel'!$F$40,$AA192,IF($AA192='Control Panel'!$F$41,$AA192,"Error -- Availability entered in an incorrect format"))))))))</f>
        <v>N</v>
      </c>
    </row>
    <row r="193" spans="1:28" s="15" customFormat="1" x14ac:dyDescent="0.25">
      <c r="A193" s="7">
        <v>181</v>
      </c>
      <c r="B193" s="264" t="s">
        <v>1524</v>
      </c>
      <c r="C193" s="14" t="s">
        <v>6</v>
      </c>
      <c r="D193" s="231"/>
      <c r="E193" s="268"/>
      <c r="F193" s="215" t="str">
        <f t="shared" si="4"/>
        <v>N/A</v>
      </c>
      <c r="G193" s="6"/>
      <c r="AA193" s="15" t="str">
        <f t="shared" si="5"/>
        <v/>
      </c>
      <c r="AB193" s="15" t="str">
        <f>IF(LEN($AA193)=0,"N",IF(LEN($AA193)&gt;1,"Error -- Availability entered in an incorrect format",IF($AA193='Control Panel'!$F$36,$AA193,IF($AA193='Control Panel'!$F$37,$AA193,IF($AA193='Control Panel'!$F$38,$AA193,IF($AA193='Control Panel'!$F$39,$AA193,IF($AA193='Control Panel'!$F$40,$AA193,IF($AA193='Control Panel'!$F$41,$AA193,"Error -- Availability entered in an incorrect format"))))))))</f>
        <v>N</v>
      </c>
    </row>
    <row r="194" spans="1:28" s="15" customFormat="1" x14ac:dyDescent="0.25">
      <c r="A194" s="7">
        <v>182</v>
      </c>
      <c r="B194" s="264" t="s">
        <v>1525</v>
      </c>
      <c r="C194" s="14" t="s">
        <v>6</v>
      </c>
      <c r="D194" s="231"/>
      <c r="E194" s="268"/>
      <c r="F194" s="215" t="str">
        <f t="shared" si="4"/>
        <v>N/A</v>
      </c>
      <c r="G194" s="6"/>
      <c r="AA194" s="15" t="str">
        <f t="shared" si="5"/>
        <v/>
      </c>
      <c r="AB194" s="15" t="str">
        <f>IF(LEN($AA194)=0,"N",IF(LEN($AA194)&gt;1,"Error -- Availability entered in an incorrect format",IF($AA194='Control Panel'!$F$36,$AA194,IF($AA194='Control Panel'!$F$37,$AA194,IF($AA194='Control Panel'!$F$38,$AA194,IF($AA194='Control Panel'!$F$39,$AA194,IF($AA194='Control Panel'!$F$40,$AA194,IF($AA194='Control Panel'!$F$41,$AA194,"Error -- Availability entered in an incorrect format"))))))))</f>
        <v>N</v>
      </c>
    </row>
    <row r="195" spans="1:28" s="15" customFormat="1" x14ac:dyDescent="0.25">
      <c r="A195" s="7">
        <v>183</v>
      </c>
      <c r="B195" s="264" t="s">
        <v>1526</v>
      </c>
      <c r="C195" s="14" t="s">
        <v>6</v>
      </c>
      <c r="D195" s="231"/>
      <c r="E195" s="268"/>
      <c r="F195" s="215" t="str">
        <f t="shared" si="4"/>
        <v>N/A</v>
      </c>
      <c r="G195" s="6"/>
      <c r="AA195" s="15" t="str">
        <f t="shared" si="5"/>
        <v/>
      </c>
      <c r="AB195" s="15" t="str">
        <f>IF(LEN($AA195)=0,"N",IF(LEN($AA195)&gt;1,"Error -- Availability entered in an incorrect format",IF($AA195='Control Panel'!$F$36,$AA195,IF($AA195='Control Panel'!$F$37,$AA195,IF($AA195='Control Panel'!$F$38,$AA195,IF($AA195='Control Panel'!$F$39,$AA195,IF($AA195='Control Panel'!$F$40,$AA195,IF($AA195='Control Panel'!$F$41,$AA195,"Error -- Availability entered in an incorrect format"))))))))</f>
        <v>N</v>
      </c>
    </row>
    <row r="196" spans="1:28" s="15" customFormat="1" x14ac:dyDescent="0.25">
      <c r="A196" s="7">
        <v>184</v>
      </c>
      <c r="B196" s="264" t="s">
        <v>1527</v>
      </c>
      <c r="C196" s="14" t="s">
        <v>6</v>
      </c>
      <c r="D196" s="231"/>
      <c r="E196" s="268"/>
      <c r="F196" s="215" t="str">
        <f t="shared" si="4"/>
        <v>N/A</v>
      </c>
      <c r="G196" s="6"/>
      <c r="AA196" s="15" t="str">
        <f t="shared" si="5"/>
        <v/>
      </c>
      <c r="AB196" s="15" t="str">
        <f>IF(LEN($AA196)=0,"N",IF(LEN($AA196)&gt;1,"Error -- Availability entered in an incorrect format",IF($AA196='Control Panel'!$F$36,$AA196,IF($AA196='Control Panel'!$F$37,$AA196,IF($AA196='Control Panel'!$F$38,$AA196,IF($AA196='Control Panel'!$F$39,$AA196,IF($AA196='Control Panel'!$F$40,$AA196,IF($AA196='Control Panel'!$F$41,$AA196,"Error -- Availability entered in an incorrect format"))))))))</f>
        <v>N</v>
      </c>
    </row>
    <row r="197" spans="1:28" s="15" customFormat="1" x14ac:dyDescent="0.25">
      <c r="A197" s="7">
        <v>185</v>
      </c>
      <c r="B197" s="264" t="s">
        <v>1528</v>
      </c>
      <c r="C197" s="14" t="s">
        <v>6</v>
      </c>
      <c r="D197" s="231"/>
      <c r="E197" s="268"/>
      <c r="F197" s="215" t="str">
        <f t="shared" si="4"/>
        <v>N/A</v>
      </c>
      <c r="G197" s="6"/>
      <c r="AA197" s="15" t="str">
        <f t="shared" si="5"/>
        <v/>
      </c>
      <c r="AB197" s="15" t="str">
        <f>IF(LEN($AA197)=0,"N",IF(LEN($AA197)&gt;1,"Error -- Availability entered in an incorrect format",IF($AA197='Control Panel'!$F$36,$AA197,IF($AA197='Control Panel'!$F$37,$AA197,IF($AA197='Control Panel'!$F$38,$AA197,IF($AA197='Control Panel'!$F$39,$AA197,IF($AA197='Control Panel'!$F$40,$AA197,IF($AA197='Control Panel'!$F$41,$AA197,"Error -- Availability entered in an incorrect format"))))))))</f>
        <v>N</v>
      </c>
    </row>
    <row r="198" spans="1:28" s="15" customFormat="1" x14ac:dyDescent="0.25">
      <c r="A198" s="7">
        <v>186</v>
      </c>
      <c r="B198" s="264" t="s">
        <v>1529</v>
      </c>
      <c r="C198" s="14" t="s">
        <v>6</v>
      </c>
      <c r="D198" s="231"/>
      <c r="E198" s="268"/>
      <c r="F198" s="215" t="str">
        <f t="shared" si="4"/>
        <v>N/A</v>
      </c>
      <c r="G198" s="6"/>
      <c r="AA198" s="15" t="str">
        <f t="shared" si="5"/>
        <v/>
      </c>
      <c r="AB198" s="15" t="str">
        <f>IF(LEN($AA198)=0,"N",IF(LEN($AA198)&gt;1,"Error -- Availability entered in an incorrect format",IF($AA198='Control Panel'!$F$36,$AA198,IF($AA198='Control Panel'!$F$37,$AA198,IF($AA198='Control Panel'!$F$38,$AA198,IF($AA198='Control Panel'!$F$39,$AA198,IF($AA198='Control Panel'!$F$40,$AA198,IF($AA198='Control Panel'!$F$41,$AA198,"Error -- Availability entered in an incorrect format"))))))))</f>
        <v>N</v>
      </c>
    </row>
    <row r="199" spans="1:28" s="15" customFormat="1" x14ac:dyDescent="0.25">
      <c r="A199" s="7">
        <v>187</v>
      </c>
      <c r="B199" s="10" t="s">
        <v>1530</v>
      </c>
      <c r="C199" s="14" t="s">
        <v>6</v>
      </c>
      <c r="D199" s="231"/>
      <c r="E199" s="268"/>
      <c r="F199" s="215" t="str">
        <f t="shared" si="4"/>
        <v>N/A</v>
      </c>
      <c r="G199" s="6"/>
      <c r="AA199" s="15" t="str">
        <f t="shared" si="5"/>
        <v/>
      </c>
      <c r="AB199" s="15" t="str">
        <f>IF(LEN($AA199)=0,"N",IF(LEN($AA199)&gt;1,"Error -- Availability entered in an incorrect format",IF($AA199='Control Panel'!$F$36,$AA199,IF($AA199='Control Panel'!$F$37,$AA199,IF($AA199='Control Panel'!$F$38,$AA199,IF($AA199='Control Panel'!$F$39,$AA199,IF($AA199='Control Panel'!$F$40,$AA199,IF($AA199='Control Panel'!$F$41,$AA199,"Error -- Availability entered in an incorrect format"))))))))</f>
        <v>N</v>
      </c>
    </row>
    <row r="200" spans="1:28" s="15" customFormat="1" ht="30" x14ac:dyDescent="0.25">
      <c r="A200" s="7">
        <v>188</v>
      </c>
      <c r="B200" s="10" t="s">
        <v>1531</v>
      </c>
      <c r="C200" s="14" t="s">
        <v>5</v>
      </c>
      <c r="D200" s="231"/>
      <c r="E200" s="268"/>
      <c r="F200" s="215" t="str">
        <f t="shared" si="4"/>
        <v>N/A</v>
      </c>
      <c r="G200" s="6"/>
      <c r="AA200" s="15" t="str">
        <f t="shared" si="5"/>
        <v/>
      </c>
      <c r="AB200" s="15" t="str">
        <f>IF(LEN($AA200)=0,"N",IF(LEN($AA200)&gt;1,"Error -- Availability entered in an incorrect format",IF($AA200='Control Panel'!$F$36,$AA200,IF($AA200='Control Panel'!$F$37,$AA200,IF($AA200='Control Panel'!$F$38,$AA200,IF($AA200='Control Panel'!$F$39,$AA200,IF($AA200='Control Panel'!$F$40,$AA200,IF($AA200='Control Panel'!$F$41,$AA200,"Error -- Availability entered in an incorrect format"))))))))</f>
        <v>N</v>
      </c>
    </row>
    <row r="201" spans="1:28" s="15" customFormat="1" ht="30" x14ac:dyDescent="0.25">
      <c r="A201" s="7">
        <v>189</v>
      </c>
      <c r="B201" s="10" t="s">
        <v>1532</v>
      </c>
      <c r="C201" s="14" t="s">
        <v>5</v>
      </c>
      <c r="D201" s="231"/>
      <c r="E201" s="268"/>
      <c r="F201" s="215" t="str">
        <f t="shared" si="4"/>
        <v>N/A</v>
      </c>
      <c r="G201" s="6"/>
      <c r="AA201" s="15" t="str">
        <f t="shared" si="5"/>
        <v/>
      </c>
      <c r="AB201" s="15" t="str">
        <f>IF(LEN($AA201)=0,"N",IF(LEN($AA201)&gt;1,"Error -- Availability entered in an incorrect format",IF($AA201='Control Panel'!$F$36,$AA201,IF($AA201='Control Panel'!$F$37,$AA201,IF($AA201='Control Panel'!$F$38,$AA201,IF($AA201='Control Panel'!$F$39,$AA201,IF($AA201='Control Panel'!$F$40,$AA201,IF($AA201='Control Panel'!$F$41,$AA201,"Error -- Availability entered in an incorrect format"))))))))</f>
        <v>N</v>
      </c>
    </row>
    <row r="202" spans="1:28" s="15" customFormat="1" ht="30" x14ac:dyDescent="0.25">
      <c r="A202" s="7">
        <v>190</v>
      </c>
      <c r="B202" s="10" t="s">
        <v>1533</v>
      </c>
      <c r="C202" s="14" t="s">
        <v>6</v>
      </c>
      <c r="D202" s="231"/>
      <c r="E202" s="268"/>
      <c r="F202" s="215" t="str">
        <f t="shared" si="4"/>
        <v>N/A</v>
      </c>
      <c r="G202" s="6"/>
      <c r="AA202" s="15" t="str">
        <f t="shared" si="5"/>
        <v/>
      </c>
      <c r="AB202" s="15" t="str">
        <f>IF(LEN($AA202)=0,"N",IF(LEN($AA202)&gt;1,"Error -- Availability entered in an incorrect format",IF($AA202='Control Panel'!$F$36,$AA202,IF($AA202='Control Panel'!$F$37,$AA202,IF($AA202='Control Panel'!$F$38,$AA202,IF($AA202='Control Panel'!$F$39,$AA202,IF($AA202='Control Panel'!$F$40,$AA202,IF($AA202='Control Panel'!$F$41,$AA202,"Error -- Availability entered in an incorrect format"))))))))</f>
        <v>N</v>
      </c>
    </row>
    <row r="203" spans="1:28" s="15" customFormat="1" ht="30" x14ac:dyDescent="0.25">
      <c r="A203" s="7">
        <v>191</v>
      </c>
      <c r="B203" s="10" t="s">
        <v>1534</v>
      </c>
      <c r="C203" s="14" t="s">
        <v>6</v>
      </c>
      <c r="D203" s="231"/>
      <c r="E203" s="268"/>
      <c r="F203" s="215" t="str">
        <f t="shared" si="4"/>
        <v>N/A</v>
      </c>
      <c r="G203" s="6"/>
      <c r="AA203" s="15" t="str">
        <f t="shared" si="5"/>
        <v/>
      </c>
      <c r="AB203" s="15" t="str">
        <f>IF(LEN($AA203)=0,"N",IF(LEN($AA203)&gt;1,"Error -- Availability entered in an incorrect format",IF($AA203='Control Panel'!$F$36,$AA203,IF($AA203='Control Panel'!$F$37,$AA203,IF($AA203='Control Panel'!$F$38,$AA203,IF($AA203='Control Panel'!$F$39,$AA203,IF($AA203='Control Panel'!$F$40,$AA203,IF($AA203='Control Panel'!$F$41,$AA203,"Error -- Availability entered in an incorrect format"))))))))</f>
        <v>N</v>
      </c>
    </row>
    <row r="204" spans="1:28" s="15" customFormat="1" ht="45" x14ac:dyDescent="0.25">
      <c r="A204" s="7">
        <v>192</v>
      </c>
      <c r="B204" s="10" t="s">
        <v>1535</v>
      </c>
      <c r="C204" s="14" t="s">
        <v>6</v>
      </c>
      <c r="D204" s="231"/>
      <c r="E204" s="268"/>
      <c r="F204" s="215" t="str">
        <f t="shared" si="4"/>
        <v>N/A</v>
      </c>
      <c r="G204" s="6"/>
      <c r="AA204" s="15" t="str">
        <f t="shared" si="5"/>
        <v/>
      </c>
      <c r="AB204" s="15" t="str">
        <f>IF(LEN($AA204)=0,"N",IF(LEN($AA204)&gt;1,"Error -- Availability entered in an incorrect format",IF($AA204='Control Panel'!$F$36,$AA204,IF($AA204='Control Panel'!$F$37,$AA204,IF($AA204='Control Panel'!$F$38,$AA204,IF($AA204='Control Panel'!$F$39,$AA204,IF($AA204='Control Panel'!$F$40,$AA204,IF($AA204='Control Panel'!$F$41,$AA204,"Error -- Availability entered in an incorrect format"))))))))</f>
        <v>N</v>
      </c>
    </row>
    <row r="205" spans="1:28" s="15" customFormat="1" x14ac:dyDescent="0.25">
      <c r="A205" s="7">
        <v>193</v>
      </c>
      <c r="B205" s="266" t="s">
        <v>1536</v>
      </c>
      <c r="C205" s="307"/>
      <c r="D205" s="231"/>
      <c r="E205" s="268"/>
      <c r="F205" s="215" t="str">
        <f t="shared" si="4"/>
        <v>N/A</v>
      </c>
      <c r="G205" s="6"/>
      <c r="AA205" s="15" t="str">
        <f t="shared" si="5"/>
        <v/>
      </c>
      <c r="AB205" s="15" t="str">
        <f>IF(LEN($AA205)=0,"N",IF(LEN($AA205)&gt;1,"Error -- Availability entered in an incorrect format",IF($AA205='Control Panel'!$F$36,$AA205,IF($AA205='Control Panel'!$F$37,$AA205,IF($AA205='Control Panel'!$F$38,$AA205,IF($AA205='Control Panel'!$F$39,$AA205,IF($AA205='Control Panel'!$F$40,$AA205,IF($AA205='Control Panel'!$F$41,$AA205,"Error -- Availability entered in an incorrect format"))))))))</f>
        <v>N</v>
      </c>
    </row>
    <row r="206" spans="1:28" s="15" customFormat="1" x14ac:dyDescent="0.25">
      <c r="A206" s="7">
        <v>194</v>
      </c>
      <c r="B206" s="10" t="s">
        <v>1537</v>
      </c>
      <c r="C206" s="307" t="s">
        <v>6</v>
      </c>
      <c r="D206" s="231"/>
      <c r="E206" s="268"/>
      <c r="F206" s="215" t="str">
        <f t="shared" ref="F206:F253" si="6">IF($D$10=$A$9,"N/A",$D$10)</f>
        <v>N/A</v>
      </c>
      <c r="G206" s="6"/>
      <c r="AA206" s="15" t="str">
        <f t="shared" ref="AA206:AA253" si="7">TRIM($D206)</f>
        <v/>
      </c>
      <c r="AB206" s="15" t="str">
        <f>IF(LEN($AA206)=0,"N",IF(LEN($AA206)&gt;1,"Error -- Availability entered in an incorrect format",IF($AA206='Control Panel'!$F$36,$AA206,IF($AA206='Control Panel'!$F$37,$AA206,IF($AA206='Control Panel'!$F$38,$AA206,IF($AA206='Control Panel'!$F$39,$AA206,IF($AA206='Control Panel'!$F$40,$AA206,IF($AA206='Control Panel'!$F$41,$AA206,"Error -- Availability entered in an incorrect format"))))))))</f>
        <v>N</v>
      </c>
    </row>
    <row r="207" spans="1:28" s="15" customFormat="1" ht="30" x14ac:dyDescent="0.25">
      <c r="A207" s="7">
        <v>195</v>
      </c>
      <c r="B207" s="215" t="s">
        <v>1538</v>
      </c>
      <c r="C207" s="14" t="s">
        <v>5</v>
      </c>
      <c r="D207" s="231"/>
      <c r="E207" s="268"/>
      <c r="F207" s="215" t="str">
        <f t="shared" si="6"/>
        <v>N/A</v>
      </c>
      <c r="G207" s="6"/>
      <c r="AA207" s="15" t="str">
        <f t="shared" si="7"/>
        <v/>
      </c>
      <c r="AB207" s="15" t="str">
        <f>IF(LEN($AA207)=0,"N",IF(LEN($AA207)&gt;1,"Error -- Availability entered in an incorrect format",IF($AA207='Control Panel'!$F$36,$AA207,IF($AA207='Control Panel'!$F$37,$AA207,IF($AA207='Control Panel'!$F$38,$AA207,IF($AA207='Control Panel'!$F$39,$AA207,IF($AA207='Control Panel'!$F$40,$AA207,IF($AA207='Control Panel'!$F$41,$AA207,"Error -- Availability entered in an incorrect format"))))))))</f>
        <v>N</v>
      </c>
    </row>
    <row r="208" spans="1:28" s="15" customFormat="1" ht="30" x14ac:dyDescent="0.25">
      <c r="A208" s="7">
        <v>196</v>
      </c>
      <c r="B208" s="215" t="s">
        <v>1539</v>
      </c>
      <c r="C208" s="14" t="s">
        <v>6</v>
      </c>
      <c r="D208" s="231"/>
      <c r="E208" s="268"/>
      <c r="F208" s="215" t="str">
        <f t="shared" si="6"/>
        <v>N/A</v>
      </c>
      <c r="G208" s="6"/>
      <c r="AA208" s="15" t="str">
        <f t="shared" si="7"/>
        <v/>
      </c>
      <c r="AB208" s="15" t="str">
        <f>IF(LEN($AA208)=0,"N",IF(LEN($AA208)&gt;1,"Error -- Availability entered in an incorrect format",IF($AA208='Control Panel'!$F$36,$AA208,IF($AA208='Control Panel'!$F$37,$AA208,IF($AA208='Control Panel'!$F$38,$AA208,IF($AA208='Control Panel'!$F$39,$AA208,IF($AA208='Control Panel'!$F$40,$AA208,IF($AA208='Control Panel'!$F$41,$AA208,"Error -- Availability entered in an incorrect format"))))))))</f>
        <v>N</v>
      </c>
    </row>
    <row r="209" spans="1:28" s="15" customFormat="1" ht="30" x14ac:dyDescent="0.25">
      <c r="A209" s="7">
        <v>197</v>
      </c>
      <c r="B209" s="215" t="s">
        <v>1540</v>
      </c>
      <c r="C209" s="14" t="s">
        <v>6</v>
      </c>
      <c r="D209" s="231"/>
      <c r="E209" s="268"/>
      <c r="F209" s="215" t="str">
        <f t="shared" si="6"/>
        <v>N/A</v>
      </c>
      <c r="G209" s="6"/>
      <c r="AA209" s="15" t="str">
        <f t="shared" si="7"/>
        <v/>
      </c>
      <c r="AB209" s="15" t="str">
        <f>IF(LEN($AA209)=0,"N",IF(LEN($AA209)&gt;1,"Error -- Availability entered in an incorrect format",IF($AA209='Control Panel'!$F$36,$AA209,IF($AA209='Control Panel'!$F$37,$AA209,IF($AA209='Control Panel'!$F$38,$AA209,IF($AA209='Control Panel'!$F$39,$AA209,IF($AA209='Control Panel'!$F$40,$AA209,IF($AA209='Control Panel'!$F$41,$AA209,"Error -- Availability entered in an incorrect format"))))))))</f>
        <v>N</v>
      </c>
    </row>
    <row r="210" spans="1:28" s="15" customFormat="1" ht="60" x14ac:dyDescent="0.25">
      <c r="A210" s="7">
        <v>198</v>
      </c>
      <c r="B210" s="10" t="s">
        <v>1541</v>
      </c>
      <c r="C210" s="14" t="s">
        <v>5</v>
      </c>
      <c r="D210" s="231"/>
      <c r="E210" s="268"/>
      <c r="F210" s="215" t="str">
        <f t="shared" si="6"/>
        <v>N/A</v>
      </c>
      <c r="G210" s="6"/>
      <c r="AA210" s="15" t="str">
        <f t="shared" si="7"/>
        <v/>
      </c>
      <c r="AB210" s="15" t="str">
        <f>IF(LEN($AA210)=0,"N",IF(LEN($AA210)&gt;1,"Error -- Availability entered in an incorrect format",IF($AA210='Control Panel'!$F$36,$AA210,IF($AA210='Control Panel'!$F$37,$AA210,IF($AA210='Control Panel'!$F$38,$AA210,IF($AA210='Control Panel'!$F$39,$AA210,IF($AA210='Control Panel'!$F$40,$AA210,IF($AA210='Control Panel'!$F$41,$AA210,"Error -- Availability entered in an incorrect format"))))))))</f>
        <v>N</v>
      </c>
    </row>
    <row r="211" spans="1:28" s="15" customFormat="1" ht="30" x14ac:dyDescent="0.25">
      <c r="A211" s="7">
        <v>199</v>
      </c>
      <c r="B211" s="10" t="s">
        <v>1542</v>
      </c>
      <c r="C211" s="14" t="s">
        <v>6</v>
      </c>
      <c r="D211" s="231"/>
      <c r="E211" s="268"/>
      <c r="F211" s="215" t="str">
        <f t="shared" si="6"/>
        <v>N/A</v>
      </c>
      <c r="G211" s="6"/>
      <c r="AA211" s="15" t="str">
        <f t="shared" si="7"/>
        <v/>
      </c>
      <c r="AB211" s="15" t="str">
        <f>IF(LEN($AA211)=0,"N",IF(LEN($AA211)&gt;1,"Error -- Availability entered in an incorrect format",IF($AA211='Control Panel'!$F$36,$AA211,IF($AA211='Control Panel'!$F$37,$AA211,IF($AA211='Control Panel'!$F$38,$AA211,IF($AA211='Control Panel'!$F$39,$AA211,IF($AA211='Control Panel'!$F$40,$AA211,IF($AA211='Control Panel'!$F$41,$AA211,"Error -- Availability entered in an incorrect format"))))))))</f>
        <v>N</v>
      </c>
    </row>
    <row r="212" spans="1:28" s="15" customFormat="1" ht="30" x14ac:dyDescent="0.25">
      <c r="A212" s="7">
        <v>200</v>
      </c>
      <c r="B212" s="10" t="s">
        <v>1543</v>
      </c>
      <c r="C212" s="14" t="s">
        <v>6</v>
      </c>
      <c r="D212" s="231"/>
      <c r="E212" s="268"/>
      <c r="F212" s="215" t="str">
        <f t="shared" si="6"/>
        <v>N/A</v>
      </c>
      <c r="G212" s="6"/>
      <c r="AA212" s="15" t="str">
        <f t="shared" si="7"/>
        <v/>
      </c>
      <c r="AB212" s="15" t="str">
        <f>IF(LEN($AA212)=0,"N",IF(LEN($AA212)&gt;1,"Error -- Availability entered in an incorrect format",IF($AA212='Control Panel'!$F$36,$AA212,IF($AA212='Control Panel'!$F$37,$AA212,IF($AA212='Control Panel'!$F$38,$AA212,IF($AA212='Control Panel'!$F$39,$AA212,IF($AA212='Control Panel'!$F$40,$AA212,IF($AA212='Control Panel'!$F$41,$AA212,"Error -- Availability entered in an incorrect format"))))))))</f>
        <v>N</v>
      </c>
    </row>
    <row r="213" spans="1:28" s="15" customFormat="1" ht="30" x14ac:dyDescent="0.25">
      <c r="A213" s="7">
        <v>201</v>
      </c>
      <c r="B213" s="215" t="s">
        <v>1544</v>
      </c>
      <c r="C213" s="14" t="s">
        <v>6</v>
      </c>
      <c r="D213" s="231"/>
      <c r="E213" s="268"/>
      <c r="F213" s="215" t="str">
        <f t="shared" si="6"/>
        <v>N/A</v>
      </c>
      <c r="G213" s="6"/>
      <c r="AA213" s="15" t="str">
        <f t="shared" si="7"/>
        <v/>
      </c>
      <c r="AB213" s="15" t="str">
        <f>IF(LEN($AA213)=0,"N",IF(LEN($AA213)&gt;1,"Error -- Availability entered in an incorrect format",IF($AA213='Control Panel'!$F$36,$AA213,IF($AA213='Control Panel'!$F$37,$AA213,IF($AA213='Control Panel'!$F$38,$AA213,IF($AA213='Control Panel'!$F$39,$AA213,IF($AA213='Control Panel'!$F$40,$AA213,IF($AA213='Control Panel'!$F$41,$AA213,"Error -- Availability entered in an incorrect format"))))))))</f>
        <v>N</v>
      </c>
    </row>
    <row r="214" spans="1:28" s="15" customFormat="1" x14ac:dyDescent="0.25">
      <c r="A214" s="7">
        <v>202</v>
      </c>
      <c r="B214" s="215" t="s">
        <v>1545</v>
      </c>
      <c r="C214" s="14" t="s">
        <v>6</v>
      </c>
      <c r="D214" s="231"/>
      <c r="E214" s="268"/>
      <c r="F214" s="215" t="str">
        <f t="shared" si="6"/>
        <v>N/A</v>
      </c>
      <c r="G214" s="6"/>
      <c r="AA214" s="15" t="str">
        <f t="shared" si="7"/>
        <v/>
      </c>
      <c r="AB214" s="15" t="str">
        <f>IF(LEN($AA214)=0,"N",IF(LEN($AA214)&gt;1,"Error -- Availability entered in an incorrect format",IF($AA214='Control Panel'!$F$36,$AA214,IF($AA214='Control Panel'!$F$37,$AA214,IF($AA214='Control Panel'!$F$38,$AA214,IF($AA214='Control Panel'!$F$39,$AA214,IF($AA214='Control Panel'!$F$40,$AA214,IF($AA214='Control Panel'!$F$41,$AA214,"Error -- Availability entered in an incorrect format"))))))))</f>
        <v>N</v>
      </c>
    </row>
    <row r="215" spans="1:28" s="15" customFormat="1" ht="30" x14ac:dyDescent="0.25">
      <c r="A215" s="7">
        <v>203</v>
      </c>
      <c r="B215" s="10" t="s">
        <v>1546</v>
      </c>
      <c r="C215" s="14" t="s">
        <v>6</v>
      </c>
      <c r="D215" s="231"/>
      <c r="E215" s="268"/>
      <c r="F215" s="215" t="str">
        <f t="shared" si="6"/>
        <v>N/A</v>
      </c>
      <c r="G215" s="6"/>
      <c r="AA215" s="15" t="str">
        <f t="shared" si="7"/>
        <v/>
      </c>
      <c r="AB215" s="15" t="str">
        <f>IF(LEN($AA215)=0,"N",IF(LEN($AA215)&gt;1,"Error -- Availability entered in an incorrect format",IF($AA215='Control Panel'!$F$36,$AA215,IF($AA215='Control Panel'!$F$37,$AA215,IF($AA215='Control Panel'!$F$38,$AA215,IF($AA215='Control Panel'!$F$39,$AA215,IF($AA215='Control Panel'!$F$40,$AA215,IF($AA215='Control Panel'!$F$41,$AA215,"Error -- Availability entered in an incorrect format"))))))))</f>
        <v>N</v>
      </c>
    </row>
    <row r="216" spans="1:28" s="15" customFormat="1" ht="30" x14ac:dyDescent="0.25">
      <c r="A216" s="7">
        <v>204</v>
      </c>
      <c r="B216" s="10" t="s">
        <v>1547</v>
      </c>
      <c r="C216" s="307"/>
      <c r="D216" s="231"/>
      <c r="E216" s="268"/>
      <c r="F216" s="215" t="str">
        <f t="shared" si="6"/>
        <v>N/A</v>
      </c>
      <c r="G216" s="6"/>
      <c r="AA216" s="15" t="str">
        <f t="shared" si="7"/>
        <v/>
      </c>
      <c r="AB216" s="15" t="str">
        <f>IF(LEN($AA216)=0,"N",IF(LEN($AA216)&gt;1,"Error -- Availability entered in an incorrect format",IF($AA216='Control Panel'!$F$36,$AA216,IF($AA216='Control Panel'!$F$37,$AA216,IF($AA216='Control Panel'!$F$38,$AA216,IF($AA216='Control Panel'!$F$39,$AA216,IF($AA216='Control Panel'!$F$40,$AA216,IF($AA216='Control Panel'!$F$41,$AA216,"Error -- Availability entered in an incorrect format"))))))))</f>
        <v>N</v>
      </c>
    </row>
    <row r="217" spans="1:28" s="15" customFormat="1" x14ac:dyDescent="0.25">
      <c r="A217" s="7">
        <v>205</v>
      </c>
      <c r="B217" s="215" t="s">
        <v>1548</v>
      </c>
      <c r="C217" s="14" t="s">
        <v>6</v>
      </c>
      <c r="D217" s="231"/>
      <c r="E217" s="268"/>
      <c r="F217" s="215" t="str">
        <f t="shared" si="6"/>
        <v>N/A</v>
      </c>
      <c r="G217" s="6"/>
      <c r="AA217" s="15" t="str">
        <f t="shared" si="7"/>
        <v/>
      </c>
      <c r="AB217" s="15" t="str">
        <f>IF(LEN($AA217)=0,"N",IF(LEN($AA217)&gt;1,"Error -- Availability entered in an incorrect format",IF($AA217='Control Panel'!$F$36,$AA217,IF($AA217='Control Panel'!$F$37,$AA217,IF($AA217='Control Panel'!$F$38,$AA217,IF($AA217='Control Panel'!$F$39,$AA217,IF($AA217='Control Panel'!$F$40,$AA217,IF($AA217='Control Panel'!$F$41,$AA217,"Error -- Availability entered in an incorrect format"))))))))</f>
        <v>N</v>
      </c>
    </row>
    <row r="218" spans="1:28" s="15" customFormat="1" x14ac:dyDescent="0.25">
      <c r="A218" s="7">
        <v>206</v>
      </c>
      <c r="B218" s="215" t="s">
        <v>1549</v>
      </c>
      <c r="C218" s="14" t="s">
        <v>6</v>
      </c>
      <c r="D218" s="231"/>
      <c r="E218" s="268"/>
      <c r="F218" s="215" t="str">
        <f t="shared" si="6"/>
        <v>N/A</v>
      </c>
      <c r="G218" s="6"/>
      <c r="AA218" s="15" t="str">
        <f t="shared" si="7"/>
        <v/>
      </c>
      <c r="AB218" s="15" t="str">
        <f>IF(LEN($AA218)=0,"N",IF(LEN($AA218)&gt;1,"Error -- Availability entered in an incorrect format",IF($AA218='Control Panel'!$F$36,$AA218,IF($AA218='Control Panel'!$F$37,$AA218,IF($AA218='Control Panel'!$F$38,$AA218,IF($AA218='Control Panel'!$F$39,$AA218,IF($AA218='Control Panel'!$F$40,$AA218,IF($AA218='Control Panel'!$F$41,$AA218,"Error -- Availability entered in an incorrect format"))))))))</f>
        <v>N</v>
      </c>
    </row>
    <row r="219" spans="1:28" s="15" customFormat="1" x14ac:dyDescent="0.25">
      <c r="A219" s="7">
        <v>207</v>
      </c>
      <c r="B219" s="215" t="s">
        <v>1550</v>
      </c>
      <c r="C219" s="14" t="s">
        <v>5</v>
      </c>
      <c r="D219" s="231"/>
      <c r="E219" s="268"/>
      <c r="F219" s="215" t="str">
        <f t="shared" si="6"/>
        <v>N/A</v>
      </c>
      <c r="G219" s="6"/>
      <c r="AA219" s="15" t="str">
        <f t="shared" si="7"/>
        <v/>
      </c>
      <c r="AB219" s="15" t="str">
        <f>IF(LEN($AA219)=0,"N",IF(LEN($AA219)&gt;1,"Error -- Availability entered in an incorrect format",IF($AA219='Control Panel'!$F$36,$AA219,IF($AA219='Control Panel'!$F$37,$AA219,IF($AA219='Control Panel'!$F$38,$AA219,IF($AA219='Control Panel'!$F$39,$AA219,IF($AA219='Control Panel'!$F$40,$AA219,IF($AA219='Control Panel'!$F$41,$AA219,"Error -- Availability entered in an incorrect format"))))))))</f>
        <v>N</v>
      </c>
    </row>
    <row r="220" spans="1:28" s="15" customFormat="1" x14ac:dyDescent="0.25">
      <c r="A220" s="7">
        <v>208</v>
      </c>
      <c r="B220" s="215" t="s">
        <v>1551</v>
      </c>
      <c r="C220" s="14" t="s">
        <v>6</v>
      </c>
      <c r="D220" s="231"/>
      <c r="E220" s="268"/>
      <c r="F220" s="215" t="str">
        <f t="shared" si="6"/>
        <v>N/A</v>
      </c>
      <c r="G220" s="6"/>
      <c r="AA220" s="15" t="str">
        <f t="shared" si="7"/>
        <v/>
      </c>
      <c r="AB220" s="15" t="str">
        <f>IF(LEN($AA220)=0,"N",IF(LEN($AA220)&gt;1,"Error -- Availability entered in an incorrect format",IF($AA220='Control Panel'!$F$36,$AA220,IF($AA220='Control Panel'!$F$37,$AA220,IF($AA220='Control Panel'!$F$38,$AA220,IF($AA220='Control Panel'!$F$39,$AA220,IF($AA220='Control Panel'!$F$40,$AA220,IF($AA220='Control Panel'!$F$41,$AA220,"Error -- Availability entered in an incorrect format"))))))))</f>
        <v>N</v>
      </c>
    </row>
    <row r="221" spans="1:28" s="15" customFormat="1" x14ac:dyDescent="0.25">
      <c r="A221" s="7">
        <v>209</v>
      </c>
      <c r="B221" s="215" t="s">
        <v>1552</v>
      </c>
      <c r="C221" s="14" t="s">
        <v>6</v>
      </c>
      <c r="D221" s="231"/>
      <c r="E221" s="268"/>
      <c r="F221" s="215" t="str">
        <f t="shared" si="6"/>
        <v>N/A</v>
      </c>
      <c r="G221" s="6"/>
      <c r="AA221" s="15" t="str">
        <f t="shared" si="7"/>
        <v/>
      </c>
      <c r="AB221" s="15" t="str">
        <f>IF(LEN($AA221)=0,"N",IF(LEN($AA221)&gt;1,"Error -- Availability entered in an incorrect format",IF($AA221='Control Panel'!$F$36,$AA221,IF($AA221='Control Panel'!$F$37,$AA221,IF($AA221='Control Panel'!$F$38,$AA221,IF($AA221='Control Panel'!$F$39,$AA221,IF($AA221='Control Panel'!$F$40,$AA221,IF($AA221='Control Panel'!$F$41,$AA221,"Error -- Availability entered in an incorrect format"))))))))</f>
        <v>N</v>
      </c>
    </row>
    <row r="222" spans="1:28" s="15" customFormat="1" x14ac:dyDescent="0.25">
      <c r="A222" s="7">
        <v>210</v>
      </c>
      <c r="B222" s="215" t="s">
        <v>1553</v>
      </c>
      <c r="C222" s="14" t="s">
        <v>6</v>
      </c>
      <c r="D222" s="231"/>
      <c r="E222" s="268"/>
      <c r="F222" s="215" t="str">
        <f t="shared" si="6"/>
        <v>N/A</v>
      </c>
      <c r="G222" s="6"/>
      <c r="AA222" s="15" t="str">
        <f t="shared" si="7"/>
        <v/>
      </c>
      <c r="AB222" s="15" t="str">
        <f>IF(LEN($AA222)=0,"N",IF(LEN($AA222)&gt;1,"Error -- Availability entered in an incorrect format",IF($AA222='Control Panel'!$F$36,$AA222,IF($AA222='Control Panel'!$F$37,$AA222,IF($AA222='Control Panel'!$F$38,$AA222,IF($AA222='Control Panel'!$F$39,$AA222,IF($AA222='Control Panel'!$F$40,$AA222,IF($AA222='Control Panel'!$F$41,$AA222,"Error -- Availability entered in an incorrect format"))))))))</f>
        <v>N</v>
      </c>
    </row>
    <row r="223" spans="1:28" s="15" customFormat="1" x14ac:dyDescent="0.25">
      <c r="A223" s="7">
        <v>211</v>
      </c>
      <c r="B223" s="215" t="s">
        <v>1554</v>
      </c>
      <c r="C223" s="14" t="s">
        <v>6</v>
      </c>
      <c r="D223" s="231"/>
      <c r="E223" s="268"/>
      <c r="F223" s="215" t="str">
        <f t="shared" si="6"/>
        <v>N/A</v>
      </c>
      <c r="G223" s="6"/>
      <c r="AA223" s="15" t="str">
        <f t="shared" si="7"/>
        <v/>
      </c>
      <c r="AB223" s="15" t="str">
        <f>IF(LEN($AA223)=0,"N",IF(LEN($AA223)&gt;1,"Error -- Availability entered in an incorrect format",IF($AA223='Control Panel'!$F$36,$AA223,IF($AA223='Control Panel'!$F$37,$AA223,IF($AA223='Control Panel'!$F$38,$AA223,IF($AA223='Control Panel'!$F$39,$AA223,IF($AA223='Control Panel'!$F$40,$AA223,IF($AA223='Control Panel'!$F$41,$AA223,"Error -- Availability entered in an incorrect format"))))))))</f>
        <v>N</v>
      </c>
    </row>
    <row r="224" spans="1:28" s="15" customFormat="1" x14ac:dyDescent="0.25">
      <c r="A224" s="7">
        <v>212</v>
      </c>
      <c r="B224" s="215" t="s">
        <v>1555</v>
      </c>
      <c r="C224" s="14" t="s">
        <v>6</v>
      </c>
      <c r="D224" s="231"/>
      <c r="E224" s="268"/>
      <c r="F224" s="215" t="str">
        <f t="shared" si="6"/>
        <v>N/A</v>
      </c>
      <c r="G224" s="6"/>
      <c r="AA224" s="15" t="str">
        <f t="shared" si="7"/>
        <v/>
      </c>
      <c r="AB224" s="15" t="str">
        <f>IF(LEN($AA224)=0,"N",IF(LEN($AA224)&gt;1,"Error -- Availability entered in an incorrect format",IF($AA224='Control Panel'!$F$36,$AA224,IF($AA224='Control Panel'!$F$37,$AA224,IF($AA224='Control Panel'!$F$38,$AA224,IF($AA224='Control Panel'!$F$39,$AA224,IF($AA224='Control Panel'!$F$40,$AA224,IF($AA224='Control Panel'!$F$41,$AA224,"Error -- Availability entered in an incorrect format"))))))))</f>
        <v>N</v>
      </c>
    </row>
    <row r="225" spans="1:28" s="15" customFormat="1" x14ac:dyDescent="0.25">
      <c r="A225" s="7">
        <v>213</v>
      </c>
      <c r="B225" s="215" t="s">
        <v>4448</v>
      </c>
      <c r="C225" s="14" t="s">
        <v>6</v>
      </c>
      <c r="D225" s="231"/>
      <c r="E225" s="268"/>
      <c r="F225" s="215" t="str">
        <f t="shared" si="6"/>
        <v>N/A</v>
      </c>
      <c r="G225" s="6"/>
      <c r="AA225" s="15" t="str">
        <f t="shared" si="7"/>
        <v/>
      </c>
      <c r="AB225" s="15" t="str">
        <f>IF(LEN($AA225)=0,"N",IF(LEN($AA225)&gt;1,"Error -- Availability entered in an incorrect format",IF($AA225='Control Panel'!$F$36,$AA225,IF($AA225='Control Panel'!$F$37,$AA225,IF($AA225='Control Panel'!$F$38,$AA225,IF($AA225='Control Panel'!$F$39,$AA225,IF($AA225='Control Panel'!$F$40,$AA225,IF($AA225='Control Panel'!$F$41,$AA225,"Error -- Availability entered in an incorrect format"))))))))</f>
        <v>N</v>
      </c>
    </row>
    <row r="226" spans="1:28" s="15" customFormat="1" ht="30" x14ac:dyDescent="0.25">
      <c r="A226" s="7">
        <v>214</v>
      </c>
      <c r="B226" s="215" t="s">
        <v>1556</v>
      </c>
      <c r="C226" s="14" t="s">
        <v>6</v>
      </c>
      <c r="D226" s="231"/>
      <c r="E226" s="268"/>
      <c r="F226" s="215" t="str">
        <f t="shared" si="6"/>
        <v>N/A</v>
      </c>
      <c r="G226" s="6"/>
      <c r="AA226" s="15" t="str">
        <f t="shared" si="7"/>
        <v/>
      </c>
      <c r="AB226" s="15" t="str">
        <f>IF(LEN($AA226)=0,"N",IF(LEN($AA226)&gt;1,"Error -- Availability entered in an incorrect format",IF($AA226='Control Panel'!$F$36,$AA226,IF($AA226='Control Panel'!$F$37,$AA226,IF($AA226='Control Panel'!$F$38,$AA226,IF($AA226='Control Panel'!$F$39,$AA226,IF($AA226='Control Panel'!$F$40,$AA226,IF($AA226='Control Panel'!$F$41,$AA226,"Error -- Availability entered in an incorrect format"))))))))</f>
        <v>N</v>
      </c>
    </row>
    <row r="227" spans="1:28" s="15" customFormat="1" x14ac:dyDescent="0.25">
      <c r="A227" s="7">
        <v>215</v>
      </c>
      <c r="B227" s="215" t="s">
        <v>1557</v>
      </c>
      <c r="C227" s="14" t="s">
        <v>6</v>
      </c>
      <c r="D227" s="231"/>
      <c r="E227" s="268"/>
      <c r="F227" s="215" t="str">
        <f t="shared" si="6"/>
        <v>N/A</v>
      </c>
      <c r="G227" s="6"/>
      <c r="AA227" s="15" t="str">
        <f t="shared" si="7"/>
        <v/>
      </c>
      <c r="AB227" s="15" t="str">
        <f>IF(LEN($AA227)=0,"N",IF(LEN($AA227)&gt;1,"Error -- Availability entered in an incorrect format",IF($AA227='Control Panel'!$F$36,$AA227,IF($AA227='Control Panel'!$F$37,$AA227,IF($AA227='Control Panel'!$F$38,$AA227,IF($AA227='Control Panel'!$F$39,$AA227,IF($AA227='Control Panel'!$F$40,$AA227,IF($AA227='Control Panel'!$F$41,$AA227,"Error -- Availability entered in an incorrect format"))))))))</f>
        <v>N</v>
      </c>
    </row>
    <row r="228" spans="1:28" s="15" customFormat="1" x14ac:dyDescent="0.25">
      <c r="A228" s="7">
        <v>216</v>
      </c>
      <c r="B228" s="215" t="s">
        <v>1558</v>
      </c>
      <c r="C228" s="14" t="s">
        <v>6</v>
      </c>
      <c r="D228" s="231"/>
      <c r="E228" s="268"/>
      <c r="F228" s="215" t="str">
        <f t="shared" si="6"/>
        <v>N/A</v>
      </c>
      <c r="G228" s="6"/>
      <c r="AA228" s="15" t="str">
        <f t="shared" si="7"/>
        <v/>
      </c>
      <c r="AB228" s="15" t="str">
        <f>IF(LEN($AA228)=0,"N",IF(LEN($AA228)&gt;1,"Error -- Availability entered in an incorrect format",IF($AA228='Control Panel'!$F$36,$AA228,IF($AA228='Control Panel'!$F$37,$AA228,IF($AA228='Control Panel'!$F$38,$AA228,IF($AA228='Control Panel'!$F$39,$AA228,IF($AA228='Control Panel'!$F$40,$AA228,IF($AA228='Control Panel'!$F$41,$AA228,"Error -- Availability entered in an incorrect format"))))))))</f>
        <v>N</v>
      </c>
    </row>
    <row r="229" spans="1:28" s="15" customFormat="1" x14ac:dyDescent="0.25">
      <c r="A229" s="7">
        <v>217</v>
      </c>
      <c r="B229" s="215" t="s">
        <v>1559</v>
      </c>
      <c r="C229" s="14" t="s">
        <v>6</v>
      </c>
      <c r="D229" s="231"/>
      <c r="E229" s="268"/>
      <c r="F229" s="215" t="str">
        <f t="shared" si="6"/>
        <v>N/A</v>
      </c>
      <c r="G229" s="6"/>
      <c r="AA229" s="15" t="str">
        <f t="shared" si="7"/>
        <v/>
      </c>
      <c r="AB229" s="15" t="str">
        <f>IF(LEN($AA229)=0,"N",IF(LEN($AA229)&gt;1,"Error -- Availability entered in an incorrect format",IF($AA229='Control Panel'!$F$36,$AA229,IF($AA229='Control Panel'!$F$37,$AA229,IF($AA229='Control Panel'!$F$38,$AA229,IF($AA229='Control Panel'!$F$39,$AA229,IF($AA229='Control Panel'!$F$40,$AA229,IF($AA229='Control Panel'!$F$41,$AA229,"Error -- Availability entered in an incorrect format"))))))))</f>
        <v>N</v>
      </c>
    </row>
    <row r="230" spans="1:28" s="15" customFormat="1" ht="30" x14ac:dyDescent="0.25">
      <c r="A230" s="7">
        <v>218</v>
      </c>
      <c r="B230" s="215" t="s">
        <v>1560</v>
      </c>
      <c r="C230" s="14" t="s">
        <v>6</v>
      </c>
      <c r="D230" s="231"/>
      <c r="E230" s="268"/>
      <c r="F230" s="215" t="str">
        <f t="shared" si="6"/>
        <v>N/A</v>
      </c>
      <c r="G230" s="6"/>
      <c r="AA230" s="15" t="str">
        <f t="shared" si="7"/>
        <v/>
      </c>
      <c r="AB230" s="15" t="str">
        <f>IF(LEN($AA230)=0,"N",IF(LEN($AA230)&gt;1,"Error -- Availability entered in an incorrect format",IF($AA230='Control Panel'!$F$36,$AA230,IF($AA230='Control Panel'!$F$37,$AA230,IF($AA230='Control Panel'!$F$38,$AA230,IF($AA230='Control Panel'!$F$39,$AA230,IF($AA230='Control Panel'!$F$40,$AA230,IF($AA230='Control Panel'!$F$41,$AA230,"Error -- Availability entered in an incorrect format"))))))))</f>
        <v>N</v>
      </c>
    </row>
    <row r="231" spans="1:28" s="15" customFormat="1" ht="45" x14ac:dyDescent="0.25">
      <c r="A231" s="7">
        <v>219</v>
      </c>
      <c r="B231" s="215" t="s">
        <v>1561</v>
      </c>
      <c r="C231" s="14" t="s">
        <v>6</v>
      </c>
      <c r="D231" s="231"/>
      <c r="E231" s="268"/>
      <c r="F231" s="215" t="str">
        <f t="shared" si="6"/>
        <v>N/A</v>
      </c>
      <c r="G231" s="6"/>
      <c r="AA231" s="15" t="str">
        <f t="shared" si="7"/>
        <v/>
      </c>
      <c r="AB231" s="15" t="str">
        <f>IF(LEN($AA231)=0,"N",IF(LEN($AA231)&gt;1,"Error -- Availability entered in an incorrect format",IF($AA231='Control Panel'!$F$36,$AA231,IF($AA231='Control Panel'!$F$37,$AA231,IF($AA231='Control Panel'!$F$38,$AA231,IF($AA231='Control Panel'!$F$39,$AA231,IF($AA231='Control Panel'!$F$40,$AA231,IF($AA231='Control Panel'!$F$41,$AA231,"Error -- Availability entered in an incorrect format"))))))))</f>
        <v>N</v>
      </c>
    </row>
    <row r="232" spans="1:28" s="15" customFormat="1" ht="30" x14ac:dyDescent="0.25">
      <c r="A232" s="7">
        <v>220</v>
      </c>
      <c r="B232" s="10" t="s">
        <v>1562</v>
      </c>
      <c r="C232" s="14" t="s">
        <v>6</v>
      </c>
      <c r="D232" s="231"/>
      <c r="E232" s="268"/>
      <c r="F232" s="215" t="str">
        <f t="shared" si="6"/>
        <v>N/A</v>
      </c>
      <c r="G232" s="6"/>
      <c r="AA232" s="15" t="str">
        <f t="shared" si="7"/>
        <v/>
      </c>
      <c r="AB232" s="15" t="str">
        <f>IF(LEN($AA232)=0,"N",IF(LEN($AA232)&gt;1,"Error -- Availability entered in an incorrect format",IF($AA232='Control Panel'!$F$36,$AA232,IF($AA232='Control Panel'!$F$37,$AA232,IF($AA232='Control Panel'!$F$38,$AA232,IF($AA232='Control Panel'!$F$39,$AA232,IF($AA232='Control Panel'!$F$40,$AA232,IF($AA232='Control Panel'!$F$41,$AA232,"Error -- Availability entered in an incorrect format"))))))))</f>
        <v>N</v>
      </c>
    </row>
    <row r="233" spans="1:28" s="15" customFormat="1" ht="45" x14ac:dyDescent="0.25">
      <c r="A233" s="7">
        <v>221</v>
      </c>
      <c r="B233" s="10" t="s">
        <v>1563</v>
      </c>
      <c r="C233" s="14" t="s">
        <v>6</v>
      </c>
      <c r="D233" s="231"/>
      <c r="E233" s="268"/>
      <c r="F233" s="215" t="str">
        <f t="shared" si="6"/>
        <v>N/A</v>
      </c>
      <c r="G233" s="6"/>
      <c r="AA233" s="15" t="str">
        <f t="shared" si="7"/>
        <v/>
      </c>
      <c r="AB233" s="15" t="str">
        <f>IF(LEN($AA233)=0,"N",IF(LEN($AA233)&gt;1,"Error -- Availability entered in an incorrect format",IF($AA233='Control Panel'!$F$36,$AA233,IF($AA233='Control Panel'!$F$37,$AA233,IF($AA233='Control Panel'!$F$38,$AA233,IF($AA233='Control Panel'!$F$39,$AA233,IF($AA233='Control Panel'!$F$40,$AA233,IF($AA233='Control Panel'!$F$41,$AA233,"Error -- Availability entered in an incorrect format"))))))))</f>
        <v>N</v>
      </c>
    </row>
    <row r="234" spans="1:28" s="15" customFormat="1" ht="30" x14ac:dyDescent="0.25">
      <c r="A234" s="7">
        <v>222</v>
      </c>
      <c r="B234" s="10" t="s">
        <v>1564</v>
      </c>
      <c r="C234" s="14" t="s">
        <v>6</v>
      </c>
      <c r="D234" s="231"/>
      <c r="E234" s="268"/>
      <c r="F234" s="215" t="str">
        <f t="shared" si="6"/>
        <v>N/A</v>
      </c>
      <c r="G234" s="6"/>
      <c r="AA234" s="15" t="str">
        <f t="shared" si="7"/>
        <v/>
      </c>
      <c r="AB234" s="15" t="str">
        <f>IF(LEN($AA234)=0,"N",IF(LEN($AA234)&gt;1,"Error -- Availability entered in an incorrect format",IF($AA234='Control Panel'!$F$36,$AA234,IF($AA234='Control Panel'!$F$37,$AA234,IF($AA234='Control Panel'!$F$38,$AA234,IF($AA234='Control Panel'!$F$39,$AA234,IF($AA234='Control Panel'!$F$40,$AA234,IF($AA234='Control Panel'!$F$41,$AA234,"Error -- Availability entered in an incorrect format"))))))))</f>
        <v>N</v>
      </c>
    </row>
    <row r="235" spans="1:28" s="15" customFormat="1" x14ac:dyDescent="0.25">
      <c r="A235" s="7">
        <v>223</v>
      </c>
      <c r="B235" s="10" t="s">
        <v>1565</v>
      </c>
      <c r="C235" s="14" t="s">
        <v>6</v>
      </c>
      <c r="D235" s="231"/>
      <c r="E235" s="268"/>
      <c r="F235" s="215" t="str">
        <f t="shared" si="6"/>
        <v>N/A</v>
      </c>
      <c r="G235" s="6"/>
      <c r="AA235" s="15" t="str">
        <f t="shared" si="7"/>
        <v/>
      </c>
      <c r="AB235" s="15" t="str">
        <f>IF(LEN($AA235)=0,"N",IF(LEN($AA235)&gt;1,"Error -- Availability entered in an incorrect format",IF($AA235='Control Panel'!$F$36,$AA235,IF($AA235='Control Panel'!$F$37,$AA235,IF($AA235='Control Panel'!$F$38,$AA235,IF($AA235='Control Panel'!$F$39,$AA235,IF($AA235='Control Panel'!$F$40,$AA235,IF($AA235='Control Panel'!$F$41,$AA235,"Error -- Availability entered in an incorrect format"))))))))</f>
        <v>N</v>
      </c>
    </row>
    <row r="236" spans="1:28" s="15" customFormat="1" ht="30" x14ac:dyDescent="0.25">
      <c r="A236" s="7">
        <v>224</v>
      </c>
      <c r="B236" s="10" t="s">
        <v>1566</v>
      </c>
      <c r="C236" s="14" t="s">
        <v>6</v>
      </c>
      <c r="D236" s="231"/>
      <c r="E236" s="268"/>
      <c r="F236" s="215" t="str">
        <f t="shared" si="6"/>
        <v>N/A</v>
      </c>
      <c r="G236" s="6"/>
      <c r="AA236" s="15" t="str">
        <f t="shared" si="7"/>
        <v/>
      </c>
      <c r="AB236" s="15" t="str">
        <f>IF(LEN($AA236)=0,"N",IF(LEN($AA236)&gt;1,"Error -- Availability entered in an incorrect format",IF($AA236='Control Panel'!$F$36,$AA236,IF($AA236='Control Panel'!$F$37,$AA236,IF($AA236='Control Panel'!$F$38,$AA236,IF($AA236='Control Panel'!$F$39,$AA236,IF($AA236='Control Panel'!$F$40,$AA236,IF($AA236='Control Panel'!$F$41,$AA236,"Error -- Availability entered in an incorrect format"))))))))</f>
        <v>N</v>
      </c>
    </row>
    <row r="237" spans="1:28" s="15" customFormat="1" ht="30" x14ac:dyDescent="0.25">
      <c r="A237" s="7">
        <v>225</v>
      </c>
      <c r="B237" s="215" t="s">
        <v>1567</v>
      </c>
      <c r="C237" s="14" t="s">
        <v>6</v>
      </c>
      <c r="D237" s="231"/>
      <c r="E237" s="268"/>
      <c r="F237" s="215" t="str">
        <f t="shared" si="6"/>
        <v>N/A</v>
      </c>
      <c r="G237" s="6"/>
      <c r="AA237" s="15" t="str">
        <f t="shared" si="7"/>
        <v/>
      </c>
      <c r="AB237" s="15" t="str">
        <f>IF(LEN($AA237)=0,"N",IF(LEN($AA237)&gt;1,"Error -- Availability entered in an incorrect format",IF($AA237='Control Panel'!$F$36,$AA237,IF($AA237='Control Panel'!$F$37,$AA237,IF($AA237='Control Panel'!$F$38,$AA237,IF($AA237='Control Panel'!$F$39,$AA237,IF($AA237='Control Panel'!$F$40,$AA237,IF($AA237='Control Panel'!$F$41,$AA237,"Error -- Availability entered in an incorrect format"))))))))</f>
        <v>N</v>
      </c>
    </row>
    <row r="238" spans="1:28" s="15" customFormat="1" ht="30" x14ac:dyDescent="0.25">
      <c r="A238" s="7">
        <v>226</v>
      </c>
      <c r="B238" s="215" t="s">
        <v>1568</v>
      </c>
      <c r="C238" s="14" t="s">
        <v>6</v>
      </c>
      <c r="D238" s="231"/>
      <c r="E238" s="268"/>
      <c r="F238" s="215" t="str">
        <f t="shared" si="6"/>
        <v>N/A</v>
      </c>
      <c r="G238" s="6"/>
      <c r="AA238" s="15" t="str">
        <f t="shared" si="7"/>
        <v/>
      </c>
      <c r="AB238" s="15" t="str">
        <f>IF(LEN($AA238)=0,"N",IF(LEN($AA238)&gt;1,"Error -- Availability entered in an incorrect format",IF($AA238='Control Panel'!$F$36,$AA238,IF($AA238='Control Panel'!$F$37,$AA238,IF($AA238='Control Panel'!$F$38,$AA238,IF($AA238='Control Panel'!$F$39,$AA238,IF($AA238='Control Panel'!$F$40,$AA238,IF($AA238='Control Panel'!$F$41,$AA238,"Error -- Availability entered in an incorrect format"))))))))</f>
        <v>N</v>
      </c>
    </row>
    <row r="239" spans="1:28" s="15" customFormat="1" ht="30" x14ac:dyDescent="0.25">
      <c r="A239" s="7">
        <v>227</v>
      </c>
      <c r="B239" s="215" t="s">
        <v>1569</v>
      </c>
      <c r="C239" s="14" t="s">
        <v>6</v>
      </c>
      <c r="D239" s="231"/>
      <c r="E239" s="268"/>
      <c r="F239" s="215" t="str">
        <f t="shared" si="6"/>
        <v>N/A</v>
      </c>
      <c r="G239" s="6"/>
      <c r="AA239" s="15" t="str">
        <f t="shared" si="7"/>
        <v/>
      </c>
      <c r="AB239" s="15" t="str">
        <f>IF(LEN($AA239)=0,"N",IF(LEN($AA239)&gt;1,"Error -- Availability entered in an incorrect format",IF($AA239='Control Panel'!$F$36,$AA239,IF($AA239='Control Panel'!$F$37,$AA239,IF($AA239='Control Panel'!$F$38,$AA239,IF($AA239='Control Panel'!$F$39,$AA239,IF($AA239='Control Panel'!$F$40,$AA239,IF($AA239='Control Panel'!$F$41,$AA239,"Error -- Availability entered in an incorrect format"))))))))</f>
        <v>N</v>
      </c>
    </row>
    <row r="240" spans="1:28" s="15" customFormat="1" ht="30" x14ac:dyDescent="0.25">
      <c r="A240" s="7">
        <v>228</v>
      </c>
      <c r="B240" s="215" t="s">
        <v>1570</v>
      </c>
      <c r="C240" s="14" t="s">
        <v>6</v>
      </c>
      <c r="D240" s="231"/>
      <c r="E240" s="268"/>
      <c r="F240" s="215" t="str">
        <f t="shared" si="6"/>
        <v>N/A</v>
      </c>
      <c r="G240" s="6"/>
      <c r="AA240" s="15" t="str">
        <f t="shared" si="7"/>
        <v/>
      </c>
      <c r="AB240" s="15" t="str">
        <f>IF(LEN($AA240)=0,"N",IF(LEN($AA240)&gt;1,"Error -- Availability entered in an incorrect format",IF($AA240='Control Panel'!$F$36,$AA240,IF($AA240='Control Panel'!$F$37,$AA240,IF($AA240='Control Panel'!$F$38,$AA240,IF($AA240='Control Panel'!$F$39,$AA240,IF($AA240='Control Panel'!$F$40,$AA240,IF($AA240='Control Panel'!$F$41,$AA240,"Error -- Availability entered in an incorrect format"))))))))</f>
        <v>N</v>
      </c>
    </row>
    <row r="241" spans="1:28" s="15" customFormat="1" ht="45" x14ac:dyDescent="0.25">
      <c r="A241" s="7">
        <v>229</v>
      </c>
      <c r="B241" s="10" t="s">
        <v>1571</v>
      </c>
      <c r="C241" s="14" t="s">
        <v>6</v>
      </c>
      <c r="D241" s="231"/>
      <c r="E241" s="268"/>
      <c r="F241" s="215" t="str">
        <f t="shared" si="6"/>
        <v>N/A</v>
      </c>
      <c r="G241" s="6"/>
      <c r="AA241" s="15" t="str">
        <f t="shared" si="7"/>
        <v/>
      </c>
      <c r="AB241" s="15" t="str">
        <f>IF(LEN($AA241)=0,"N",IF(LEN($AA241)&gt;1,"Error -- Availability entered in an incorrect format",IF($AA241='Control Panel'!$F$36,$AA241,IF($AA241='Control Panel'!$F$37,$AA241,IF($AA241='Control Panel'!$F$38,$AA241,IF($AA241='Control Panel'!$F$39,$AA241,IF($AA241='Control Panel'!$F$40,$AA241,IF($AA241='Control Panel'!$F$41,$AA241,"Error -- Availability entered in an incorrect format"))))))))</f>
        <v>N</v>
      </c>
    </row>
    <row r="242" spans="1:28" s="15" customFormat="1" ht="30" x14ac:dyDescent="0.25">
      <c r="A242" s="7">
        <v>230</v>
      </c>
      <c r="B242" s="10" t="s">
        <v>1572</v>
      </c>
      <c r="C242" s="14" t="s">
        <v>6</v>
      </c>
      <c r="D242" s="231"/>
      <c r="E242" s="268"/>
      <c r="F242" s="215" t="str">
        <f t="shared" si="6"/>
        <v>N/A</v>
      </c>
      <c r="G242" s="6"/>
      <c r="AA242" s="15" t="str">
        <f t="shared" si="7"/>
        <v/>
      </c>
      <c r="AB242" s="15" t="str">
        <f>IF(LEN($AA242)=0,"N",IF(LEN($AA242)&gt;1,"Error -- Availability entered in an incorrect format",IF($AA242='Control Panel'!$F$36,$AA242,IF($AA242='Control Panel'!$F$37,$AA242,IF($AA242='Control Panel'!$F$38,$AA242,IF($AA242='Control Panel'!$F$39,$AA242,IF($AA242='Control Panel'!$F$40,$AA242,IF($AA242='Control Panel'!$F$41,$AA242,"Error -- Availability entered in an incorrect format"))))))))</f>
        <v>N</v>
      </c>
    </row>
    <row r="243" spans="1:28" s="15" customFormat="1" x14ac:dyDescent="0.25">
      <c r="A243" s="7">
        <v>231</v>
      </c>
      <c r="B243" s="10" t="s">
        <v>1573</v>
      </c>
      <c r="C243" s="14" t="s">
        <v>6</v>
      </c>
      <c r="D243" s="231"/>
      <c r="E243" s="268"/>
      <c r="F243" s="215" t="str">
        <f t="shared" si="6"/>
        <v>N/A</v>
      </c>
      <c r="G243" s="6"/>
      <c r="AA243" s="15" t="str">
        <f t="shared" si="7"/>
        <v/>
      </c>
      <c r="AB243" s="15" t="str">
        <f>IF(LEN($AA243)=0,"N",IF(LEN($AA243)&gt;1,"Error -- Availability entered in an incorrect format",IF($AA243='Control Panel'!$F$36,$AA243,IF($AA243='Control Panel'!$F$37,$AA243,IF($AA243='Control Panel'!$F$38,$AA243,IF($AA243='Control Panel'!$F$39,$AA243,IF($AA243='Control Panel'!$F$40,$AA243,IF($AA243='Control Panel'!$F$41,$AA243,"Error -- Availability entered in an incorrect format"))))))))</f>
        <v>N</v>
      </c>
    </row>
    <row r="244" spans="1:28" s="15" customFormat="1" ht="30" x14ac:dyDescent="0.25">
      <c r="A244" s="7">
        <v>232</v>
      </c>
      <c r="B244" s="10" t="s">
        <v>1574</v>
      </c>
      <c r="C244" s="14" t="s">
        <v>6</v>
      </c>
      <c r="D244" s="231"/>
      <c r="E244" s="268"/>
      <c r="F244" s="215" t="str">
        <f t="shared" si="6"/>
        <v>N/A</v>
      </c>
      <c r="G244" s="6"/>
      <c r="AA244" s="15" t="str">
        <f t="shared" si="7"/>
        <v/>
      </c>
      <c r="AB244" s="15" t="str">
        <f>IF(LEN($AA244)=0,"N",IF(LEN($AA244)&gt;1,"Error -- Availability entered in an incorrect format",IF($AA244='Control Panel'!$F$36,$AA244,IF($AA244='Control Panel'!$F$37,$AA244,IF($AA244='Control Panel'!$F$38,$AA244,IF($AA244='Control Panel'!$F$39,$AA244,IF($AA244='Control Panel'!$F$40,$AA244,IF($AA244='Control Panel'!$F$41,$AA244,"Error -- Availability entered in an incorrect format"))))))))</f>
        <v>N</v>
      </c>
    </row>
    <row r="245" spans="1:28" s="15" customFormat="1" ht="30" x14ac:dyDescent="0.25">
      <c r="A245" s="7">
        <v>233</v>
      </c>
      <c r="B245" s="10" t="s">
        <v>1575</v>
      </c>
      <c r="C245" s="14" t="s">
        <v>6</v>
      </c>
      <c r="D245" s="231"/>
      <c r="E245" s="268"/>
      <c r="F245" s="215" t="str">
        <f t="shared" si="6"/>
        <v>N/A</v>
      </c>
      <c r="G245" s="6"/>
      <c r="AA245" s="15" t="str">
        <f t="shared" si="7"/>
        <v/>
      </c>
      <c r="AB245" s="15" t="str">
        <f>IF(LEN($AA245)=0,"N",IF(LEN($AA245)&gt;1,"Error -- Availability entered in an incorrect format",IF($AA245='Control Panel'!$F$36,$AA245,IF($AA245='Control Panel'!$F$37,$AA245,IF($AA245='Control Panel'!$F$38,$AA245,IF($AA245='Control Panel'!$F$39,$AA245,IF($AA245='Control Panel'!$F$40,$AA245,IF($AA245='Control Panel'!$F$41,$AA245,"Error -- Availability entered in an incorrect format"))))))))</f>
        <v>N</v>
      </c>
    </row>
    <row r="246" spans="1:28" s="15" customFormat="1" ht="45" x14ac:dyDescent="0.25">
      <c r="A246" s="7">
        <v>234</v>
      </c>
      <c r="B246" s="10" t="s">
        <v>1576</v>
      </c>
      <c r="C246" s="14" t="s">
        <v>6</v>
      </c>
      <c r="D246" s="231"/>
      <c r="E246" s="268"/>
      <c r="F246" s="215" t="str">
        <f t="shared" si="6"/>
        <v>N/A</v>
      </c>
      <c r="G246" s="6"/>
      <c r="AA246" s="15" t="str">
        <f t="shared" si="7"/>
        <v/>
      </c>
      <c r="AB246" s="15" t="str">
        <f>IF(LEN($AA246)=0,"N",IF(LEN($AA246)&gt;1,"Error -- Availability entered in an incorrect format",IF($AA246='Control Panel'!$F$36,$AA246,IF($AA246='Control Panel'!$F$37,$AA246,IF($AA246='Control Panel'!$F$38,$AA246,IF($AA246='Control Panel'!$F$39,$AA246,IF($AA246='Control Panel'!$F$40,$AA246,IF($AA246='Control Panel'!$F$41,$AA246,"Error -- Availability entered in an incorrect format"))))))))</f>
        <v>N</v>
      </c>
    </row>
    <row r="247" spans="1:28" s="15" customFormat="1" ht="30" x14ac:dyDescent="0.25">
      <c r="A247" s="7">
        <v>235</v>
      </c>
      <c r="B247" s="10" t="s">
        <v>1577</v>
      </c>
      <c r="C247" s="14" t="s">
        <v>6</v>
      </c>
      <c r="D247" s="231"/>
      <c r="E247" s="268"/>
      <c r="F247" s="215" t="str">
        <f t="shared" si="6"/>
        <v>N/A</v>
      </c>
      <c r="G247" s="6"/>
      <c r="AA247" s="15" t="str">
        <f t="shared" si="7"/>
        <v/>
      </c>
      <c r="AB247" s="15" t="str">
        <f>IF(LEN($AA247)=0,"N",IF(LEN($AA247)&gt;1,"Error -- Availability entered in an incorrect format",IF($AA247='Control Panel'!$F$36,$AA247,IF($AA247='Control Panel'!$F$37,$AA247,IF($AA247='Control Panel'!$F$38,$AA247,IF($AA247='Control Panel'!$F$39,$AA247,IF($AA247='Control Panel'!$F$40,$AA247,IF($AA247='Control Panel'!$F$41,$AA247,"Error -- Availability entered in an incorrect format"))))))))</f>
        <v>N</v>
      </c>
    </row>
    <row r="248" spans="1:28" s="15" customFormat="1" ht="30" x14ac:dyDescent="0.25">
      <c r="A248" s="7">
        <v>236</v>
      </c>
      <c r="B248" s="10" t="s">
        <v>1578</v>
      </c>
      <c r="C248" s="14" t="s">
        <v>6</v>
      </c>
      <c r="D248" s="231"/>
      <c r="E248" s="268"/>
      <c r="F248" s="215" t="str">
        <f t="shared" si="6"/>
        <v>N/A</v>
      </c>
      <c r="G248" s="6"/>
      <c r="AA248" s="15" t="str">
        <f t="shared" si="7"/>
        <v/>
      </c>
      <c r="AB248" s="15" t="str">
        <f>IF(LEN($AA248)=0,"N",IF(LEN($AA248)&gt;1,"Error -- Availability entered in an incorrect format",IF($AA248='Control Panel'!$F$36,$AA248,IF($AA248='Control Panel'!$F$37,$AA248,IF($AA248='Control Panel'!$F$38,$AA248,IF($AA248='Control Panel'!$F$39,$AA248,IF($AA248='Control Panel'!$F$40,$AA248,IF($AA248='Control Panel'!$F$41,$AA248,"Error -- Availability entered in an incorrect format"))))))))</f>
        <v>N</v>
      </c>
    </row>
    <row r="249" spans="1:28" s="15" customFormat="1" ht="30" x14ac:dyDescent="0.25">
      <c r="A249" s="7">
        <v>237</v>
      </c>
      <c r="B249" s="10" t="s">
        <v>1579</v>
      </c>
      <c r="C249" s="14" t="s">
        <v>6</v>
      </c>
      <c r="D249" s="231"/>
      <c r="E249" s="268"/>
      <c r="F249" s="215" t="str">
        <f t="shared" si="6"/>
        <v>N/A</v>
      </c>
      <c r="G249" s="6"/>
      <c r="AA249" s="15" t="str">
        <f t="shared" si="7"/>
        <v/>
      </c>
      <c r="AB249" s="15" t="str">
        <f>IF(LEN($AA249)=0,"N",IF(LEN($AA249)&gt;1,"Error -- Availability entered in an incorrect format",IF($AA249='Control Panel'!$F$36,$AA249,IF($AA249='Control Panel'!$F$37,$AA249,IF($AA249='Control Panel'!$F$38,$AA249,IF($AA249='Control Panel'!$F$39,$AA249,IF($AA249='Control Panel'!$F$40,$AA249,IF($AA249='Control Panel'!$F$41,$AA249,"Error -- Availability entered in an incorrect format"))))))))</f>
        <v>N</v>
      </c>
    </row>
    <row r="250" spans="1:28" s="15" customFormat="1" ht="30" x14ac:dyDescent="0.25">
      <c r="A250" s="7">
        <v>238</v>
      </c>
      <c r="B250" s="10" t="s">
        <v>1580</v>
      </c>
      <c r="C250" s="14" t="s">
        <v>6</v>
      </c>
      <c r="D250" s="231"/>
      <c r="E250" s="268"/>
      <c r="F250" s="215" t="str">
        <f t="shared" si="6"/>
        <v>N/A</v>
      </c>
      <c r="G250" s="6"/>
      <c r="AA250" s="15" t="str">
        <f t="shared" si="7"/>
        <v/>
      </c>
      <c r="AB250" s="15" t="str">
        <f>IF(LEN($AA250)=0,"N",IF(LEN($AA250)&gt;1,"Error -- Availability entered in an incorrect format",IF($AA250='Control Panel'!$F$36,$AA250,IF($AA250='Control Panel'!$F$37,$AA250,IF($AA250='Control Panel'!$F$38,$AA250,IF($AA250='Control Panel'!$F$39,$AA250,IF($AA250='Control Panel'!$F$40,$AA250,IF($AA250='Control Panel'!$F$41,$AA250,"Error -- Availability entered in an incorrect format"))))))))</f>
        <v>N</v>
      </c>
    </row>
    <row r="251" spans="1:28" s="15" customFormat="1" ht="45" x14ac:dyDescent="0.25">
      <c r="A251" s="7">
        <v>239</v>
      </c>
      <c r="B251" s="10" t="s">
        <v>1581</v>
      </c>
      <c r="C251" s="14" t="s">
        <v>6</v>
      </c>
      <c r="D251" s="231"/>
      <c r="E251" s="268"/>
      <c r="F251" s="215" t="str">
        <f t="shared" si="6"/>
        <v>N/A</v>
      </c>
      <c r="G251" s="6"/>
      <c r="AA251" s="15" t="str">
        <f t="shared" si="7"/>
        <v/>
      </c>
      <c r="AB251" s="15" t="str">
        <f>IF(LEN($AA251)=0,"N",IF(LEN($AA251)&gt;1,"Error -- Availability entered in an incorrect format",IF($AA251='Control Panel'!$F$36,$AA251,IF($AA251='Control Panel'!$F$37,$AA251,IF($AA251='Control Panel'!$F$38,$AA251,IF($AA251='Control Panel'!$F$39,$AA251,IF($AA251='Control Panel'!$F$40,$AA251,IF($AA251='Control Panel'!$F$41,$AA251,"Error -- Availability entered in an incorrect format"))))))))</f>
        <v>N</v>
      </c>
    </row>
    <row r="252" spans="1:28" s="15" customFormat="1" ht="30" x14ac:dyDescent="0.25">
      <c r="A252" s="7">
        <v>240</v>
      </c>
      <c r="B252" s="10" t="s">
        <v>1582</v>
      </c>
      <c r="C252" s="14" t="s">
        <v>6</v>
      </c>
      <c r="D252" s="231"/>
      <c r="E252" s="268"/>
      <c r="F252" s="215" t="str">
        <f t="shared" si="6"/>
        <v>N/A</v>
      </c>
      <c r="G252" s="6"/>
      <c r="AA252" s="15" t="str">
        <f t="shared" si="7"/>
        <v/>
      </c>
      <c r="AB252" s="15" t="str">
        <f>IF(LEN($AA252)=0,"N",IF(LEN($AA252)&gt;1,"Error -- Availability entered in an incorrect format",IF($AA252='Control Panel'!$F$36,$AA252,IF($AA252='Control Panel'!$F$37,$AA252,IF($AA252='Control Panel'!$F$38,$AA252,IF($AA252='Control Panel'!$F$39,$AA252,IF($AA252='Control Panel'!$F$40,$AA252,IF($AA252='Control Panel'!$F$41,$AA252,"Error -- Availability entered in an incorrect format"))))))))</f>
        <v>N</v>
      </c>
    </row>
    <row r="253" spans="1:28" s="15" customFormat="1" x14ac:dyDescent="0.25">
      <c r="A253" s="7">
        <v>241</v>
      </c>
      <c r="B253" s="338" t="s">
        <v>1583</v>
      </c>
      <c r="C253" s="14" t="s">
        <v>6</v>
      </c>
      <c r="D253" s="231"/>
      <c r="E253" s="268"/>
      <c r="F253" s="215" t="str">
        <f t="shared" si="6"/>
        <v>N/A</v>
      </c>
      <c r="G253" s="6"/>
      <c r="AA253" s="15" t="str">
        <f t="shared" si="7"/>
        <v/>
      </c>
      <c r="AB253" s="15" t="str">
        <f>IF(LEN($AA253)=0,"N",IF(LEN($AA253)&gt;1,"Error -- Availability entered in an incorrect format",IF($AA253='Control Panel'!$F$36,$AA253,IF($AA253='Control Panel'!$F$37,$AA253,IF($AA253='Control Panel'!$F$38,$AA253,IF($AA253='Control Panel'!$F$39,$AA253,IF($AA253='Control Panel'!$F$40,$AA253,IF($AA253='Control Panel'!$F$41,$AA253,"Error -- Availability entered in an incorrect format"))))))))</f>
        <v>N</v>
      </c>
    </row>
  </sheetData>
  <sheetProtection password="E125" sheet="1" objects="1" scenarios="1" formatCells="0" formatRows="0"/>
  <protectedRanges>
    <protectedRange sqref="D1:G1048576" name="Range1"/>
  </protectedRanges>
  <mergeCells count="12">
    <mergeCell ref="A11:G11"/>
    <mergeCell ref="A10:C10"/>
    <mergeCell ref="D10:G10"/>
    <mergeCell ref="A1:G1"/>
    <mergeCell ref="B2:G2"/>
    <mergeCell ref="B3:G3"/>
    <mergeCell ref="B4:G4"/>
    <mergeCell ref="B5:G5"/>
    <mergeCell ref="B6:G6"/>
    <mergeCell ref="B7:G7"/>
    <mergeCell ref="B8:G8"/>
    <mergeCell ref="A9:G9"/>
  </mergeCells>
  <conditionalFormatting sqref="A13:A253 C13:E253 G13:G253">
    <cfRule type="expression" dxfId="129" priority="5">
      <formula>$C13=""</formula>
    </cfRule>
  </conditionalFormatting>
  <conditionalFormatting sqref="B13:B253">
    <cfRule type="expression" dxfId="128" priority="4">
      <formula>$C13=""</formula>
    </cfRule>
  </conditionalFormatting>
  <conditionalFormatting sqref="F13:F253">
    <cfRule type="expression" dxfId="127" priority="3">
      <formula>$C13=""</formula>
    </cfRule>
  </conditionalFormatting>
  <conditionalFormatting sqref="A1:G1">
    <cfRule type="cellIs" dxfId="126" priority="1" operator="equal">
      <formula>"Replace this text with vendor name in the first module."</formula>
    </cfRule>
  </conditionalFormatting>
  <dataValidations count="1">
    <dataValidation type="decimal" allowBlank="1" showInputMessage="1" showErrorMessage="1" errorTitle="Invalid Response" error="Please enter number only and inlcude text in comments column." promptTitle="Cost" prompt="Please enter any related cost for specification compliance." sqref="E13:E253">
      <formula1>0</formula1>
      <formula2>1000000</formula2>
    </dataValidation>
  </dataValidations>
  <printOptions horizontalCentered="1"/>
  <pageMargins left="0.25" right="0.25" top="0.75" bottom="0.75" header="0.3" footer="0.3"/>
  <pageSetup scale="76" fitToHeight="0" orientation="landscape" r:id="rId1"/>
  <headerFooter>
    <oddHeader>&amp;C&amp;"Calibri,Bold"&amp;12City of Bend, OR - ERP System Solution Project RFP #IT14AA
&amp;"Calibri,Italic"&amp;A</oddHeader>
    <oddFooter>&amp;L&amp;"-,Bold"&amp;10&amp;U&amp;K01+019Priority&amp;"-,Regular"&amp;U
H - High | M - Medium | L - Low&amp;C&amp;10&amp;K01+019&amp;P of &amp;N&amp;R&amp;"-,Bold"&amp;10&amp;U&amp;K01+019Availability&amp;"-,Regular"&amp;U
Y - Yes | R - Reporting Tool | T - Third Party
M - Modification | F - Future | N - Not Available</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2289" r:id="rId4" name="Button 1">
              <controlPr defaultSize="0" print="0" autoFill="0" autoPict="0" macro="[0]!FormatSpecs">
                <anchor moveWithCells="1" sizeWithCells="1">
                  <from>
                    <xdr:col>5</xdr:col>
                    <xdr:colOff>1600200</xdr:colOff>
                    <xdr:row>8</xdr:row>
                    <xdr:rowOff>123825</xdr:rowOff>
                  </from>
                  <to>
                    <xdr:col>5</xdr:col>
                    <xdr:colOff>1600200</xdr:colOff>
                    <xdr:row>15</xdr:row>
                    <xdr:rowOff>342900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00000000-0000-0000-0000-000000000000}">
            <xm:f>D10='Control Panel'!$I$25</xm:f>
            <x14:dxf>
              <font>
                <color rgb="FFFFFF00"/>
              </font>
              <fill>
                <patternFill>
                  <fgColor indexed="64"/>
                  <bgColor rgb="FFBF311A"/>
                </patternFill>
              </fill>
            </x14:dxf>
          </x14:cfRule>
          <xm:sqref>D10:G10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errorTitle="Invalid Response" error="Please enter appropriate availability response." promptTitle="Please enter availability:" prompt="_x000a_  Y - Yes_x000a_  R - Reporting_x000a_  T - Third Party_x000a_  M - Modification_x000a_  F - Future_x000a_  N - Not Available_x000a__x000a__x000a_*Paste values permitted.">
          <x14:formula1>
            <xm:f>'Control Panel'!$F$36:$F$41</xm:f>
          </x14:formula1>
          <xm:sqref>D13:D253</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A1:AI187"/>
  <sheetViews>
    <sheetView showGridLines="0" showRowColHeaders="0" workbookViewId="0">
      <pane ySplit="12" topLeftCell="A13" activePane="bottomLeft" state="frozen"/>
      <selection activeCell="B16" sqref="B16"/>
      <selection pane="bottomLeft" activeCell="B16" sqref="B16"/>
    </sheetView>
  </sheetViews>
  <sheetFormatPr defaultColWidth="0" defaultRowHeight="15" x14ac:dyDescent="0.25"/>
  <cols>
    <col min="1" max="1" width="8.7109375" style="218" customWidth="1"/>
    <col min="2" max="2" width="65.7109375" style="219" customWidth="1"/>
    <col min="3" max="3" width="12.7109375" style="220" customWidth="1"/>
    <col min="4" max="4" width="12.7109375" style="221" customWidth="1"/>
    <col min="5" max="5" width="12.7109375" style="220" customWidth="1"/>
    <col min="6" max="6" width="27.7109375" style="222" customWidth="1"/>
    <col min="7" max="7" width="35.7109375" style="219" customWidth="1"/>
    <col min="8" max="8" width="3.7109375" style="2" customWidth="1"/>
    <col min="9" max="34" width="9.140625" style="2" hidden="1" customWidth="1"/>
    <col min="35" max="35" width="4.140625" style="2" hidden="1" customWidth="1"/>
    <col min="36" max="16384" width="9.140625" style="2" hidden="1"/>
  </cols>
  <sheetData>
    <row r="1" spans="1:35" ht="15" customHeight="1" x14ac:dyDescent="0.25">
      <c r="A1" s="548" t="str">
        <f>'Accounts Payable'!A1</f>
        <v>Replace this text with vendor name in the first module.</v>
      </c>
      <c r="B1" s="548"/>
      <c r="C1" s="548"/>
      <c r="D1" s="548"/>
      <c r="E1" s="548"/>
      <c r="F1" s="548"/>
      <c r="G1" s="548"/>
    </row>
    <row r="2" spans="1:35" x14ac:dyDescent="0.25">
      <c r="A2" s="210" t="s">
        <v>8</v>
      </c>
      <c r="B2" s="538" t="s">
        <v>193</v>
      </c>
      <c r="C2" s="538"/>
      <c r="D2" s="538"/>
      <c r="E2" s="538"/>
      <c r="F2" s="538"/>
      <c r="G2" s="538"/>
      <c r="AB2" s="2" t="s">
        <v>219</v>
      </c>
      <c r="AC2" s="2">
        <f>SUBTOTAL(3,A13:A187)</f>
        <v>175</v>
      </c>
    </row>
    <row r="3" spans="1:35" ht="45" customHeight="1" x14ac:dyDescent="0.25">
      <c r="A3" s="232" t="str">
        <f>'Control Panel'!F36</f>
        <v>Y</v>
      </c>
      <c r="B3" s="543" t="str">
        <f>'Control Panel'!H36</f>
        <v>Functionality is provided out of the box through the completion of a task associated with a routine configurable area that includes, but is not limited to, user-defined fields, delivered or configurable workflows, alerts or notifications, standard import/export, table driven setups and standard reports with no changes.  These configuration areas will not be affected by a future upgrade.  The proposed services include implementation and training on this functionality, unless specifically excluded in the Statement of Work, as part of the deployment of the solution.</v>
      </c>
      <c r="C3" s="543"/>
      <c r="D3" s="543"/>
      <c r="E3" s="543"/>
      <c r="F3" s="543"/>
      <c r="G3" s="543"/>
    </row>
    <row r="4" spans="1:35" x14ac:dyDescent="0.25">
      <c r="A4" s="233" t="str">
        <f>'Control Panel'!F37</f>
        <v>R</v>
      </c>
      <c r="B4" s="544" t="str">
        <f>'Control Panel'!H37</f>
        <v>Functionality is provided through reports generated using proposed Reporting Tools.</v>
      </c>
      <c r="C4" s="544"/>
      <c r="D4" s="544"/>
      <c r="E4" s="544"/>
      <c r="F4" s="544"/>
      <c r="G4" s="544"/>
    </row>
    <row r="5" spans="1:35" ht="30" customHeight="1" x14ac:dyDescent="0.25">
      <c r="A5" s="232" t="str">
        <f>'Control Panel'!F38</f>
        <v>T</v>
      </c>
      <c r="B5" s="543" t="str">
        <f>'Control Panel'!H38</f>
        <v>Functionality is provided by proposed third party functionality (i.e., third party is defined as a separate software vendor from the primary software vendor).  The pricing of all third party products that provide this functionality MUST be included in the cost proposal.</v>
      </c>
      <c r="C5" s="543"/>
      <c r="D5" s="543"/>
      <c r="E5" s="543"/>
      <c r="F5" s="543"/>
      <c r="G5" s="543"/>
    </row>
    <row r="6" spans="1:35" x14ac:dyDescent="0.25">
      <c r="A6" s="233" t="str">
        <f>'Control Panel'!F39</f>
        <v>M</v>
      </c>
      <c r="B6" s="544" t="str">
        <f>'Control Panel'!H39</f>
        <v>Functionality is provided through customization to the application, including creation of a new workflow or development of a custom interface, that may have an impact on future upgradability.</v>
      </c>
      <c r="C6" s="544"/>
      <c r="D6" s="544"/>
      <c r="E6" s="544"/>
      <c r="F6" s="544"/>
      <c r="G6" s="544"/>
    </row>
    <row r="7" spans="1:35" ht="16.5" customHeight="1" x14ac:dyDescent="0.25">
      <c r="A7" s="232" t="str">
        <f>'Control Panel'!F40</f>
        <v>F</v>
      </c>
      <c r="B7" s="543" t="str">
        <f>'Control Panel'!H40</f>
        <v>Functionality is provided through a future general availability (GA) release that is scheduled to occur within 1 year of the proposal response.</v>
      </c>
      <c r="C7" s="543"/>
      <c r="D7" s="543"/>
      <c r="E7" s="543"/>
      <c r="F7" s="543"/>
      <c r="G7" s="543"/>
    </row>
    <row r="8" spans="1:35" x14ac:dyDescent="0.25">
      <c r="A8" s="233" t="str">
        <f>'Control Panel'!F41</f>
        <v>N</v>
      </c>
      <c r="B8" s="544" t="str">
        <f>'Control Panel'!H41</f>
        <v>Functionality is not provided.</v>
      </c>
      <c r="C8" s="544"/>
      <c r="D8" s="544"/>
      <c r="E8" s="544"/>
      <c r="F8" s="544"/>
      <c r="G8" s="544"/>
    </row>
    <row r="9" spans="1:35" x14ac:dyDescent="0.25">
      <c r="A9" s="545" t="str">
        <f>'Control Panel'!I25</f>
        <v>Replace this text with the primary product name(s) which satisfy requirements.</v>
      </c>
      <c r="B9" s="546"/>
      <c r="C9" s="546"/>
      <c r="D9" s="546"/>
      <c r="E9" s="546"/>
      <c r="F9" s="546"/>
      <c r="G9" s="547"/>
    </row>
    <row r="10" spans="1:35" ht="15" customHeight="1" x14ac:dyDescent="0.25">
      <c r="A10" s="541" t="str">
        <f>'Control Panel'!F57&amp;" - "&amp;'Control Panel'!E57</f>
        <v>4.12 - General Ledger</v>
      </c>
      <c r="B10" s="541"/>
      <c r="C10" s="541"/>
      <c r="D10" s="542" t="str">
        <f>A9</f>
        <v>Replace this text with the primary product name(s) which satisfy requirements.</v>
      </c>
      <c r="E10" s="542"/>
      <c r="F10" s="542"/>
      <c r="G10" s="542"/>
    </row>
    <row r="11" spans="1:35" x14ac:dyDescent="0.25">
      <c r="A11" s="540"/>
      <c r="B11" s="540"/>
      <c r="C11" s="540"/>
      <c r="D11" s="540"/>
      <c r="E11" s="540"/>
      <c r="F11" s="540"/>
      <c r="G11" s="540"/>
      <c r="AA11" s="2" t="s">
        <v>30</v>
      </c>
      <c r="AI11" s="3"/>
    </row>
    <row r="12" spans="1:35" ht="15" customHeight="1" x14ac:dyDescent="0.25">
      <c r="A12" s="269" t="str">
        <f>'Accounts Payable'!A12</f>
        <v>Number</v>
      </c>
      <c r="B12" s="270" t="str">
        <f>'Accounts Payable'!B12</f>
        <v>Application Requirements</v>
      </c>
      <c r="C12" s="271" t="str">
        <f>'Accounts Payable'!C12</f>
        <v>Priority</v>
      </c>
      <c r="D12" s="269" t="str">
        <f>'Accounts Payable'!D12</f>
        <v>Availability</v>
      </c>
      <c r="E12" s="271" t="str">
        <f>'Accounts Payable'!E12</f>
        <v>Cost</v>
      </c>
      <c r="F12" s="270" t="str">
        <f>'Accounts Payable'!F12</f>
        <v>Required Product(s)</v>
      </c>
      <c r="G12" s="270" t="str">
        <f>'Accounts Payable'!G12</f>
        <v>Comments</v>
      </c>
      <c r="AA12" s="4" t="s">
        <v>27</v>
      </c>
      <c r="AC12" s="5">
        <f>COUNTIF(AB:AB,"Error -- Availability entered in an incorrect format")</f>
        <v>0</v>
      </c>
    </row>
    <row r="13" spans="1:35" s="15" customFormat="1" x14ac:dyDescent="0.25">
      <c r="A13" s="7">
        <v>1</v>
      </c>
      <c r="B13" s="263" t="s">
        <v>964</v>
      </c>
      <c r="C13" s="14"/>
      <c r="D13" s="7"/>
      <c r="E13" s="267"/>
      <c r="F13" s="215" t="str">
        <f>IF($D$10=$A$9,"N/A",$D$10)</f>
        <v>N/A</v>
      </c>
      <c r="G13" s="10"/>
      <c r="AA13" s="15" t="str">
        <f>TRIM($D13)</f>
        <v/>
      </c>
      <c r="AB13" s="15" t="str">
        <f>IF(LEN($AA13)=0,"N",IF(LEN($AA13)&gt;1,"Error -- Availability entered in an incorrect format",IF($AA13='Control Panel'!$F$36,$AA13,IF($AA13='Control Panel'!$F$37,$AA13,IF($AA13='Control Panel'!$F$38,$AA13,IF($AA13='Control Panel'!$F$39,$AA13,IF($AA13='Control Panel'!$F$40,$AA13,IF($AA13='Control Panel'!$F$41,$AA13,"Error -- Availability entered in an incorrect format"))))))))</f>
        <v>N</v>
      </c>
    </row>
    <row r="14" spans="1:35" s="15" customFormat="1" ht="30" x14ac:dyDescent="0.25">
      <c r="A14" s="7">
        <v>2</v>
      </c>
      <c r="B14" s="215" t="s">
        <v>1584</v>
      </c>
      <c r="C14" s="14"/>
      <c r="D14" s="7"/>
      <c r="E14" s="267"/>
      <c r="F14" s="215" t="str">
        <f t="shared" ref="F14:F77" si="0">IF($D$10=$A$9,"N/A",$D$10)</f>
        <v>N/A</v>
      </c>
      <c r="G14" s="10"/>
      <c r="AA14" s="15" t="str">
        <f t="shared" ref="AA14:AA77" si="1">TRIM($D14)</f>
        <v/>
      </c>
      <c r="AB14" s="15" t="str">
        <f>IF(LEN($AA14)=0,"N",IF(LEN($AA14)&gt;1,"Error -- Availability entered in an incorrect format",IF($AA14='Control Panel'!$F$36,$AA14,IF($AA14='Control Panel'!$F$37,$AA14,IF($AA14='Control Panel'!$F$38,$AA14,IF($AA14='Control Panel'!$F$39,$AA14,IF($AA14='Control Panel'!$F$40,$AA14,IF($AA14='Control Panel'!$F$41,$AA14,"Error -- Availability entered in an incorrect format"))))))))</f>
        <v>N</v>
      </c>
    </row>
    <row r="15" spans="1:35" s="13" customFormat="1" x14ac:dyDescent="0.25">
      <c r="A15" s="7">
        <v>3</v>
      </c>
      <c r="B15" s="264" t="s">
        <v>1585</v>
      </c>
      <c r="C15" s="14" t="s">
        <v>5</v>
      </c>
      <c r="D15" s="7"/>
      <c r="E15" s="267"/>
      <c r="F15" s="215" t="str">
        <f t="shared" si="0"/>
        <v>N/A</v>
      </c>
      <c r="G15" s="10"/>
      <c r="AA15" s="13" t="str">
        <f t="shared" si="1"/>
        <v/>
      </c>
      <c r="AB15" s="13" t="str">
        <f>IF(LEN($AA15)=0,"N",IF(LEN($AA15)&gt;1,"Error -- Availability entered in an incorrect format",IF($AA15='Control Panel'!$F$36,$AA15,IF($AA15='Control Panel'!$F$37,$AA15,IF($AA15='Control Panel'!$F$38,$AA15,IF($AA15='Control Panel'!$F$39,$AA15,IF($AA15='Control Panel'!$F$40,$AA15,IF($AA15='Control Panel'!$F$41,$AA15,"Error -- Availability entered in an incorrect format"))))))))</f>
        <v>N</v>
      </c>
    </row>
    <row r="16" spans="1:35" s="13" customFormat="1" x14ac:dyDescent="0.25">
      <c r="A16" s="7">
        <v>4</v>
      </c>
      <c r="B16" s="264" t="s">
        <v>1586</v>
      </c>
      <c r="C16" s="14" t="s">
        <v>5</v>
      </c>
      <c r="D16" s="7"/>
      <c r="E16" s="267"/>
      <c r="F16" s="215" t="str">
        <f t="shared" si="0"/>
        <v>N/A</v>
      </c>
      <c r="G16" s="10"/>
      <c r="AA16" s="13" t="str">
        <f t="shared" si="1"/>
        <v/>
      </c>
      <c r="AB16" s="13" t="str">
        <f>IF(LEN($AA16)=0,"N",IF(LEN($AA16)&gt;1,"Error -- Availability entered in an incorrect format",IF($AA16='Control Panel'!$F$36,$AA16,IF($AA16='Control Panel'!$F$37,$AA16,IF($AA16='Control Panel'!$F$38,$AA16,IF($AA16='Control Panel'!$F$39,$AA16,IF($AA16='Control Panel'!$F$40,$AA16,IF($AA16='Control Panel'!$F$41,$AA16,"Error -- Availability entered in an incorrect format"))))))))</f>
        <v>N</v>
      </c>
    </row>
    <row r="17" spans="1:28" s="13" customFormat="1" ht="30" x14ac:dyDescent="0.25">
      <c r="A17" s="7">
        <v>5</v>
      </c>
      <c r="B17" s="264" t="s">
        <v>1587</v>
      </c>
      <c r="C17" s="14" t="s">
        <v>5</v>
      </c>
      <c r="D17" s="7"/>
      <c r="E17" s="267"/>
      <c r="F17" s="215" t="str">
        <f t="shared" si="0"/>
        <v>N/A</v>
      </c>
      <c r="G17" s="10"/>
      <c r="AA17" s="13" t="str">
        <f t="shared" si="1"/>
        <v/>
      </c>
      <c r="AB17" s="13" t="str">
        <f>IF(LEN($AA17)=0,"N",IF(LEN($AA17)&gt;1,"Error -- Availability entered in an incorrect format",IF($AA17='Control Panel'!$F$36,$AA17,IF($AA17='Control Panel'!$F$37,$AA17,IF($AA17='Control Panel'!$F$38,$AA17,IF($AA17='Control Panel'!$F$39,$AA17,IF($AA17='Control Panel'!$F$40,$AA17,IF($AA17='Control Panel'!$F$41,$AA17,"Error -- Availability entered in an incorrect format"))))))))</f>
        <v>N</v>
      </c>
    </row>
    <row r="18" spans="1:28" s="13" customFormat="1" x14ac:dyDescent="0.25">
      <c r="A18" s="7">
        <v>6</v>
      </c>
      <c r="B18" s="264" t="s">
        <v>1588</v>
      </c>
      <c r="C18" s="14" t="s">
        <v>5</v>
      </c>
      <c r="D18" s="7"/>
      <c r="E18" s="267"/>
      <c r="F18" s="215" t="str">
        <f t="shared" si="0"/>
        <v>N/A</v>
      </c>
      <c r="G18" s="10"/>
      <c r="AA18" s="13" t="str">
        <f t="shared" si="1"/>
        <v/>
      </c>
      <c r="AB18" s="13" t="str">
        <f>IF(LEN($AA18)=0,"N",IF(LEN($AA18)&gt;1,"Error -- Availability entered in an incorrect format",IF($AA18='Control Panel'!$F$36,$AA18,IF($AA18='Control Panel'!$F$37,$AA18,IF($AA18='Control Panel'!$F$38,$AA18,IF($AA18='Control Panel'!$F$39,$AA18,IF($AA18='Control Panel'!$F$40,$AA18,IF($AA18='Control Panel'!$F$41,$AA18,"Error -- Availability entered in an incorrect format"))))))))</f>
        <v>N</v>
      </c>
    </row>
    <row r="19" spans="1:28" s="13" customFormat="1" x14ac:dyDescent="0.25">
      <c r="A19" s="7">
        <v>7</v>
      </c>
      <c r="B19" s="264" t="s">
        <v>1589</v>
      </c>
      <c r="C19" s="14" t="s">
        <v>5</v>
      </c>
      <c r="D19" s="7"/>
      <c r="E19" s="267"/>
      <c r="F19" s="215" t="str">
        <f t="shared" si="0"/>
        <v>N/A</v>
      </c>
      <c r="G19" s="10"/>
      <c r="AA19" s="13" t="str">
        <f t="shared" si="1"/>
        <v/>
      </c>
      <c r="AB19" s="13" t="str">
        <f>IF(LEN($AA19)=0,"N",IF(LEN($AA19)&gt;1,"Error -- Availability entered in an incorrect format",IF($AA19='Control Panel'!$F$36,$AA19,IF($AA19='Control Panel'!$F$37,$AA19,IF($AA19='Control Panel'!$F$38,$AA19,IF($AA19='Control Panel'!$F$39,$AA19,IF($AA19='Control Panel'!$F$40,$AA19,IF($AA19='Control Panel'!$F$41,$AA19,"Error -- Availability entered in an incorrect format"))))))))</f>
        <v>N</v>
      </c>
    </row>
    <row r="20" spans="1:28" s="13" customFormat="1" x14ac:dyDescent="0.25">
      <c r="A20" s="7">
        <v>8</v>
      </c>
      <c r="B20" s="264" t="s">
        <v>1590</v>
      </c>
      <c r="C20" s="14" t="s">
        <v>5</v>
      </c>
      <c r="D20" s="7"/>
      <c r="E20" s="267"/>
      <c r="F20" s="215" t="str">
        <f t="shared" si="0"/>
        <v>N/A</v>
      </c>
      <c r="G20" s="10"/>
      <c r="AA20" s="13" t="str">
        <f t="shared" si="1"/>
        <v/>
      </c>
      <c r="AB20" s="13" t="str">
        <f>IF(LEN($AA20)=0,"N",IF(LEN($AA20)&gt;1,"Error -- Availability entered in an incorrect format",IF($AA20='Control Panel'!$F$36,$AA20,IF($AA20='Control Panel'!$F$37,$AA20,IF($AA20='Control Panel'!$F$38,$AA20,IF($AA20='Control Panel'!$F$39,$AA20,IF($AA20='Control Panel'!$F$40,$AA20,IF($AA20='Control Panel'!$F$41,$AA20,"Error -- Availability entered in an incorrect format"))))))))</f>
        <v>N</v>
      </c>
    </row>
    <row r="21" spans="1:28" s="13" customFormat="1" ht="60" x14ac:dyDescent="0.25">
      <c r="A21" s="7">
        <v>9</v>
      </c>
      <c r="B21" s="215" t="s">
        <v>1591</v>
      </c>
      <c r="C21" s="14" t="s">
        <v>5</v>
      </c>
      <c r="D21" s="7"/>
      <c r="E21" s="267"/>
      <c r="F21" s="215" t="str">
        <f t="shared" si="0"/>
        <v>N/A</v>
      </c>
      <c r="G21" s="10"/>
      <c r="AA21" s="13" t="str">
        <f t="shared" si="1"/>
        <v/>
      </c>
      <c r="AB21" s="13" t="str">
        <f>IF(LEN($AA21)=0,"N",IF(LEN($AA21)&gt;1,"Error -- Availability entered in an incorrect format",IF($AA21='Control Panel'!$F$36,$AA21,IF($AA21='Control Panel'!$F$37,$AA21,IF($AA21='Control Panel'!$F$38,$AA21,IF($AA21='Control Panel'!$F$39,$AA21,IF($AA21='Control Panel'!$F$40,$AA21,IF($AA21='Control Panel'!$F$41,$AA21,"Error -- Availability entered in an incorrect format"))))))))</f>
        <v>N</v>
      </c>
    </row>
    <row r="22" spans="1:28" s="13" customFormat="1" x14ac:dyDescent="0.25">
      <c r="A22" s="7">
        <v>10</v>
      </c>
      <c r="B22" s="263" t="s">
        <v>1592</v>
      </c>
      <c r="C22" s="14"/>
      <c r="D22" s="7"/>
      <c r="E22" s="267"/>
      <c r="F22" s="215" t="str">
        <f t="shared" si="0"/>
        <v>N/A</v>
      </c>
      <c r="G22" s="10"/>
      <c r="AA22" s="13" t="str">
        <f t="shared" si="1"/>
        <v/>
      </c>
      <c r="AB22" s="13" t="str">
        <f>IF(LEN($AA22)=0,"N",IF(LEN($AA22)&gt;1,"Error -- Availability entered in an incorrect format",IF($AA22='Control Panel'!$F$36,$AA22,IF($AA22='Control Panel'!$F$37,$AA22,IF($AA22='Control Panel'!$F$38,$AA22,IF($AA22='Control Panel'!$F$39,$AA22,IF($AA22='Control Panel'!$F$40,$AA22,IF($AA22='Control Panel'!$F$41,$AA22,"Error -- Availability entered in an incorrect format"))))))))</f>
        <v>N</v>
      </c>
    </row>
    <row r="23" spans="1:28" s="13" customFormat="1" ht="45" x14ac:dyDescent="0.25">
      <c r="A23" s="7">
        <v>11</v>
      </c>
      <c r="B23" s="215" t="s">
        <v>1593</v>
      </c>
      <c r="C23" s="14" t="s">
        <v>5</v>
      </c>
      <c r="D23" s="7"/>
      <c r="E23" s="267"/>
      <c r="F23" s="215" t="str">
        <f t="shared" si="0"/>
        <v>N/A</v>
      </c>
      <c r="G23" s="10"/>
      <c r="AA23" s="13" t="str">
        <f t="shared" si="1"/>
        <v/>
      </c>
      <c r="AB23" s="13" t="str">
        <f>IF(LEN($AA23)=0,"N",IF(LEN($AA23)&gt;1,"Error -- Availability entered in an incorrect format",IF($AA23='Control Panel'!$F$36,$AA23,IF($AA23='Control Panel'!$F$37,$AA23,IF($AA23='Control Panel'!$F$38,$AA23,IF($AA23='Control Panel'!$F$39,$AA23,IF($AA23='Control Panel'!$F$40,$AA23,IF($AA23='Control Panel'!$F$41,$AA23,"Error -- Availability entered in an incorrect format"))))))))</f>
        <v>N</v>
      </c>
    </row>
    <row r="24" spans="1:28" s="13" customFormat="1" x14ac:dyDescent="0.25">
      <c r="A24" s="7">
        <v>12</v>
      </c>
      <c r="B24" s="215" t="s">
        <v>1594</v>
      </c>
      <c r="C24" s="14" t="s">
        <v>5</v>
      </c>
      <c r="D24" s="7"/>
      <c r="E24" s="267"/>
      <c r="F24" s="215" t="str">
        <f t="shared" si="0"/>
        <v>N/A</v>
      </c>
      <c r="G24" s="10"/>
      <c r="AA24" s="13" t="str">
        <f t="shared" si="1"/>
        <v/>
      </c>
      <c r="AB24" s="13" t="str">
        <f>IF(LEN($AA24)=0,"N",IF(LEN($AA24)&gt;1,"Error -- Availability entered in an incorrect format",IF($AA24='Control Panel'!$F$36,$AA24,IF($AA24='Control Panel'!$F$37,$AA24,IF($AA24='Control Panel'!$F$38,$AA24,IF($AA24='Control Panel'!$F$39,$AA24,IF($AA24='Control Panel'!$F$40,$AA24,IF($AA24='Control Panel'!$F$41,$AA24,"Error -- Availability entered in an incorrect format"))))))))</f>
        <v>N</v>
      </c>
    </row>
    <row r="25" spans="1:28" s="15" customFormat="1" x14ac:dyDescent="0.25">
      <c r="A25" s="7">
        <v>13</v>
      </c>
      <c r="B25" s="215" t="s">
        <v>1595</v>
      </c>
      <c r="C25" s="14" t="s">
        <v>5</v>
      </c>
      <c r="D25" s="12"/>
      <c r="E25" s="268"/>
      <c r="F25" s="215" t="str">
        <f t="shared" si="0"/>
        <v>N/A</v>
      </c>
      <c r="G25" s="6"/>
      <c r="AA25" s="15" t="str">
        <f t="shared" si="1"/>
        <v/>
      </c>
      <c r="AB25" s="15" t="str">
        <f>IF(LEN($AA25)=0,"N",IF(LEN($AA25)&gt;1,"Error -- Availability entered in an incorrect format",IF($AA25='Control Panel'!$F$36,$AA25,IF($AA25='Control Panel'!$F$37,$AA25,IF($AA25='Control Panel'!$F$38,$AA25,IF($AA25='Control Panel'!$F$39,$AA25,IF($AA25='Control Panel'!$F$40,$AA25,IF($AA25='Control Panel'!$F$41,$AA25,"Error -- Availability entered in an incorrect format"))))))))</f>
        <v>N</v>
      </c>
    </row>
    <row r="26" spans="1:28" s="15" customFormat="1" ht="60" x14ac:dyDescent="0.25">
      <c r="A26" s="7">
        <v>14</v>
      </c>
      <c r="B26" s="215" t="s">
        <v>1596</v>
      </c>
      <c r="C26" s="14" t="s">
        <v>5</v>
      </c>
      <c r="D26" s="12"/>
      <c r="E26" s="268"/>
      <c r="F26" s="215" t="str">
        <f t="shared" si="0"/>
        <v>N/A</v>
      </c>
      <c r="G26" s="6"/>
      <c r="AA26" s="15" t="str">
        <f t="shared" si="1"/>
        <v/>
      </c>
      <c r="AB26" s="15" t="str">
        <f>IF(LEN($AA26)=0,"N",IF(LEN($AA26)&gt;1,"Error -- Availability entered in an incorrect format",IF($AA26='Control Panel'!$F$36,$AA26,IF($AA26='Control Panel'!$F$37,$AA26,IF($AA26='Control Panel'!$F$38,$AA26,IF($AA26='Control Panel'!$F$39,$AA26,IF($AA26='Control Panel'!$F$40,$AA26,IF($AA26='Control Panel'!$F$41,$AA26,"Error -- Availability entered in an incorrect format"))))))))</f>
        <v>N</v>
      </c>
    </row>
    <row r="27" spans="1:28" s="15" customFormat="1" ht="30" x14ac:dyDescent="0.25">
      <c r="A27" s="7">
        <v>15</v>
      </c>
      <c r="B27" s="215" t="s">
        <v>1597</v>
      </c>
      <c r="C27" s="14" t="s">
        <v>5</v>
      </c>
      <c r="D27" s="12"/>
      <c r="E27" s="268"/>
      <c r="F27" s="215" t="str">
        <f t="shared" si="0"/>
        <v>N/A</v>
      </c>
      <c r="G27" s="6"/>
      <c r="AA27" s="15" t="str">
        <f t="shared" si="1"/>
        <v/>
      </c>
      <c r="AB27" s="15" t="str">
        <f>IF(LEN($AA27)=0,"N",IF(LEN($AA27)&gt;1,"Error -- Availability entered in an incorrect format",IF($AA27='Control Panel'!$F$36,$AA27,IF($AA27='Control Panel'!$F$37,$AA27,IF($AA27='Control Panel'!$F$38,$AA27,IF($AA27='Control Panel'!$F$39,$AA27,IF($AA27='Control Panel'!$F$40,$AA27,IF($AA27='Control Panel'!$F$41,$AA27,"Error -- Availability entered in an incorrect format"))))))))</f>
        <v>N</v>
      </c>
    </row>
    <row r="28" spans="1:28" s="15" customFormat="1" ht="30" x14ac:dyDescent="0.25">
      <c r="A28" s="7">
        <v>16</v>
      </c>
      <c r="B28" s="215" t="s">
        <v>1598</v>
      </c>
      <c r="C28" s="14" t="s">
        <v>5</v>
      </c>
      <c r="D28" s="12"/>
      <c r="E28" s="268"/>
      <c r="F28" s="215" t="str">
        <f t="shared" si="0"/>
        <v>N/A</v>
      </c>
      <c r="G28" s="6"/>
      <c r="AA28" s="15" t="str">
        <f t="shared" si="1"/>
        <v/>
      </c>
      <c r="AB28" s="15" t="str">
        <f>IF(LEN($AA28)=0,"N",IF(LEN($AA28)&gt;1,"Error -- Availability entered in an incorrect format",IF($AA28='Control Panel'!$F$36,$AA28,IF($AA28='Control Panel'!$F$37,$AA28,IF($AA28='Control Panel'!$F$38,$AA28,IF($AA28='Control Panel'!$F$39,$AA28,IF($AA28='Control Panel'!$F$40,$AA28,IF($AA28='Control Panel'!$F$41,$AA28,"Error -- Availability entered in an incorrect format"))))))))</f>
        <v>N</v>
      </c>
    </row>
    <row r="29" spans="1:28" s="15" customFormat="1" ht="30" x14ac:dyDescent="0.25">
      <c r="A29" s="7">
        <v>17</v>
      </c>
      <c r="B29" s="215" t="s">
        <v>1599</v>
      </c>
      <c r="C29" s="14" t="s">
        <v>6</v>
      </c>
      <c r="D29" s="12"/>
      <c r="E29" s="268"/>
      <c r="F29" s="215" t="str">
        <f t="shared" si="0"/>
        <v>N/A</v>
      </c>
      <c r="G29" s="6"/>
      <c r="AA29" s="15" t="str">
        <f t="shared" si="1"/>
        <v/>
      </c>
      <c r="AB29" s="15" t="str">
        <f>IF(LEN($AA29)=0,"N",IF(LEN($AA29)&gt;1,"Error -- Availability entered in an incorrect format",IF($AA29='Control Panel'!$F$36,$AA29,IF($AA29='Control Panel'!$F$37,$AA29,IF($AA29='Control Panel'!$F$38,$AA29,IF($AA29='Control Panel'!$F$39,$AA29,IF($AA29='Control Panel'!$F$40,$AA29,IF($AA29='Control Panel'!$F$41,$AA29,"Error -- Availability entered in an incorrect format"))))))))</f>
        <v>N</v>
      </c>
    </row>
    <row r="30" spans="1:28" s="15" customFormat="1" ht="30" x14ac:dyDescent="0.25">
      <c r="A30" s="7">
        <v>18</v>
      </c>
      <c r="B30" s="215" t="s">
        <v>1600</v>
      </c>
      <c r="C30" s="14" t="s">
        <v>5</v>
      </c>
      <c r="D30" s="12"/>
      <c r="E30" s="268"/>
      <c r="F30" s="215" t="str">
        <f t="shared" si="0"/>
        <v>N/A</v>
      </c>
      <c r="G30" s="6"/>
      <c r="AA30" s="15" t="str">
        <f t="shared" si="1"/>
        <v/>
      </c>
      <c r="AB30" s="15" t="str">
        <f>IF(LEN($AA30)=0,"N",IF(LEN($AA30)&gt;1,"Error -- Availability entered in an incorrect format",IF($AA30='Control Panel'!$F$36,$AA30,IF($AA30='Control Panel'!$F$37,$AA30,IF($AA30='Control Panel'!$F$38,$AA30,IF($AA30='Control Panel'!$F$39,$AA30,IF($AA30='Control Panel'!$F$40,$AA30,IF($AA30='Control Panel'!$F$41,$AA30,"Error -- Availability entered in an incorrect format"))))))))</f>
        <v>N</v>
      </c>
    </row>
    <row r="31" spans="1:28" s="15" customFormat="1" ht="30" x14ac:dyDescent="0.25">
      <c r="A31" s="7">
        <v>19</v>
      </c>
      <c r="B31" s="215" t="s">
        <v>1601</v>
      </c>
      <c r="C31" s="14" t="s">
        <v>5</v>
      </c>
      <c r="D31" s="231"/>
      <c r="E31" s="268"/>
      <c r="F31" s="215" t="str">
        <f t="shared" si="0"/>
        <v>N/A</v>
      </c>
      <c r="G31" s="6"/>
      <c r="AA31" s="15" t="str">
        <f t="shared" si="1"/>
        <v/>
      </c>
      <c r="AB31" s="15" t="str">
        <f>IF(LEN($AA31)=0,"N",IF(LEN($AA31)&gt;1,"Error -- Availability entered in an incorrect format",IF($AA31='Control Panel'!$F$36,$AA31,IF($AA31='Control Panel'!$F$37,$AA31,IF($AA31='Control Panel'!$F$38,$AA31,IF($AA31='Control Panel'!$F$39,$AA31,IF($AA31='Control Panel'!$F$40,$AA31,IF($AA31='Control Panel'!$F$41,$AA31,"Error -- Availability entered in an incorrect format"))))))))</f>
        <v>N</v>
      </c>
    </row>
    <row r="32" spans="1:28" s="15" customFormat="1" ht="30" x14ac:dyDescent="0.25">
      <c r="A32" s="7">
        <v>20</v>
      </c>
      <c r="B32" s="215" t="s">
        <v>1602</v>
      </c>
      <c r="C32" s="14" t="s">
        <v>6</v>
      </c>
      <c r="D32" s="231"/>
      <c r="E32" s="268"/>
      <c r="F32" s="215" t="str">
        <f t="shared" si="0"/>
        <v>N/A</v>
      </c>
      <c r="G32" s="6"/>
      <c r="AA32" s="15" t="str">
        <f t="shared" si="1"/>
        <v/>
      </c>
      <c r="AB32" s="15" t="str">
        <f>IF(LEN($AA32)=0,"N",IF(LEN($AA32)&gt;1,"Error -- Availability entered in an incorrect format",IF($AA32='Control Panel'!$F$36,$AA32,IF($AA32='Control Panel'!$F$37,$AA32,IF($AA32='Control Panel'!$F$38,$AA32,IF($AA32='Control Panel'!$F$39,$AA32,IF($AA32='Control Panel'!$F$40,$AA32,IF($AA32='Control Panel'!$F$41,$AA32,"Error -- Availability entered in an incorrect format"))))))))</f>
        <v>N</v>
      </c>
    </row>
    <row r="33" spans="1:28" s="15" customFormat="1" ht="45" x14ac:dyDescent="0.25">
      <c r="A33" s="7">
        <v>21</v>
      </c>
      <c r="B33" s="215" t="s">
        <v>1603</v>
      </c>
      <c r="C33" s="14" t="s">
        <v>5</v>
      </c>
      <c r="D33" s="231"/>
      <c r="E33" s="268"/>
      <c r="F33" s="215" t="str">
        <f t="shared" si="0"/>
        <v>N/A</v>
      </c>
      <c r="G33" s="6"/>
      <c r="AA33" s="15" t="str">
        <f t="shared" si="1"/>
        <v/>
      </c>
      <c r="AB33" s="15" t="str">
        <f>IF(LEN($AA33)=0,"N",IF(LEN($AA33)&gt;1,"Error -- Availability entered in an incorrect format",IF($AA33='Control Panel'!$F$36,$AA33,IF($AA33='Control Panel'!$F$37,$AA33,IF($AA33='Control Panel'!$F$38,$AA33,IF($AA33='Control Panel'!$F$39,$AA33,IF($AA33='Control Panel'!$F$40,$AA33,IF($AA33='Control Panel'!$F$41,$AA33,"Error -- Availability entered in an incorrect format"))))))))</f>
        <v>N</v>
      </c>
    </row>
    <row r="34" spans="1:28" s="15" customFormat="1" ht="45" x14ac:dyDescent="0.25">
      <c r="A34" s="7">
        <v>22</v>
      </c>
      <c r="B34" s="215" t="s">
        <v>1604</v>
      </c>
      <c r="C34" s="14" t="s">
        <v>5</v>
      </c>
      <c r="D34" s="231"/>
      <c r="E34" s="268"/>
      <c r="F34" s="215" t="str">
        <f t="shared" si="0"/>
        <v>N/A</v>
      </c>
      <c r="G34" s="6"/>
      <c r="AA34" s="15" t="str">
        <f t="shared" si="1"/>
        <v/>
      </c>
      <c r="AB34" s="15" t="str">
        <f>IF(LEN($AA34)=0,"N",IF(LEN($AA34)&gt;1,"Error -- Availability entered in an incorrect format",IF($AA34='Control Panel'!$F$36,$AA34,IF($AA34='Control Panel'!$F$37,$AA34,IF($AA34='Control Panel'!$F$38,$AA34,IF($AA34='Control Panel'!$F$39,$AA34,IF($AA34='Control Panel'!$F$40,$AA34,IF($AA34='Control Panel'!$F$41,$AA34,"Error -- Availability entered in an incorrect format"))))))))</f>
        <v>N</v>
      </c>
    </row>
    <row r="35" spans="1:28" s="15" customFormat="1" ht="45" x14ac:dyDescent="0.25">
      <c r="A35" s="7">
        <v>23</v>
      </c>
      <c r="B35" s="215" t="s">
        <v>1605</v>
      </c>
      <c r="C35" s="14" t="s">
        <v>5</v>
      </c>
      <c r="D35" s="231"/>
      <c r="E35" s="268"/>
      <c r="F35" s="215" t="str">
        <f t="shared" si="0"/>
        <v>N/A</v>
      </c>
      <c r="G35" s="6"/>
      <c r="AA35" s="15" t="str">
        <f t="shared" si="1"/>
        <v/>
      </c>
      <c r="AB35" s="15" t="str">
        <f>IF(LEN($AA35)=0,"N",IF(LEN($AA35)&gt;1,"Error -- Availability entered in an incorrect format",IF($AA35='Control Panel'!$F$36,$AA35,IF($AA35='Control Panel'!$F$37,$AA35,IF($AA35='Control Panel'!$F$38,$AA35,IF($AA35='Control Panel'!$F$39,$AA35,IF($AA35='Control Panel'!$F$40,$AA35,IF($AA35='Control Panel'!$F$41,$AA35,"Error -- Availability entered in an incorrect format"))))))))</f>
        <v>N</v>
      </c>
    </row>
    <row r="36" spans="1:28" s="15" customFormat="1" x14ac:dyDescent="0.25">
      <c r="A36" s="7">
        <v>24</v>
      </c>
      <c r="B36" s="215" t="s">
        <v>1606</v>
      </c>
      <c r="C36" s="14"/>
      <c r="D36" s="231"/>
      <c r="E36" s="268"/>
      <c r="F36" s="215" t="str">
        <f t="shared" si="0"/>
        <v>N/A</v>
      </c>
      <c r="G36" s="6"/>
      <c r="AA36" s="15" t="str">
        <f t="shared" si="1"/>
        <v/>
      </c>
      <c r="AB36" s="15" t="str">
        <f>IF(LEN($AA36)=0,"N",IF(LEN($AA36)&gt;1,"Error -- Availability entered in an incorrect format",IF($AA36='Control Panel'!$F$36,$AA36,IF($AA36='Control Panel'!$F$37,$AA36,IF($AA36='Control Panel'!$F$38,$AA36,IF($AA36='Control Panel'!$F$39,$AA36,IF($AA36='Control Panel'!$F$40,$AA36,IF($AA36='Control Panel'!$F$41,$AA36,"Error -- Availability entered in an incorrect format"))))))))</f>
        <v>N</v>
      </c>
    </row>
    <row r="37" spans="1:28" s="15" customFormat="1" x14ac:dyDescent="0.25">
      <c r="A37" s="7">
        <v>25</v>
      </c>
      <c r="B37" s="264" t="s">
        <v>1607</v>
      </c>
      <c r="C37" s="14" t="s">
        <v>5</v>
      </c>
      <c r="D37" s="231"/>
      <c r="E37" s="268"/>
      <c r="F37" s="215" t="str">
        <f t="shared" si="0"/>
        <v>N/A</v>
      </c>
      <c r="G37" s="6"/>
      <c r="AA37" s="15" t="str">
        <f t="shared" si="1"/>
        <v/>
      </c>
      <c r="AB37" s="15" t="str">
        <f>IF(LEN($AA37)=0,"N",IF(LEN($AA37)&gt;1,"Error -- Availability entered in an incorrect format",IF($AA37='Control Panel'!$F$36,$AA37,IF($AA37='Control Panel'!$F$37,$AA37,IF($AA37='Control Panel'!$F$38,$AA37,IF($AA37='Control Panel'!$F$39,$AA37,IF($AA37='Control Panel'!$F$40,$AA37,IF($AA37='Control Panel'!$F$41,$AA37,"Error -- Availability entered in an incorrect format"))))))))</f>
        <v>N</v>
      </c>
    </row>
    <row r="38" spans="1:28" s="15" customFormat="1" ht="30" x14ac:dyDescent="0.25">
      <c r="A38" s="7">
        <v>26</v>
      </c>
      <c r="B38" s="264" t="s">
        <v>1608</v>
      </c>
      <c r="C38" s="14" t="s">
        <v>5</v>
      </c>
      <c r="D38" s="231"/>
      <c r="E38" s="268"/>
      <c r="F38" s="215" t="str">
        <f t="shared" si="0"/>
        <v>N/A</v>
      </c>
      <c r="G38" s="6"/>
      <c r="AA38" s="15" t="str">
        <f t="shared" si="1"/>
        <v/>
      </c>
      <c r="AB38" s="15" t="str">
        <f>IF(LEN($AA38)=0,"N",IF(LEN($AA38)&gt;1,"Error -- Availability entered in an incorrect format",IF($AA38='Control Panel'!$F$36,$AA38,IF($AA38='Control Panel'!$F$37,$AA38,IF($AA38='Control Panel'!$F$38,$AA38,IF($AA38='Control Panel'!$F$39,$AA38,IF($AA38='Control Panel'!$F$40,$AA38,IF($AA38='Control Panel'!$F$41,$AA38,"Error -- Availability entered in an incorrect format"))))))))</f>
        <v>N</v>
      </c>
    </row>
    <row r="39" spans="1:28" s="15" customFormat="1" x14ac:dyDescent="0.25">
      <c r="A39" s="7">
        <v>27</v>
      </c>
      <c r="B39" s="264" t="s">
        <v>1609</v>
      </c>
      <c r="C39" s="14" t="s">
        <v>5</v>
      </c>
      <c r="D39" s="231"/>
      <c r="E39" s="268"/>
      <c r="F39" s="215" t="str">
        <f t="shared" si="0"/>
        <v>N/A</v>
      </c>
      <c r="G39" s="6"/>
      <c r="AA39" s="15" t="str">
        <f t="shared" si="1"/>
        <v/>
      </c>
      <c r="AB39" s="15" t="str">
        <f>IF(LEN($AA39)=0,"N",IF(LEN($AA39)&gt;1,"Error -- Availability entered in an incorrect format",IF($AA39='Control Panel'!$F$36,$AA39,IF($AA39='Control Panel'!$F$37,$AA39,IF($AA39='Control Panel'!$F$38,$AA39,IF($AA39='Control Panel'!$F$39,$AA39,IF($AA39='Control Panel'!$F$40,$AA39,IF($AA39='Control Panel'!$F$41,$AA39,"Error -- Availability entered in an incorrect format"))))))))</f>
        <v>N</v>
      </c>
    </row>
    <row r="40" spans="1:28" s="15" customFormat="1" x14ac:dyDescent="0.25">
      <c r="A40" s="7">
        <v>28</v>
      </c>
      <c r="B40" s="264" t="s">
        <v>1610</v>
      </c>
      <c r="C40" s="14" t="s">
        <v>5</v>
      </c>
      <c r="D40" s="231"/>
      <c r="E40" s="268"/>
      <c r="F40" s="215" t="str">
        <f t="shared" si="0"/>
        <v>N/A</v>
      </c>
      <c r="G40" s="6"/>
      <c r="AA40" s="15" t="str">
        <f t="shared" si="1"/>
        <v/>
      </c>
      <c r="AB40" s="15" t="str">
        <f>IF(LEN($AA40)=0,"N",IF(LEN($AA40)&gt;1,"Error -- Availability entered in an incorrect format",IF($AA40='Control Panel'!$F$36,$AA40,IF($AA40='Control Panel'!$F$37,$AA40,IF($AA40='Control Panel'!$F$38,$AA40,IF($AA40='Control Panel'!$F$39,$AA40,IF($AA40='Control Panel'!$F$40,$AA40,IF($AA40='Control Panel'!$F$41,$AA40,"Error -- Availability entered in an incorrect format"))))))))</f>
        <v>N</v>
      </c>
    </row>
    <row r="41" spans="1:28" s="15" customFormat="1" ht="30" x14ac:dyDescent="0.25">
      <c r="A41" s="7">
        <v>29</v>
      </c>
      <c r="B41" s="264" t="s">
        <v>1611</v>
      </c>
      <c r="C41" s="14" t="s">
        <v>5</v>
      </c>
      <c r="D41" s="231"/>
      <c r="E41" s="268"/>
      <c r="F41" s="215" t="str">
        <f t="shared" si="0"/>
        <v>N/A</v>
      </c>
      <c r="G41" s="6"/>
      <c r="AA41" s="15" t="str">
        <f t="shared" si="1"/>
        <v/>
      </c>
      <c r="AB41" s="15" t="str">
        <f>IF(LEN($AA41)=0,"N",IF(LEN($AA41)&gt;1,"Error -- Availability entered in an incorrect format",IF($AA41='Control Panel'!$F$36,$AA41,IF($AA41='Control Panel'!$F$37,$AA41,IF($AA41='Control Panel'!$F$38,$AA41,IF($AA41='Control Panel'!$F$39,$AA41,IF($AA41='Control Panel'!$F$40,$AA41,IF($AA41='Control Panel'!$F$41,$AA41,"Error -- Availability entered in an incorrect format"))))))))</f>
        <v>N</v>
      </c>
    </row>
    <row r="42" spans="1:28" s="15" customFormat="1" x14ac:dyDescent="0.25">
      <c r="A42" s="7">
        <v>30</v>
      </c>
      <c r="B42" s="264" t="s">
        <v>1612</v>
      </c>
      <c r="C42" s="14" t="s">
        <v>5</v>
      </c>
      <c r="D42" s="231"/>
      <c r="E42" s="268"/>
      <c r="F42" s="215" t="str">
        <f t="shared" si="0"/>
        <v>N/A</v>
      </c>
      <c r="G42" s="6"/>
      <c r="AA42" s="15" t="str">
        <f t="shared" si="1"/>
        <v/>
      </c>
      <c r="AB42" s="15" t="str">
        <f>IF(LEN($AA42)=0,"N",IF(LEN($AA42)&gt;1,"Error -- Availability entered in an incorrect format",IF($AA42='Control Panel'!$F$36,$AA42,IF($AA42='Control Panel'!$F$37,$AA42,IF($AA42='Control Panel'!$F$38,$AA42,IF($AA42='Control Panel'!$F$39,$AA42,IF($AA42='Control Panel'!$F$40,$AA42,IF($AA42='Control Panel'!$F$41,$AA42,"Error -- Availability entered in an incorrect format"))))))))</f>
        <v>N</v>
      </c>
    </row>
    <row r="43" spans="1:28" s="15" customFormat="1" x14ac:dyDescent="0.25">
      <c r="A43" s="7">
        <v>31</v>
      </c>
      <c r="B43" s="264" t="s">
        <v>1613</v>
      </c>
      <c r="C43" s="14" t="s">
        <v>5</v>
      </c>
      <c r="D43" s="231"/>
      <c r="E43" s="268"/>
      <c r="F43" s="215" t="str">
        <f t="shared" si="0"/>
        <v>N/A</v>
      </c>
      <c r="G43" s="6"/>
      <c r="AA43" s="15" t="str">
        <f t="shared" si="1"/>
        <v/>
      </c>
      <c r="AB43" s="15" t="str">
        <f>IF(LEN($AA43)=0,"N",IF(LEN($AA43)&gt;1,"Error -- Availability entered in an incorrect format",IF($AA43='Control Panel'!$F$36,$AA43,IF($AA43='Control Panel'!$F$37,$AA43,IF($AA43='Control Panel'!$F$38,$AA43,IF($AA43='Control Panel'!$F$39,$AA43,IF($AA43='Control Panel'!$F$40,$AA43,IF($AA43='Control Panel'!$F$41,$AA43,"Error -- Availability entered in an incorrect format"))))))))</f>
        <v>N</v>
      </c>
    </row>
    <row r="44" spans="1:28" s="15" customFormat="1" x14ac:dyDescent="0.25">
      <c r="A44" s="7">
        <v>32</v>
      </c>
      <c r="B44" s="264" t="s">
        <v>1614</v>
      </c>
      <c r="C44" s="14" t="s">
        <v>5</v>
      </c>
      <c r="D44" s="231"/>
      <c r="E44" s="268"/>
      <c r="F44" s="215" t="str">
        <f t="shared" si="0"/>
        <v>N/A</v>
      </c>
      <c r="G44" s="6"/>
      <c r="AA44" s="15" t="str">
        <f t="shared" si="1"/>
        <v/>
      </c>
      <c r="AB44" s="15" t="str">
        <f>IF(LEN($AA44)=0,"N",IF(LEN($AA44)&gt;1,"Error -- Availability entered in an incorrect format",IF($AA44='Control Panel'!$F$36,$AA44,IF($AA44='Control Panel'!$F$37,$AA44,IF($AA44='Control Panel'!$F$38,$AA44,IF($AA44='Control Panel'!$F$39,$AA44,IF($AA44='Control Panel'!$F$40,$AA44,IF($AA44='Control Panel'!$F$41,$AA44,"Error -- Availability entered in an incorrect format"))))))))</f>
        <v>N</v>
      </c>
    </row>
    <row r="45" spans="1:28" s="15" customFormat="1" x14ac:dyDescent="0.25">
      <c r="A45" s="7">
        <v>33</v>
      </c>
      <c r="B45" s="264" t="s">
        <v>1615</v>
      </c>
      <c r="C45" s="14" t="s">
        <v>5</v>
      </c>
      <c r="D45" s="231"/>
      <c r="E45" s="268"/>
      <c r="F45" s="215" t="str">
        <f t="shared" si="0"/>
        <v>N/A</v>
      </c>
      <c r="G45" s="6"/>
      <c r="AA45" s="15" t="str">
        <f t="shared" si="1"/>
        <v/>
      </c>
      <c r="AB45" s="15" t="str">
        <f>IF(LEN($AA45)=0,"N",IF(LEN($AA45)&gt;1,"Error -- Availability entered in an incorrect format",IF($AA45='Control Panel'!$F$36,$AA45,IF($AA45='Control Panel'!$F$37,$AA45,IF($AA45='Control Panel'!$F$38,$AA45,IF($AA45='Control Panel'!$F$39,$AA45,IF($AA45='Control Panel'!$F$40,$AA45,IF($AA45='Control Panel'!$F$41,$AA45,"Error -- Availability entered in an incorrect format"))))))))</f>
        <v>N</v>
      </c>
    </row>
    <row r="46" spans="1:28" s="15" customFormat="1" x14ac:dyDescent="0.25">
      <c r="A46" s="7">
        <v>34</v>
      </c>
      <c r="B46" s="264" t="s">
        <v>1616</v>
      </c>
      <c r="C46" s="14" t="s">
        <v>5</v>
      </c>
      <c r="D46" s="231"/>
      <c r="E46" s="268"/>
      <c r="F46" s="215" t="str">
        <f t="shared" si="0"/>
        <v>N/A</v>
      </c>
      <c r="G46" s="6"/>
      <c r="AA46" s="15" t="str">
        <f t="shared" si="1"/>
        <v/>
      </c>
      <c r="AB46" s="15" t="str">
        <f>IF(LEN($AA46)=0,"N",IF(LEN($AA46)&gt;1,"Error -- Availability entered in an incorrect format",IF($AA46='Control Panel'!$F$36,$AA46,IF($AA46='Control Panel'!$F$37,$AA46,IF($AA46='Control Panel'!$F$38,$AA46,IF($AA46='Control Panel'!$F$39,$AA46,IF($AA46='Control Panel'!$F$40,$AA46,IF($AA46='Control Panel'!$F$41,$AA46,"Error -- Availability entered in an incorrect format"))))))))</f>
        <v>N</v>
      </c>
    </row>
    <row r="47" spans="1:28" s="15" customFormat="1" x14ac:dyDescent="0.25">
      <c r="A47" s="7">
        <v>35</v>
      </c>
      <c r="B47" s="215" t="s">
        <v>1617</v>
      </c>
      <c r="C47" s="14"/>
      <c r="D47" s="231"/>
      <c r="E47" s="268"/>
      <c r="F47" s="215" t="str">
        <f t="shared" si="0"/>
        <v>N/A</v>
      </c>
      <c r="G47" s="6"/>
      <c r="AA47" s="15" t="str">
        <f t="shared" si="1"/>
        <v/>
      </c>
      <c r="AB47" s="15" t="str">
        <f>IF(LEN($AA47)=0,"N",IF(LEN($AA47)&gt;1,"Error -- Availability entered in an incorrect format",IF($AA47='Control Panel'!$F$36,$AA47,IF($AA47='Control Panel'!$F$37,$AA47,IF($AA47='Control Panel'!$F$38,$AA47,IF($AA47='Control Panel'!$F$39,$AA47,IF($AA47='Control Panel'!$F$40,$AA47,IF($AA47='Control Panel'!$F$41,$AA47,"Error -- Availability entered in an incorrect format"))))))))</f>
        <v>N</v>
      </c>
    </row>
    <row r="48" spans="1:28" s="15" customFormat="1" x14ac:dyDescent="0.25">
      <c r="A48" s="7">
        <v>36</v>
      </c>
      <c r="B48" s="264" t="s">
        <v>1618</v>
      </c>
      <c r="C48" s="14" t="s">
        <v>5</v>
      </c>
      <c r="D48" s="231"/>
      <c r="E48" s="268"/>
      <c r="F48" s="215" t="str">
        <f t="shared" si="0"/>
        <v>N/A</v>
      </c>
      <c r="G48" s="6"/>
      <c r="AA48" s="15" t="str">
        <f t="shared" si="1"/>
        <v/>
      </c>
      <c r="AB48" s="15" t="str">
        <f>IF(LEN($AA48)=0,"N",IF(LEN($AA48)&gt;1,"Error -- Availability entered in an incorrect format",IF($AA48='Control Panel'!$F$36,$AA48,IF($AA48='Control Panel'!$F$37,$AA48,IF($AA48='Control Panel'!$F$38,$AA48,IF($AA48='Control Panel'!$F$39,$AA48,IF($AA48='Control Panel'!$F$40,$AA48,IF($AA48='Control Panel'!$F$41,$AA48,"Error -- Availability entered in an incorrect format"))))))))</f>
        <v>N</v>
      </c>
    </row>
    <row r="49" spans="1:28" s="15" customFormat="1" x14ac:dyDescent="0.25">
      <c r="A49" s="7">
        <v>37</v>
      </c>
      <c r="B49" s="264" t="s">
        <v>1619</v>
      </c>
      <c r="C49" s="14" t="s">
        <v>5</v>
      </c>
      <c r="D49" s="231"/>
      <c r="E49" s="268"/>
      <c r="F49" s="215" t="str">
        <f t="shared" si="0"/>
        <v>N/A</v>
      </c>
      <c r="G49" s="6"/>
      <c r="AA49" s="15" t="str">
        <f t="shared" si="1"/>
        <v/>
      </c>
      <c r="AB49" s="15" t="str">
        <f>IF(LEN($AA49)=0,"N",IF(LEN($AA49)&gt;1,"Error -- Availability entered in an incorrect format",IF($AA49='Control Panel'!$F$36,$AA49,IF($AA49='Control Panel'!$F$37,$AA49,IF($AA49='Control Panel'!$F$38,$AA49,IF($AA49='Control Panel'!$F$39,$AA49,IF($AA49='Control Panel'!$F$40,$AA49,IF($AA49='Control Panel'!$F$41,$AA49,"Error -- Availability entered in an incorrect format"))))))))</f>
        <v>N</v>
      </c>
    </row>
    <row r="50" spans="1:28" s="15" customFormat="1" x14ac:dyDescent="0.25">
      <c r="A50" s="7">
        <v>38</v>
      </c>
      <c r="B50" s="264" t="s">
        <v>1620</v>
      </c>
      <c r="C50" s="14" t="s">
        <v>5</v>
      </c>
      <c r="D50" s="231"/>
      <c r="E50" s="268"/>
      <c r="F50" s="215" t="str">
        <f t="shared" si="0"/>
        <v>N/A</v>
      </c>
      <c r="G50" s="6"/>
      <c r="AA50" s="15" t="str">
        <f t="shared" si="1"/>
        <v/>
      </c>
      <c r="AB50" s="15" t="str">
        <f>IF(LEN($AA50)=0,"N",IF(LEN($AA50)&gt;1,"Error -- Availability entered in an incorrect format",IF($AA50='Control Panel'!$F$36,$AA50,IF($AA50='Control Panel'!$F$37,$AA50,IF($AA50='Control Panel'!$F$38,$AA50,IF($AA50='Control Panel'!$F$39,$AA50,IF($AA50='Control Panel'!$F$40,$AA50,IF($AA50='Control Panel'!$F$41,$AA50,"Error -- Availability entered in an incorrect format"))))))))</f>
        <v>N</v>
      </c>
    </row>
    <row r="51" spans="1:28" s="15" customFormat="1" x14ac:dyDescent="0.25">
      <c r="A51" s="7">
        <v>39</v>
      </c>
      <c r="B51" s="264" t="s">
        <v>1621</v>
      </c>
      <c r="C51" s="14" t="s">
        <v>5</v>
      </c>
      <c r="D51" s="231"/>
      <c r="E51" s="268"/>
      <c r="F51" s="215" t="str">
        <f t="shared" si="0"/>
        <v>N/A</v>
      </c>
      <c r="G51" s="6"/>
      <c r="AA51" s="15" t="str">
        <f t="shared" si="1"/>
        <v/>
      </c>
      <c r="AB51" s="15" t="str">
        <f>IF(LEN($AA51)=0,"N",IF(LEN($AA51)&gt;1,"Error -- Availability entered in an incorrect format",IF($AA51='Control Panel'!$F$36,$AA51,IF($AA51='Control Panel'!$F$37,$AA51,IF($AA51='Control Panel'!$F$38,$AA51,IF($AA51='Control Panel'!$F$39,$AA51,IF($AA51='Control Panel'!$F$40,$AA51,IF($AA51='Control Panel'!$F$41,$AA51,"Error -- Availability entered in an incorrect format"))))))))</f>
        <v>N</v>
      </c>
    </row>
    <row r="52" spans="1:28" s="15" customFormat="1" x14ac:dyDescent="0.25">
      <c r="A52" s="7">
        <v>40</v>
      </c>
      <c r="B52" s="264" t="s">
        <v>1622</v>
      </c>
      <c r="C52" s="14" t="s">
        <v>6</v>
      </c>
      <c r="D52" s="231"/>
      <c r="E52" s="268"/>
      <c r="F52" s="215" t="str">
        <f t="shared" si="0"/>
        <v>N/A</v>
      </c>
      <c r="G52" s="6"/>
      <c r="AA52" s="15" t="str">
        <f t="shared" si="1"/>
        <v/>
      </c>
      <c r="AB52" s="15" t="str">
        <f>IF(LEN($AA52)=0,"N",IF(LEN($AA52)&gt;1,"Error -- Availability entered in an incorrect format",IF($AA52='Control Panel'!$F$36,$AA52,IF($AA52='Control Panel'!$F$37,$AA52,IF($AA52='Control Panel'!$F$38,$AA52,IF($AA52='Control Panel'!$F$39,$AA52,IF($AA52='Control Panel'!$F$40,$AA52,IF($AA52='Control Panel'!$F$41,$AA52,"Error -- Availability entered in an incorrect format"))))))))</f>
        <v>N</v>
      </c>
    </row>
    <row r="53" spans="1:28" s="15" customFormat="1" ht="30" x14ac:dyDescent="0.25">
      <c r="A53" s="7">
        <v>41</v>
      </c>
      <c r="B53" s="215" t="s">
        <v>1623</v>
      </c>
      <c r="C53" s="14" t="s">
        <v>6</v>
      </c>
      <c r="D53" s="231"/>
      <c r="E53" s="268"/>
      <c r="F53" s="215" t="str">
        <f t="shared" si="0"/>
        <v>N/A</v>
      </c>
      <c r="G53" s="6"/>
      <c r="AA53" s="15" t="str">
        <f t="shared" si="1"/>
        <v/>
      </c>
      <c r="AB53" s="15" t="str">
        <f>IF(LEN($AA53)=0,"N",IF(LEN($AA53)&gt;1,"Error -- Availability entered in an incorrect format",IF($AA53='Control Panel'!$F$36,$AA53,IF($AA53='Control Panel'!$F$37,$AA53,IF($AA53='Control Panel'!$F$38,$AA53,IF($AA53='Control Panel'!$F$39,$AA53,IF($AA53='Control Panel'!$F$40,$AA53,IF($AA53='Control Panel'!$F$41,$AA53,"Error -- Availability entered in an incorrect format"))))))))</f>
        <v>N</v>
      </c>
    </row>
    <row r="54" spans="1:28" s="15" customFormat="1" x14ac:dyDescent="0.25">
      <c r="A54" s="7">
        <v>42</v>
      </c>
      <c r="B54" s="215" t="s">
        <v>1624</v>
      </c>
      <c r="C54" s="14" t="s">
        <v>5</v>
      </c>
      <c r="D54" s="231"/>
      <c r="E54" s="268"/>
      <c r="F54" s="215" t="str">
        <f t="shared" si="0"/>
        <v>N/A</v>
      </c>
      <c r="G54" s="6"/>
      <c r="AA54" s="15" t="str">
        <f t="shared" si="1"/>
        <v/>
      </c>
      <c r="AB54" s="15" t="str">
        <f>IF(LEN($AA54)=0,"N",IF(LEN($AA54)&gt;1,"Error -- Availability entered in an incorrect format",IF($AA54='Control Panel'!$F$36,$AA54,IF($AA54='Control Panel'!$F$37,$AA54,IF($AA54='Control Panel'!$F$38,$AA54,IF($AA54='Control Panel'!$F$39,$AA54,IF($AA54='Control Panel'!$F$40,$AA54,IF($AA54='Control Panel'!$F$41,$AA54,"Error -- Availability entered in an incorrect format"))))))))</f>
        <v>N</v>
      </c>
    </row>
    <row r="55" spans="1:28" s="15" customFormat="1" ht="60" x14ac:dyDescent="0.25">
      <c r="A55" s="7">
        <v>43</v>
      </c>
      <c r="B55" s="215" t="s">
        <v>1625</v>
      </c>
      <c r="C55" s="14" t="s">
        <v>6</v>
      </c>
      <c r="D55" s="231"/>
      <c r="E55" s="268"/>
      <c r="F55" s="215" t="str">
        <f t="shared" si="0"/>
        <v>N/A</v>
      </c>
      <c r="G55" s="6"/>
      <c r="AA55" s="15" t="str">
        <f t="shared" si="1"/>
        <v/>
      </c>
      <c r="AB55" s="15" t="str">
        <f>IF(LEN($AA55)=0,"N",IF(LEN($AA55)&gt;1,"Error -- Availability entered in an incorrect format",IF($AA55='Control Panel'!$F$36,$AA55,IF($AA55='Control Panel'!$F$37,$AA55,IF($AA55='Control Panel'!$F$38,$AA55,IF($AA55='Control Panel'!$F$39,$AA55,IF($AA55='Control Panel'!$F$40,$AA55,IF($AA55='Control Panel'!$F$41,$AA55,"Error -- Availability entered in an incorrect format"))))))))</f>
        <v>N</v>
      </c>
    </row>
    <row r="56" spans="1:28" s="15" customFormat="1" ht="30" x14ac:dyDescent="0.25">
      <c r="A56" s="7">
        <v>44</v>
      </c>
      <c r="B56" s="215" t="s">
        <v>1626</v>
      </c>
      <c r="C56" s="14" t="s">
        <v>6</v>
      </c>
      <c r="D56" s="231"/>
      <c r="E56" s="268"/>
      <c r="F56" s="215" t="str">
        <f t="shared" si="0"/>
        <v>N/A</v>
      </c>
      <c r="G56" s="6"/>
      <c r="AA56" s="15" t="str">
        <f t="shared" si="1"/>
        <v/>
      </c>
      <c r="AB56" s="15" t="str">
        <f>IF(LEN($AA56)=0,"N",IF(LEN($AA56)&gt;1,"Error -- Availability entered in an incorrect format",IF($AA56='Control Panel'!$F$36,$AA56,IF($AA56='Control Panel'!$F$37,$AA56,IF($AA56='Control Panel'!$F$38,$AA56,IF($AA56='Control Panel'!$F$39,$AA56,IF($AA56='Control Panel'!$F$40,$AA56,IF($AA56='Control Panel'!$F$41,$AA56,"Error -- Availability entered in an incorrect format"))))))))</f>
        <v>N</v>
      </c>
    </row>
    <row r="57" spans="1:28" s="15" customFormat="1" ht="60" x14ac:dyDescent="0.25">
      <c r="A57" s="7">
        <v>45</v>
      </c>
      <c r="B57" s="215" t="s">
        <v>1627</v>
      </c>
      <c r="C57" s="14" t="s">
        <v>5</v>
      </c>
      <c r="D57" s="231"/>
      <c r="E57" s="268"/>
      <c r="F57" s="215" t="str">
        <f t="shared" si="0"/>
        <v>N/A</v>
      </c>
      <c r="G57" s="6"/>
      <c r="AA57" s="15" t="str">
        <f t="shared" si="1"/>
        <v/>
      </c>
      <c r="AB57" s="15" t="str">
        <f>IF(LEN($AA57)=0,"N",IF(LEN($AA57)&gt;1,"Error -- Availability entered in an incorrect format",IF($AA57='Control Panel'!$F$36,$AA57,IF($AA57='Control Panel'!$F$37,$AA57,IF($AA57='Control Panel'!$F$38,$AA57,IF($AA57='Control Panel'!$F$39,$AA57,IF($AA57='Control Panel'!$F$40,$AA57,IF($AA57='Control Panel'!$F$41,$AA57,"Error -- Availability entered in an incorrect format"))))))))</f>
        <v>N</v>
      </c>
    </row>
    <row r="58" spans="1:28" s="15" customFormat="1" x14ac:dyDescent="0.25">
      <c r="A58" s="7">
        <v>46</v>
      </c>
      <c r="B58" s="215" t="s">
        <v>1628</v>
      </c>
      <c r="C58" s="14" t="s">
        <v>5</v>
      </c>
      <c r="D58" s="231"/>
      <c r="E58" s="268"/>
      <c r="F58" s="215" t="str">
        <f t="shared" si="0"/>
        <v>N/A</v>
      </c>
      <c r="G58" s="6"/>
      <c r="AA58" s="15" t="str">
        <f t="shared" si="1"/>
        <v/>
      </c>
      <c r="AB58" s="15" t="str">
        <f>IF(LEN($AA58)=0,"N",IF(LEN($AA58)&gt;1,"Error -- Availability entered in an incorrect format",IF($AA58='Control Panel'!$F$36,$AA58,IF($AA58='Control Panel'!$F$37,$AA58,IF($AA58='Control Panel'!$F$38,$AA58,IF($AA58='Control Panel'!$F$39,$AA58,IF($AA58='Control Panel'!$F$40,$AA58,IF($AA58='Control Panel'!$F$41,$AA58,"Error -- Availability entered in an incorrect format"))))))))</f>
        <v>N</v>
      </c>
    </row>
    <row r="59" spans="1:28" s="15" customFormat="1" x14ac:dyDescent="0.25">
      <c r="A59" s="7">
        <v>47</v>
      </c>
      <c r="B59" s="263" t="s">
        <v>1629</v>
      </c>
      <c r="C59" s="14"/>
      <c r="D59" s="231"/>
      <c r="E59" s="268"/>
      <c r="F59" s="215" t="str">
        <f t="shared" si="0"/>
        <v>N/A</v>
      </c>
      <c r="G59" s="6"/>
      <c r="AA59" s="15" t="str">
        <f t="shared" si="1"/>
        <v/>
      </c>
      <c r="AB59" s="15" t="str">
        <f>IF(LEN($AA59)=0,"N",IF(LEN($AA59)&gt;1,"Error -- Availability entered in an incorrect format",IF($AA59='Control Panel'!$F$36,$AA59,IF($AA59='Control Panel'!$F$37,$AA59,IF($AA59='Control Panel'!$F$38,$AA59,IF($AA59='Control Panel'!$F$39,$AA59,IF($AA59='Control Panel'!$F$40,$AA59,IF($AA59='Control Panel'!$F$41,$AA59,"Error -- Availability entered in an incorrect format"))))))))</f>
        <v>N</v>
      </c>
    </row>
    <row r="60" spans="1:28" s="15" customFormat="1" x14ac:dyDescent="0.25">
      <c r="A60" s="7">
        <v>48</v>
      </c>
      <c r="B60" s="215" t="s">
        <v>1630</v>
      </c>
      <c r="C60" s="14" t="s">
        <v>5</v>
      </c>
      <c r="D60" s="231"/>
      <c r="E60" s="268"/>
      <c r="F60" s="215" t="str">
        <f t="shared" si="0"/>
        <v>N/A</v>
      </c>
      <c r="G60" s="6"/>
      <c r="AA60" s="15" t="str">
        <f t="shared" si="1"/>
        <v/>
      </c>
      <c r="AB60" s="15" t="str">
        <f>IF(LEN($AA60)=0,"N",IF(LEN($AA60)&gt;1,"Error -- Availability entered in an incorrect format",IF($AA60='Control Panel'!$F$36,$AA60,IF($AA60='Control Panel'!$F$37,$AA60,IF($AA60='Control Panel'!$F$38,$AA60,IF($AA60='Control Panel'!$F$39,$AA60,IF($AA60='Control Panel'!$F$40,$AA60,IF($AA60='Control Panel'!$F$41,$AA60,"Error -- Availability entered in an incorrect format"))))))))</f>
        <v>N</v>
      </c>
    </row>
    <row r="61" spans="1:28" s="15" customFormat="1" x14ac:dyDescent="0.25">
      <c r="A61" s="7">
        <v>49</v>
      </c>
      <c r="B61" s="215" t="s">
        <v>1631</v>
      </c>
      <c r="C61" s="14" t="s">
        <v>6</v>
      </c>
      <c r="D61" s="231"/>
      <c r="E61" s="268"/>
      <c r="F61" s="215" t="str">
        <f t="shared" si="0"/>
        <v>N/A</v>
      </c>
      <c r="G61" s="6"/>
      <c r="AA61" s="15" t="str">
        <f t="shared" si="1"/>
        <v/>
      </c>
      <c r="AB61" s="15" t="str">
        <f>IF(LEN($AA61)=0,"N",IF(LEN($AA61)&gt;1,"Error -- Availability entered in an incorrect format",IF($AA61='Control Panel'!$F$36,$AA61,IF($AA61='Control Panel'!$F$37,$AA61,IF($AA61='Control Panel'!$F$38,$AA61,IF($AA61='Control Panel'!$F$39,$AA61,IF($AA61='Control Panel'!$F$40,$AA61,IF($AA61='Control Panel'!$F$41,$AA61,"Error -- Availability entered in an incorrect format"))))))))</f>
        <v>N</v>
      </c>
    </row>
    <row r="62" spans="1:28" s="15" customFormat="1" ht="60" x14ac:dyDescent="0.25">
      <c r="A62" s="7">
        <v>50</v>
      </c>
      <c r="B62" s="215" t="s">
        <v>1632</v>
      </c>
      <c r="C62" s="14" t="s">
        <v>5</v>
      </c>
      <c r="D62" s="231"/>
      <c r="E62" s="268"/>
      <c r="F62" s="215" t="str">
        <f t="shared" si="0"/>
        <v>N/A</v>
      </c>
      <c r="G62" s="6"/>
      <c r="AA62" s="15" t="str">
        <f t="shared" si="1"/>
        <v/>
      </c>
      <c r="AB62" s="15" t="str">
        <f>IF(LEN($AA62)=0,"N",IF(LEN($AA62)&gt;1,"Error -- Availability entered in an incorrect format",IF($AA62='Control Panel'!$F$36,$AA62,IF($AA62='Control Panel'!$F$37,$AA62,IF($AA62='Control Panel'!$F$38,$AA62,IF($AA62='Control Panel'!$F$39,$AA62,IF($AA62='Control Panel'!$F$40,$AA62,IF($AA62='Control Panel'!$F$41,$AA62,"Error -- Availability entered in an incorrect format"))))))))</f>
        <v>N</v>
      </c>
    </row>
    <row r="63" spans="1:28" s="15" customFormat="1" ht="60" x14ac:dyDescent="0.25">
      <c r="A63" s="7">
        <v>51</v>
      </c>
      <c r="B63" s="215" t="s">
        <v>1633</v>
      </c>
      <c r="C63" s="14" t="s">
        <v>5</v>
      </c>
      <c r="D63" s="231"/>
      <c r="E63" s="268"/>
      <c r="F63" s="215" t="str">
        <f t="shared" si="0"/>
        <v>N/A</v>
      </c>
      <c r="G63" s="6"/>
      <c r="AA63" s="15" t="str">
        <f t="shared" si="1"/>
        <v/>
      </c>
      <c r="AB63" s="15" t="str">
        <f>IF(LEN($AA63)=0,"N",IF(LEN($AA63)&gt;1,"Error -- Availability entered in an incorrect format",IF($AA63='Control Panel'!$F$36,$AA63,IF($AA63='Control Panel'!$F$37,$AA63,IF($AA63='Control Panel'!$F$38,$AA63,IF($AA63='Control Panel'!$F$39,$AA63,IF($AA63='Control Panel'!$F$40,$AA63,IF($AA63='Control Panel'!$F$41,$AA63,"Error -- Availability entered in an incorrect format"))))))))</f>
        <v>N</v>
      </c>
    </row>
    <row r="64" spans="1:28" s="15" customFormat="1" ht="30" x14ac:dyDescent="0.25">
      <c r="A64" s="7">
        <v>52</v>
      </c>
      <c r="B64" s="215" t="s">
        <v>1634</v>
      </c>
      <c r="C64" s="14" t="s">
        <v>6</v>
      </c>
      <c r="D64" s="231"/>
      <c r="E64" s="268"/>
      <c r="F64" s="215" t="str">
        <f t="shared" si="0"/>
        <v>N/A</v>
      </c>
      <c r="G64" s="6"/>
      <c r="AA64" s="15" t="str">
        <f t="shared" si="1"/>
        <v/>
      </c>
      <c r="AB64" s="15" t="str">
        <f>IF(LEN($AA64)=0,"N",IF(LEN($AA64)&gt;1,"Error -- Availability entered in an incorrect format",IF($AA64='Control Panel'!$F$36,$AA64,IF($AA64='Control Panel'!$F$37,$AA64,IF($AA64='Control Panel'!$F$38,$AA64,IF($AA64='Control Panel'!$F$39,$AA64,IF($AA64='Control Panel'!$F$40,$AA64,IF($AA64='Control Panel'!$F$41,$AA64,"Error -- Availability entered in an incorrect format"))))))))</f>
        <v>N</v>
      </c>
    </row>
    <row r="65" spans="1:28" s="15" customFormat="1" ht="60" x14ac:dyDescent="0.25">
      <c r="A65" s="7">
        <v>53</v>
      </c>
      <c r="B65" s="215" t="s">
        <v>1635</v>
      </c>
      <c r="C65" s="14" t="s">
        <v>5</v>
      </c>
      <c r="D65" s="231"/>
      <c r="E65" s="268"/>
      <c r="F65" s="215" t="str">
        <f t="shared" si="0"/>
        <v>N/A</v>
      </c>
      <c r="G65" s="6"/>
      <c r="AA65" s="15" t="str">
        <f t="shared" si="1"/>
        <v/>
      </c>
      <c r="AB65" s="15" t="str">
        <f>IF(LEN($AA65)=0,"N",IF(LEN($AA65)&gt;1,"Error -- Availability entered in an incorrect format",IF($AA65='Control Panel'!$F$36,$AA65,IF($AA65='Control Panel'!$F$37,$AA65,IF($AA65='Control Panel'!$F$38,$AA65,IF($AA65='Control Panel'!$F$39,$AA65,IF($AA65='Control Panel'!$F$40,$AA65,IF($AA65='Control Panel'!$F$41,$AA65,"Error -- Availability entered in an incorrect format"))))))))</f>
        <v>N</v>
      </c>
    </row>
    <row r="66" spans="1:28" s="15" customFormat="1" x14ac:dyDescent="0.25">
      <c r="A66" s="7">
        <v>54</v>
      </c>
      <c r="B66" s="263" t="s">
        <v>1636</v>
      </c>
      <c r="C66" s="14"/>
      <c r="D66" s="231"/>
      <c r="E66" s="268"/>
      <c r="F66" s="215" t="str">
        <f t="shared" si="0"/>
        <v>N/A</v>
      </c>
      <c r="G66" s="6"/>
      <c r="AA66" s="15" t="str">
        <f t="shared" si="1"/>
        <v/>
      </c>
      <c r="AB66" s="15" t="str">
        <f>IF(LEN($AA66)=0,"N",IF(LEN($AA66)&gt;1,"Error -- Availability entered in an incorrect format",IF($AA66='Control Panel'!$F$36,$AA66,IF($AA66='Control Panel'!$F$37,$AA66,IF($AA66='Control Panel'!$F$38,$AA66,IF($AA66='Control Panel'!$F$39,$AA66,IF($AA66='Control Panel'!$F$40,$AA66,IF($AA66='Control Panel'!$F$41,$AA66,"Error -- Availability entered in an incorrect format"))))))))</f>
        <v>N</v>
      </c>
    </row>
    <row r="67" spans="1:28" s="15" customFormat="1" ht="45" x14ac:dyDescent="0.25">
      <c r="A67" s="7">
        <v>55</v>
      </c>
      <c r="B67" s="215" t="s">
        <v>1637</v>
      </c>
      <c r="C67" s="14" t="s">
        <v>5</v>
      </c>
      <c r="D67" s="231"/>
      <c r="E67" s="268"/>
      <c r="F67" s="215" t="str">
        <f t="shared" si="0"/>
        <v>N/A</v>
      </c>
      <c r="G67" s="6"/>
      <c r="AA67" s="15" t="str">
        <f t="shared" si="1"/>
        <v/>
      </c>
      <c r="AB67" s="15" t="str">
        <f>IF(LEN($AA67)=0,"N",IF(LEN($AA67)&gt;1,"Error -- Availability entered in an incorrect format",IF($AA67='Control Panel'!$F$36,$AA67,IF($AA67='Control Panel'!$F$37,$AA67,IF($AA67='Control Panel'!$F$38,$AA67,IF($AA67='Control Panel'!$F$39,$AA67,IF($AA67='Control Panel'!$F$40,$AA67,IF($AA67='Control Panel'!$F$41,$AA67,"Error -- Availability entered in an incorrect format"))))))))</f>
        <v>N</v>
      </c>
    </row>
    <row r="68" spans="1:28" s="15" customFormat="1" x14ac:dyDescent="0.25">
      <c r="A68" s="7">
        <v>56</v>
      </c>
      <c r="B68" s="263" t="s">
        <v>1638</v>
      </c>
      <c r="C68" s="14"/>
      <c r="D68" s="231"/>
      <c r="E68" s="268"/>
      <c r="F68" s="215" t="str">
        <f t="shared" si="0"/>
        <v>N/A</v>
      </c>
      <c r="G68" s="6"/>
      <c r="AA68" s="15" t="str">
        <f t="shared" si="1"/>
        <v/>
      </c>
      <c r="AB68" s="15" t="str">
        <f>IF(LEN($AA68)=0,"N",IF(LEN($AA68)&gt;1,"Error -- Availability entered in an incorrect format",IF($AA68='Control Panel'!$F$36,$AA68,IF($AA68='Control Panel'!$F$37,$AA68,IF($AA68='Control Panel'!$F$38,$AA68,IF($AA68='Control Panel'!$F$39,$AA68,IF($AA68='Control Panel'!$F$40,$AA68,IF($AA68='Control Panel'!$F$41,$AA68,"Error -- Availability entered in an incorrect format"))))))))</f>
        <v>N</v>
      </c>
    </row>
    <row r="69" spans="1:28" s="15" customFormat="1" ht="30" x14ac:dyDescent="0.25">
      <c r="A69" s="7">
        <v>57</v>
      </c>
      <c r="B69" s="215" t="s">
        <v>1639</v>
      </c>
      <c r="C69" s="14" t="s">
        <v>6</v>
      </c>
      <c r="D69" s="231"/>
      <c r="E69" s="268"/>
      <c r="F69" s="215" t="str">
        <f t="shared" si="0"/>
        <v>N/A</v>
      </c>
      <c r="G69" s="6"/>
      <c r="AA69" s="15" t="str">
        <f t="shared" si="1"/>
        <v/>
      </c>
      <c r="AB69" s="15" t="str">
        <f>IF(LEN($AA69)=0,"N",IF(LEN($AA69)&gt;1,"Error -- Availability entered in an incorrect format",IF($AA69='Control Panel'!$F$36,$AA69,IF($AA69='Control Panel'!$F$37,$AA69,IF($AA69='Control Panel'!$F$38,$AA69,IF($AA69='Control Panel'!$F$39,$AA69,IF($AA69='Control Panel'!$F$40,$AA69,IF($AA69='Control Panel'!$F$41,$AA69,"Error -- Availability entered in an incorrect format"))))))))</f>
        <v>N</v>
      </c>
    </row>
    <row r="70" spans="1:28" s="15" customFormat="1" ht="30" x14ac:dyDescent="0.25">
      <c r="A70" s="7">
        <v>58</v>
      </c>
      <c r="B70" s="215" t="s">
        <v>1640</v>
      </c>
      <c r="C70" s="14" t="s">
        <v>6</v>
      </c>
      <c r="D70" s="231"/>
      <c r="E70" s="268"/>
      <c r="F70" s="215" t="str">
        <f t="shared" si="0"/>
        <v>N/A</v>
      </c>
      <c r="G70" s="6"/>
      <c r="AA70" s="15" t="str">
        <f t="shared" si="1"/>
        <v/>
      </c>
      <c r="AB70" s="15" t="str">
        <f>IF(LEN($AA70)=0,"N",IF(LEN($AA70)&gt;1,"Error -- Availability entered in an incorrect format",IF($AA70='Control Panel'!$F$36,$AA70,IF($AA70='Control Panel'!$F$37,$AA70,IF($AA70='Control Panel'!$F$38,$AA70,IF($AA70='Control Panel'!$F$39,$AA70,IF($AA70='Control Panel'!$F$40,$AA70,IF($AA70='Control Panel'!$F$41,$AA70,"Error -- Availability entered in an incorrect format"))))))))</f>
        <v>N</v>
      </c>
    </row>
    <row r="71" spans="1:28" s="15" customFormat="1" x14ac:dyDescent="0.25">
      <c r="A71" s="7">
        <v>59</v>
      </c>
      <c r="B71" s="215" t="s">
        <v>1641</v>
      </c>
      <c r="C71" s="14" t="s">
        <v>5</v>
      </c>
      <c r="D71" s="231"/>
      <c r="E71" s="268"/>
      <c r="F71" s="215" t="str">
        <f t="shared" si="0"/>
        <v>N/A</v>
      </c>
      <c r="G71" s="6"/>
      <c r="AA71" s="15" t="str">
        <f t="shared" si="1"/>
        <v/>
      </c>
      <c r="AB71" s="15" t="str">
        <f>IF(LEN($AA71)=0,"N",IF(LEN($AA71)&gt;1,"Error -- Availability entered in an incorrect format",IF($AA71='Control Panel'!$F$36,$AA71,IF($AA71='Control Panel'!$F$37,$AA71,IF($AA71='Control Panel'!$F$38,$AA71,IF($AA71='Control Panel'!$F$39,$AA71,IF($AA71='Control Panel'!$F$40,$AA71,IF($AA71='Control Panel'!$F$41,$AA71,"Error -- Availability entered in an incorrect format"))))))))</f>
        <v>N</v>
      </c>
    </row>
    <row r="72" spans="1:28" s="15" customFormat="1" ht="30" x14ac:dyDescent="0.25">
      <c r="A72" s="7">
        <v>60</v>
      </c>
      <c r="B72" s="215" t="s">
        <v>1642</v>
      </c>
      <c r="C72" s="14" t="s">
        <v>5</v>
      </c>
      <c r="D72" s="231"/>
      <c r="E72" s="268"/>
      <c r="F72" s="215" t="str">
        <f t="shared" si="0"/>
        <v>N/A</v>
      </c>
      <c r="G72" s="6"/>
      <c r="AA72" s="15" t="str">
        <f t="shared" si="1"/>
        <v/>
      </c>
      <c r="AB72" s="15" t="str">
        <f>IF(LEN($AA72)=0,"N",IF(LEN($AA72)&gt;1,"Error -- Availability entered in an incorrect format",IF($AA72='Control Panel'!$F$36,$AA72,IF($AA72='Control Panel'!$F$37,$AA72,IF($AA72='Control Panel'!$F$38,$AA72,IF($AA72='Control Panel'!$F$39,$AA72,IF($AA72='Control Panel'!$F$40,$AA72,IF($AA72='Control Panel'!$F$41,$AA72,"Error -- Availability entered in an incorrect format"))))))))</f>
        <v>N</v>
      </c>
    </row>
    <row r="73" spans="1:28" s="15" customFormat="1" ht="30" x14ac:dyDescent="0.25">
      <c r="A73" s="7">
        <v>61</v>
      </c>
      <c r="B73" s="215" t="s">
        <v>1643</v>
      </c>
      <c r="C73" s="14" t="s">
        <v>5</v>
      </c>
      <c r="D73" s="231"/>
      <c r="E73" s="268"/>
      <c r="F73" s="215" t="str">
        <f t="shared" si="0"/>
        <v>N/A</v>
      </c>
      <c r="G73" s="6"/>
      <c r="AA73" s="15" t="str">
        <f t="shared" si="1"/>
        <v/>
      </c>
      <c r="AB73" s="15" t="str">
        <f>IF(LEN($AA73)=0,"N",IF(LEN($AA73)&gt;1,"Error -- Availability entered in an incorrect format",IF($AA73='Control Panel'!$F$36,$AA73,IF($AA73='Control Panel'!$F$37,$AA73,IF($AA73='Control Panel'!$F$38,$AA73,IF($AA73='Control Panel'!$F$39,$AA73,IF($AA73='Control Panel'!$F$40,$AA73,IF($AA73='Control Panel'!$F$41,$AA73,"Error -- Availability entered in an incorrect format"))))))))</f>
        <v>N</v>
      </c>
    </row>
    <row r="74" spans="1:28" s="15" customFormat="1" x14ac:dyDescent="0.25">
      <c r="A74" s="7">
        <v>62</v>
      </c>
      <c r="B74" s="263" t="s">
        <v>1644</v>
      </c>
      <c r="C74" s="14"/>
      <c r="D74" s="231"/>
      <c r="E74" s="268"/>
      <c r="F74" s="215" t="str">
        <f t="shared" si="0"/>
        <v>N/A</v>
      </c>
      <c r="G74" s="6"/>
      <c r="AA74" s="15" t="str">
        <f t="shared" si="1"/>
        <v/>
      </c>
      <c r="AB74" s="15" t="str">
        <f>IF(LEN($AA74)=0,"N",IF(LEN($AA74)&gt;1,"Error -- Availability entered in an incorrect format",IF($AA74='Control Panel'!$F$36,$AA74,IF($AA74='Control Panel'!$F$37,$AA74,IF($AA74='Control Panel'!$F$38,$AA74,IF($AA74='Control Panel'!$F$39,$AA74,IF($AA74='Control Panel'!$F$40,$AA74,IF($AA74='Control Panel'!$F$41,$AA74,"Error -- Availability entered in an incorrect format"))))))))</f>
        <v>N</v>
      </c>
    </row>
    <row r="75" spans="1:28" s="15" customFormat="1" ht="30" x14ac:dyDescent="0.25">
      <c r="A75" s="7">
        <v>63</v>
      </c>
      <c r="B75" s="215" t="s">
        <v>1645</v>
      </c>
      <c r="C75" s="14" t="s">
        <v>6</v>
      </c>
      <c r="D75" s="231"/>
      <c r="E75" s="268"/>
      <c r="F75" s="215" t="str">
        <f t="shared" si="0"/>
        <v>N/A</v>
      </c>
      <c r="G75" s="6"/>
      <c r="AA75" s="15" t="str">
        <f t="shared" si="1"/>
        <v/>
      </c>
      <c r="AB75" s="15" t="str">
        <f>IF(LEN($AA75)=0,"N",IF(LEN($AA75)&gt;1,"Error -- Availability entered in an incorrect format",IF($AA75='Control Panel'!$F$36,$AA75,IF($AA75='Control Panel'!$F$37,$AA75,IF($AA75='Control Panel'!$F$38,$AA75,IF($AA75='Control Panel'!$F$39,$AA75,IF($AA75='Control Panel'!$F$40,$AA75,IF($AA75='Control Panel'!$F$41,$AA75,"Error -- Availability entered in an incorrect format"))))))))</f>
        <v>N</v>
      </c>
    </row>
    <row r="76" spans="1:28" s="15" customFormat="1" ht="45" x14ac:dyDescent="0.25">
      <c r="A76" s="7">
        <v>64</v>
      </c>
      <c r="B76" s="215" t="s">
        <v>1646</v>
      </c>
      <c r="C76" s="14" t="s">
        <v>6</v>
      </c>
      <c r="D76" s="231"/>
      <c r="E76" s="268"/>
      <c r="F76" s="215" t="str">
        <f t="shared" si="0"/>
        <v>N/A</v>
      </c>
      <c r="G76" s="6"/>
      <c r="AA76" s="15" t="str">
        <f t="shared" si="1"/>
        <v/>
      </c>
      <c r="AB76" s="15" t="str">
        <f>IF(LEN($AA76)=0,"N",IF(LEN($AA76)&gt;1,"Error -- Availability entered in an incorrect format",IF($AA76='Control Panel'!$F$36,$AA76,IF($AA76='Control Panel'!$F$37,$AA76,IF($AA76='Control Panel'!$F$38,$AA76,IF($AA76='Control Panel'!$F$39,$AA76,IF($AA76='Control Panel'!$F$40,$AA76,IF($AA76='Control Panel'!$F$41,$AA76,"Error -- Availability entered in an incorrect format"))))))))</f>
        <v>N</v>
      </c>
    </row>
    <row r="77" spans="1:28" s="15" customFormat="1" ht="45" x14ac:dyDescent="0.25">
      <c r="A77" s="7">
        <v>65</v>
      </c>
      <c r="B77" s="215" t="s">
        <v>1647</v>
      </c>
      <c r="C77" s="14" t="s">
        <v>6</v>
      </c>
      <c r="D77" s="231"/>
      <c r="E77" s="268"/>
      <c r="F77" s="215" t="str">
        <f t="shared" si="0"/>
        <v>N/A</v>
      </c>
      <c r="G77" s="6"/>
      <c r="AA77" s="15" t="str">
        <f t="shared" si="1"/>
        <v/>
      </c>
      <c r="AB77" s="15" t="str">
        <f>IF(LEN($AA77)=0,"N",IF(LEN($AA77)&gt;1,"Error -- Availability entered in an incorrect format",IF($AA77='Control Panel'!$F$36,$AA77,IF($AA77='Control Panel'!$F$37,$AA77,IF($AA77='Control Panel'!$F$38,$AA77,IF($AA77='Control Panel'!$F$39,$AA77,IF($AA77='Control Panel'!$F$40,$AA77,IF($AA77='Control Panel'!$F$41,$AA77,"Error -- Availability entered in an incorrect format"))))))))</f>
        <v>N</v>
      </c>
    </row>
    <row r="78" spans="1:28" s="15" customFormat="1" ht="30" x14ac:dyDescent="0.25">
      <c r="A78" s="7">
        <v>66</v>
      </c>
      <c r="B78" s="339" t="s">
        <v>1648</v>
      </c>
      <c r="C78" s="14" t="s">
        <v>6</v>
      </c>
      <c r="D78" s="231"/>
      <c r="E78" s="268"/>
      <c r="F78" s="215" t="str">
        <f t="shared" ref="F78:F141" si="2">IF($D$10=$A$9,"N/A",$D$10)</f>
        <v>N/A</v>
      </c>
      <c r="G78" s="6"/>
      <c r="AA78" s="15" t="str">
        <f t="shared" ref="AA78:AA141" si="3">TRIM($D78)</f>
        <v/>
      </c>
      <c r="AB78" s="15" t="str">
        <f>IF(LEN($AA78)=0,"N",IF(LEN($AA78)&gt;1,"Error -- Availability entered in an incorrect format",IF($AA78='Control Panel'!$F$36,$AA78,IF($AA78='Control Panel'!$F$37,$AA78,IF($AA78='Control Panel'!$F$38,$AA78,IF($AA78='Control Panel'!$F$39,$AA78,IF($AA78='Control Panel'!$F$40,$AA78,IF($AA78='Control Panel'!$F$41,$AA78,"Error -- Availability entered in an incorrect format"))))))))</f>
        <v>N</v>
      </c>
    </row>
    <row r="79" spans="1:28" s="15" customFormat="1" ht="30" x14ac:dyDescent="0.25">
      <c r="A79" s="7">
        <v>67</v>
      </c>
      <c r="B79" s="339" t="s">
        <v>1649</v>
      </c>
      <c r="C79" s="14" t="s">
        <v>6</v>
      </c>
      <c r="D79" s="231"/>
      <c r="E79" s="268"/>
      <c r="F79" s="215" t="str">
        <f t="shared" si="2"/>
        <v>N/A</v>
      </c>
      <c r="G79" s="6"/>
      <c r="AA79" s="15" t="str">
        <f t="shared" si="3"/>
        <v/>
      </c>
      <c r="AB79" s="15" t="str">
        <f>IF(LEN($AA79)=0,"N",IF(LEN($AA79)&gt;1,"Error -- Availability entered in an incorrect format",IF($AA79='Control Panel'!$F$36,$AA79,IF($AA79='Control Panel'!$F$37,$AA79,IF($AA79='Control Panel'!$F$38,$AA79,IF($AA79='Control Panel'!$F$39,$AA79,IF($AA79='Control Panel'!$F$40,$AA79,IF($AA79='Control Panel'!$F$41,$AA79,"Error -- Availability entered in an incorrect format"))))))))</f>
        <v>N</v>
      </c>
    </row>
    <row r="80" spans="1:28" s="15" customFormat="1" x14ac:dyDescent="0.25">
      <c r="A80" s="7">
        <v>68</v>
      </c>
      <c r="B80" s="339" t="s">
        <v>1650</v>
      </c>
      <c r="C80" s="14" t="s">
        <v>6</v>
      </c>
      <c r="D80" s="231"/>
      <c r="E80" s="268"/>
      <c r="F80" s="215" t="str">
        <f t="shared" si="2"/>
        <v>N/A</v>
      </c>
      <c r="G80" s="6"/>
      <c r="AA80" s="15" t="str">
        <f t="shared" si="3"/>
        <v/>
      </c>
      <c r="AB80" s="15" t="str">
        <f>IF(LEN($AA80)=0,"N",IF(LEN($AA80)&gt;1,"Error -- Availability entered in an incorrect format",IF($AA80='Control Panel'!$F$36,$AA80,IF($AA80='Control Panel'!$F$37,$AA80,IF($AA80='Control Panel'!$F$38,$AA80,IF($AA80='Control Panel'!$F$39,$AA80,IF($AA80='Control Panel'!$F$40,$AA80,IF($AA80='Control Panel'!$F$41,$AA80,"Error -- Availability entered in an incorrect format"))))))))</f>
        <v>N</v>
      </c>
    </row>
    <row r="81" spans="1:28" s="15" customFormat="1" ht="30" x14ac:dyDescent="0.25">
      <c r="A81" s="7">
        <v>69</v>
      </c>
      <c r="B81" s="340" t="s">
        <v>1651</v>
      </c>
      <c r="C81" s="14" t="s">
        <v>6</v>
      </c>
      <c r="D81" s="231"/>
      <c r="E81" s="268"/>
      <c r="F81" s="215" t="str">
        <f t="shared" si="2"/>
        <v>N/A</v>
      </c>
      <c r="G81" s="6"/>
      <c r="AA81" s="15" t="str">
        <f t="shared" si="3"/>
        <v/>
      </c>
      <c r="AB81" s="15" t="str">
        <f>IF(LEN($AA81)=0,"N",IF(LEN($AA81)&gt;1,"Error -- Availability entered in an incorrect format",IF($AA81='Control Panel'!$F$36,$AA81,IF($AA81='Control Panel'!$F$37,$AA81,IF($AA81='Control Panel'!$F$38,$AA81,IF($AA81='Control Panel'!$F$39,$AA81,IF($AA81='Control Panel'!$F$40,$AA81,IF($AA81='Control Panel'!$F$41,$AA81,"Error -- Availability entered in an incorrect format"))))))))</f>
        <v>N</v>
      </c>
    </row>
    <row r="82" spans="1:28" s="15" customFormat="1" x14ac:dyDescent="0.25">
      <c r="A82" s="7">
        <v>70</v>
      </c>
      <c r="B82" s="340" t="s">
        <v>1652</v>
      </c>
      <c r="C82" s="14" t="s">
        <v>6</v>
      </c>
      <c r="D82" s="231"/>
      <c r="E82" s="268"/>
      <c r="F82" s="215" t="str">
        <f t="shared" si="2"/>
        <v>N/A</v>
      </c>
      <c r="G82" s="6"/>
      <c r="AA82" s="15" t="str">
        <f t="shared" si="3"/>
        <v/>
      </c>
      <c r="AB82" s="15" t="str">
        <f>IF(LEN($AA82)=0,"N",IF(LEN($AA82)&gt;1,"Error -- Availability entered in an incorrect format",IF($AA82='Control Panel'!$F$36,$AA82,IF($AA82='Control Panel'!$F$37,$AA82,IF($AA82='Control Panel'!$F$38,$AA82,IF($AA82='Control Panel'!$F$39,$AA82,IF($AA82='Control Panel'!$F$40,$AA82,IF($AA82='Control Panel'!$F$41,$AA82,"Error -- Availability entered in an incorrect format"))))))))</f>
        <v>N</v>
      </c>
    </row>
    <row r="83" spans="1:28" s="15" customFormat="1" x14ac:dyDescent="0.25">
      <c r="A83" s="7">
        <v>71</v>
      </c>
      <c r="B83" s="340" t="s">
        <v>1653</v>
      </c>
      <c r="C83" s="14" t="s">
        <v>6</v>
      </c>
      <c r="D83" s="231"/>
      <c r="E83" s="268"/>
      <c r="F83" s="215" t="str">
        <f t="shared" si="2"/>
        <v>N/A</v>
      </c>
      <c r="G83" s="6"/>
      <c r="AA83" s="15" t="str">
        <f t="shared" si="3"/>
        <v/>
      </c>
      <c r="AB83" s="15" t="str">
        <f>IF(LEN($AA83)=0,"N",IF(LEN($AA83)&gt;1,"Error -- Availability entered in an incorrect format",IF($AA83='Control Panel'!$F$36,$AA83,IF($AA83='Control Panel'!$F$37,$AA83,IF($AA83='Control Panel'!$F$38,$AA83,IF($AA83='Control Panel'!$F$39,$AA83,IF($AA83='Control Panel'!$F$40,$AA83,IF($AA83='Control Panel'!$F$41,$AA83,"Error -- Availability entered in an incorrect format"))))))))</f>
        <v>N</v>
      </c>
    </row>
    <row r="84" spans="1:28" s="15" customFormat="1" x14ac:dyDescent="0.25">
      <c r="A84" s="7">
        <v>72</v>
      </c>
      <c r="B84" s="263" t="s">
        <v>1654</v>
      </c>
      <c r="C84" s="14"/>
      <c r="D84" s="231"/>
      <c r="E84" s="268"/>
      <c r="F84" s="215" t="str">
        <f t="shared" si="2"/>
        <v>N/A</v>
      </c>
      <c r="G84" s="6"/>
      <c r="AA84" s="15" t="str">
        <f t="shared" si="3"/>
        <v/>
      </c>
      <c r="AB84" s="15" t="str">
        <f>IF(LEN($AA84)=0,"N",IF(LEN($AA84)&gt;1,"Error -- Availability entered in an incorrect format",IF($AA84='Control Panel'!$F$36,$AA84,IF($AA84='Control Panel'!$F$37,$AA84,IF($AA84='Control Panel'!$F$38,$AA84,IF($AA84='Control Panel'!$F$39,$AA84,IF($AA84='Control Panel'!$F$40,$AA84,IF($AA84='Control Panel'!$F$41,$AA84,"Error -- Availability entered in an incorrect format"))))))))</f>
        <v>N</v>
      </c>
    </row>
    <row r="85" spans="1:28" s="15" customFormat="1" ht="45" x14ac:dyDescent="0.25">
      <c r="A85" s="7">
        <v>73</v>
      </c>
      <c r="B85" s="215" t="s">
        <v>1655</v>
      </c>
      <c r="C85" s="14" t="s">
        <v>5</v>
      </c>
      <c r="D85" s="231"/>
      <c r="E85" s="268"/>
      <c r="F85" s="215" t="str">
        <f t="shared" si="2"/>
        <v>N/A</v>
      </c>
      <c r="G85" s="6"/>
      <c r="AA85" s="15" t="str">
        <f t="shared" si="3"/>
        <v/>
      </c>
      <c r="AB85" s="15" t="str">
        <f>IF(LEN($AA85)=0,"N",IF(LEN($AA85)&gt;1,"Error -- Availability entered in an incorrect format",IF($AA85='Control Panel'!$F$36,$AA85,IF($AA85='Control Panel'!$F$37,$AA85,IF($AA85='Control Panel'!$F$38,$AA85,IF($AA85='Control Panel'!$F$39,$AA85,IF($AA85='Control Panel'!$F$40,$AA85,IF($AA85='Control Panel'!$F$41,$AA85,"Error -- Availability entered in an incorrect format"))))))))</f>
        <v>N</v>
      </c>
    </row>
    <row r="86" spans="1:28" s="15" customFormat="1" x14ac:dyDescent="0.25">
      <c r="A86" s="7">
        <v>74</v>
      </c>
      <c r="B86" s="215" t="s">
        <v>1656</v>
      </c>
      <c r="C86" s="14" t="s">
        <v>5</v>
      </c>
      <c r="D86" s="231"/>
      <c r="E86" s="268"/>
      <c r="F86" s="215" t="str">
        <f t="shared" si="2"/>
        <v>N/A</v>
      </c>
      <c r="G86" s="6"/>
      <c r="AA86" s="15" t="str">
        <f t="shared" si="3"/>
        <v/>
      </c>
      <c r="AB86" s="15" t="str">
        <f>IF(LEN($AA86)=0,"N",IF(LEN($AA86)&gt;1,"Error -- Availability entered in an incorrect format",IF($AA86='Control Panel'!$F$36,$AA86,IF($AA86='Control Panel'!$F$37,$AA86,IF($AA86='Control Panel'!$F$38,$AA86,IF($AA86='Control Panel'!$F$39,$AA86,IF($AA86='Control Panel'!$F$40,$AA86,IF($AA86='Control Panel'!$F$41,$AA86,"Error -- Availability entered in an incorrect format"))))))))</f>
        <v>N</v>
      </c>
    </row>
    <row r="87" spans="1:28" s="15" customFormat="1" ht="30" x14ac:dyDescent="0.25">
      <c r="A87" s="7">
        <v>75</v>
      </c>
      <c r="B87" s="215" t="s">
        <v>4447</v>
      </c>
      <c r="C87" s="14" t="s">
        <v>6</v>
      </c>
      <c r="D87" s="231"/>
      <c r="E87" s="268"/>
      <c r="F87" s="215" t="str">
        <f t="shared" si="2"/>
        <v>N/A</v>
      </c>
      <c r="G87" s="6"/>
      <c r="AA87" s="15" t="str">
        <f t="shared" si="3"/>
        <v/>
      </c>
      <c r="AB87" s="15" t="str">
        <f>IF(LEN($AA87)=0,"N",IF(LEN($AA87)&gt;1,"Error -- Availability entered in an incorrect format",IF($AA87='Control Panel'!$F$36,$AA87,IF($AA87='Control Panel'!$F$37,$AA87,IF($AA87='Control Panel'!$F$38,$AA87,IF($AA87='Control Panel'!$F$39,$AA87,IF($AA87='Control Panel'!$F$40,$AA87,IF($AA87='Control Panel'!$F$41,$AA87,"Error -- Availability entered in an incorrect format"))))))))</f>
        <v>N</v>
      </c>
    </row>
    <row r="88" spans="1:28" s="15" customFormat="1" ht="30" x14ac:dyDescent="0.25">
      <c r="A88" s="7">
        <v>76</v>
      </c>
      <c r="B88" s="10" t="s">
        <v>1657</v>
      </c>
      <c r="C88" s="14" t="s">
        <v>6</v>
      </c>
      <c r="D88" s="231"/>
      <c r="E88" s="268"/>
      <c r="F88" s="215" t="str">
        <f t="shared" si="2"/>
        <v>N/A</v>
      </c>
      <c r="G88" s="6"/>
      <c r="AA88" s="15" t="str">
        <f t="shared" si="3"/>
        <v/>
      </c>
      <c r="AB88" s="15" t="str">
        <f>IF(LEN($AA88)=0,"N",IF(LEN($AA88)&gt;1,"Error -- Availability entered in an incorrect format",IF($AA88='Control Panel'!$F$36,$AA88,IF($AA88='Control Panel'!$F$37,$AA88,IF($AA88='Control Panel'!$F$38,$AA88,IF($AA88='Control Panel'!$F$39,$AA88,IF($AA88='Control Panel'!$F$40,$AA88,IF($AA88='Control Panel'!$F$41,$AA88,"Error -- Availability entered in an incorrect format"))))))))</f>
        <v>N</v>
      </c>
    </row>
    <row r="89" spans="1:28" s="15" customFormat="1" ht="30" x14ac:dyDescent="0.25">
      <c r="A89" s="7">
        <v>77</v>
      </c>
      <c r="B89" s="10" t="s">
        <v>1658</v>
      </c>
      <c r="C89" s="14" t="s">
        <v>6</v>
      </c>
      <c r="D89" s="231"/>
      <c r="E89" s="268"/>
      <c r="F89" s="215" t="str">
        <f t="shared" si="2"/>
        <v>N/A</v>
      </c>
      <c r="G89" s="6"/>
      <c r="AA89" s="15" t="str">
        <f t="shared" si="3"/>
        <v/>
      </c>
      <c r="AB89" s="15" t="str">
        <f>IF(LEN($AA89)=0,"N",IF(LEN($AA89)&gt;1,"Error -- Availability entered in an incorrect format",IF($AA89='Control Panel'!$F$36,$AA89,IF($AA89='Control Panel'!$F$37,$AA89,IF($AA89='Control Panel'!$F$38,$AA89,IF($AA89='Control Panel'!$F$39,$AA89,IF($AA89='Control Panel'!$F$40,$AA89,IF($AA89='Control Panel'!$F$41,$AA89,"Error -- Availability entered in an incorrect format"))))))))</f>
        <v>N</v>
      </c>
    </row>
    <row r="90" spans="1:28" s="15" customFormat="1" ht="45" x14ac:dyDescent="0.25">
      <c r="A90" s="7">
        <v>78</v>
      </c>
      <c r="B90" s="10" t="s">
        <v>1659</v>
      </c>
      <c r="C90" s="14" t="s">
        <v>6</v>
      </c>
      <c r="D90" s="231"/>
      <c r="E90" s="268"/>
      <c r="F90" s="215" t="str">
        <f t="shared" si="2"/>
        <v>N/A</v>
      </c>
      <c r="G90" s="6"/>
      <c r="AA90" s="15" t="str">
        <f t="shared" si="3"/>
        <v/>
      </c>
      <c r="AB90" s="15" t="str">
        <f>IF(LEN($AA90)=0,"N",IF(LEN($AA90)&gt;1,"Error -- Availability entered in an incorrect format",IF($AA90='Control Panel'!$F$36,$AA90,IF($AA90='Control Panel'!$F$37,$AA90,IF($AA90='Control Panel'!$F$38,$AA90,IF($AA90='Control Panel'!$F$39,$AA90,IF($AA90='Control Panel'!$F$40,$AA90,IF($AA90='Control Panel'!$F$41,$AA90,"Error -- Availability entered in an incorrect format"))))))))</f>
        <v>N</v>
      </c>
    </row>
    <row r="91" spans="1:28" s="15" customFormat="1" ht="30" x14ac:dyDescent="0.25">
      <c r="A91" s="7">
        <v>79</v>
      </c>
      <c r="B91" s="215" t="s">
        <v>1660</v>
      </c>
      <c r="C91" s="14" t="s">
        <v>5</v>
      </c>
      <c r="D91" s="231"/>
      <c r="E91" s="268"/>
      <c r="F91" s="215" t="str">
        <f t="shared" si="2"/>
        <v>N/A</v>
      </c>
      <c r="G91" s="6"/>
      <c r="AA91" s="15" t="str">
        <f t="shared" si="3"/>
        <v/>
      </c>
      <c r="AB91" s="15" t="str">
        <f>IF(LEN($AA91)=0,"N",IF(LEN($AA91)&gt;1,"Error -- Availability entered in an incorrect format",IF($AA91='Control Panel'!$F$36,$AA91,IF($AA91='Control Panel'!$F$37,$AA91,IF($AA91='Control Panel'!$F$38,$AA91,IF($AA91='Control Panel'!$F$39,$AA91,IF($AA91='Control Panel'!$F$40,$AA91,IF($AA91='Control Panel'!$F$41,$AA91,"Error -- Availability entered in an incorrect format"))))))))</f>
        <v>N</v>
      </c>
    </row>
    <row r="92" spans="1:28" s="15" customFormat="1" x14ac:dyDescent="0.25">
      <c r="A92" s="7">
        <v>80</v>
      </c>
      <c r="B92" s="215" t="s">
        <v>1661</v>
      </c>
      <c r="C92" s="14" t="s">
        <v>5</v>
      </c>
      <c r="D92" s="231"/>
      <c r="E92" s="268"/>
      <c r="F92" s="215" t="str">
        <f t="shared" si="2"/>
        <v>N/A</v>
      </c>
      <c r="G92" s="6"/>
      <c r="AA92" s="15" t="str">
        <f t="shared" si="3"/>
        <v/>
      </c>
      <c r="AB92" s="15" t="str">
        <f>IF(LEN($AA92)=0,"N",IF(LEN($AA92)&gt;1,"Error -- Availability entered in an incorrect format",IF($AA92='Control Panel'!$F$36,$AA92,IF($AA92='Control Panel'!$F$37,$AA92,IF($AA92='Control Panel'!$F$38,$AA92,IF($AA92='Control Panel'!$F$39,$AA92,IF($AA92='Control Panel'!$F$40,$AA92,IF($AA92='Control Panel'!$F$41,$AA92,"Error -- Availability entered in an incorrect format"))))))))</f>
        <v>N</v>
      </c>
    </row>
    <row r="93" spans="1:28" s="15" customFormat="1" x14ac:dyDescent="0.25">
      <c r="A93" s="7">
        <v>81</v>
      </c>
      <c r="B93" s="215" t="s">
        <v>1662</v>
      </c>
      <c r="C93" s="14" t="s">
        <v>5</v>
      </c>
      <c r="D93" s="231"/>
      <c r="E93" s="268"/>
      <c r="F93" s="215" t="str">
        <f t="shared" si="2"/>
        <v>N/A</v>
      </c>
      <c r="G93" s="6"/>
      <c r="AA93" s="15" t="str">
        <f t="shared" si="3"/>
        <v/>
      </c>
      <c r="AB93" s="15" t="str">
        <f>IF(LEN($AA93)=0,"N",IF(LEN($AA93)&gt;1,"Error -- Availability entered in an incorrect format",IF($AA93='Control Panel'!$F$36,$AA93,IF($AA93='Control Panel'!$F$37,$AA93,IF($AA93='Control Panel'!$F$38,$AA93,IF($AA93='Control Panel'!$F$39,$AA93,IF($AA93='Control Panel'!$F$40,$AA93,IF($AA93='Control Panel'!$F$41,$AA93,"Error -- Availability entered in an incorrect format"))))))))</f>
        <v>N</v>
      </c>
    </row>
    <row r="94" spans="1:28" s="15" customFormat="1" x14ac:dyDescent="0.25">
      <c r="A94" s="7">
        <v>82</v>
      </c>
      <c r="B94" s="215" t="s">
        <v>1663</v>
      </c>
      <c r="C94" s="14" t="s">
        <v>5</v>
      </c>
      <c r="D94" s="231"/>
      <c r="E94" s="268"/>
      <c r="F94" s="215" t="str">
        <f t="shared" si="2"/>
        <v>N/A</v>
      </c>
      <c r="G94" s="6"/>
      <c r="AA94" s="15" t="str">
        <f t="shared" si="3"/>
        <v/>
      </c>
      <c r="AB94" s="15" t="str">
        <f>IF(LEN($AA94)=0,"N",IF(LEN($AA94)&gt;1,"Error -- Availability entered in an incorrect format",IF($AA94='Control Panel'!$F$36,$AA94,IF($AA94='Control Panel'!$F$37,$AA94,IF($AA94='Control Panel'!$F$38,$AA94,IF($AA94='Control Panel'!$F$39,$AA94,IF($AA94='Control Panel'!$F$40,$AA94,IF($AA94='Control Panel'!$F$41,$AA94,"Error -- Availability entered in an incorrect format"))))))))</f>
        <v>N</v>
      </c>
    </row>
    <row r="95" spans="1:28" s="15" customFormat="1" ht="30" x14ac:dyDescent="0.25">
      <c r="A95" s="7">
        <v>83</v>
      </c>
      <c r="B95" s="215" t="s">
        <v>1664</v>
      </c>
      <c r="C95" s="14" t="s">
        <v>5</v>
      </c>
      <c r="D95" s="231"/>
      <c r="E95" s="268"/>
      <c r="F95" s="215" t="str">
        <f t="shared" si="2"/>
        <v>N/A</v>
      </c>
      <c r="G95" s="6"/>
      <c r="AA95" s="15" t="str">
        <f t="shared" si="3"/>
        <v/>
      </c>
      <c r="AB95" s="15" t="str">
        <f>IF(LEN($AA95)=0,"N",IF(LEN($AA95)&gt;1,"Error -- Availability entered in an incorrect format",IF($AA95='Control Panel'!$F$36,$AA95,IF($AA95='Control Panel'!$F$37,$AA95,IF($AA95='Control Panel'!$F$38,$AA95,IF($AA95='Control Panel'!$F$39,$AA95,IF($AA95='Control Panel'!$F$40,$AA95,IF($AA95='Control Panel'!$F$41,$AA95,"Error -- Availability entered in an incorrect format"))))))))</f>
        <v>N</v>
      </c>
    </row>
    <row r="96" spans="1:28" s="15" customFormat="1" x14ac:dyDescent="0.25">
      <c r="A96" s="7">
        <v>84</v>
      </c>
      <c r="B96" s="215" t="s">
        <v>1665</v>
      </c>
      <c r="C96" s="14" t="s">
        <v>5</v>
      </c>
      <c r="D96" s="231"/>
      <c r="E96" s="268"/>
      <c r="F96" s="215" t="str">
        <f t="shared" si="2"/>
        <v>N/A</v>
      </c>
      <c r="G96" s="6"/>
      <c r="AA96" s="15" t="str">
        <f t="shared" si="3"/>
        <v/>
      </c>
      <c r="AB96" s="15" t="str">
        <f>IF(LEN($AA96)=0,"N",IF(LEN($AA96)&gt;1,"Error -- Availability entered in an incorrect format",IF($AA96='Control Panel'!$F$36,$AA96,IF($AA96='Control Panel'!$F$37,$AA96,IF($AA96='Control Panel'!$F$38,$AA96,IF($AA96='Control Panel'!$F$39,$AA96,IF($AA96='Control Panel'!$F$40,$AA96,IF($AA96='Control Panel'!$F$41,$AA96,"Error -- Availability entered in an incorrect format"))))))))</f>
        <v>N</v>
      </c>
    </row>
    <row r="97" spans="1:28" s="15" customFormat="1" x14ac:dyDescent="0.25">
      <c r="A97" s="7">
        <v>85</v>
      </c>
      <c r="B97" s="215" t="s">
        <v>1666</v>
      </c>
      <c r="C97" s="14" t="s">
        <v>5</v>
      </c>
      <c r="D97" s="231"/>
      <c r="E97" s="268"/>
      <c r="F97" s="215" t="str">
        <f t="shared" si="2"/>
        <v>N/A</v>
      </c>
      <c r="G97" s="6"/>
      <c r="AA97" s="15" t="str">
        <f t="shared" si="3"/>
        <v/>
      </c>
      <c r="AB97" s="15" t="str">
        <f>IF(LEN($AA97)=0,"N",IF(LEN($AA97)&gt;1,"Error -- Availability entered in an incorrect format",IF($AA97='Control Panel'!$F$36,$AA97,IF($AA97='Control Panel'!$F$37,$AA97,IF($AA97='Control Panel'!$F$38,$AA97,IF($AA97='Control Panel'!$F$39,$AA97,IF($AA97='Control Panel'!$F$40,$AA97,IF($AA97='Control Panel'!$F$41,$AA97,"Error -- Availability entered in an incorrect format"))))))))</f>
        <v>N</v>
      </c>
    </row>
    <row r="98" spans="1:28" s="15" customFormat="1" x14ac:dyDescent="0.25">
      <c r="A98" s="7">
        <v>86</v>
      </c>
      <c r="B98" s="215" t="s">
        <v>1667</v>
      </c>
      <c r="C98" s="14" t="s">
        <v>6</v>
      </c>
      <c r="D98" s="231"/>
      <c r="E98" s="268"/>
      <c r="F98" s="215" t="str">
        <f t="shared" si="2"/>
        <v>N/A</v>
      </c>
      <c r="G98" s="6"/>
      <c r="AA98" s="15" t="str">
        <f t="shared" si="3"/>
        <v/>
      </c>
      <c r="AB98" s="15" t="str">
        <f>IF(LEN($AA98)=0,"N",IF(LEN($AA98)&gt;1,"Error -- Availability entered in an incorrect format",IF($AA98='Control Panel'!$F$36,$AA98,IF($AA98='Control Panel'!$F$37,$AA98,IF($AA98='Control Panel'!$F$38,$AA98,IF($AA98='Control Panel'!$F$39,$AA98,IF($AA98='Control Panel'!$F$40,$AA98,IF($AA98='Control Panel'!$F$41,$AA98,"Error -- Availability entered in an incorrect format"))))))))</f>
        <v>N</v>
      </c>
    </row>
    <row r="99" spans="1:28" s="15" customFormat="1" ht="30" x14ac:dyDescent="0.25">
      <c r="A99" s="7">
        <v>87</v>
      </c>
      <c r="B99" s="215" t="s">
        <v>1668</v>
      </c>
      <c r="C99" s="14" t="s">
        <v>5</v>
      </c>
      <c r="D99" s="231"/>
      <c r="E99" s="268"/>
      <c r="F99" s="215" t="str">
        <f t="shared" si="2"/>
        <v>N/A</v>
      </c>
      <c r="G99" s="6"/>
      <c r="AA99" s="15" t="str">
        <f t="shared" si="3"/>
        <v/>
      </c>
      <c r="AB99" s="15" t="str">
        <f>IF(LEN($AA99)=0,"N",IF(LEN($AA99)&gt;1,"Error -- Availability entered in an incorrect format",IF($AA99='Control Panel'!$F$36,$AA99,IF($AA99='Control Panel'!$F$37,$AA99,IF($AA99='Control Panel'!$F$38,$AA99,IF($AA99='Control Panel'!$F$39,$AA99,IF($AA99='Control Panel'!$F$40,$AA99,IF($AA99='Control Panel'!$F$41,$AA99,"Error -- Availability entered in an incorrect format"))))))))</f>
        <v>N</v>
      </c>
    </row>
    <row r="100" spans="1:28" s="15" customFormat="1" ht="30" x14ac:dyDescent="0.25">
      <c r="A100" s="7">
        <v>88</v>
      </c>
      <c r="B100" s="215" t="s">
        <v>1669</v>
      </c>
      <c r="C100" s="14" t="s">
        <v>5</v>
      </c>
      <c r="D100" s="231"/>
      <c r="E100" s="268"/>
      <c r="F100" s="215" t="str">
        <f t="shared" si="2"/>
        <v>N/A</v>
      </c>
      <c r="G100" s="6"/>
      <c r="AA100" s="15" t="str">
        <f t="shared" si="3"/>
        <v/>
      </c>
      <c r="AB100" s="15" t="str">
        <f>IF(LEN($AA100)=0,"N",IF(LEN($AA100)&gt;1,"Error -- Availability entered in an incorrect format",IF($AA100='Control Panel'!$F$36,$AA100,IF($AA100='Control Panel'!$F$37,$AA100,IF($AA100='Control Panel'!$F$38,$AA100,IF($AA100='Control Panel'!$F$39,$AA100,IF($AA100='Control Panel'!$F$40,$AA100,IF($AA100='Control Panel'!$F$41,$AA100,"Error -- Availability entered in an incorrect format"))))))))</f>
        <v>N</v>
      </c>
    </row>
    <row r="101" spans="1:28" s="15" customFormat="1" x14ac:dyDescent="0.25">
      <c r="A101" s="7">
        <v>89</v>
      </c>
      <c r="B101" s="215" t="s">
        <v>1670</v>
      </c>
      <c r="C101" s="14" t="s">
        <v>6</v>
      </c>
      <c r="D101" s="231"/>
      <c r="E101" s="268"/>
      <c r="F101" s="215" t="str">
        <f t="shared" si="2"/>
        <v>N/A</v>
      </c>
      <c r="G101" s="6"/>
      <c r="AA101" s="15" t="str">
        <f t="shared" si="3"/>
        <v/>
      </c>
      <c r="AB101" s="15" t="str">
        <f>IF(LEN($AA101)=0,"N",IF(LEN($AA101)&gt;1,"Error -- Availability entered in an incorrect format",IF($AA101='Control Panel'!$F$36,$AA101,IF($AA101='Control Panel'!$F$37,$AA101,IF($AA101='Control Panel'!$F$38,$AA101,IF($AA101='Control Panel'!$F$39,$AA101,IF($AA101='Control Panel'!$F$40,$AA101,IF($AA101='Control Panel'!$F$41,$AA101,"Error -- Availability entered in an incorrect format"))))))))</f>
        <v>N</v>
      </c>
    </row>
    <row r="102" spans="1:28" s="15" customFormat="1" ht="30" x14ac:dyDescent="0.25">
      <c r="A102" s="7">
        <v>90</v>
      </c>
      <c r="B102" s="215" t="s">
        <v>1671</v>
      </c>
      <c r="C102" s="14" t="s">
        <v>5</v>
      </c>
      <c r="D102" s="231"/>
      <c r="E102" s="268"/>
      <c r="F102" s="215" t="str">
        <f t="shared" si="2"/>
        <v>N/A</v>
      </c>
      <c r="G102" s="6"/>
      <c r="AA102" s="15" t="str">
        <f t="shared" si="3"/>
        <v/>
      </c>
      <c r="AB102" s="15" t="str">
        <f>IF(LEN($AA102)=0,"N",IF(LEN($AA102)&gt;1,"Error -- Availability entered in an incorrect format",IF($AA102='Control Panel'!$F$36,$AA102,IF($AA102='Control Panel'!$F$37,$AA102,IF($AA102='Control Panel'!$F$38,$AA102,IF($AA102='Control Panel'!$F$39,$AA102,IF($AA102='Control Panel'!$F$40,$AA102,IF($AA102='Control Panel'!$F$41,$AA102,"Error -- Availability entered in an incorrect format"))))))))</f>
        <v>N</v>
      </c>
    </row>
    <row r="103" spans="1:28" s="15" customFormat="1" ht="30" x14ac:dyDescent="0.25">
      <c r="A103" s="7">
        <v>91</v>
      </c>
      <c r="B103" s="215" t="s">
        <v>1672</v>
      </c>
      <c r="C103" s="14" t="s">
        <v>6</v>
      </c>
      <c r="D103" s="231"/>
      <c r="E103" s="268"/>
      <c r="F103" s="215" t="str">
        <f t="shared" si="2"/>
        <v>N/A</v>
      </c>
      <c r="G103" s="6"/>
      <c r="AA103" s="15" t="str">
        <f t="shared" si="3"/>
        <v/>
      </c>
      <c r="AB103" s="15" t="str">
        <f>IF(LEN($AA103)=0,"N",IF(LEN($AA103)&gt;1,"Error -- Availability entered in an incorrect format",IF($AA103='Control Panel'!$F$36,$AA103,IF($AA103='Control Panel'!$F$37,$AA103,IF($AA103='Control Panel'!$F$38,$AA103,IF($AA103='Control Panel'!$F$39,$AA103,IF($AA103='Control Panel'!$F$40,$AA103,IF($AA103='Control Panel'!$F$41,$AA103,"Error -- Availability entered in an incorrect format"))))))))</f>
        <v>N</v>
      </c>
    </row>
    <row r="104" spans="1:28" s="15" customFormat="1" x14ac:dyDescent="0.25">
      <c r="A104" s="7">
        <v>92</v>
      </c>
      <c r="B104" s="263" t="s">
        <v>1673</v>
      </c>
      <c r="C104" s="14"/>
      <c r="D104" s="231"/>
      <c r="E104" s="268"/>
      <c r="F104" s="215" t="str">
        <f t="shared" si="2"/>
        <v>N/A</v>
      </c>
      <c r="G104" s="6"/>
      <c r="AA104" s="15" t="str">
        <f t="shared" si="3"/>
        <v/>
      </c>
      <c r="AB104" s="15" t="str">
        <f>IF(LEN($AA104)=0,"N",IF(LEN($AA104)&gt;1,"Error -- Availability entered in an incorrect format",IF($AA104='Control Panel'!$F$36,$AA104,IF($AA104='Control Panel'!$F$37,$AA104,IF($AA104='Control Panel'!$F$38,$AA104,IF($AA104='Control Panel'!$F$39,$AA104,IF($AA104='Control Panel'!$F$40,$AA104,IF($AA104='Control Panel'!$F$41,$AA104,"Error -- Availability entered in an incorrect format"))))))))</f>
        <v>N</v>
      </c>
    </row>
    <row r="105" spans="1:28" s="15" customFormat="1" ht="30" x14ac:dyDescent="0.25">
      <c r="A105" s="7">
        <v>93</v>
      </c>
      <c r="B105" s="215" t="s">
        <v>1674</v>
      </c>
      <c r="C105" s="14" t="s">
        <v>5</v>
      </c>
      <c r="D105" s="231"/>
      <c r="E105" s="268"/>
      <c r="F105" s="215" t="str">
        <f t="shared" si="2"/>
        <v>N/A</v>
      </c>
      <c r="G105" s="6"/>
      <c r="AA105" s="15" t="str">
        <f t="shared" si="3"/>
        <v/>
      </c>
      <c r="AB105" s="15" t="str">
        <f>IF(LEN($AA105)=0,"N",IF(LEN($AA105)&gt;1,"Error -- Availability entered in an incorrect format",IF($AA105='Control Panel'!$F$36,$AA105,IF($AA105='Control Panel'!$F$37,$AA105,IF($AA105='Control Panel'!$F$38,$AA105,IF($AA105='Control Panel'!$F$39,$AA105,IF($AA105='Control Panel'!$F$40,$AA105,IF($AA105='Control Panel'!$F$41,$AA105,"Error -- Availability entered in an incorrect format"))))))))</f>
        <v>N</v>
      </c>
    </row>
    <row r="106" spans="1:28" s="15" customFormat="1" ht="60" x14ac:dyDescent="0.25">
      <c r="A106" s="7">
        <v>94</v>
      </c>
      <c r="B106" s="215" t="s">
        <v>1675</v>
      </c>
      <c r="C106" s="14" t="s">
        <v>6</v>
      </c>
      <c r="D106" s="231"/>
      <c r="E106" s="268"/>
      <c r="F106" s="215" t="str">
        <f t="shared" si="2"/>
        <v>N/A</v>
      </c>
      <c r="G106" s="6"/>
      <c r="AA106" s="15" t="str">
        <f t="shared" si="3"/>
        <v/>
      </c>
      <c r="AB106" s="15" t="str">
        <f>IF(LEN($AA106)=0,"N",IF(LEN($AA106)&gt;1,"Error -- Availability entered in an incorrect format",IF($AA106='Control Panel'!$F$36,$AA106,IF($AA106='Control Panel'!$F$37,$AA106,IF($AA106='Control Panel'!$F$38,$AA106,IF($AA106='Control Panel'!$F$39,$AA106,IF($AA106='Control Panel'!$F$40,$AA106,IF($AA106='Control Panel'!$F$41,$AA106,"Error -- Availability entered in an incorrect format"))))))))</f>
        <v>N</v>
      </c>
    </row>
    <row r="107" spans="1:28" s="15" customFormat="1" x14ac:dyDescent="0.25">
      <c r="A107" s="7">
        <v>95</v>
      </c>
      <c r="B107" s="263" t="s">
        <v>1676</v>
      </c>
      <c r="C107" s="14"/>
      <c r="D107" s="231"/>
      <c r="E107" s="268"/>
      <c r="F107" s="215" t="str">
        <f t="shared" si="2"/>
        <v>N/A</v>
      </c>
      <c r="G107" s="6"/>
      <c r="AA107" s="15" t="str">
        <f t="shared" si="3"/>
        <v/>
      </c>
      <c r="AB107" s="15" t="str">
        <f>IF(LEN($AA107)=0,"N",IF(LEN($AA107)&gt;1,"Error -- Availability entered in an incorrect format",IF($AA107='Control Panel'!$F$36,$AA107,IF($AA107='Control Panel'!$F$37,$AA107,IF($AA107='Control Panel'!$F$38,$AA107,IF($AA107='Control Panel'!$F$39,$AA107,IF($AA107='Control Panel'!$F$40,$AA107,IF($AA107='Control Panel'!$F$41,$AA107,"Error -- Availability entered in an incorrect format"))))))))</f>
        <v>N</v>
      </c>
    </row>
    <row r="108" spans="1:28" s="15" customFormat="1" x14ac:dyDescent="0.25">
      <c r="A108" s="7">
        <v>96</v>
      </c>
      <c r="B108" s="215" t="s">
        <v>1677</v>
      </c>
      <c r="C108" s="14" t="s">
        <v>5</v>
      </c>
      <c r="D108" s="231"/>
      <c r="E108" s="268"/>
      <c r="F108" s="215" t="str">
        <f t="shared" si="2"/>
        <v>N/A</v>
      </c>
      <c r="G108" s="6"/>
      <c r="AA108" s="15" t="str">
        <f t="shared" si="3"/>
        <v/>
      </c>
      <c r="AB108" s="15" t="str">
        <f>IF(LEN($AA108)=0,"N",IF(LEN($AA108)&gt;1,"Error -- Availability entered in an incorrect format",IF($AA108='Control Panel'!$F$36,$AA108,IF($AA108='Control Panel'!$F$37,$AA108,IF($AA108='Control Panel'!$F$38,$AA108,IF($AA108='Control Panel'!$F$39,$AA108,IF($AA108='Control Panel'!$F$40,$AA108,IF($AA108='Control Panel'!$F$41,$AA108,"Error -- Availability entered in an incorrect format"))))))))</f>
        <v>N</v>
      </c>
    </row>
    <row r="109" spans="1:28" s="15" customFormat="1" ht="45" x14ac:dyDescent="0.25">
      <c r="A109" s="7">
        <v>97</v>
      </c>
      <c r="B109" s="215" t="s">
        <v>1678</v>
      </c>
      <c r="C109" s="14" t="s">
        <v>6</v>
      </c>
      <c r="D109" s="231"/>
      <c r="E109" s="268"/>
      <c r="F109" s="215" t="str">
        <f t="shared" si="2"/>
        <v>N/A</v>
      </c>
      <c r="G109" s="6"/>
      <c r="AA109" s="15" t="str">
        <f t="shared" si="3"/>
        <v/>
      </c>
      <c r="AB109" s="15" t="str">
        <f>IF(LEN($AA109)=0,"N",IF(LEN($AA109)&gt;1,"Error -- Availability entered in an incorrect format",IF($AA109='Control Panel'!$F$36,$AA109,IF($AA109='Control Panel'!$F$37,$AA109,IF($AA109='Control Panel'!$F$38,$AA109,IF($AA109='Control Panel'!$F$39,$AA109,IF($AA109='Control Panel'!$F$40,$AA109,IF($AA109='Control Panel'!$F$41,$AA109,"Error -- Availability entered in an incorrect format"))))))))</f>
        <v>N</v>
      </c>
    </row>
    <row r="110" spans="1:28" s="15" customFormat="1" ht="30" x14ac:dyDescent="0.25">
      <c r="A110" s="7">
        <v>98</v>
      </c>
      <c r="B110" s="215" t="s">
        <v>1679</v>
      </c>
      <c r="C110" s="14" t="s">
        <v>5</v>
      </c>
      <c r="D110" s="231"/>
      <c r="E110" s="268"/>
      <c r="F110" s="215" t="str">
        <f t="shared" si="2"/>
        <v>N/A</v>
      </c>
      <c r="G110" s="6"/>
      <c r="AA110" s="15" t="str">
        <f t="shared" si="3"/>
        <v/>
      </c>
      <c r="AB110" s="15" t="str">
        <f>IF(LEN($AA110)=0,"N",IF(LEN($AA110)&gt;1,"Error -- Availability entered in an incorrect format",IF($AA110='Control Panel'!$F$36,$AA110,IF($AA110='Control Panel'!$F$37,$AA110,IF($AA110='Control Panel'!$F$38,$AA110,IF($AA110='Control Panel'!$F$39,$AA110,IF($AA110='Control Panel'!$F$40,$AA110,IF($AA110='Control Panel'!$F$41,$AA110,"Error -- Availability entered in an incorrect format"))))))))</f>
        <v>N</v>
      </c>
    </row>
    <row r="111" spans="1:28" s="15" customFormat="1" x14ac:dyDescent="0.25">
      <c r="A111" s="7">
        <v>99</v>
      </c>
      <c r="B111" s="263" t="s">
        <v>1680</v>
      </c>
      <c r="C111" s="14"/>
      <c r="D111" s="231"/>
      <c r="E111" s="268"/>
      <c r="F111" s="215" t="str">
        <f t="shared" si="2"/>
        <v>N/A</v>
      </c>
      <c r="G111" s="6"/>
      <c r="AA111" s="15" t="str">
        <f t="shared" si="3"/>
        <v/>
      </c>
      <c r="AB111" s="15" t="str">
        <f>IF(LEN($AA111)=0,"N",IF(LEN($AA111)&gt;1,"Error -- Availability entered in an incorrect format",IF($AA111='Control Panel'!$F$36,$AA111,IF($AA111='Control Panel'!$F$37,$AA111,IF($AA111='Control Panel'!$F$38,$AA111,IF($AA111='Control Panel'!$F$39,$AA111,IF($AA111='Control Panel'!$F$40,$AA111,IF($AA111='Control Panel'!$F$41,$AA111,"Error -- Availability entered in an incorrect format"))))))))</f>
        <v>N</v>
      </c>
    </row>
    <row r="112" spans="1:28" s="15" customFormat="1" ht="45" x14ac:dyDescent="0.25">
      <c r="A112" s="7">
        <v>100</v>
      </c>
      <c r="B112" s="215" t="s">
        <v>1681</v>
      </c>
      <c r="C112" s="14" t="s">
        <v>6</v>
      </c>
      <c r="D112" s="231"/>
      <c r="E112" s="268"/>
      <c r="F112" s="215" t="str">
        <f t="shared" si="2"/>
        <v>N/A</v>
      </c>
      <c r="G112" s="6"/>
      <c r="AA112" s="15" t="str">
        <f t="shared" si="3"/>
        <v/>
      </c>
      <c r="AB112" s="15" t="str">
        <f>IF(LEN($AA112)=0,"N",IF(LEN($AA112)&gt;1,"Error -- Availability entered in an incorrect format",IF($AA112='Control Panel'!$F$36,$AA112,IF($AA112='Control Panel'!$F$37,$AA112,IF($AA112='Control Panel'!$F$38,$AA112,IF($AA112='Control Panel'!$F$39,$AA112,IF($AA112='Control Panel'!$F$40,$AA112,IF($AA112='Control Panel'!$F$41,$AA112,"Error -- Availability entered in an incorrect format"))))))))</f>
        <v>N</v>
      </c>
    </row>
    <row r="113" spans="1:28" s="15" customFormat="1" ht="30" x14ac:dyDescent="0.25">
      <c r="A113" s="7">
        <v>101</v>
      </c>
      <c r="B113" s="215" t="s">
        <v>1682</v>
      </c>
      <c r="C113" s="14" t="s">
        <v>6</v>
      </c>
      <c r="D113" s="231"/>
      <c r="E113" s="268"/>
      <c r="F113" s="215" t="str">
        <f t="shared" si="2"/>
        <v>N/A</v>
      </c>
      <c r="G113" s="6"/>
      <c r="AA113" s="15" t="str">
        <f t="shared" si="3"/>
        <v/>
      </c>
      <c r="AB113" s="15" t="str">
        <f>IF(LEN($AA113)=0,"N",IF(LEN($AA113)&gt;1,"Error -- Availability entered in an incorrect format",IF($AA113='Control Panel'!$F$36,$AA113,IF($AA113='Control Panel'!$F$37,$AA113,IF($AA113='Control Panel'!$F$38,$AA113,IF($AA113='Control Panel'!$F$39,$AA113,IF($AA113='Control Panel'!$F$40,$AA113,IF($AA113='Control Panel'!$F$41,$AA113,"Error -- Availability entered in an incorrect format"))))))))</f>
        <v>N</v>
      </c>
    </row>
    <row r="114" spans="1:28" s="15" customFormat="1" ht="45" x14ac:dyDescent="0.25">
      <c r="A114" s="7">
        <v>102</v>
      </c>
      <c r="B114" s="215" t="s">
        <v>1683</v>
      </c>
      <c r="C114" s="14" t="s">
        <v>6</v>
      </c>
      <c r="D114" s="231"/>
      <c r="E114" s="268"/>
      <c r="F114" s="215" t="str">
        <f t="shared" si="2"/>
        <v>N/A</v>
      </c>
      <c r="G114" s="6"/>
      <c r="AA114" s="15" t="str">
        <f t="shared" si="3"/>
        <v/>
      </c>
      <c r="AB114" s="15" t="str">
        <f>IF(LEN($AA114)=0,"N",IF(LEN($AA114)&gt;1,"Error -- Availability entered in an incorrect format",IF($AA114='Control Panel'!$F$36,$AA114,IF($AA114='Control Panel'!$F$37,$AA114,IF($AA114='Control Panel'!$F$38,$AA114,IF($AA114='Control Panel'!$F$39,$AA114,IF($AA114='Control Panel'!$F$40,$AA114,IF($AA114='Control Panel'!$F$41,$AA114,"Error -- Availability entered in an incorrect format"))))))))</f>
        <v>N</v>
      </c>
    </row>
    <row r="115" spans="1:28" s="15" customFormat="1" ht="45" x14ac:dyDescent="0.25">
      <c r="A115" s="7">
        <v>103</v>
      </c>
      <c r="B115" s="215" t="s">
        <v>1684</v>
      </c>
      <c r="C115" s="14" t="s">
        <v>6</v>
      </c>
      <c r="D115" s="231"/>
      <c r="E115" s="268"/>
      <c r="F115" s="215" t="str">
        <f t="shared" si="2"/>
        <v>N/A</v>
      </c>
      <c r="G115" s="6"/>
      <c r="AA115" s="15" t="str">
        <f t="shared" si="3"/>
        <v/>
      </c>
      <c r="AB115" s="15" t="str">
        <f>IF(LEN($AA115)=0,"N",IF(LEN($AA115)&gt;1,"Error -- Availability entered in an incorrect format",IF($AA115='Control Panel'!$F$36,$AA115,IF($AA115='Control Panel'!$F$37,$AA115,IF($AA115='Control Panel'!$F$38,$AA115,IF($AA115='Control Panel'!$F$39,$AA115,IF($AA115='Control Panel'!$F$40,$AA115,IF($AA115='Control Panel'!$F$41,$AA115,"Error -- Availability entered in an incorrect format"))))))))</f>
        <v>N</v>
      </c>
    </row>
    <row r="116" spans="1:28" s="15" customFormat="1" ht="45" x14ac:dyDescent="0.25">
      <c r="A116" s="7">
        <v>104</v>
      </c>
      <c r="B116" s="215" t="s">
        <v>1685</v>
      </c>
      <c r="C116" s="14" t="s">
        <v>6</v>
      </c>
      <c r="D116" s="231"/>
      <c r="E116" s="268"/>
      <c r="F116" s="215" t="str">
        <f t="shared" si="2"/>
        <v>N/A</v>
      </c>
      <c r="G116" s="6"/>
      <c r="AA116" s="15" t="str">
        <f t="shared" si="3"/>
        <v/>
      </c>
      <c r="AB116" s="15" t="str">
        <f>IF(LEN($AA116)=0,"N",IF(LEN($AA116)&gt;1,"Error -- Availability entered in an incorrect format",IF($AA116='Control Panel'!$F$36,$AA116,IF($AA116='Control Panel'!$F$37,$AA116,IF($AA116='Control Panel'!$F$38,$AA116,IF($AA116='Control Panel'!$F$39,$AA116,IF($AA116='Control Panel'!$F$40,$AA116,IF($AA116='Control Panel'!$F$41,$AA116,"Error -- Availability entered in an incorrect format"))))))))</f>
        <v>N</v>
      </c>
    </row>
    <row r="117" spans="1:28" s="15" customFormat="1" x14ac:dyDescent="0.25">
      <c r="A117" s="7">
        <v>105</v>
      </c>
      <c r="B117" s="215" t="s">
        <v>1686</v>
      </c>
      <c r="C117" s="14" t="s">
        <v>6</v>
      </c>
      <c r="D117" s="231"/>
      <c r="E117" s="268"/>
      <c r="F117" s="215" t="str">
        <f t="shared" si="2"/>
        <v>N/A</v>
      </c>
      <c r="G117" s="6"/>
      <c r="AA117" s="15" t="str">
        <f t="shared" si="3"/>
        <v/>
      </c>
      <c r="AB117" s="15" t="str">
        <f>IF(LEN($AA117)=0,"N",IF(LEN($AA117)&gt;1,"Error -- Availability entered in an incorrect format",IF($AA117='Control Panel'!$F$36,$AA117,IF($AA117='Control Panel'!$F$37,$AA117,IF($AA117='Control Panel'!$F$38,$AA117,IF($AA117='Control Panel'!$F$39,$AA117,IF($AA117='Control Panel'!$F$40,$AA117,IF($AA117='Control Panel'!$F$41,$AA117,"Error -- Availability entered in an incorrect format"))))))))</f>
        <v>N</v>
      </c>
    </row>
    <row r="118" spans="1:28" s="15" customFormat="1" ht="30" x14ac:dyDescent="0.25">
      <c r="A118" s="7">
        <v>106</v>
      </c>
      <c r="B118" s="215" t="s">
        <v>1687</v>
      </c>
      <c r="C118" s="14" t="s">
        <v>5</v>
      </c>
      <c r="D118" s="231"/>
      <c r="E118" s="268"/>
      <c r="F118" s="215" t="str">
        <f t="shared" si="2"/>
        <v>N/A</v>
      </c>
      <c r="G118" s="6"/>
      <c r="AA118" s="15" t="str">
        <f t="shared" si="3"/>
        <v/>
      </c>
      <c r="AB118" s="15" t="str">
        <f>IF(LEN($AA118)=0,"N",IF(LEN($AA118)&gt;1,"Error -- Availability entered in an incorrect format",IF($AA118='Control Panel'!$F$36,$AA118,IF($AA118='Control Panel'!$F$37,$AA118,IF($AA118='Control Panel'!$F$38,$AA118,IF($AA118='Control Panel'!$F$39,$AA118,IF($AA118='Control Panel'!$F$40,$AA118,IF($AA118='Control Panel'!$F$41,$AA118,"Error -- Availability entered in an incorrect format"))))))))</f>
        <v>N</v>
      </c>
    </row>
    <row r="119" spans="1:28" s="15" customFormat="1" ht="30" x14ac:dyDescent="0.25">
      <c r="A119" s="7">
        <v>107</v>
      </c>
      <c r="B119" s="215" t="s">
        <v>1688</v>
      </c>
      <c r="C119" s="14" t="s">
        <v>6</v>
      </c>
      <c r="D119" s="231"/>
      <c r="E119" s="268"/>
      <c r="F119" s="215" t="str">
        <f t="shared" si="2"/>
        <v>N/A</v>
      </c>
      <c r="G119" s="6"/>
      <c r="AA119" s="15" t="str">
        <f t="shared" si="3"/>
        <v/>
      </c>
      <c r="AB119" s="15" t="str">
        <f>IF(LEN($AA119)=0,"N",IF(LEN($AA119)&gt;1,"Error -- Availability entered in an incorrect format",IF($AA119='Control Panel'!$F$36,$AA119,IF($AA119='Control Panel'!$F$37,$AA119,IF($AA119='Control Panel'!$F$38,$AA119,IF($AA119='Control Panel'!$F$39,$AA119,IF($AA119='Control Panel'!$F$40,$AA119,IF($AA119='Control Panel'!$F$41,$AA119,"Error -- Availability entered in an incorrect format"))))))))</f>
        <v>N</v>
      </c>
    </row>
    <row r="120" spans="1:28" s="15" customFormat="1" x14ac:dyDescent="0.25">
      <c r="A120" s="7">
        <v>108</v>
      </c>
      <c r="B120" s="215" t="s">
        <v>1689</v>
      </c>
      <c r="C120" s="14" t="s">
        <v>6</v>
      </c>
      <c r="D120" s="231"/>
      <c r="E120" s="268"/>
      <c r="F120" s="215" t="str">
        <f t="shared" si="2"/>
        <v>N/A</v>
      </c>
      <c r="G120" s="6"/>
      <c r="AA120" s="15" t="str">
        <f t="shared" si="3"/>
        <v/>
      </c>
      <c r="AB120" s="15" t="str">
        <f>IF(LEN($AA120)=0,"N",IF(LEN($AA120)&gt;1,"Error -- Availability entered in an incorrect format",IF($AA120='Control Panel'!$F$36,$AA120,IF($AA120='Control Panel'!$F$37,$AA120,IF($AA120='Control Panel'!$F$38,$AA120,IF($AA120='Control Panel'!$F$39,$AA120,IF($AA120='Control Panel'!$F$40,$AA120,IF($AA120='Control Panel'!$F$41,$AA120,"Error -- Availability entered in an incorrect format"))))))))</f>
        <v>N</v>
      </c>
    </row>
    <row r="121" spans="1:28" s="15" customFormat="1" ht="45" x14ac:dyDescent="0.25">
      <c r="A121" s="7">
        <v>109</v>
      </c>
      <c r="B121" s="215" t="s">
        <v>1690</v>
      </c>
      <c r="C121" s="14" t="s">
        <v>5</v>
      </c>
      <c r="D121" s="231"/>
      <c r="E121" s="268"/>
      <c r="F121" s="215" t="str">
        <f t="shared" si="2"/>
        <v>N/A</v>
      </c>
      <c r="G121" s="6"/>
      <c r="AA121" s="15" t="str">
        <f t="shared" si="3"/>
        <v/>
      </c>
      <c r="AB121" s="15" t="str">
        <f>IF(LEN($AA121)=0,"N",IF(LEN($AA121)&gt;1,"Error -- Availability entered in an incorrect format",IF($AA121='Control Panel'!$F$36,$AA121,IF($AA121='Control Panel'!$F$37,$AA121,IF($AA121='Control Panel'!$F$38,$AA121,IF($AA121='Control Panel'!$F$39,$AA121,IF($AA121='Control Panel'!$F$40,$AA121,IF($AA121='Control Panel'!$F$41,$AA121,"Error -- Availability entered in an incorrect format"))))))))</f>
        <v>N</v>
      </c>
    </row>
    <row r="122" spans="1:28" s="15" customFormat="1" ht="105" x14ac:dyDescent="0.25">
      <c r="A122" s="7">
        <v>110</v>
      </c>
      <c r="B122" s="215" t="s">
        <v>1691</v>
      </c>
      <c r="C122" s="14" t="s">
        <v>5</v>
      </c>
      <c r="D122" s="231"/>
      <c r="E122" s="268"/>
      <c r="F122" s="215" t="str">
        <f t="shared" si="2"/>
        <v>N/A</v>
      </c>
      <c r="G122" s="6"/>
      <c r="AA122" s="15" t="str">
        <f t="shared" si="3"/>
        <v/>
      </c>
      <c r="AB122" s="15" t="str">
        <f>IF(LEN($AA122)=0,"N",IF(LEN($AA122)&gt;1,"Error -- Availability entered in an incorrect format",IF($AA122='Control Panel'!$F$36,$AA122,IF($AA122='Control Panel'!$F$37,$AA122,IF($AA122='Control Panel'!$F$38,$AA122,IF($AA122='Control Panel'!$F$39,$AA122,IF($AA122='Control Panel'!$F$40,$AA122,IF($AA122='Control Panel'!$F$41,$AA122,"Error -- Availability entered in an incorrect format"))))))))</f>
        <v>N</v>
      </c>
    </row>
    <row r="123" spans="1:28" s="15" customFormat="1" ht="75" x14ac:dyDescent="0.25">
      <c r="A123" s="7">
        <v>111</v>
      </c>
      <c r="B123" s="215" t="s">
        <v>1692</v>
      </c>
      <c r="C123" s="14" t="s">
        <v>5</v>
      </c>
      <c r="D123" s="231"/>
      <c r="E123" s="268"/>
      <c r="F123" s="215" t="str">
        <f t="shared" si="2"/>
        <v>N/A</v>
      </c>
      <c r="G123" s="6"/>
      <c r="AA123" s="15" t="str">
        <f t="shared" si="3"/>
        <v/>
      </c>
      <c r="AB123" s="15" t="str">
        <f>IF(LEN($AA123)=0,"N",IF(LEN($AA123)&gt;1,"Error -- Availability entered in an incorrect format",IF($AA123='Control Panel'!$F$36,$AA123,IF($AA123='Control Panel'!$F$37,$AA123,IF($AA123='Control Panel'!$F$38,$AA123,IF($AA123='Control Panel'!$F$39,$AA123,IF($AA123='Control Panel'!$F$40,$AA123,IF($AA123='Control Panel'!$F$41,$AA123,"Error -- Availability entered in an incorrect format"))))))))</f>
        <v>N</v>
      </c>
    </row>
    <row r="124" spans="1:28" s="15" customFormat="1" ht="30" x14ac:dyDescent="0.25">
      <c r="A124" s="7">
        <v>112</v>
      </c>
      <c r="B124" s="215" t="s">
        <v>1693</v>
      </c>
      <c r="C124" s="14" t="s">
        <v>6</v>
      </c>
      <c r="D124" s="231"/>
      <c r="E124" s="268"/>
      <c r="F124" s="215" t="str">
        <f t="shared" si="2"/>
        <v>N/A</v>
      </c>
      <c r="G124" s="6"/>
      <c r="AA124" s="15" t="str">
        <f t="shared" si="3"/>
        <v/>
      </c>
      <c r="AB124" s="15" t="str">
        <f>IF(LEN($AA124)=0,"N",IF(LEN($AA124)&gt;1,"Error -- Availability entered in an incorrect format",IF($AA124='Control Panel'!$F$36,$AA124,IF($AA124='Control Panel'!$F$37,$AA124,IF($AA124='Control Panel'!$F$38,$AA124,IF($AA124='Control Panel'!$F$39,$AA124,IF($AA124='Control Panel'!$F$40,$AA124,IF($AA124='Control Panel'!$F$41,$AA124,"Error -- Availability entered in an incorrect format"))))))))</f>
        <v>N</v>
      </c>
    </row>
    <row r="125" spans="1:28" s="15" customFormat="1" ht="30" x14ac:dyDescent="0.25">
      <c r="A125" s="7">
        <v>113</v>
      </c>
      <c r="B125" s="215" t="s">
        <v>1694</v>
      </c>
      <c r="C125" s="14" t="s">
        <v>5</v>
      </c>
      <c r="D125" s="231"/>
      <c r="E125" s="268"/>
      <c r="F125" s="215" t="str">
        <f t="shared" si="2"/>
        <v>N/A</v>
      </c>
      <c r="G125" s="6"/>
      <c r="AA125" s="15" t="str">
        <f t="shared" si="3"/>
        <v/>
      </c>
      <c r="AB125" s="15" t="str">
        <f>IF(LEN($AA125)=0,"N",IF(LEN($AA125)&gt;1,"Error -- Availability entered in an incorrect format",IF($AA125='Control Panel'!$F$36,$AA125,IF($AA125='Control Panel'!$F$37,$AA125,IF($AA125='Control Panel'!$F$38,$AA125,IF($AA125='Control Panel'!$F$39,$AA125,IF($AA125='Control Panel'!$F$40,$AA125,IF($AA125='Control Panel'!$F$41,$AA125,"Error -- Availability entered in an incorrect format"))))))))</f>
        <v>N</v>
      </c>
    </row>
    <row r="126" spans="1:28" s="15" customFormat="1" ht="30" x14ac:dyDescent="0.25">
      <c r="A126" s="7">
        <v>114</v>
      </c>
      <c r="B126" s="215" t="s">
        <v>1695</v>
      </c>
      <c r="C126" s="14" t="s">
        <v>6</v>
      </c>
      <c r="D126" s="231"/>
      <c r="E126" s="268"/>
      <c r="F126" s="215" t="str">
        <f t="shared" si="2"/>
        <v>N/A</v>
      </c>
      <c r="G126" s="6"/>
      <c r="AA126" s="15" t="str">
        <f t="shared" si="3"/>
        <v/>
      </c>
      <c r="AB126" s="15" t="str">
        <f>IF(LEN($AA126)=0,"N",IF(LEN($AA126)&gt;1,"Error -- Availability entered in an incorrect format",IF($AA126='Control Panel'!$F$36,$AA126,IF($AA126='Control Panel'!$F$37,$AA126,IF($AA126='Control Panel'!$F$38,$AA126,IF($AA126='Control Panel'!$F$39,$AA126,IF($AA126='Control Panel'!$F$40,$AA126,IF($AA126='Control Panel'!$F$41,$AA126,"Error -- Availability entered in an incorrect format"))))))))</f>
        <v>N</v>
      </c>
    </row>
    <row r="127" spans="1:28" s="15" customFormat="1" ht="30" x14ac:dyDescent="0.25">
      <c r="A127" s="7">
        <v>115</v>
      </c>
      <c r="B127" s="215" t="s">
        <v>1696</v>
      </c>
      <c r="C127" s="14" t="s">
        <v>6</v>
      </c>
      <c r="D127" s="231"/>
      <c r="E127" s="268"/>
      <c r="F127" s="215" t="str">
        <f t="shared" si="2"/>
        <v>N/A</v>
      </c>
      <c r="G127" s="6"/>
      <c r="AA127" s="15" t="str">
        <f t="shared" si="3"/>
        <v/>
      </c>
      <c r="AB127" s="15" t="str">
        <f>IF(LEN($AA127)=0,"N",IF(LEN($AA127)&gt;1,"Error -- Availability entered in an incorrect format",IF($AA127='Control Panel'!$F$36,$AA127,IF($AA127='Control Panel'!$F$37,$AA127,IF($AA127='Control Panel'!$F$38,$AA127,IF($AA127='Control Panel'!$F$39,$AA127,IF($AA127='Control Panel'!$F$40,$AA127,IF($AA127='Control Panel'!$F$41,$AA127,"Error -- Availability entered in an incorrect format"))))))))</f>
        <v>N</v>
      </c>
    </row>
    <row r="128" spans="1:28" s="15" customFormat="1" ht="30" x14ac:dyDescent="0.25">
      <c r="A128" s="7">
        <v>116</v>
      </c>
      <c r="B128" s="215" t="s">
        <v>1697</v>
      </c>
      <c r="C128" s="14" t="s">
        <v>6</v>
      </c>
      <c r="D128" s="231"/>
      <c r="E128" s="268"/>
      <c r="F128" s="215" t="str">
        <f t="shared" si="2"/>
        <v>N/A</v>
      </c>
      <c r="G128" s="6"/>
      <c r="AA128" s="15" t="str">
        <f t="shared" si="3"/>
        <v/>
      </c>
      <c r="AB128" s="15" t="str">
        <f>IF(LEN($AA128)=0,"N",IF(LEN($AA128)&gt;1,"Error -- Availability entered in an incorrect format",IF($AA128='Control Panel'!$F$36,$AA128,IF($AA128='Control Panel'!$F$37,$AA128,IF($AA128='Control Panel'!$F$38,$AA128,IF($AA128='Control Panel'!$F$39,$AA128,IF($AA128='Control Panel'!$F$40,$AA128,IF($AA128='Control Panel'!$F$41,$AA128,"Error -- Availability entered in an incorrect format"))))))))</f>
        <v>N</v>
      </c>
    </row>
    <row r="129" spans="1:28" s="15" customFormat="1" ht="30" x14ac:dyDescent="0.25">
      <c r="A129" s="7">
        <v>117</v>
      </c>
      <c r="B129" s="215" t="s">
        <v>1698</v>
      </c>
      <c r="C129" s="14" t="s">
        <v>5</v>
      </c>
      <c r="D129" s="231"/>
      <c r="E129" s="268"/>
      <c r="F129" s="215" t="str">
        <f t="shared" si="2"/>
        <v>N/A</v>
      </c>
      <c r="G129" s="6"/>
      <c r="AA129" s="15" t="str">
        <f t="shared" si="3"/>
        <v/>
      </c>
      <c r="AB129" s="15" t="str">
        <f>IF(LEN($AA129)=0,"N",IF(LEN($AA129)&gt;1,"Error -- Availability entered in an incorrect format",IF($AA129='Control Panel'!$F$36,$AA129,IF($AA129='Control Panel'!$F$37,$AA129,IF($AA129='Control Panel'!$F$38,$AA129,IF($AA129='Control Panel'!$F$39,$AA129,IF($AA129='Control Panel'!$F$40,$AA129,IF($AA129='Control Panel'!$F$41,$AA129,"Error -- Availability entered in an incorrect format"))))))))</f>
        <v>N</v>
      </c>
    </row>
    <row r="130" spans="1:28" s="15" customFormat="1" ht="30" x14ac:dyDescent="0.25">
      <c r="A130" s="7">
        <v>118</v>
      </c>
      <c r="B130" s="215" t="s">
        <v>1699</v>
      </c>
      <c r="C130" s="14" t="s">
        <v>6</v>
      </c>
      <c r="D130" s="231"/>
      <c r="E130" s="268"/>
      <c r="F130" s="215" t="str">
        <f t="shared" si="2"/>
        <v>N/A</v>
      </c>
      <c r="G130" s="6"/>
      <c r="AA130" s="15" t="str">
        <f t="shared" si="3"/>
        <v/>
      </c>
      <c r="AB130" s="15" t="str">
        <f>IF(LEN($AA130)=0,"N",IF(LEN($AA130)&gt;1,"Error -- Availability entered in an incorrect format",IF($AA130='Control Panel'!$F$36,$AA130,IF($AA130='Control Panel'!$F$37,$AA130,IF($AA130='Control Panel'!$F$38,$AA130,IF($AA130='Control Panel'!$F$39,$AA130,IF($AA130='Control Panel'!$F$40,$AA130,IF($AA130='Control Panel'!$F$41,$AA130,"Error -- Availability entered in an incorrect format"))))))))</f>
        <v>N</v>
      </c>
    </row>
    <row r="131" spans="1:28" s="15" customFormat="1" ht="60" x14ac:dyDescent="0.25">
      <c r="A131" s="7">
        <v>119</v>
      </c>
      <c r="B131" s="215" t="s">
        <v>1700</v>
      </c>
      <c r="C131" s="14" t="s">
        <v>6</v>
      </c>
      <c r="D131" s="231"/>
      <c r="E131" s="268"/>
      <c r="F131" s="215" t="str">
        <f t="shared" si="2"/>
        <v>N/A</v>
      </c>
      <c r="G131" s="6"/>
      <c r="AA131" s="15" t="str">
        <f t="shared" si="3"/>
        <v/>
      </c>
      <c r="AB131" s="15" t="str">
        <f>IF(LEN($AA131)=0,"N",IF(LEN($AA131)&gt;1,"Error -- Availability entered in an incorrect format",IF($AA131='Control Panel'!$F$36,$AA131,IF($AA131='Control Panel'!$F$37,$AA131,IF($AA131='Control Panel'!$F$38,$AA131,IF($AA131='Control Panel'!$F$39,$AA131,IF($AA131='Control Panel'!$F$40,$AA131,IF($AA131='Control Panel'!$F$41,$AA131,"Error -- Availability entered in an incorrect format"))))))))</f>
        <v>N</v>
      </c>
    </row>
    <row r="132" spans="1:28" s="15" customFormat="1" ht="30" x14ac:dyDescent="0.25">
      <c r="A132" s="7">
        <v>120</v>
      </c>
      <c r="B132" s="215" t="s">
        <v>1701</v>
      </c>
      <c r="C132" s="14" t="s">
        <v>6</v>
      </c>
      <c r="D132" s="231"/>
      <c r="E132" s="268"/>
      <c r="F132" s="215" t="str">
        <f t="shared" si="2"/>
        <v>N/A</v>
      </c>
      <c r="G132" s="6"/>
      <c r="AA132" s="15" t="str">
        <f t="shared" si="3"/>
        <v/>
      </c>
      <c r="AB132" s="15" t="str">
        <f>IF(LEN($AA132)=0,"N",IF(LEN($AA132)&gt;1,"Error -- Availability entered in an incorrect format",IF($AA132='Control Panel'!$F$36,$AA132,IF($AA132='Control Panel'!$F$37,$AA132,IF($AA132='Control Panel'!$F$38,$AA132,IF($AA132='Control Panel'!$F$39,$AA132,IF($AA132='Control Panel'!$F$40,$AA132,IF($AA132='Control Panel'!$F$41,$AA132,"Error -- Availability entered in an incorrect format"))))))))</f>
        <v>N</v>
      </c>
    </row>
    <row r="133" spans="1:28" s="15" customFormat="1" x14ac:dyDescent="0.25">
      <c r="A133" s="7">
        <v>121</v>
      </c>
      <c r="B133" s="263" t="s">
        <v>1702</v>
      </c>
      <c r="C133" s="14"/>
      <c r="D133" s="231"/>
      <c r="E133" s="268"/>
      <c r="F133" s="215" t="str">
        <f t="shared" si="2"/>
        <v>N/A</v>
      </c>
      <c r="G133" s="6"/>
      <c r="AA133" s="15" t="str">
        <f t="shared" si="3"/>
        <v/>
      </c>
      <c r="AB133" s="15" t="str">
        <f>IF(LEN($AA133)=0,"N",IF(LEN($AA133)&gt;1,"Error -- Availability entered in an incorrect format",IF($AA133='Control Panel'!$F$36,$AA133,IF($AA133='Control Panel'!$F$37,$AA133,IF($AA133='Control Panel'!$F$38,$AA133,IF($AA133='Control Panel'!$F$39,$AA133,IF($AA133='Control Panel'!$F$40,$AA133,IF($AA133='Control Panel'!$F$41,$AA133,"Error -- Availability entered in an incorrect format"))))))))</f>
        <v>N</v>
      </c>
    </row>
    <row r="134" spans="1:28" s="15" customFormat="1" ht="30" x14ac:dyDescent="0.25">
      <c r="A134" s="7">
        <v>122</v>
      </c>
      <c r="B134" s="215" t="s">
        <v>1703</v>
      </c>
      <c r="C134" s="14" t="s">
        <v>5</v>
      </c>
      <c r="D134" s="231"/>
      <c r="E134" s="268"/>
      <c r="F134" s="215" t="str">
        <f t="shared" si="2"/>
        <v>N/A</v>
      </c>
      <c r="G134" s="6"/>
      <c r="AA134" s="15" t="str">
        <f t="shared" si="3"/>
        <v/>
      </c>
      <c r="AB134" s="15" t="str">
        <f>IF(LEN($AA134)=0,"N",IF(LEN($AA134)&gt;1,"Error -- Availability entered in an incorrect format",IF($AA134='Control Panel'!$F$36,$AA134,IF($AA134='Control Panel'!$F$37,$AA134,IF($AA134='Control Panel'!$F$38,$AA134,IF($AA134='Control Panel'!$F$39,$AA134,IF($AA134='Control Panel'!$F$40,$AA134,IF($AA134='Control Panel'!$F$41,$AA134,"Error -- Availability entered in an incorrect format"))))))))</f>
        <v>N</v>
      </c>
    </row>
    <row r="135" spans="1:28" s="15" customFormat="1" ht="45" x14ac:dyDescent="0.25">
      <c r="A135" s="7">
        <v>123</v>
      </c>
      <c r="B135" s="215" t="s">
        <v>1704</v>
      </c>
      <c r="C135" s="14" t="s">
        <v>5</v>
      </c>
      <c r="D135" s="231"/>
      <c r="E135" s="268"/>
      <c r="F135" s="215" t="str">
        <f t="shared" si="2"/>
        <v>N/A</v>
      </c>
      <c r="G135" s="6"/>
      <c r="AA135" s="15" t="str">
        <f t="shared" si="3"/>
        <v/>
      </c>
      <c r="AB135" s="15" t="str">
        <f>IF(LEN($AA135)=0,"N",IF(LEN($AA135)&gt;1,"Error -- Availability entered in an incorrect format",IF($AA135='Control Panel'!$F$36,$AA135,IF($AA135='Control Panel'!$F$37,$AA135,IF($AA135='Control Panel'!$F$38,$AA135,IF($AA135='Control Panel'!$F$39,$AA135,IF($AA135='Control Panel'!$F$40,$AA135,IF($AA135='Control Panel'!$F$41,$AA135,"Error -- Availability entered in an incorrect format"))))))))</f>
        <v>N</v>
      </c>
    </row>
    <row r="136" spans="1:28" s="15" customFormat="1" ht="45" x14ac:dyDescent="0.25">
      <c r="A136" s="7">
        <v>124</v>
      </c>
      <c r="B136" s="215" t="s">
        <v>1705</v>
      </c>
      <c r="C136" s="14" t="s">
        <v>5</v>
      </c>
      <c r="D136" s="231"/>
      <c r="E136" s="268"/>
      <c r="F136" s="215" t="str">
        <f t="shared" si="2"/>
        <v>N/A</v>
      </c>
      <c r="G136" s="6"/>
      <c r="AA136" s="15" t="str">
        <f t="shared" si="3"/>
        <v/>
      </c>
      <c r="AB136" s="15" t="str">
        <f>IF(LEN($AA136)=0,"N",IF(LEN($AA136)&gt;1,"Error -- Availability entered in an incorrect format",IF($AA136='Control Panel'!$F$36,$AA136,IF($AA136='Control Panel'!$F$37,$AA136,IF($AA136='Control Panel'!$F$38,$AA136,IF($AA136='Control Panel'!$F$39,$AA136,IF($AA136='Control Panel'!$F$40,$AA136,IF($AA136='Control Panel'!$F$41,$AA136,"Error -- Availability entered in an incorrect format"))))))))</f>
        <v>N</v>
      </c>
    </row>
    <row r="137" spans="1:28" s="15" customFormat="1" ht="45" x14ac:dyDescent="0.25">
      <c r="A137" s="7">
        <v>125</v>
      </c>
      <c r="B137" s="215" t="s">
        <v>1706</v>
      </c>
      <c r="C137" s="14" t="s">
        <v>5</v>
      </c>
      <c r="D137" s="231"/>
      <c r="E137" s="268"/>
      <c r="F137" s="215" t="str">
        <f t="shared" si="2"/>
        <v>N/A</v>
      </c>
      <c r="G137" s="6"/>
      <c r="AA137" s="15" t="str">
        <f t="shared" si="3"/>
        <v/>
      </c>
      <c r="AB137" s="15" t="str">
        <f>IF(LEN($AA137)=0,"N",IF(LEN($AA137)&gt;1,"Error -- Availability entered in an incorrect format",IF($AA137='Control Panel'!$F$36,$AA137,IF($AA137='Control Panel'!$F$37,$AA137,IF($AA137='Control Panel'!$F$38,$AA137,IF($AA137='Control Panel'!$F$39,$AA137,IF($AA137='Control Panel'!$F$40,$AA137,IF($AA137='Control Panel'!$F$41,$AA137,"Error -- Availability entered in an incorrect format"))))))))</f>
        <v>N</v>
      </c>
    </row>
    <row r="138" spans="1:28" s="15" customFormat="1" ht="45" x14ac:dyDescent="0.25">
      <c r="A138" s="7">
        <v>126</v>
      </c>
      <c r="B138" s="215" t="s">
        <v>1707</v>
      </c>
      <c r="C138" s="14" t="s">
        <v>5</v>
      </c>
      <c r="D138" s="231"/>
      <c r="E138" s="268"/>
      <c r="F138" s="215" t="str">
        <f t="shared" si="2"/>
        <v>N/A</v>
      </c>
      <c r="G138" s="6"/>
      <c r="AA138" s="15" t="str">
        <f t="shared" si="3"/>
        <v/>
      </c>
      <c r="AB138" s="15" t="str">
        <f>IF(LEN($AA138)=0,"N",IF(LEN($AA138)&gt;1,"Error -- Availability entered in an incorrect format",IF($AA138='Control Panel'!$F$36,$AA138,IF($AA138='Control Panel'!$F$37,$AA138,IF($AA138='Control Panel'!$F$38,$AA138,IF($AA138='Control Panel'!$F$39,$AA138,IF($AA138='Control Panel'!$F$40,$AA138,IF($AA138='Control Panel'!$F$41,$AA138,"Error -- Availability entered in an incorrect format"))))))))</f>
        <v>N</v>
      </c>
    </row>
    <row r="139" spans="1:28" s="15" customFormat="1" x14ac:dyDescent="0.25">
      <c r="A139" s="7">
        <v>127</v>
      </c>
      <c r="B139" s="215" t="s">
        <v>1708</v>
      </c>
      <c r="C139" s="14" t="s">
        <v>5</v>
      </c>
      <c r="D139" s="231"/>
      <c r="E139" s="268"/>
      <c r="F139" s="215" t="str">
        <f t="shared" si="2"/>
        <v>N/A</v>
      </c>
      <c r="G139" s="6"/>
      <c r="AA139" s="15" t="str">
        <f t="shared" si="3"/>
        <v/>
      </c>
      <c r="AB139" s="15" t="str">
        <f>IF(LEN($AA139)=0,"N",IF(LEN($AA139)&gt;1,"Error -- Availability entered in an incorrect format",IF($AA139='Control Panel'!$F$36,$AA139,IF($AA139='Control Panel'!$F$37,$AA139,IF($AA139='Control Panel'!$F$38,$AA139,IF($AA139='Control Panel'!$F$39,$AA139,IF($AA139='Control Panel'!$F$40,$AA139,IF($AA139='Control Panel'!$F$41,$AA139,"Error -- Availability entered in an incorrect format"))))))))</f>
        <v>N</v>
      </c>
    </row>
    <row r="140" spans="1:28" s="15" customFormat="1" x14ac:dyDescent="0.25">
      <c r="A140" s="7">
        <v>128</v>
      </c>
      <c r="B140" s="263" t="s">
        <v>1709</v>
      </c>
      <c r="C140" s="14"/>
      <c r="D140" s="231"/>
      <c r="E140" s="268"/>
      <c r="F140" s="215" t="str">
        <f t="shared" si="2"/>
        <v>N/A</v>
      </c>
      <c r="G140" s="6"/>
      <c r="AA140" s="15" t="str">
        <f t="shared" si="3"/>
        <v/>
      </c>
      <c r="AB140" s="15" t="str">
        <f>IF(LEN($AA140)=0,"N",IF(LEN($AA140)&gt;1,"Error -- Availability entered in an incorrect format",IF($AA140='Control Panel'!$F$36,$AA140,IF($AA140='Control Panel'!$F$37,$AA140,IF($AA140='Control Panel'!$F$38,$AA140,IF($AA140='Control Panel'!$F$39,$AA140,IF($AA140='Control Panel'!$F$40,$AA140,IF($AA140='Control Panel'!$F$41,$AA140,"Error -- Availability entered in an incorrect format"))))))))</f>
        <v>N</v>
      </c>
    </row>
    <row r="141" spans="1:28" s="15" customFormat="1" x14ac:dyDescent="0.25">
      <c r="A141" s="7">
        <v>129</v>
      </c>
      <c r="B141" s="215" t="s">
        <v>1710</v>
      </c>
      <c r="C141" s="14" t="s">
        <v>5</v>
      </c>
      <c r="D141" s="231"/>
      <c r="E141" s="268"/>
      <c r="F141" s="215" t="str">
        <f t="shared" si="2"/>
        <v>N/A</v>
      </c>
      <c r="G141" s="6"/>
      <c r="AA141" s="15" t="str">
        <f t="shared" si="3"/>
        <v/>
      </c>
      <c r="AB141" s="15" t="str">
        <f>IF(LEN($AA141)=0,"N",IF(LEN($AA141)&gt;1,"Error -- Availability entered in an incorrect format",IF($AA141='Control Panel'!$F$36,$AA141,IF($AA141='Control Panel'!$F$37,$AA141,IF($AA141='Control Panel'!$F$38,$AA141,IF($AA141='Control Panel'!$F$39,$AA141,IF($AA141='Control Panel'!$F$40,$AA141,IF($AA141='Control Panel'!$F$41,$AA141,"Error -- Availability entered in an incorrect format"))))))))</f>
        <v>N</v>
      </c>
    </row>
    <row r="142" spans="1:28" s="15" customFormat="1" ht="30" x14ac:dyDescent="0.25">
      <c r="A142" s="7">
        <v>130</v>
      </c>
      <c r="B142" s="215" t="s">
        <v>1711</v>
      </c>
      <c r="C142" s="14" t="s">
        <v>5</v>
      </c>
      <c r="D142" s="231"/>
      <c r="E142" s="268"/>
      <c r="F142" s="215" t="str">
        <f t="shared" ref="F142:F187" si="4">IF($D$10=$A$9,"N/A",$D$10)</f>
        <v>N/A</v>
      </c>
      <c r="G142" s="6"/>
      <c r="AA142" s="15" t="str">
        <f t="shared" ref="AA142:AA187" si="5">TRIM($D142)</f>
        <v/>
      </c>
      <c r="AB142" s="15" t="str">
        <f>IF(LEN($AA142)=0,"N",IF(LEN($AA142)&gt;1,"Error -- Availability entered in an incorrect format",IF($AA142='Control Panel'!$F$36,$AA142,IF($AA142='Control Panel'!$F$37,$AA142,IF($AA142='Control Panel'!$F$38,$AA142,IF($AA142='Control Panel'!$F$39,$AA142,IF($AA142='Control Panel'!$F$40,$AA142,IF($AA142='Control Panel'!$F$41,$AA142,"Error -- Availability entered in an incorrect format"))))))))</f>
        <v>N</v>
      </c>
    </row>
    <row r="143" spans="1:28" s="15" customFormat="1" ht="30" x14ac:dyDescent="0.25">
      <c r="A143" s="7">
        <v>131</v>
      </c>
      <c r="B143" s="215" t="s">
        <v>1712</v>
      </c>
      <c r="C143" s="14" t="s">
        <v>5</v>
      </c>
      <c r="D143" s="231"/>
      <c r="E143" s="268"/>
      <c r="F143" s="215" t="str">
        <f t="shared" si="4"/>
        <v>N/A</v>
      </c>
      <c r="G143" s="6"/>
      <c r="AA143" s="15" t="str">
        <f t="shared" si="5"/>
        <v/>
      </c>
      <c r="AB143" s="15" t="str">
        <f>IF(LEN($AA143)=0,"N",IF(LEN($AA143)&gt;1,"Error -- Availability entered in an incorrect format",IF($AA143='Control Panel'!$F$36,$AA143,IF($AA143='Control Panel'!$F$37,$AA143,IF($AA143='Control Panel'!$F$38,$AA143,IF($AA143='Control Panel'!$F$39,$AA143,IF($AA143='Control Panel'!$F$40,$AA143,IF($AA143='Control Panel'!$F$41,$AA143,"Error -- Availability entered in an incorrect format"))))))))</f>
        <v>N</v>
      </c>
    </row>
    <row r="144" spans="1:28" s="15" customFormat="1" ht="30" x14ac:dyDescent="0.25">
      <c r="A144" s="7">
        <v>132</v>
      </c>
      <c r="B144" s="215" t="s">
        <v>1713</v>
      </c>
      <c r="C144" s="14" t="s">
        <v>5</v>
      </c>
      <c r="D144" s="231"/>
      <c r="E144" s="268"/>
      <c r="F144" s="215" t="str">
        <f t="shared" si="4"/>
        <v>N/A</v>
      </c>
      <c r="G144" s="6"/>
      <c r="AA144" s="15" t="str">
        <f t="shared" si="5"/>
        <v/>
      </c>
      <c r="AB144" s="15" t="str">
        <f>IF(LEN($AA144)=0,"N",IF(LEN($AA144)&gt;1,"Error -- Availability entered in an incorrect format",IF($AA144='Control Panel'!$F$36,$AA144,IF($AA144='Control Panel'!$F$37,$AA144,IF($AA144='Control Panel'!$F$38,$AA144,IF($AA144='Control Panel'!$F$39,$AA144,IF($AA144='Control Panel'!$F$40,$AA144,IF($AA144='Control Panel'!$F$41,$AA144,"Error -- Availability entered in an incorrect format"))))))))</f>
        <v>N</v>
      </c>
    </row>
    <row r="145" spans="1:28" s="15" customFormat="1" ht="45" x14ac:dyDescent="0.25">
      <c r="A145" s="7">
        <v>133</v>
      </c>
      <c r="B145" s="215" t="s">
        <v>1714</v>
      </c>
      <c r="C145" s="14" t="s">
        <v>6</v>
      </c>
      <c r="D145" s="231"/>
      <c r="E145" s="268"/>
      <c r="F145" s="215" t="str">
        <f t="shared" si="4"/>
        <v>N/A</v>
      </c>
      <c r="G145" s="6"/>
      <c r="AA145" s="15" t="str">
        <f t="shared" si="5"/>
        <v/>
      </c>
      <c r="AB145" s="15" t="str">
        <f>IF(LEN($AA145)=0,"N",IF(LEN($AA145)&gt;1,"Error -- Availability entered in an incorrect format",IF($AA145='Control Panel'!$F$36,$AA145,IF($AA145='Control Panel'!$F$37,$AA145,IF($AA145='Control Panel'!$F$38,$AA145,IF($AA145='Control Panel'!$F$39,$AA145,IF($AA145='Control Panel'!$F$40,$AA145,IF($AA145='Control Panel'!$F$41,$AA145,"Error -- Availability entered in an incorrect format"))))))))</f>
        <v>N</v>
      </c>
    </row>
    <row r="146" spans="1:28" s="15" customFormat="1" ht="45" x14ac:dyDescent="0.25">
      <c r="A146" s="7">
        <v>134</v>
      </c>
      <c r="B146" s="215" t="s">
        <v>1715</v>
      </c>
      <c r="C146" s="14" t="s">
        <v>5</v>
      </c>
      <c r="D146" s="231"/>
      <c r="E146" s="268"/>
      <c r="F146" s="215" t="str">
        <f t="shared" si="4"/>
        <v>N/A</v>
      </c>
      <c r="G146" s="6"/>
      <c r="AA146" s="15" t="str">
        <f t="shared" si="5"/>
        <v/>
      </c>
      <c r="AB146" s="15" t="str">
        <f>IF(LEN($AA146)=0,"N",IF(LEN($AA146)&gt;1,"Error -- Availability entered in an incorrect format",IF($AA146='Control Panel'!$F$36,$AA146,IF($AA146='Control Panel'!$F$37,$AA146,IF($AA146='Control Panel'!$F$38,$AA146,IF($AA146='Control Panel'!$F$39,$AA146,IF($AA146='Control Panel'!$F$40,$AA146,IF($AA146='Control Panel'!$F$41,$AA146,"Error -- Availability entered in an incorrect format"))))))))</f>
        <v>N</v>
      </c>
    </row>
    <row r="147" spans="1:28" s="15" customFormat="1" x14ac:dyDescent="0.25">
      <c r="A147" s="7">
        <v>135</v>
      </c>
      <c r="B147" s="215" t="s">
        <v>1716</v>
      </c>
      <c r="C147" s="14" t="s">
        <v>7</v>
      </c>
      <c r="D147" s="231"/>
      <c r="E147" s="268"/>
      <c r="F147" s="215" t="str">
        <f t="shared" si="4"/>
        <v>N/A</v>
      </c>
      <c r="G147" s="6"/>
      <c r="AA147" s="15" t="str">
        <f t="shared" si="5"/>
        <v/>
      </c>
      <c r="AB147" s="15" t="str">
        <f>IF(LEN($AA147)=0,"N",IF(LEN($AA147)&gt;1,"Error -- Availability entered in an incorrect format",IF($AA147='Control Panel'!$F$36,$AA147,IF($AA147='Control Panel'!$F$37,$AA147,IF($AA147='Control Panel'!$F$38,$AA147,IF($AA147='Control Panel'!$F$39,$AA147,IF($AA147='Control Panel'!$F$40,$AA147,IF($AA147='Control Panel'!$F$41,$AA147,"Error -- Availability entered in an incorrect format"))))))))</f>
        <v>N</v>
      </c>
    </row>
    <row r="148" spans="1:28" s="15" customFormat="1" ht="45" x14ac:dyDescent="0.25">
      <c r="A148" s="7">
        <v>136</v>
      </c>
      <c r="B148" s="215" t="s">
        <v>1717</v>
      </c>
      <c r="C148" s="14" t="s">
        <v>5</v>
      </c>
      <c r="D148" s="231"/>
      <c r="E148" s="268"/>
      <c r="F148" s="215" t="str">
        <f t="shared" si="4"/>
        <v>N/A</v>
      </c>
      <c r="G148" s="6"/>
      <c r="AA148" s="15" t="str">
        <f t="shared" si="5"/>
        <v/>
      </c>
      <c r="AB148" s="15" t="str">
        <f>IF(LEN($AA148)=0,"N",IF(LEN($AA148)&gt;1,"Error -- Availability entered in an incorrect format",IF($AA148='Control Panel'!$F$36,$AA148,IF($AA148='Control Panel'!$F$37,$AA148,IF($AA148='Control Panel'!$F$38,$AA148,IF($AA148='Control Panel'!$F$39,$AA148,IF($AA148='Control Panel'!$F$40,$AA148,IF($AA148='Control Panel'!$F$41,$AA148,"Error -- Availability entered in an incorrect format"))))))))</f>
        <v>N</v>
      </c>
    </row>
    <row r="149" spans="1:28" s="15" customFormat="1" ht="45" x14ac:dyDescent="0.25">
      <c r="A149" s="7">
        <v>137</v>
      </c>
      <c r="B149" s="215" t="s">
        <v>1718</v>
      </c>
      <c r="C149" s="14" t="s">
        <v>5</v>
      </c>
      <c r="D149" s="231"/>
      <c r="E149" s="268"/>
      <c r="F149" s="215" t="str">
        <f t="shared" si="4"/>
        <v>N/A</v>
      </c>
      <c r="G149" s="6"/>
      <c r="AA149" s="15" t="str">
        <f t="shared" si="5"/>
        <v/>
      </c>
      <c r="AB149" s="15" t="str">
        <f>IF(LEN($AA149)=0,"N",IF(LEN($AA149)&gt;1,"Error -- Availability entered in an incorrect format",IF($AA149='Control Panel'!$F$36,$AA149,IF($AA149='Control Panel'!$F$37,$AA149,IF($AA149='Control Panel'!$F$38,$AA149,IF($AA149='Control Panel'!$F$39,$AA149,IF($AA149='Control Panel'!$F$40,$AA149,IF($AA149='Control Panel'!$F$41,$AA149,"Error -- Availability entered in an incorrect format"))))))))</f>
        <v>N</v>
      </c>
    </row>
    <row r="150" spans="1:28" s="15" customFormat="1" x14ac:dyDescent="0.25">
      <c r="A150" s="7">
        <v>138</v>
      </c>
      <c r="B150" s="215" t="s">
        <v>1719</v>
      </c>
      <c r="C150" s="14" t="s">
        <v>5</v>
      </c>
      <c r="D150" s="231"/>
      <c r="E150" s="268"/>
      <c r="F150" s="215" t="str">
        <f t="shared" si="4"/>
        <v>N/A</v>
      </c>
      <c r="G150" s="6"/>
      <c r="AA150" s="15" t="str">
        <f t="shared" si="5"/>
        <v/>
      </c>
      <c r="AB150" s="15" t="str">
        <f>IF(LEN($AA150)=0,"N",IF(LEN($AA150)&gt;1,"Error -- Availability entered in an incorrect format",IF($AA150='Control Panel'!$F$36,$AA150,IF($AA150='Control Panel'!$F$37,$AA150,IF($AA150='Control Panel'!$F$38,$AA150,IF($AA150='Control Panel'!$F$39,$AA150,IF($AA150='Control Panel'!$F$40,$AA150,IF($AA150='Control Panel'!$F$41,$AA150,"Error -- Availability entered in an incorrect format"))))))))</f>
        <v>N</v>
      </c>
    </row>
    <row r="151" spans="1:28" s="15" customFormat="1" x14ac:dyDescent="0.25">
      <c r="A151" s="7">
        <v>139</v>
      </c>
      <c r="B151" s="263" t="s">
        <v>1720</v>
      </c>
      <c r="C151" s="14"/>
      <c r="D151" s="231"/>
      <c r="E151" s="268"/>
      <c r="F151" s="215" t="str">
        <f t="shared" si="4"/>
        <v>N/A</v>
      </c>
      <c r="G151" s="6"/>
      <c r="AA151" s="15" t="str">
        <f t="shared" si="5"/>
        <v/>
      </c>
      <c r="AB151" s="15" t="str">
        <f>IF(LEN($AA151)=0,"N",IF(LEN($AA151)&gt;1,"Error -- Availability entered in an incorrect format",IF($AA151='Control Panel'!$F$36,$AA151,IF($AA151='Control Panel'!$F$37,$AA151,IF($AA151='Control Panel'!$F$38,$AA151,IF($AA151='Control Panel'!$F$39,$AA151,IF($AA151='Control Panel'!$F$40,$AA151,IF($AA151='Control Panel'!$F$41,$AA151,"Error -- Availability entered in an incorrect format"))))))))</f>
        <v>N</v>
      </c>
    </row>
    <row r="152" spans="1:28" s="15" customFormat="1" ht="30" x14ac:dyDescent="0.25">
      <c r="A152" s="7">
        <v>140</v>
      </c>
      <c r="B152" s="215" t="s">
        <v>1721</v>
      </c>
      <c r="C152" s="14" t="s">
        <v>5</v>
      </c>
      <c r="D152" s="231"/>
      <c r="E152" s="268"/>
      <c r="F152" s="215" t="str">
        <f t="shared" si="4"/>
        <v>N/A</v>
      </c>
      <c r="G152" s="6"/>
      <c r="AA152" s="15" t="str">
        <f t="shared" si="5"/>
        <v/>
      </c>
      <c r="AB152" s="15" t="str">
        <f>IF(LEN($AA152)=0,"N",IF(LEN($AA152)&gt;1,"Error -- Availability entered in an incorrect format",IF($AA152='Control Panel'!$F$36,$AA152,IF($AA152='Control Panel'!$F$37,$AA152,IF($AA152='Control Panel'!$F$38,$AA152,IF($AA152='Control Panel'!$F$39,$AA152,IF($AA152='Control Panel'!$F$40,$AA152,IF($AA152='Control Panel'!$F$41,$AA152,"Error -- Availability entered in an incorrect format"))))))))</f>
        <v>N</v>
      </c>
    </row>
    <row r="153" spans="1:28" s="15" customFormat="1" x14ac:dyDescent="0.25">
      <c r="A153" s="7">
        <v>141</v>
      </c>
      <c r="B153" s="215" t="s">
        <v>1722</v>
      </c>
      <c r="C153" s="14" t="s">
        <v>5</v>
      </c>
      <c r="D153" s="231"/>
      <c r="E153" s="268"/>
      <c r="F153" s="215" t="str">
        <f t="shared" si="4"/>
        <v>N/A</v>
      </c>
      <c r="G153" s="6"/>
      <c r="AA153" s="15" t="str">
        <f t="shared" si="5"/>
        <v/>
      </c>
      <c r="AB153" s="15" t="str">
        <f>IF(LEN($AA153)=0,"N",IF(LEN($AA153)&gt;1,"Error -- Availability entered in an incorrect format",IF($AA153='Control Panel'!$F$36,$AA153,IF($AA153='Control Panel'!$F$37,$AA153,IF($AA153='Control Panel'!$F$38,$AA153,IF($AA153='Control Panel'!$F$39,$AA153,IF($AA153='Control Panel'!$F$40,$AA153,IF($AA153='Control Panel'!$F$41,$AA153,"Error -- Availability entered in an incorrect format"))))))))</f>
        <v>N</v>
      </c>
    </row>
    <row r="154" spans="1:28" s="15" customFormat="1" ht="60" x14ac:dyDescent="0.25">
      <c r="A154" s="7">
        <v>142</v>
      </c>
      <c r="B154" s="215" t="s">
        <v>1723</v>
      </c>
      <c r="C154" s="14" t="s">
        <v>5</v>
      </c>
      <c r="D154" s="231"/>
      <c r="E154" s="268"/>
      <c r="F154" s="215" t="str">
        <f t="shared" si="4"/>
        <v>N/A</v>
      </c>
      <c r="G154" s="6"/>
      <c r="AA154" s="15" t="str">
        <f t="shared" si="5"/>
        <v/>
      </c>
      <c r="AB154" s="15" t="str">
        <f>IF(LEN($AA154)=0,"N",IF(LEN($AA154)&gt;1,"Error -- Availability entered in an incorrect format",IF($AA154='Control Panel'!$F$36,$AA154,IF($AA154='Control Panel'!$F$37,$AA154,IF($AA154='Control Panel'!$F$38,$AA154,IF($AA154='Control Panel'!$F$39,$AA154,IF($AA154='Control Panel'!$F$40,$AA154,IF($AA154='Control Panel'!$F$41,$AA154,"Error -- Availability entered in an incorrect format"))))))))</f>
        <v>N</v>
      </c>
    </row>
    <row r="155" spans="1:28" s="15" customFormat="1" ht="30" x14ac:dyDescent="0.25">
      <c r="A155" s="7">
        <v>143</v>
      </c>
      <c r="B155" s="215" t="s">
        <v>1724</v>
      </c>
      <c r="C155" s="14" t="s">
        <v>5</v>
      </c>
      <c r="D155" s="231"/>
      <c r="E155" s="268"/>
      <c r="F155" s="215" t="str">
        <f t="shared" si="4"/>
        <v>N/A</v>
      </c>
      <c r="G155" s="6"/>
      <c r="AA155" s="15" t="str">
        <f t="shared" si="5"/>
        <v/>
      </c>
      <c r="AB155" s="15" t="str">
        <f>IF(LEN($AA155)=0,"N",IF(LEN($AA155)&gt;1,"Error -- Availability entered in an incorrect format",IF($AA155='Control Panel'!$F$36,$AA155,IF($AA155='Control Panel'!$F$37,$AA155,IF($AA155='Control Panel'!$F$38,$AA155,IF($AA155='Control Panel'!$F$39,$AA155,IF($AA155='Control Panel'!$F$40,$AA155,IF($AA155='Control Panel'!$F$41,$AA155,"Error -- Availability entered in an incorrect format"))))))))</f>
        <v>N</v>
      </c>
    </row>
    <row r="156" spans="1:28" s="15" customFormat="1" ht="45" x14ac:dyDescent="0.25">
      <c r="A156" s="7">
        <v>144</v>
      </c>
      <c r="B156" s="215" t="s">
        <v>1725</v>
      </c>
      <c r="C156" s="14" t="s">
        <v>5</v>
      </c>
      <c r="D156" s="231"/>
      <c r="E156" s="268"/>
      <c r="F156" s="215" t="str">
        <f t="shared" si="4"/>
        <v>N/A</v>
      </c>
      <c r="G156" s="6"/>
      <c r="AA156" s="15" t="str">
        <f t="shared" si="5"/>
        <v/>
      </c>
      <c r="AB156" s="15" t="str">
        <f>IF(LEN($AA156)=0,"N",IF(LEN($AA156)&gt;1,"Error -- Availability entered in an incorrect format",IF($AA156='Control Panel'!$F$36,$AA156,IF($AA156='Control Panel'!$F$37,$AA156,IF($AA156='Control Panel'!$F$38,$AA156,IF($AA156='Control Panel'!$F$39,$AA156,IF($AA156='Control Panel'!$F$40,$AA156,IF($AA156='Control Panel'!$F$41,$AA156,"Error -- Availability entered in an incorrect format"))))))))</f>
        <v>N</v>
      </c>
    </row>
    <row r="157" spans="1:28" s="15" customFormat="1" ht="30" x14ac:dyDescent="0.25">
      <c r="A157" s="7">
        <v>145</v>
      </c>
      <c r="B157" s="215" t="s">
        <v>1726</v>
      </c>
      <c r="C157" s="14" t="s">
        <v>6</v>
      </c>
      <c r="D157" s="231"/>
      <c r="E157" s="268"/>
      <c r="F157" s="215" t="str">
        <f t="shared" si="4"/>
        <v>N/A</v>
      </c>
      <c r="G157" s="6"/>
      <c r="AA157" s="15" t="str">
        <f t="shared" si="5"/>
        <v/>
      </c>
      <c r="AB157" s="15" t="str">
        <f>IF(LEN($AA157)=0,"N",IF(LEN($AA157)&gt;1,"Error -- Availability entered in an incorrect format",IF($AA157='Control Panel'!$F$36,$AA157,IF($AA157='Control Panel'!$F$37,$AA157,IF($AA157='Control Panel'!$F$38,$AA157,IF($AA157='Control Panel'!$F$39,$AA157,IF($AA157='Control Panel'!$F$40,$AA157,IF($AA157='Control Panel'!$F$41,$AA157,"Error -- Availability entered in an incorrect format"))))))))</f>
        <v>N</v>
      </c>
    </row>
    <row r="158" spans="1:28" s="15" customFormat="1" ht="60" x14ac:dyDescent="0.25">
      <c r="A158" s="7">
        <v>146</v>
      </c>
      <c r="B158" s="215" t="s">
        <v>1727</v>
      </c>
      <c r="C158" s="14" t="s">
        <v>6</v>
      </c>
      <c r="D158" s="231"/>
      <c r="E158" s="268"/>
      <c r="F158" s="215" t="str">
        <f t="shared" si="4"/>
        <v>N/A</v>
      </c>
      <c r="G158" s="6"/>
      <c r="AA158" s="15" t="str">
        <f t="shared" si="5"/>
        <v/>
      </c>
      <c r="AB158" s="15" t="str">
        <f>IF(LEN($AA158)=0,"N",IF(LEN($AA158)&gt;1,"Error -- Availability entered in an incorrect format",IF($AA158='Control Panel'!$F$36,$AA158,IF($AA158='Control Panel'!$F$37,$AA158,IF($AA158='Control Panel'!$F$38,$AA158,IF($AA158='Control Panel'!$F$39,$AA158,IF($AA158='Control Panel'!$F$40,$AA158,IF($AA158='Control Panel'!$F$41,$AA158,"Error -- Availability entered in an incorrect format"))))))))</f>
        <v>N</v>
      </c>
    </row>
    <row r="159" spans="1:28" s="15" customFormat="1" ht="30" x14ac:dyDescent="0.25">
      <c r="A159" s="7">
        <v>147</v>
      </c>
      <c r="B159" s="215" t="s">
        <v>1728</v>
      </c>
      <c r="C159" s="14" t="s">
        <v>6</v>
      </c>
      <c r="D159" s="231"/>
      <c r="E159" s="268"/>
      <c r="F159" s="215" t="str">
        <f t="shared" si="4"/>
        <v>N/A</v>
      </c>
      <c r="G159" s="6"/>
      <c r="AA159" s="15" t="str">
        <f t="shared" si="5"/>
        <v/>
      </c>
      <c r="AB159" s="15" t="str">
        <f>IF(LEN($AA159)=0,"N",IF(LEN($AA159)&gt;1,"Error -- Availability entered in an incorrect format",IF($AA159='Control Panel'!$F$36,$AA159,IF($AA159='Control Panel'!$F$37,$AA159,IF($AA159='Control Panel'!$F$38,$AA159,IF($AA159='Control Panel'!$F$39,$AA159,IF($AA159='Control Panel'!$F$40,$AA159,IF($AA159='Control Panel'!$F$41,$AA159,"Error -- Availability entered in an incorrect format"))))))))</f>
        <v>N</v>
      </c>
    </row>
    <row r="160" spans="1:28" s="15" customFormat="1" x14ac:dyDescent="0.25">
      <c r="A160" s="7">
        <v>148</v>
      </c>
      <c r="B160" s="263" t="s">
        <v>1729</v>
      </c>
      <c r="C160" s="14"/>
      <c r="D160" s="231"/>
      <c r="E160" s="268"/>
      <c r="F160" s="215" t="str">
        <f t="shared" si="4"/>
        <v>N/A</v>
      </c>
      <c r="G160" s="6"/>
      <c r="AA160" s="15" t="str">
        <f t="shared" si="5"/>
        <v/>
      </c>
      <c r="AB160" s="15" t="str">
        <f>IF(LEN($AA160)=0,"N",IF(LEN($AA160)&gt;1,"Error -- Availability entered in an incorrect format",IF($AA160='Control Panel'!$F$36,$AA160,IF($AA160='Control Panel'!$F$37,$AA160,IF($AA160='Control Panel'!$F$38,$AA160,IF($AA160='Control Panel'!$F$39,$AA160,IF($AA160='Control Panel'!$F$40,$AA160,IF($AA160='Control Panel'!$F$41,$AA160,"Error -- Availability entered in an incorrect format"))))))))</f>
        <v>N</v>
      </c>
    </row>
    <row r="161" spans="1:28" s="15" customFormat="1" ht="30" x14ac:dyDescent="0.25">
      <c r="A161" s="7">
        <v>149</v>
      </c>
      <c r="B161" s="215" t="s">
        <v>1730</v>
      </c>
      <c r="C161" s="14" t="s">
        <v>5</v>
      </c>
      <c r="D161" s="231"/>
      <c r="E161" s="268"/>
      <c r="F161" s="215" t="str">
        <f t="shared" si="4"/>
        <v>N/A</v>
      </c>
      <c r="G161" s="6"/>
      <c r="AA161" s="15" t="str">
        <f t="shared" si="5"/>
        <v/>
      </c>
      <c r="AB161" s="15" t="str">
        <f>IF(LEN($AA161)=0,"N",IF(LEN($AA161)&gt;1,"Error -- Availability entered in an incorrect format",IF($AA161='Control Panel'!$F$36,$AA161,IF($AA161='Control Panel'!$F$37,$AA161,IF($AA161='Control Panel'!$F$38,$AA161,IF($AA161='Control Panel'!$F$39,$AA161,IF($AA161='Control Panel'!$F$40,$AA161,IF($AA161='Control Panel'!$F$41,$AA161,"Error -- Availability entered in an incorrect format"))))))))</f>
        <v>N</v>
      </c>
    </row>
    <row r="162" spans="1:28" s="15" customFormat="1" x14ac:dyDescent="0.25">
      <c r="A162" s="7">
        <v>150</v>
      </c>
      <c r="B162" s="215" t="s">
        <v>1731</v>
      </c>
      <c r="C162" s="14" t="s">
        <v>5</v>
      </c>
      <c r="D162" s="231"/>
      <c r="E162" s="268"/>
      <c r="F162" s="215" t="str">
        <f t="shared" si="4"/>
        <v>N/A</v>
      </c>
      <c r="G162" s="6"/>
      <c r="AA162" s="15" t="str">
        <f t="shared" si="5"/>
        <v/>
      </c>
      <c r="AB162" s="15" t="str">
        <f>IF(LEN($AA162)=0,"N",IF(LEN($AA162)&gt;1,"Error -- Availability entered in an incorrect format",IF($AA162='Control Panel'!$F$36,$AA162,IF($AA162='Control Panel'!$F$37,$AA162,IF($AA162='Control Panel'!$F$38,$AA162,IF($AA162='Control Panel'!$F$39,$AA162,IF($AA162='Control Panel'!$F$40,$AA162,IF($AA162='Control Panel'!$F$41,$AA162,"Error -- Availability entered in an incorrect format"))))))))</f>
        <v>N</v>
      </c>
    </row>
    <row r="163" spans="1:28" s="15" customFormat="1" ht="30" x14ac:dyDescent="0.25">
      <c r="A163" s="7">
        <v>151</v>
      </c>
      <c r="B163" s="215" t="s">
        <v>1732</v>
      </c>
      <c r="C163" s="14" t="s">
        <v>5</v>
      </c>
      <c r="D163" s="231"/>
      <c r="E163" s="268"/>
      <c r="F163" s="215" t="str">
        <f t="shared" si="4"/>
        <v>N/A</v>
      </c>
      <c r="G163" s="6"/>
      <c r="AA163" s="15" t="str">
        <f t="shared" si="5"/>
        <v/>
      </c>
      <c r="AB163" s="15" t="str">
        <f>IF(LEN($AA163)=0,"N",IF(LEN($AA163)&gt;1,"Error -- Availability entered in an incorrect format",IF($AA163='Control Panel'!$F$36,$AA163,IF($AA163='Control Panel'!$F$37,$AA163,IF($AA163='Control Panel'!$F$38,$AA163,IF($AA163='Control Panel'!$F$39,$AA163,IF($AA163='Control Panel'!$F$40,$AA163,IF($AA163='Control Panel'!$F$41,$AA163,"Error -- Availability entered in an incorrect format"))))))))</f>
        <v>N</v>
      </c>
    </row>
    <row r="164" spans="1:28" s="15" customFormat="1" ht="45" x14ac:dyDescent="0.25">
      <c r="A164" s="7">
        <v>152</v>
      </c>
      <c r="B164" s="215" t="s">
        <v>1733</v>
      </c>
      <c r="C164" s="14" t="s">
        <v>5</v>
      </c>
      <c r="D164" s="231"/>
      <c r="E164" s="268"/>
      <c r="F164" s="215" t="str">
        <f t="shared" si="4"/>
        <v>N/A</v>
      </c>
      <c r="G164" s="6"/>
      <c r="AA164" s="15" t="str">
        <f t="shared" si="5"/>
        <v/>
      </c>
      <c r="AB164" s="15" t="str">
        <f>IF(LEN($AA164)=0,"N",IF(LEN($AA164)&gt;1,"Error -- Availability entered in an incorrect format",IF($AA164='Control Panel'!$F$36,$AA164,IF($AA164='Control Panel'!$F$37,$AA164,IF($AA164='Control Panel'!$F$38,$AA164,IF($AA164='Control Panel'!$F$39,$AA164,IF($AA164='Control Panel'!$F$40,$AA164,IF($AA164='Control Panel'!$F$41,$AA164,"Error -- Availability entered in an incorrect format"))))))))</f>
        <v>N</v>
      </c>
    </row>
    <row r="165" spans="1:28" s="15" customFormat="1" x14ac:dyDescent="0.25">
      <c r="A165" s="7">
        <v>153</v>
      </c>
      <c r="B165" s="215" t="s">
        <v>1734</v>
      </c>
      <c r="C165" s="14" t="s">
        <v>5</v>
      </c>
      <c r="D165" s="231"/>
      <c r="E165" s="268"/>
      <c r="F165" s="215" t="str">
        <f t="shared" si="4"/>
        <v>N/A</v>
      </c>
      <c r="G165" s="6"/>
      <c r="AA165" s="15" t="str">
        <f t="shared" si="5"/>
        <v/>
      </c>
      <c r="AB165" s="15" t="str">
        <f>IF(LEN($AA165)=0,"N",IF(LEN($AA165)&gt;1,"Error -- Availability entered in an incorrect format",IF($AA165='Control Panel'!$F$36,$AA165,IF($AA165='Control Panel'!$F$37,$AA165,IF($AA165='Control Panel'!$F$38,$AA165,IF($AA165='Control Panel'!$F$39,$AA165,IF($AA165='Control Panel'!$F$40,$AA165,IF($AA165='Control Panel'!$F$41,$AA165,"Error -- Availability entered in an incorrect format"))))))))</f>
        <v>N</v>
      </c>
    </row>
    <row r="166" spans="1:28" s="15" customFormat="1" x14ac:dyDescent="0.25">
      <c r="A166" s="7">
        <v>154</v>
      </c>
      <c r="B166" s="215" t="s">
        <v>1735</v>
      </c>
      <c r="C166" s="14"/>
      <c r="D166" s="231"/>
      <c r="E166" s="268"/>
      <c r="F166" s="215" t="str">
        <f t="shared" si="4"/>
        <v>N/A</v>
      </c>
      <c r="G166" s="6"/>
      <c r="AA166" s="15" t="str">
        <f t="shared" si="5"/>
        <v/>
      </c>
      <c r="AB166" s="15" t="str">
        <f>IF(LEN($AA166)=0,"N",IF(LEN($AA166)&gt;1,"Error -- Availability entered in an incorrect format",IF($AA166='Control Panel'!$F$36,$AA166,IF($AA166='Control Panel'!$F$37,$AA166,IF($AA166='Control Panel'!$F$38,$AA166,IF($AA166='Control Panel'!$F$39,$AA166,IF($AA166='Control Panel'!$F$40,$AA166,IF($AA166='Control Panel'!$F$41,$AA166,"Error -- Availability entered in an incorrect format"))))))))</f>
        <v>N</v>
      </c>
    </row>
    <row r="167" spans="1:28" s="15" customFormat="1" ht="30" x14ac:dyDescent="0.25">
      <c r="A167" s="7">
        <v>155</v>
      </c>
      <c r="B167" s="215" t="s">
        <v>1736</v>
      </c>
      <c r="C167" s="14" t="s">
        <v>5</v>
      </c>
      <c r="D167" s="231"/>
      <c r="E167" s="268"/>
      <c r="F167" s="215" t="str">
        <f t="shared" si="4"/>
        <v>N/A</v>
      </c>
      <c r="G167" s="6"/>
      <c r="AA167" s="15" t="str">
        <f t="shared" si="5"/>
        <v/>
      </c>
      <c r="AB167" s="15" t="str">
        <f>IF(LEN($AA167)=0,"N",IF(LEN($AA167)&gt;1,"Error -- Availability entered in an incorrect format",IF($AA167='Control Panel'!$F$36,$AA167,IF($AA167='Control Panel'!$F$37,$AA167,IF($AA167='Control Panel'!$F$38,$AA167,IF($AA167='Control Panel'!$F$39,$AA167,IF($AA167='Control Panel'!$F$40,$AA167,IF($AA167='Control Panel'!$F$41,$AA167,"Error -- Availability entered in an incorrect format"))))))))</f>
        <v>N</v>
      </c>
    </row>
    <row r="168" spans="1:28" s="15" customFormat="1" x14ac:dyDescent="0.25">
      <c r="A168" s="7">
        <v>156</v>
      </c>
      <c r="B168" s="215" t="s">
        <v>1737</v>
      </c>
      <c r="C168" s="14" t="s">
        <v>5</v>
      </c>
      <c r="D168" s="231"/>
      <c r="E168" s="268"/>
      <c r="F168" s="215" t="str">
        <f t="shared" si="4"/>
        <v>N/A</v>
      </c>
      <c r="G168" s="6"/>
      <c r="AA168" s="15" t="str">
        <f t="shared" si="5"/>
        <v/>
      </c>
      <c r="AB168" s="15" t="str">
        <f>IF(LEN($AA168)=0,"N",IF(LEN($AA168)&gt;1,"Error -- Availability entered in an incorrect format",IF($AA168='Control Panel'!$F$36,$AA168,IF($AA168='Control Panel'!$F$37,$AA168,IF($AA168='Control Panel'!$F$38,$AA168,IF($AA168='Control Panel'!$F$39,$AA168,IF($AA168='Control Panel'!$F$40,$AA168,IF($AA168='Control Panel'!$F$41,$AA168,"Error -- Availability entered in an incorrect format"))))))))</f>
        <v>N</v>
      </c>
    </row>
    <row r="169" spans="1:28" s="15" customFormat="1" x14ac:dyDescent="0.25">
      <c r="A169" s="7">
        <v>157</v>
      </c>
      <c r="B169" s="215" t="s">
        <v>1738</v>
      </c>
      <c r="C169" s="14" t="s">
        <v>6</v>
      </c>
      <c r="D169" s="231"/>
      <c r="E169" s="268"/>
      <c r="F169" s="215" t="str">
        <f t="shared" si="4"/>
        <v>N/A</v>
      </c>
      <c r="G169" s="6"/>
      <c r="AA169" s="15" t="str">
        <f t="shared" si="5"/>
        <v/>
      </c>
      <c r="AB169" s="15" t="str">
        <f>IF(LEN($AA169)=0,"N",IF(LEN($AA169)&gt;1,"Error -- Availability entered in an incorrect format",IF($AA169='Control Panel'!$F$36,$AA169,IF($AA169='Control Panel'!$F$37,$AA169,IF($AA169='Control Panel'!$F$38,$AA169,IF($AA169='Control Panel'!$F$39,$AA169,IF($AA169='Control Panel'!$F$40,$AA169,IF($AA169='Control Panel'!$F$41,$AA169,"Error -- Availability entered in an incorrect format"))))))))</f>
        <v>N</v>
      </c>
    </row>
    <row r="170" spans="1:28" s="15" customFormat="1" ht="30" x14ac:dyDescent="0.25">
      <c r="A170" s="7">
        <v>158</v>
      </c>
      <c r="B170" s="215" t="s">
        <v>1739</v>
      </c>
      <c r="C170" s="14" t="s">
        <v>6</v>
      </c>
      <c r="D170" s="231"/>
      <c r="E170" s="268"/>
      <c r="F170" s="215" t="str">
        <f t="shared" si="4"/>
        <v>N/A</v>
      </c>
      <c r="G170" s="6"/>
      <c r="AA170" s="15" t="str">
        <f t="shared" si="5"/>
        <v/>
      </c>
      <c r="AB170" s="15" t="str">
        <f>IF(LEN($AA170)=0,"N",IF(LEN($AA170)&gt;1,"Error -- Availability entered in an incorrect format",IF($AA170='Control Panel'!$F$36,$AA170,IF($AA170='Control Panel'!$F$37,$AA170,IF($AA170='Control Panel'!$F$38,$AA170,IF($AA170='Control Panel'!$F$39,$AA170,IF($AA170='Control Panel'!$F$40,$AA170,IF($AA170='Control Panel'!$F$41,$AA170,"Error -- Availability entered in an incorrect format"))))))))</f>
        <v>N</v>
      </c>
    </row>
    <row r="171" spans="1:28" s="15" customFormat="1" ht="30" x14ac:dyDescent="0.25">
      <c r="A171" s="7">
        <v>159</v>
      </c>
      <c r="B171" s="215" t="s">
        <v>1740</v>
      </c>
      <c r="C171" s="14" t="s">
        <v>5</v>
      </c>
      <c r="D171" s="231"/>
      <c r="E171" s="268"/>
      <c r="F171" s="215" t="str">
        <f t="shared" si="4"/>
        <v>N/A</v>
      </c>
      <c r="G171" s="6"/>
      <c r="AA171" s="15" t="str">
        <f t="shared" si="5"/>
        <v/>
      </c>
      <c r="AB171" s="15" t="str">
        <f>IF(LEN($AA171)=0,"N",IF(LEN($AA171)&gt;1,"Error -- Availability entered in an incorrect format",IF($AA171='Control Panel'!$F$36,$AA171,IF($AA171='Control Panel'!$F$37,$AA171,IF($AA171='Control Panel'!$F$38,$AA171,IF($AA171='Control Panel'!$F$39,$AA171,IF($AA171='Control Panel'!$F$40,$AA171,IF($AA171='Control Panel'!$F$41,$AA171,"Error -- Availability entered in an incorrect format"))))))))</f>
        <v>N</v>
      </c>
    </row>
    <row r="172" spans="1:28" s="15" customFormat="1" ht="30" x14ac:dyDescent="0.25">
      <c r="A172" s="7">
        <v>160</v>
      </c>
      <c r="B172" s="215" t="s">
        <v>1741</v>
      </c>
      <c r="C172" s="14" t="s">
        <v>5</v>
      </c>
      <c r="D172" s="231"/>
      <c r="E172" s="268"/>
      <c r="F172" s="215" t="str">
        <f t="shared" si="4"/>
        <v>N/A</v>
      </c>
      <c r="G172" s="6"/>
      <c r="AA172" s="15" t="str">
        <f t="shared" si="5"/>
        <v/>
      </c>
      <c r="AB172" s="15" t="str">
        <f>IF(LEN($AA172)=0,"N",IF(LEN($AA172)&gt;1,"Error -- Availability entered in an incorrect format",IF($AA172='Control Panel'!$F$36,$AA172,IF($AA172='Control Panel'!$F$37,$AA172,IF($AA172='Control Panel'!$F$38,$AA172,IF($AA172='Control Panel'!$F$39,$AA172,IF($AA172='Control Panel'!$F$40,$AA172,IF($AA172='Control Panel'!$F$41,$AA172,"Error -- Availability entered in an incorrect format"))))))))</f>
        <v>N</v>
      </c>
    </row>
    <row r="173" spans="1:28" s="15" customFormat="1" ht="30" x14ac:dyDescent="0.25">
      <c r="A173" s="7">
        <v>161</v>
      </c>
      <c r="B173" s="215" t="s">
        <v>1742</v>
      </c>
      <c r="C173" s="14" t="s">
        <v>6</v>
      </c>
      <c r="D173" s="231"/>
      <c r="E173" s="268"/>
      <c r="F173" s="215" t="str">
        <f t="shared" si="4"/>
        <v>N/A</v>
      </c>
      <c r="G173" s="6"/>
      <c r="AA173" s="15" t="str">
        <f t="shared" si="5"/>
        <v/>
      </c>
      <c r="AB173" s="15" t="str">
        <f>IF(LEN($AA173)=0,"N",IF(LEN($AA173)&gt;1,"Error -- Availability entered in an incorrect format",IF($AA173='Control Panel'!$F$36,$AA173,IF($AA173='Control Panel'!$F$37,$AA173,IF($AA173='Control Panel'!$F$38,$AA173,IF($AA173='Control Panel'!$F$39,$AA173,IF($AA173='Control Panel'!$F$40,$AA173,IF($AA173='Control Panel'!$F$41,$AA173,"Error -- Availability entered in an incorrect format"))))))))</f>
        <v>N</v>
      </c>
    </row>
    <row r="174" spans="1:28" s="15" customFormat="1" ht="30" x14ac:dyDescent="0.25">
      <c r="A174" s="7">
        <v>162</v>
      </c>
      <c r="B174" s="215" t="s">
        <v>1743</v>
      </c>
      <c r="C174" s="14" t="s">
        <v>5</v>
      </c>
      <c r="D174" s="231"/>
      <c r="E174" s="268"/>
      <c r="F174" s="215" t="str">
        <f t="shared" si="4"/>
        <v>N/A</v>
      </c>
      <c r="G174" s="6"/>
      <c r="AA174" s="15" t="str">
        <f t="shared" si="5"/>
        <v/>
      </c>
      <c r="AB174" s="15" t="str">
        <f>IF(LEN($AA174)=0,"N",IF(LEN($AA174)&gt;1,"Error -- Availability entered in an incorrect format",IF($AA174='Control Panel'!$F$36,$AA174,IF($AA174='Control Panel'!$F$37,$AA174,IF($AA174='Control Panel'!$F$38,$AA174,IF($AA174='Control Panel'!$F$39,$AA174,IF($AA174='Control Panel'!$F$40,$AA174,IF($AA174='Control Panel'!$F$41,$AA174,"Error -- Availability entered in an incorrect format"))))))))</f>
        <v>N</v>
      </c>
    </row>
    <row r="175" spans="1:28" s="15" customFormat="1" ht="60" x14ac:dyDescent="0.25">
      <c r="A175" s="7">
        <v>163</v>
      </c>
      <c r="B175" s="215" t="s">
        <v>1744</v>
      </c>
      <c r="C175" s="14" t="s">
        <v>5</v>
      </c>
      <c r="D175" s="231"/>
      <c r="E175" s="268"/>
      <c r="F175" s="215" t="str">
        <f t="shared" si="4"/>
        <v>N/A</v>
      </c>
      <c r="G175" s="6"/>
      <c r="AA175" s="15" t="str">
        <f t="shared" si="5"/>
        <v/>
      </c>
      <c r="AB175" s="15" t="str">
        <f>IF(LEN($AA175)=0,"N",IF(LEN($AA175)&gt;1,"Error -- Availability entered in an incorrect format",IF($AA175='Control Panel'!$F$36,$AA175,IF($AA175='Control Panel'!$F$37,$AA175,IF($AA175='Control Panel'!$F$38,$AA175,IF($AA175='Control Panel'!$F$39,$AA175,IF($AA175='Control Panel'!$F$40,$AA175,IF($AA175='Control Panel'!$F$41,$AA175,"Error -- Availability entered in an incorrect format"))))))))</f>
        <v>N</v>
      </c>
    </row>
    <row r="176" spans="1:28" s="15" customFormat="1" ht="45" x14ac:dyDescent="0.25">
      <c r="A176" s="7">
        <v>164</v>
      </c>
      <c r="B176" s="215" t="s">
        <v>1745</v>
      </c>
      <c r="C176" s="14" t="s">
        <v>6</v>
      </c>
      <c r="D176" s="231"/>
      <c r="E176" s="268"/>
      <c r="F176" s="215" t="str">
        <f t="shared" si="4"/>
        <v>N/A</v>
      </c>
      <c r="G176" s="6"/>
      <c r="AA176" s="15" t="str">
        <f t="shared" si="5"/>
        <v/>
      </c>
      <c r="AB176" s="15" t="str">
        <f>IF(LEN($AA176)=0,"N",IF(LEN($AA176)&gt;1,"Error -- Availability entered in an incorrect format",IF($AA176='Control Panel'!$F$36,$AA176,IF($AA176='Control Panel'!$F$37,$AA176,IF($AA176='Control Panel'!$F$38,$AA176,IF($AA176='Control Panel'!$F$39,$AA176,IF($AA176='Control Panel'!$F$40,$AA176,IF($AA176='Control Panel'!$F$41,$AA176,"Error -- Availability entered in an incorrect format"))))))))</f>
        <v>N</v>
      </c>
    </row>
    <row r="177" spans="1:28" s="15" customFormat="1" ht="45" x14ac:dyDescent="0.25">
      <c r="A177" s="7">
        <v>165</v>
      </c>
      <c r="B177" s="215" t="s">
        <v>1746</v>
      </c>
      <c r="C177" s="14" t="s">
        <v>6</v>
      </c>
      <c r="D177" s="231"/>
      <c r="E177" s="268"/>
      <c r="F177" s="215" t="str">
        <f t="shared" si="4"/>
        <v>N/A</v>
      </c>
      <c r="G177" s="6"/>
      <c r="AA177" s="15" t="str">
        <f t="shared" si="5"/>
        <v/>
      </c>
      <c r="AB177" s="15" t="str">
        <f>IF(LEN($AA177)=0,"N",IF(LEN($AA177)&gt;1,"Error -- Availability entered in an incorrect format",IF($AA177='Control Panel'!$F$36,$AA177,IF($AA177='Control Panel'!$F$37,$AA177,IF($AA177='Control Panel'!$F$38,$AA177,IF($AA177='Control Panel'!$F$39,$AA177,IF($AA177='Control Panel'!$F$40,$AA177,IF($AA177='Control Panel'!$F$41,$AA177,"Error -- Availability entered in an incorrect format"))))))))</f>
        <v>N</v>
      </c>
    </row>
    <row r="178" spans="1:28" s="15" customFormat="1" ht="75" x14ac:dyDescent="0.25">
      <c r="A178" s="7">
        <v>166</v>
      </c>
      <c r="B178" s="215" t="s">
        <v>1747</v>
      </c>
      <c r="C178" s="14" t="s">
        <v>5</v>
      </c>
      <c r="D178" s="231"/>
      <c r="E178" s="268"/>
      <c r="F178" s="215" t="str">
        <f t="shared" si="4"/>
        <v>N/A</v>
      </c>
      <c r="G178" s="6"/>
      <c r="AA178" s="15" t="str">
        <f t="shared" si="5"/>
        <v/>
      </c>
      <c r="AB178" s="15" t="str">
        <f>IF(LEN($AA178)=0,"N",IF(LEN($AA178)&gt;1,"Error -- Availability entered in an incorrect format",IF($AA178='Control Panel'!$F$36,$AA178,IF($AA178='Control Panel'!$F$37,$AA178,IF($AA178='Control Panel'!$F$38,$AA178,IF($AA178='Control Panel'!$F$39,$AA178,IF($AA178='Control Panel'!$F$40,$AA178,IF($AA178='Control Panel'!$F$41,$AA178,"Error -- Availability entered in an incorrect format"))))))))</f>
        <v>N</v>
      </c>
    </row>
    <row r="179" spans="1:28" s="15" customFormat="1" ht="45" x14ac:dyDescent="0.25">
      <c r="A179" s="7">
        <v>167</v>
      </c>
      <c r="B179" s="215" t="s">
        <v>1748</v>
      </c>
      <c r="C179" s="14" t="s">
        <v>6</v>
      </c>
      <c r="D179" s="231"/>
      <c r="E179" s="268"/>
      <c r="F179" s="215" t="str">
        <f t="shared" si="4"/>
        <v>N/A</v>
      </c>
      <c r="G179" s="6"/>
      <c r="AA179" s="15" t="str">
        <f t="shared" si="5"/>
        <v/>
      </c>
      <c r="AB179" s="15" t="str">
        <f>IF(LEN($AA179)=0,"N",IF(LEN($AA179)&gt;1,"Error -- Availability entered in an incorrect format",IF($AA179='Control Panel'!$F$36,$AA179,IF($AA179='Control Panel'!$F$37,$AA179,IF($AA179='Control Panel'!$F$38,$AA179,IF($AA179='Control Panel'!$F$39,$AA179,IF($AA179='Control Panel'!$F$40,$AA179,IF($AA179='Control Panel'!$F$41,$AA179,"Error -- Availability entered in an incorrect format"))))))))</f>
        <v>N</v>
      </c>
    </row>
    <row r="180" spans="1:28" s="15" customFormat="1" ht="30" x14ac:dyDescent="0.25">
      <c r="A180" s="7">
        <v>168</v>
      </c>
      <c r="B180" s="215" t="s">
        <v>1749</v>
      </c>
      <c r="C180" s="14" t="s">
        <v>5</v>
      </c>
      <c r="D180" s="231"/>
      <c r="E180" s="268"/>
      <c r="F180" s="215" t="str">
        <f t="shared" si="4"/>
        <v>N/A</v>
      </c>
      <c r="G180" s="6"/>
      <c r="AA180" s="15" t="str">
        <f t="shared" si="5"/>
        <v/>
      </c>
      <c r="AB180" s="15" t="str">
        <f>IF(LEN($AA180)=0,"N",IF(LEN($AA180)&gt;1,"Error -- Availability entered in an incorrect format",IF($AA180='Control Panel'!$F$36,$AA180,IF($AA180='Control Panel'!$F$37,$AA180,IF($AA180='Control Panel'!$F$38,$AA180,IF($AA180='Control Panel'!$F$39,$AA180,IF($AA180='Control Panel'!$F$40,$AA180,IF($AA180='Control Panel'!$F$41,$AA180,"Error -- Availability entered in an incorrect format"))))))))</f>
        <v>N</v>
      </c>
    </row>
    <row r="181" spans="1:28" s="15" customFormat="1" x14ac:dyDescent="0.25">
      <c r="A181" s="7">
        <v>169</v>
      </c>
      <c r="B181" s="215" t="s">
        <v>1750</v>
      </c>
      <c r="C181" s="14" t="s">
        <v>6</v>
      </c>
      <c r="D181" s="231"/>
      <c r="E181" s="268"/>
      <c r="F181" s="215" t="str">
        <f t="shared" si="4"/>
        <v>N/A</v>
      </c>
      <c r="G181" s="6"/>
      <c r="AA181" s="15" t="str">
        <f t="shared" si="5"/>
        <v/>
      </c>
      <c r="AB181" s="15" t="str">
        <f>IF(LEN($AA181)=0,"N",IF(LEN($AA181)&gt;1,"Error -- Availability entered in an incorrect format",IF($AA181='Control Panel'!$F$36,$AA181,IF($AA181='Control Panel'!$F$37,$AA181,IF($AA181='Control Panel'!$F$38,$AA181,IF($AA181='Control Panel'!$F$39,$AA181,IF($AA181='Control Panel'!$F$40,$AA181,IF($AA181='Control Panel'!$F$41,$AA181,"Error -- Availability entered in an incorrect format"))))))))</f>
        <v>N</v>
      </c>
    </row>
    <row r="182" spans="1:28" s="15" customFormat="1" ht="30" x14ac:dyDescent="0.25">
      <c r="A182" s="7">
        <v>170</v>
      </c>
      <c r="B182" s="10" t="s">
        <v>1751</v>
      </c>
      <c r="C182" s="14" t="s">
        <v>5</v>
      </c>
      <c r="D182" s="231"/>
      <c r="E182" s="268"/>
      <c r="F182" s="215" t="str">
        <f t="shared" si="4"/>
        <v>N/A</v>
      </c>
      <c r="G182" s="6"/>
      <c r="AA182" s="15" t="str">
        <f t="shared" si="5"/>
        <v/>
      </c>
      <c r="AB182" s="15" t="str">
        <f>IF(LEN($AA182)=0,"N",IF(LEN($AA182)&gt;1,"Error -- Availability entered in an incorrect format",IF($AA182='Control Panel'!$F$36,$AA182,IF($AA182='Control Panel'!$F$37,$AA182,IF($AA182='Control Panel'!$F$38,$AA182,IF($AA182='Control Panel'!$F$39,$AA182,IF($AA182='Control Panel'!$F$40,$AA182,IF($AA182='Control Panel'!$F$41,$AA182,"Error -- Availability entered in an incorrect format"))))))))</f>
        <v>N</v>
      </c>
    </row>
    <row r="183" spans="1:28" s="15" customFormat="1" ht="30" x14ac:dyDescent="0.25">
      <c r="A183" s="7">
        <v>171</v>
      </c>
      <c r="B183" s="215" t="s">
        <v>1752</v>
      </c>
      <c r="C183" s="14" t="s">
        <v>6</v>
      </c>
      <c r="D183" s="231"/>
      <c r="E183" s="268"/>
      <c r="F183" s="215" t="str">
        <f t="shared" si="4"/>
        <v>N/A</v>
      </c>
      <c r="G183" s="6"/>
      <c r="AA183" s="15" t="str">
        <f t="shared" si="5"/>
        <v/>
      </c>
      <c r="AB183" s="15" t="str">
        <f>IF(LEN($AA183)=0,"N",IF(LEN($AA183)&gt;1,"Error -- Availability entered in an incorrect format",IF($AA183='Control Panel'!$F$36,$AA183,IF($AA183='Control Panel'!$F$37,$AA183,IF($AA183='Control Panel'!$F$38,$AA183,IF($AA183='Control Panel'!$F$39,$AA183,IF($AA183='Control Panel'!$F$40,$AA183,IF($AA183='Control Panel'!$F$41,$AA183,"Error -- Availability entered in an incorrect format"))))))))</f>
        <v>N</v>
      </c>
    </row>
    <row r="184" spans="1:28" s="15" customFormat="1" ht="45" x14ac:dyDescent="0.25">
      <c r="A184" s="7">
        <v>172</v>
      </c>
      <c r="B184" s="215" t="s">
        <v>1753</v>
      </c>
      <c r="C184" s="14" t="s">
        <v>6</v>
      </c>
      <c r="D184" s="231"/>
      <c r="E184" s="268"/>
      <c r="F184" s="215" t="str">
        <f t="shared" si="4"/>
        <v>N/A</v>
      </c>
      <c r="G184" s="6"/>
      <c r="AA184" s="15" t="str">
        <f t="shared" si="5"/>
        <v/>
      </c>
      <c r="AB184" s="15" t="str">
        <f>IF(LEN($AA184)=0,"N",IF(LEN($AA184)&gt;1,"Error -- Availability entered in an incorrect format",IF($AA184='Control Panel'!$F$36,$AA184,IF($AA184='Control Panel'!$F$37,$AA184,IF($AA184='Control Panel'!$F$38,$AA184,IF($AA184='Control Panel'!$F$39,$AA184,IF($AA184='Control Panel'!$F$40,$AA184,IF($AA184='Control Panel'!$F$41,$AA184,"Error -- Availability entered in an incorrect format"))))))))</f>
        <v>N</v>
      </c>
    </row>
    <row r="185" spans="1:28" s="15" customFormat="1" x14ac:dyDescent="0.25">
      <c r="A185" s="7">
        <v>173</v>
      </c>
      <c r="B185" s="215" t="s">
        <v>1754</v>
      </c>
      <c r="C185" s="14" t="s">
        <v>5</v>
      </c>
      <c r="D185" s="231"/>
      <c r="E185" s="268"/>
      <c r="F185" s="215" t="str">
        <f t="shared" si="4"/>
        <v>N/A</v>
      </c>
      <c r="G185" s="6"/>
      <c r="AA185" s="15" t="str">
        <f t="shared" si="5"/>
        <v/>
      </c>
      <c r="AB185" s="15" t="str">
        <f>IF(LEN($AA185)=0,"N",IF(LEN($AA185)&gt;1,"Error -- Availability entered in an incorrect format",IF($AA185='Control Panel'!$F$36,$AA185,IF($AA185='Control Panel'!$F$37,$AA185,IF($AA185='Control Panel'!$F$38,$AA185,IF($AA185='Control Panel'!$F$39,$AA185,IF($AA185='Control Panel'!$F$40,$AA185,IF($AA185='Control Panel'!$F$41,$AA185,"Error -- Availability entered in an incorrect format"))))))))</f>
        <v>N</v>
      </c>
    </row>
    <row r="186" spans="1:28" s="15" customFormat="1" x14ac:dyDescent="0.25">
      <c r="A186" s="7">
        <v>174</v>
      </c>
      <c r="B186" s="341" t="s">
        <v>1755</v>
      </c>
      <c r="C186" s="14"/>
      <c r="D186" s="231"/>
      <c r="E186" s="268"/>
      <c r="F186" s="215" t="str">
        <f t="shared" si="4"/>
        <v>N/A</v>
      </c>
      <c r="G186" s="6"/>
      <c r="AA186" s="15" t="str">
        <f t="shared" si="5"/>
        <v/>
      </c>
      <c r="AB186" s="15" t="str">
        <f>IF(LEN($AA186)=0,"N",IF(LEN($AA186)&gt;1,"Error -- Availability entered in an incorrect format",IF($AA186='Control Panel'!$F$36,$AA186,IF($AA186='Control Panel'!$F$37,$AA186,IF($AA186='Control Panel'!$F$38,$AA186,IF($AA186='Control Panel'!$F$39,$AA186,IF($AA186='Control Panel'!$F$40,$AA186,IF($AA186='Control Panel'!$F$41,$AA186,"Error -- Availability entered in an incorrect format"))))))))</f>
        <v>N</v>
      </c>
    </row>
    <row r="187" spans="1:28" s="15" customFormat="1" ht="30" x14ac:dyDescent="0.25">
      <c r="A187" s="7">
        <v>175</v>
      </c>
      <c r="B187" s="340" t="s">
        <v>1756</v>
      </c>
      <c r="C187" s="14" t="s">
        <v>5</v>
      </c>
      <c r="D187" s="231"/>
      <c r="E187" s="268"/>
      <c r="F187" s="215" t="str">
        <f t="shared" si="4"/>
        <v>N/A</v>
      </c>
      <c r="G187" s="6"/>
      <c r="AA187" s="15" t="str">
        <f t="shared" si="5"/>
        <v/>
      </c>
      <c r="AB187" s="15" t="str">
        <f>IF(LEN($AA187)=0,"N",IF(LEN($AA187)&gt;1,"Error -- Availability entered in an incorrect format",IF($AA187='Control Panel'!$F$36,$AA187,IF($AA187='Control Panel'!$F$37,$AA187,IF($AA187='Control Panel'!$F$38,$AA187,IF($AA187='Control Panel'!$F$39,$AA187,IF($AA187='Control Panel'!$F$40,$AA187,IF($AA187='Control Panel'!$F$41,$AA187,"Error -- Availability entered in an incorrect format"))))))))</f>
        <v>N</v>
      </c>
    </row>
  </sheetData>
  <sheetProtection password="E125" sheet="1" objects="1" scenarios="1" formatCells="0" formatRows="0"/>
  <protectedRanges>
    <protectedRange sqref="D1:G1048576" name="Range1"/>
  </protectedRanges>
  <mergeCells count="12">
    <mergeCell ref="A11:G11"/>
    <mergeCell ref="A10:C10"/>
    <mergeCell ref="D10:G10"/>
    <mergeCell ref="A1:G1"/>
    <mergeCell ref="B2:G2"/>
    <mergeCell ref="B3:G3"/>
    <mergeCell ref="B4:G4"/>
    <mergeCell ref="B5:G5"/>
    <mergeCell ref="B6:G6"/>
    <mergeCell ref="B7:G7"/>
    <mergeCell ref="B8:G8"/>
    <mergeCell ref="A9:G9"/>
  </mergeCells>
  <conditionalFormatting sqref="A13:A187 C13:E187 G13:G187">
    <cfRule type="expression" dxfId="124" priority="5">
      <formula>$C13=""</formula>
    </cfRule>
  </conditionalFormatting>
  <conditionalFormatting sqref="B13:B187">
    <cfRule type="expression" dxfId="123" priority="4">
      <formula>$C13=""</formula>
    </cfRule>
  </conditionalFormatting>
  <conditionalFormatting sqref="F13:F187">
    <cfRule type="expression" dxfId="122" priority="3">
      <formula>$C13=""</formula>
    </cfRule>
  </conditionalFormatting>
  <conditionalFormatting sqref="A1:G1">
    <cfRule type="cellIs" dxfId="121" priority="1" operator="equal">
      <formula>"Replace this text with vendor name in the first module."</formula>
    </cfRule>
  </conditionalFormatting>
  <dataValidations count="1">
    <dataValidation type="decimal" allowBlank="1" showInputMessage="1" showErrorMessage="1" errorTitle="Invalid Response" error="Please enter number only and inlcude text in comments column." promptTitle="Cost" prompt="Please enter any related cost for specification compliance." sqref="E13:E187">
      <formula1>0</formula1>
      <formula2>1000000</formula2>
    </dataValidation>
  </dataValidations>
  <printOptions horizontalCentered="1"/>
  <pageMargins left="0.25" right="0.25" top="0.75" bottom="0.75" header="0.3" footer="0.3"/>
  <pageSetup scale="76" fitToHeight="0" orientation="landscape" r:id="rId1"/>
  <headerFooter>
    <oddHeader>&amp;C&amp;"Calibri,Bold"&amp;12City of Bend, OR - ERP System Solution Project RFP #IT14AA
&amp;"Calibri,Italic"&amp;A</oddHeader>
    <oddFooter>&amp;L&amp;"-,Bold"&amp;10&amp;U&amp;K01+019Priority&amp;"-,Regular"&amp;U
H - High | M - Medium | L - Low&amp;C&amp;10&amp;K01+019&amp;P of &amp;N&amp;R&amp;"-,Bold"&amp;10&amp;U&amp;K01+019Availability&amp;"-,Regular"&amp;U
Y - Yes | R - Reporting Tool | T - Third Party
M - Modification | F - Future | N - Not Available</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314" r:id="rId4" name="Button 2">
              <controlPr defaultSize="0" print="0" autoFill="0" autoPict="0" macro="[0]!FormatSpecs">
                <anchor moveWithCells="1" sizeWithCells="1">
                  <from>
                    <xdr:col>5</xdr:col>
                    <xdr:colOff>1600200</xdr:colOff>
                    <xdr:row>9</xdr:row>
                    <xdr:rowOff>66675</xdr:rowOff>
                  </from>
                  <to>
                    <xdr:col>5</xdr:col>
                    <xdr:colOff>1600200</xdr:colOff>
                    <xdr:row>13</xdr:row>
                    <xdr:rowOff>371475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00000000-0000-0000-0000-000000000000}">
            <xm:f>D10='Control Panel'!$I$25</xm:f>
            <x14:dxf>
              <font>
                <color rgb="FFFFFF00"/>
              </font>
              <fill>
                <patternFill>
                  <fgColor indexed="64"/>
                  <bgColor rgb="FFBF311A"/>
                </patternFill>
              </fill>
            </x14:dxf>
          </x14:cfRule>
          <xm:sqref>D10:G10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errorTitle="Invalid Response" error="Please enter appropriate availability response." promptTitle="Please enter availability:" prompt="_x000a_  Y - Yes_x000a_  R - Reporting_x000a_  T - Third Party_x000a_  M - Modification_x000a_  F - Future_x000a_  N - Not Available_x000a__x000a__x000a_*Paste values permitted.">
          <x14:formula1>
            <xm:f>'Control Panel'!$F$36:$F$41</xm:f>
          </x14:formula1>
          <xm:sqref>D13:D187</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pageSetUpPr fitToPage="1"/>
  </sheetPr>
  <dimension ref="A1:AI121"/>
  <sheetViews>
    <sheetView showGridLines="0" showRowColHeaders="0" workbookViewId="0">
      <pane ySplit="12" topLeftCell="A13" activePane="bottomLeft" state="frozen"/>
      <selection activeCell="B16" sqref="B16"/>
      <selection pane="bottomLeft" activeCell="B16" sqref="B16"/>
    </sheetView>
  </sheetViews>
  <sheetFormatPr defaultColWidth="0" defaultRowHeight="15" x14ac:dyDescent="0.25"/>
  <cols>
    <col min="1" max="1" width="8.7109375" style="218" customWidth="1"/>
    <col min="2" max="2" width="65.7109375" style="219" customWidth="1"/>
    <col min="3" max="3" width="12.7109375" style="220" customWidth="1"/>
    <col min="4" max="4" width="12.7109375" style="221" customWidth="1"/>
    <col min="5" max="5" width="12.7109375" style="220" customWidth="1"/>
    <col min="6" max="6" width="27.7109375" style="222" customWidth="1"/>
    <col min="7" max="7" width="35.7109375" style="219" customWidth="1"/>
    <col min="8" max="8" width="3.7109375" style="2" customWidth="1"/>
    <col min="9" max="34" width="9.140625" style="2" hidden="1" customWidth="1"/>
    <col min="35" max="35" width="4.140625" style="2" hidden="1" customWidth="1"/>
    <col min="36" max="16384" width="9.140625" style="2" hidden="1"/>
  </cols>
  <sheetData>
    <row r="1" spans="1:35" ht="15" customHeight="1" x14ac:dyDescent="0.25">
      <c r="A1" s="548" t="str">
        <f>'Accounts Payable'!A1</f>
        <v>Replace this text with vendor name in the first module.</v>
      </c>
      <c r="B1" s="548"/>
      <c r="C1" s="548"/>
      <c r="D1" s="548"/>
      <c r="E1" s="548"/>
      <c r="F1" s="548"/>
      <c r="G1" s="548"/>
    </row>
    <row r="2" spans="1:35" x14ac:dyDescent="0.25">
      <c r="A2" s="210" t="s">
        <v>8</v>
      </c>
      <c r="B2" s="538" t="s">
        <v>193</v>
      </c>
      <c r="C2" s="538"/>
      <c r="D2" s="538"/>
      <c r="E2" s="538"/>
      <c r="F2" s="538"/>
      <c r="G2" s="538"/>
      <c r="AB2" s="2" t="s">
        <v>219</v>
      </c>
      <c r="AC2" s="2">
        <f>SUBTOTAL(3,A13:A121)</f>
        <v>109</v>
      </c>
    </row>
    <row r="3" spans="1:35" ht="45" customHeight="1" x14ac:dyDescent="0.25">
      <c r="A3" s="232" t="str">
        <f>'Control Panel'!F36</f>
        <v>Y</v>
      </c>
      <c r="B3" s="543" t="str">
        <f>'Control Panel'!H36</f>
        <v>Functionality is provided out of the box through the completion of a task associated with a routine configurable area that includes, but is not limited to, user-defined fields, delivered or configurable workflows, alerts or notifications, standard import/export, table driven setups and standard reports with no changes.  These configuration areas will not be affected by a future upgrade.  The proposed services include implementation and training on this functionality, unless specifically excluded in the Statement of Work, as part of the deployment of the solution.</v>
      </c>
      <c r="C3" s="543"/>
      <c r="D3" s="543"/>
      <c r="E3" s="543"/>
      <c r="F3" s="543"/>
      <c r="G3" s="543"/>
    </row>
    <row r="4" spans="1:35" x14ac:dyDescent="0.25">
      <c r="A4" s="233" t="str">
        <f>'Control Panel'!F37</f>
        <v>R</v>
      </c>
      <c r="B4" s="544" t="str">
        <f>'Control Panel'!H37</f>
        <v>Functionality is provided through reports generated using proposed Reporting Tools.</v>
      </c>
      <c r="C4" s="544"/>
      <c r="D4" s="544"/>
      <c r="E4" s="544"/>
      <c r="F4" s="544"/>
      <c r="G4" s="544"/>
    </row>
    <row r="5" spans="1:35" ht="30" customHeight="1" x14ac:dyDescent="0.25">
      <c r="A5" s="232" t="str">
        <f>'Control Panel'!F38</f>
        <v>T</v>
      </c>
      <c r="B5" s="543" t="str">
        <f>'Control Panel'!H38</f>
        <v>Functionality is provided by proposed third party functionality (i.e., third party is defined as a separate software vendor from the primary software vendor).  The pricing of all third party products that provide this functionality MUST be included in the cost proposal.</v>
      </c>
      <c r="C5" s="543"/>
      <c r="D5" s="543"/>
      <c r="E5" s="543"/>
      <c r="F5" s="543"/>
      <c r="G5" s="543"/>
    </row>
    <row r="6" spans="1:35" x14ac:dyDescent="0.25">
      <c r="A6" s="233" t="str">
        <f>'Control Panel'!F39</f>
        <v>M</v>
      </c>
      <c r="B6" s="544" t="str">
        <f>'Control Panel'!H39</f>
        <v>Functionality is provided through customization to the application, including creation of a new workflow or development of a custom interface, that may have an impact on future upgradability.</v>
      </c>
      <c r="C6" s="544"/>
      <c r="D6" s="544"/>
      <c r="E6" s="544"/>
      <c r="F6" s="544"/>
      <c r="G6" s="544"/>
    </row>
    <row r="7" spans="1:35" ht="16.5" customHeight="1" x14ac:dyDescent="0.25">
      <c r="A7" s="232" t="str">
        <f>'Control Panel'!F40</f>
        <v>F</v>
      </c>
      <c r="B7" s="543" t="str">
        <f>'Control Panel'!H40</f>
        <v>Functionality is provided through a future general availability (GA) release that is scheduled to occur within 1 year of the proposal response.</v>
      </c>
      <c r="C7" s="543"/>
      <c r="D7" s="543"/>
      <c r="E7" s="543"/>
      <c r="F7" s="543"/>
      <c r="G7" s="543"/>
    </row>
    <row r="8" spans="1:35" x14ac:dyDescent="0.25">
      <c r="A8" s="233" t="str">
        <f>'Control Panel'!F41</f>
        <v>N</v>
      </c>
      <c r="B8" s="544" t="str">
        <f>'Control Panel'!H41</f>
        <v>Functionality is not provided.</v>
      </c>
      <c r="C8" s="544"/>
      <c r="D8" s="544"/>
      <c r="E8" s="544"/>
      <c r="F8" s="544"/>
      <c r="G8" s="544"/>
    </row>
    <row r="9" spans="1:35" x14ac:dyDescent="0.25">
      <c r="A9" s="545" t="str">
        <f>'Control Panel'!I25</f>
        <v>Replace this text with the primary product name(s) which satisfy requirements.</v>
      </c>
      <c r="B9" s="546"/>
      <c r="C9" s="546"/>
      <c r="D9" s="546"/>
      <c r="E9" s="546"/>
      <c r="F9" s="546"/>
      <c r="G9" s="547"/>
    </row>
    <row r="10" spans="1:35" ht="15" customHeight="1" x14ac:dyDescent="0.25">
      <c r="A10" s="541" t="str">
        <f>'Control Panel'!F58&amp;" - "&amp;'Control Panel'!E58</f>
        <v>4.13 - Grant Accounting</v>
      </c>
      <c r="B10" s="541"/>
      <c r="C10" s="541"/>
      <c r="D10" s="542" t="str">
        <f>A9</f>
        <v>Replace this text with the primary product name(s) which satisfy requirements.</v>
      </c>
      <c r="E10" s="542"/>
      <c r="F10" s="542"/>
      <c r="G10" s="542"/>
    </row>
    <row r="11" spans="1:35" ht="15" customHeight="1" x14ac:dyDescent="0.25">
      <c r="A11" s="540" t="s">
        <v>661</v>
      </c>
      <c r="B11" s="540"/>
      <c r="C11" s="540"/>
      <c r="D11" s="540"/>
      <c r="E11" s="540"/>
      <c r="F11" s="540"/>
      <c r="G11" s="540"/>
      <c r="AA11" s="2" t="s">
        <v>30</v>
      </c>
      <c r="AI11" s="3"/>
    </row>
    <row r="12" spans="1:35" ht="15" customHeight="1" x14ac:dyDescent="0.25">
      <c r="A12" s="269" t="str">
        <f>'Accounts Payable'!A12</f>
        <v>Number</v>
      </c>
      <c r="B12" s="270" t="str">
        <f>'Accounts Payable'!B12</f>
        <v>Application Requirements</v>
      </c>
      <c r="C12" s="271" t="str">
        <f>'Accounts Payable'!C12</f>
        <v>Priority</v>
      </c>
      <c r="D12" s="269" t="str">
        <f>'Accounts Payable'!D12</f>
        <v>Availability</v>
      </c>
      <c r="E12" s="271" t="str">
        <f>'Accounts Payable'!E12</f>
        <v>Cost</v>
      </c>
      <c r="F12" s="270" t="str">
        <f>'Accounts Payable'!F12</f>
        <v>Required Product(s)</v>
      </c>
      <c r="G12" s="270" t="str">
        <f>'Accounts Payable'!G12</f>
        <v>Comments</v>
      </c>
      <c r="AA12" s="4" t="s">
        <v>27</v>
      </c>
      <c r="AC12" s="5">
        <f>COUNTIF(AB:AB,"Error -- Availability entered in an incorrect format")</f>
        <v>0</v>
      </c>
    </row>
    <row r="13" spans="1:35" s="15" customFormat="1" x14ac:dyDescent="0.25">
      <c r="A13" s="7">
        <v>1</v>
      </c>
      <c r="B13" s="282" t="s">
        <v>1757</v>
      </c>
      <c r="C13" s="281"/>
      <c r="D13" s="7"/>
      <c r="E13" s="267"/>
      <c r="F13" s="215" t="str">
        <f>IF($D$10=$A$9,"N/A",$D$10)</f>
        <v>N/A</v>
      </c>
      <c r="G13" s="10"/>
      <c r="AA13" s="15" t="str">
        <f>TRIM($D13)</f>
        <v/>
      </c>
      <c r="AB13" s="15" t="str">
        <f>IF(LEN($AA13)=0,"N",IF(LEN($AA13)&gt;1,"Error -- Availability entered in an incorrect format",IF($AA13='Control Panel'!$F$36,$AA13,IF($AA13='Control Panel'!$F$37,$AA13,IF($AA13='Control Panel'!$F$38,$AA13,IF($AA13='Control Panel'!$F$39,$AA13,IF($AA13='Control Panel'!$F$40,$AA13,IF($AA13='Control Panel'!$F$41,$AA13,"Error -- Availability entered in an incorrect format"))))))))</f>
        <v>N</v>
      </c>
    </row>
    <row r="14" spans="1:35" s="15" customFormat="1" x14ac:dyDescent="0.25">
      <c r="A14" s="7">
        <v>2</v>
      </c>
      <c r="B14" s="283" t="s">
        <v>1758</v>
      </c>
      <c r="C14" s="281"/>
      <c r="D14" s="7"/>
      <c r="E14" s="267"/>
      <c r="F14" s="215" t="str">
        <f t="shared" ref="F14:F77" si="0">IF($D$10=$A$9,"N/A",$D$10)</f>
        <v>N/A</v>
      </c>
      <c r="G14" s="10"/>
      <c r="AA14" s="15" t="str">
        <f t="shared" ref="AA14:AA77" si="1">TRIM($D14)</f>
        <v/>
      </c>
      <c r="AB14" s="15" t="str">
        <f>IF(LEN($AA14)=0,"N",IF(LEN($AA14)&gt;1,"Error -- Availability entered in an incorrect format",IF($AA14='Control Panel'!$F$36,$AA14,IF($AA14='Control Panel'!$F$37,$AA14,IF($AA14='Control Panel'!$F$38,$AA14,IF($AA14='Control Panel'!$F$39,$AA14,IF($AA14='Control Panel'!$F$40,$AA14,IF($AA14='Control Panel'!$F$41,$AA14,"Error -- Availability entered in an incorrect format"))))))))</f>
        <v>N</v>
      </c>
    </row>
    <row r="15" spans="1:35" s="13" customFormat="1" x14ac:dyDescent="0.25">
      <c r="A15" s="7">
        <v>3</v>
      </c>
      <c r="B15" s="285" t="s">
        <v>1759</v>
      </c>
      <c r="C15" s="281" t="s">
        <v>5</v>
      </c>
      <c r="D15" s="7"/>
      <c r="E15" s="267"/>
      <c r="F15" s="215" t="str">
        <f t="shared" si="0"/>
        <v>N/A</v>
      </c>
      <c r="G15" s="10"/>
      <c r="AA15" s="13" t="str">
        <f t="shared" si="1"/>
        <v/>
      </c>
      <c r="AB15" s="13" t="str">
        <f>IF(LEN($AA15)=0,"N",IF(LEN($AA15)&gt;1,"Error -- Availability entered in an incorrect format",IF($AA15='Control Panel'!$F$36,$AA15,IF($AA15='Control Panel'!$F$37,$AA15,IF($AA15='Control Panel'!$F$38,$AA15,IF($AA15='Control Panel'!$F$39,$AA15,IF($AA15='Control Panel'!$F$40,$AA15,IF($AA15='Control Panel'!$F$41,$AA15,"Error -- Availability entered in an incorrect format"))))))))</f>
        <v>N</v>
      </c>
    </row>
    <row r="16" spans="1:35" s="13" customFormat="1" x14ac:dyDescent="0.25">
      <c r="A16" s="7">
        <v>4</v>
      </c>
      <c r="B16" s="285" t="s">
        <v>1760</v>
      </c>
      <c r="C16" s="281" t="s">
        <v>5</v>
      </c>
      <c r="D16" s="7"/>
      <c r="E16" s="267"/>
      <c r="F16" s="215" t="str">
        <f t="shared" si="0"/>
        <v>N/A</v>
      </c>
      <c r="G16" s="10"/>
      <c r="AA16" s="13" t="str">
        <f t="shared" si="1"/>
        <v/>
      </c>
      <c r="AB16" s="13" t="str">
        <f>IF(LEN($AA16)=0,"N",IF(LEN($AA16)&gt;1,"Error -- Availability entered in an incorrect format",IF($AA16='Control Panel'!$F$36,$AA16,IF($AA16='Control Panel'!$F$37,$AA16,IF($AA16='Control Panel'!$F$38,$AA16,IF($AA16='Control Panel'!$F$39,$AA16,IF($AA16='Control Panel'!$F$40,$AA16,IF($AA16='Control Panel'!$F$41,$AA16,"Error -- Availability entered in an incorrect format"))))))))</f>
        <v>N</v>
      </c>
    </row>
    <row r="17" spans="1:28" s="13" customFormat="1" x14ac:dyDescent="0.25">
      <c r="A17" s="7">
        <v>5</v>
      </c>
      <c r="B17" s="285" t="s">
        <v>1761</v>
      </c>
      <c r="C17" s="281" t="s">
        <v>5</v>
      </c>
      <c r="D17" s="7"/>
      <c r="E17" s="267"/>
      <c r="F17" s="215" t="str">
        <f t="shared" si="0"/>
        <v>N/A</v>
      </c>
      <c r="G17" s="10"/>
      <c r="AA17" s="13" t="str">
        <f t="shared" si="1"/>
        <v/>
      </c>
      <c r="AB17" s="13" t="str">
        <f>IF(LEN($AA17)=0,"N",IF(LEN($AA17)&gt;1,"Error -- Availability entered in an incorrect format",IF($AA17='Control Panel'!$F$36,$AA17,IF($AA17='Control Panel'!$F$37,$AA17,IF($AA17='Control Panel'!$F$38,$AA17,IF($AA17='Control Panel'!$F$39,$AA17,IF($AA17='Control Panel'!$F$40,$AA17,IF($AA17='Control Panel'!$F$41,$AA17,"Error -- Availability entered in an incorrect format"))))))))</f>
        <v>N</v>
      </c>
    </row>
    <row r="18" spans="1:28" s="13" customFormat="1" x14ac:dyDescent="0.25">
      <c r="A18" s="7">
        <v>6</v>
      </c>
      <c r="B18" s="285" t="s">
        <v>1762</v>
      </c>
      <c r="C18" s="281" t="s">
        <v>5</v>
      </c>
      <c r="D18" s="7"/>
      <c r="E18" s="267"/>
      <c r="F18" s="215" t="str">
        <f t="shared" si="0"/>
        <v>N/A</v>
      </c>
      <c r="G18" s="10"/>
      <c r="AA18" s="13" t="str">
        <f t="shared" si="1"/>
        <v/>
      </c>
      <c r="AB18" s="13" t="str">
        <f>IF(LEN($AA18)=0,"N",IF(LEN($AA18)&gt;1,"Error -- Availability entered in an incorrect format",IF($AA18='Control Panel'!$F$36,$AA18,IF($AA18='Control Panel'!$F$37,$AA18,IF($AA18='Control Panel'!$F$38,$AA18,IF($AA18='Control Panel'!$F$39,$AA18,IF($AA18='Control Panel'!$F$40,$AA18,IF($AA18='Control Panel'!$F$41,$AA18,"Error -- Availability entered in an incorrect format"))))))))</f>
        <v>N</v>
      </c>
    </row>
    <row r="19" spans="1:28" s="13" customFormat="1" ht="30" x14ac:dyDescent="0.25">
      <c r="A19" s="7">
        <v>7</v>
      </c>
      <c r="B19" s="283" t="s">
        <v>1763</v>
      </c>
      <c r="C19" s="281"/>
      <c r="D19" s="7"/>
      <c r="E19" s="267"/>
      <c r="F19" s="215" t="str">
        <f t="shared" si="0"/>
        <v>N/A</v>
      </c>
      <c r="G19" s="10"/>
      <c r="AA19" s="13" t="str">
        <f t="shared" si="1"/>
        <v/>
      </c>
      <c r="AB19" s="13" t="str">
        <f>IF(LEN($AA19)=0,"N",IF(LEN($AA19)&gt;1,"Error -- Availability entered in an incorrect format",IF($AA19='Control Panel'!$F$36,$AA19,IF($AA19='Control Panel'!$F$37,$AA19,IF($AA19='Control Panel'!$F$38,$AA19,IF($AA19='Control Panel'!$F$39,$AA19,IF($AA19='Control Panel'!$F$40,$AA19,IF($AA19='Control Panel'!$F$41,$AA19,"Error -- Availability entered in an incorrect format"))))))))</f>
        <v>N</v>
      </c>
    </row>
    <row r="20" spans="1:28" s="13" customFormat="1" x14ac:dyDescent="0.25">
      <c r="A20" s="7">
        <v>8</v>
      </c>
      <c r="B20" s="285" t="s">
        <v>1764</v>
      </c>
      <c r="C20" s="281" t="s">
        <v>5</v>
      </c>
      <c r="D20" s="7"/>
      <c r="E20" s="267"/>
      <c r="F20" s="215" t="str">
        <f t="shared" si="0"/>
        <v>N/A</v>
      </c>
      <c r="G20" s="10"/>
      <c r="AA20" s="13" t="str">
        <f t="shared" si="1"/>
        <v/>
      </c>
      <c r="AB20" s="13" t="str">
        <f>IF(LEN($AA20)=0,"N",IF(LEN($AA20)&gt;1,"Error -- Availability entered in an incorrect format",IF($AA20='Control Panel'!$F$36,$AA20,IF($AA20='Control Panel'!$F$37,$AA20,IF($AA20='Control Panel'!$F$38,$AA20,IF($AA20='Control Panel'!$F$39,$AA20,IF($AA20='Control Panel'!$F$40,$AA20,IF($AA20='Control Panel'!$F$41,$AA20,"Error -- Availability entered in an incorrect format"))))))))</f>
        <v>N</v>
      </c>
    </row>
    <row r="21" spans="1:28" s="13" customFormat="1" ht="45" x14ac:dyDescent="0.25">
      <c r="A21" s="7">
        <v>9</v>
      </c>
      <c r="B21" s="285" t="s">
        <v>1765</v>
      </c>
      <c r="C21" s="281" t="s">
        <v>5</v>
      </c>
      <c r="D21" s="7"/>
      <c r="E21" s="267"/>
      <c r="F21" s="215" t="str">
        <f t="shared" si="0"/>
        <v>N/A</v>
      </c>
      <c r="G21" s="10"/>
      <c r="AA21" s="13" t="str">
        <f t="shared" si="1"/>
        <v/>
      </c>
      <c r="AB21" s="13" t="str">
        <f>IF(LEN($AA21)=0,"N",IF(LEN($AA21)&gt;1,"Error -- Availability entered in an incorrect format",IF($AA21='Control Panel'!$F$36,$AA21,IF($AA21='Control Panel'!$F$37,$AA21,IF($AA21='Control Panel'!$F$38,$AA21,IF($AA21='Control Panel'!$F$39,$AA21,IF($AA21='Control Panel'!$F$40,$AA21,IF($AA21='Control Panel'!$F$41,$AA21,"Error -- Availability entered in an incorrect format"))))))))</f>
        <v>N</v>
      </c>
    </row>
    <row r="22" spans="1:28" s="13" customFormat="1" ht="45" x14ac:dyDescent="0.25">
      <c r="A22" s="7">
        <v>10</v>
      </c>
      <c r="B22" s="285" t="s">
        <v>1766</v>
      </c>
      <c r="C22" s="281" t="s">
        <v>5</v>
      </c>
      <c r="D22" s="7"/>
      <c r="E22" s="267"/>
      <c r="F22" s="215" t="str">
        <f t="shared" si="0"/>
        <v>N/A</v>
      </c>
      <c r="G22" s="10"/>
      <c r="AA22" s="13" t="str">
        <f t="shared" si="1"/>
        <v/>
      </c>
      <c r="AB22" s="13" t="str">
        <f>IF(LEN($AA22)=0,"N",IF(LEN($AA22)&gt;1,"Error -- Availability entered in an incorrect format",IF($AA22='Control Panel'!$F$36,$AA22,IF($AA22='Control Panel'!$F$37,$AA22,IF($AA22='Control Panel'!$F$38,$AA22,IF($AA22='Control Panel'!$F$39,$AA22,IF($AA22='Control Panel'!$F$40,$AA22,IF($AA22='Control Panel'!$F$41,$AA22,"Error -- Availability entered in an incorrect format"))))))))</f>
        <v>N</v>
      </c>
    </row>
    <row r="23" spans="1:28" s="13" customFormat="1" x14ac:dyDescent="0.25">
      <c r="A23" s="7">
        <v>11</v>
      </c>
      <c r="B23" s="285" t="s">
        <v>1767</v>
      </c>
      <c r="C23" s="281" t="s">
        <v>6</v>
      </c>
      <c r="D23" s="7"/>
      <c r="E23" s="267"/>
      <c r="F23" s="215" t="str">
        <f t="shared" si="0"/>
        <v>N/A</v>
      </c>
      <c r="G23" s="10"/>
      <c r="AA23" s="13" t="str">
        <f t="shared" si="1"/>
        <v/>
      </c>
      <c r="AB23" s="13" t="str">
        <f>IF(LEN($AA23)=0,"N",IF(LEN($AA23)&gt;1,"Error -- Availability entered in an incorrect format",IF($AA23='Control Panel'!$F$36,$AA23,IF($AA23='Control Panel'!$F$37,$AA23,IF($AA23='Control Panel'!$F$38,$AA23,IF($AA23='Control Panel'!$F$39,$AA23,IF($AA23='Control Panel'!$F$40,$AA23,IF($AA23='Control Panel'!$F$41,$AA23,"Error -- Availability entered in an incorrect format"))))))))</f>
        <v>N</v>
      </c>
    </row>
    <row r="24" spans="1:28" s="13" customFormat="1" x14ac:dyDescent="0.25">
      <c r="A24" s="7">
        <v>12</v>
      </c>
      <c r="B24" s="285" t="s">
        <v>1768</v>
      </c>
      <c r="C24" s="281" t="s">
        <v>5</v>
      </c>
      <c r="D24" s="7"/>
      <c r="E24" s="267"/>
      <c r="F24" s="215" t="str">
        <f t="shared" si="0"/>
        <v>N/A</v>
      </c>
      <c r="G24" s="10"/>
      <c r="AA24" s="13" t="str">
        <f t="shared" si="1"/>
        <v/>
      </c>
      <c r="AB24" s="13" t="str">
        <f>IF(LEN($AA24)=0,"N",IF(LEN($AA24)&gt;1,"Error -- Availability entered in an incorrect format",IF($AA24='Control Panel'!$F$36,$AA24,IF($AA24='Control Panel'!$F$37,$AA24,IF($AA24='Control Panel'!$F$38,$AA24,IF($AA24='Control Panel'!$F$39,$AA24,IF($AA24='Control Panel'!$F$40,$AA24,IF($AA24='Control Panel'!$F$41,$AA24,"Error -- Availability entered in an incorrect format"))))))))</f>
        <v>N</v>
      </c>
    </row>
    <row r="25" spans="1:28" s="15" customFormat="1" x14ac:dyDescent="0.25">
      <c r="A25" s="7">
        <v>13</v>
      </c>
      <c r="B25" s="285" t="s">
        <v>1769</v>
      </c>
      <c r="C25" s="281" t="s">
        <v>5</v>
      </c>
      <c r="D25" s="12"/>
      <c r="E25" s="268"/>
      <c r="F25" s="215" t="str">
        <f t="shared" si="0"/>
        <v>N/A</v>
      </c>
      <c r="G25" s="6"/>
      <c r="AA25" s="15" t="str">
        <f t="shared" si="1"/>
        <v/>
      </c>
      <c r="AB25" s="15" t="str">
        <f>IF(LEN($AA25)=0,"N",IF(LEN($AA25)&gt;1,"Error -- Availability entered in an incorrect format",IF($AA25='Control Panel'!$F$36,$AA25,IF($AA25='Control Panel'!$F$37,$AA25,IF($AA25='Control Panel'!$F$38,$AA25,IF($AA25='Control Panel'!$F$39,$AA25,IF($AA25='Control Panel'!$F$40,$AA25,IF($AA25='Control Panel'!$F$41,$AA25,"Error -- Availability entered in an incorrect format"))))))))</f>
        <v>N</v>
      </c>
    </row>
    <row r="26" spans="1:28" s="15" customFormat="1" ht="45" x14ac:dyDescent="0.25">
      <c r="A26" s="7">
        <v>14</v>
      </c>
      <c r="B26" s="285" t="s">
        <v>1770</v>
      </c>
      <c r="C26" s="281" t="s">
        <v>5</v>
      </c>
      <c r="D26" s="12"/>
      <c r="E26" s="268"/>
      <c r="F26" s="215" t="str">
        <f t="shared" si="0"/>
        <v>N/A</v>
      </c>
      <c r="G26" s="6"/>
      <c r="AA26" s="15" t="str">
        <f t="shared" si="1"/>
        <v/>
      </c>
      <c r="AB26" s="15" t="str">
        <f>IF(LEN($AA26)=0,"N",IF(LEN($AA26)&gt;1,"Error -- Availability entered in an incorrect format",IF($AA26='Control Panel'!$F$36,$AA26,IF($AA26='Control Panel'!$F$37,$AA26,IF($AA26='Control Panel'!$F$38,$AA26,IF($AA26='Control Panel'!$F$39,$AA26,IF($AA26='Control Panel'!$F$40,$AA26,IF($AA26='Control Panel'!$F$41,$AA26,"Error -- Availability entered in an incorrect format"))))))))</f>
        <v>N</v>
      </c>
    </row>
    <row r="27" spans="1:28" s="15" customFormat="1" x14ac:dyDescent="0.25">
      <c r="A27" s="7">
        <v>15</v>
      </c>
      <c r="B27" s="285" t="s">
        <v>1771</v>
      </c>
      <c r="C27" s="281" t="s">
        <v>5</v>
      </c>
      <c r="D27" s="12"/>
      <c r="E27" s="268"/>
      <c r="F27" s="215" t="str">
        <f t="shared" si="0"/>
        <v>N/A</v>
      </c>
      <c r="G27" s="6"/>
      <c r="AA27" s="15" t="str">
        <f t="shared" si="1"/>
        <v/>
      </c>
      <c r="AB27" s="15" t="str">
        <f>IF(LEN($AA27)=0,"N",IF(LEN($AA27)&gt;1,"Error -- Availability entered in an incorrect format",IF($AA27='Control Panel'!$F$36,$AA27,IF($AA27='Control Panel'!$F$37,$AA27,IF($AA27='Control Panel'!$F$38,$AA27,IF($AA27='Control Panel'!$F$39,$AA27,IF($AA27='Control Panel'!$F$40,$AA27,IF($AA27='Control Panel'!$F$41,$AA27,"Error -- Availability entered in an incorrect format"))))))))</f>
        <v>N</v>
      </c>
    </row>
    <row r="28" spans="1:28" s="15" customFormat="1" ht="30" x14ac:dyDescent="0.25">
      <c r="A28" s="7">
        <v>16</v>
      </c>
      <c r="B28" s="285" t="s">
        <v>1772</v>
      </c>
      <c r="C28" s="281" t="s">
        <v>5</v>
      </c>
      <c r="D28" s="12"/>
      <c r="E28" s="268"/>
      <c r="F28" s="215" t="str">
        <f t="shared" si="0"/>
        <v>N/A</v>
      </c>
      <c r="G28" s="6"/>
      <c r="AA28" s="15" t="str">
        <f t="shared" si="1"/>
        <v/>
      </c>
      <c r="AB28" s="15" t="str">
        <f>IF(LEN($AA28)=0,"N",IF(LEN($AA28)&gt;1,"Error -- Availability entered in an incorrect format",IF($AA28='Control Panel'!$F$36,$AA28,IF($AA28='Control Panel'!$F$37,$AA28,IF($AA28='Control Panel'!$F$38,$AA28,IF($AA28='Control Panel'!$F$39,$AA28,IF($AA28='Control Panel'!$F$40,$AA28,IF($AA28='Control Panel'!$F$41,$AA28,"Error -- Availability entered in an incorrect format"))))))))</f>
        <v>N</v>
      </c>
    </row>
    <row r="29" spans="1:28" s="15" customFormat="1" ht="45" x14ac:dyDescent="0.25">
      <c r="A29" s="7">
        <v>17</v>
      </c>
      <c r="B29" s="285" t="s">
        <v>1773</v>
      </c>
      <c r="C29" s="281" t="s">
        <v>6</v>
      </c>
      <c r="D29" s="12"/>
      <c r="E29" s="268"/>
      <c r="F29" s="215" t="str">
        <f t="shared" si="0"/>
        <v>N/A</v>
      </c>
      <c r="G29" s="6"/>
      <c r="AA29" s="15" t="str">
        <f t="shared" si="1"/>
        <v/>
      </c>
      <c r="AB29" s="15" t="str">
        <f>IF(LEN($AA29)=0,"N",IF(LEN($AA29)&gt;1,"Error -- Availability entered in an incorrect format",IF($AA29='Control Panel'!$F$36,$AA29,IF($AA29='Control Panel'!$F$37,$AA29,IF($AA29='Control Panel'!$F$38,$AA29,IF($AA29='Control Panel'!$F$39,$AA29,IF($AA29='Control Panel'!$F$40,$AA29,IF($AA29='Control Panel'!$F$41,$AA29,"Error -- Availability entered in an incorrect format"))))))))</f>
        <v>N</v>
      </c>
    </row>
    <row r="30" spans="1:28" s="15" customFormat="1" ht="30" x14ac:dyDescent="0.25">
      <c r="A30" s="7">
        <v>18</v>
      </c>
      <c r="B30" s="285" t="s">
        <v>1774</v>
      </c>
      <c r="C30" s="281" t="s">
        <v>5</v>
      </c>
      <c r="D30" s="12"/>
      <c r="E30" s="268"/>
      <c r="F30" s="215" t="str">
        <f t="shared" si="0"/>
        <v>N/A</v>
      </c>
      <c r="G30" s="6"/>
      <c r="AA30" s="15" t="str">
        <f t="shared" si="1"/>
        <v/>
      </c>
      <c r="AB30" s="15" t="str">
        <f>IF(LEN($AA30)=0,"N",IF(LEN($AA30)&gt;1,"Error -- Availability entered in an incorrect format",IF($AA30='Control Panel'!$F$36,$AA30,IF($AA30='Control Panel'!$F$37,$AA30,IF($AA30='Control Panel'!$F$38,$AA30,IF($AA30='Control Panel'!$F$39,$AA30,IF($AA30='Control Panel'!$F$40,$AA30,IF($AA30='Control Panel'!$F$41,$AA30,"Error -- Availability entered in an incorrect format"))))))))</f>
        <v>N</v>
      </c>
    </row>
    <row r="31" spans="1:28" s="15" customFormat="1" ht="30" x14ac:dyDescent="0.25">
      <c r="A31" s="7">
        <v>19</v>
      </c>
      <c r="B31" s="285" t="s">
        <v>1775</v>
      </c>
      <c r="C31" s="281" t="s">
        <v>5</v>
      </c>
      <c r="D31" s="231"/>
      <c r="E31" s="268"/>
      <c r="F31" s="215" t="str">
        <f t="shared" si="0"/>
        <v>N/A</v>
      </c>
      <c r="G31" s="6"/>
      <c r="AA31" s="15" t="str">
        <f t="shared" si="1"/>
        <v/>
      </c>
      <c r="AB31" s="15" t="str">
        <f>IF(LEN($AA31)=0,"N",IF(LEN($AA31)&gt;1,"Error -- Availability entered in an incorrect format",IF($AA31='Control Panel'!$F$36,$AA31,IF($AA31='Control Panel'!$F$37,$AA31,IF($AA31='Control Panel'!$F$38,$AA31,IF($AA31='Control Panel'!$F$39,$AA31,IF($AA31='Control Panel'!$F$40,$AA31,IF($AA31='Control Panel'!$F$41,$AA31,"Error -- Availability entered in an incorrect format"))))))))</f>
        <v>N</v>
      </c>
    </row>
    <row r="32" spans="1:28" s="15" customFormat="1" x14ac:dyDescent="0.25">
      <c r="A32" s="7">
        <v>20</v>
      </c>
      <c r="B32" s="285" t="s">
        <v>1776</v>
      </c>
      <c r="C32" s="281" t="s">
        <v>5</v>
      </c>
      <c r="D32" s="231"/>
      <c r="E32" s="268"/>
      <c r="F32" s="215" t="str">
        <f t="shared" si="0"/>
        <v>N/A</v>
      </c>
      <c r="G32" s="6"/>
      <c r="AA32" s="15" t="str">
        <f t="shared" si="1"/>
        <v/>
      </c>
      <c r="AB32" s="15" t="str">
        <f>IF(LEN($AA32)=0,"N",IF(LEN($AA32)&gt;1,"Error -- Availability entered in an incorrect format",IF($AA32='Control Panel'!$F$36,$AA32,IF($AA32='Control Panel'!$F$37,$AA32,IF($AA32='Control Panel'!$F$38,$AA32,IF($AA32='Control Panel'!$F$39,$AA32,IF($AA32='Control Panel'!$F$40,$AA32,IF($AA32='Control Panel'!$F$41,$AA32,"Error -- Availability entered in an incorrect format"))))))))</f>
        <v>N</v>
      </c>
    </row>
    <row r="33" spans="1:28" s="15" customFormat="1" ht="30" x14ac:dyDescent="0.25">
      <c r="A33" s="7">
        <v>21</v>
      </c>
      <c r="B33" s="285" t="s">
        <v>1777</v>
      </c>
      <c r="C33" s="281" t="s">
        <v>5</v>
      </c>
      <c r="D33" s="231"/>
      <c r="E33" s="268"/>
      <c r="F33" s="215" t="str">
        <f t="shared" si="0"/>
        <v>N/A</v>
      </c>
      <c r="G33" s="6"/>
      <c r="AA33" s="15" t="str">
        <f t="shared" si="1"/>
        <v/>
      </c>
      <c r="AB33" s="15" t="str">
        <f>IF(LEN($AA33)=0,"N",IF(LEN($AA33)&gt;1,"Error -- Availability entered in an incorrect format",IF($AA33='Control Panel'!$F$36,$AA33,IF($AA33='Control Panel'!$F$37,$AA33,IF($AA33='Control Panel'!$F$38,$AA33,IF($AA33='Control Panel'!$F$39,$AA33,IF($AA33='Control Panel'!$F$40,$AA33,IF($AA33='Control Panel'!$F$41,$AA33,"Error -- Availability entered in an incorrect format"))))))))</f>
        <v>N</v>
      </c>
    </row>
    <row r="34" spans="1:28" s="15" customFormat="1" ht="30" x14ac:dyDescent="0.25">
      <c r="A34" s="7">
        <v>22</v>
      </c>
      <c r="B34" s="285" t="s">
        <v>1778</v>
      </c>
      <c r="C34" s="281" t="s">
        <v>5</v>
      </c>
      <c r="D34" s="231"/>
      <c r="E34" s="268"/>
      <c r="F34" s="215" t="str">
        <f t="shared" si="0"/>
        <v>N/A</v>
      </c>
      <c r="G34" s="6"/>
      <c r="AA34" s="15" t="str">
        <f t="shared" si="1"/>
        <v/>
      </c>
      <c r="AB34" s="15" t="str">
        <f>IF(LEN($AA34)=0,"N",IF(LEN($AA34)&gt;1,"Error -- Availability entered in an incorrect format",IF($AA34='Control Panel'!$F$36,$AA34,IF($AA34='Control Panel'!$F$37,$AA34,IF($AA34='Control Panel'!$F$38,$AA34,IF($AA34='Control Panel'!$F$39,$AA34,IF($AA34='Control Panel'!$F$40,$AA34,IF($AA34='Control Panel'!$F$41,$AA34,"Error -- Availability entered in an incorrect format"))))))))</f>
        <v>N</v>
      </c>
    </row>
    <row r="35" spans="1:28" s="15" customFormat="1" ht="30" x14ac:dyDescent="0.25">
      <c r="A35" s="7">
        <v>23</v>
      </c>
      <c r="B35" s="285" t="s">
        <v>1779</v>
      </c>
      <c r="C35" s="281" t="s">
        <v>5</v>
      </c>
      <c r="D35" s="231"/>
      <c r="E35" s="268"/>
      <c r="F35" s="215" t="str">
        <f t="shared" si="0"/>
        <v>N/A</v>
      </c>
      <c r="G35" s="6"/>
      <c r="AA35" s="15" t="str">
        <f t="shared" si="1"/>
        <v/>
      </c>
      <c r="AB35" s="15" t="str">
        <f>IF(LEN($AA35)=0,"N",IF(LEN($AA35)&gt;1,"Error -- Availability entered in an incorrect format",IF($AA35='Control Panel'!$F$36,$AA35,IF($AA35='Control Panel'!$F$37,$AA35,IF($AA35='Control Panel'!$F$38,$AA35,IF($AA35='Control Panel'!$F$39,$AA35,IF($AA35='Control Panel'!$F$40,$AA35,IF($AA35='Control Panel'!$F$41,$AA35,"Error -- Availability entered in an incorrect format"))))))))</f>
        <v>N</v>
      </c>
    </row>
    <row r="36" spans="1:28" s="15" customFormat="1" x14ac:dyDescent="0.25">
      <c r="A36" s="7">
        <v>24</v>
      </c>
      <c r="B36" s="285" t="s">
        <v>1780</v>
      </c>
      <c r="C36" s="281" t="s">
        <v>5</v>
      </c>
      <c r="D36" s="231"/>
      <c r="E36" s="268"/>
      <c r="F36" s="215" t="str">
        <f t="shared" si="0"/>
        <v>N/A</v>
      </c>
      <c r="G36" s="6"/>
      <c r="AA36" s="15" t="str">
        <f t="shared" si="1"/>
        <v/>
      </c>
      <c r="AB36" s="15" t="str">
        <f>IF(LEN($AA36)=0,"N",IF(LEN($AA36)&gt;1,"Error -- Availability entered in an incorrect format",IF($AA36='Control Panel'!$F$36,$AA36,IF($AA36='Control Panel'!$F$37,$AA36,IF($AA36='Control Panel'!$F$38,$AA36,IF($AA36='Control Panel'!$F$39,$AA36,IF($AA36='Control Panel'!$F$40,$AA36,IF($AA36='Control Panel'!$F$41,$AA36,"Error -- Availability entered in an incorrect format"))))))))</f>
        <v>N</v>
      </c>
    </row>
    <row r="37" spans="1:28" s="15" customFormat="1" x14ac:dyDescent="0.25">
      <c r="A37" s="7">
        <v>25</v>
      </c>
      <c r="B37" s="285" t="s">
        <v>1781</v>
      </c>
      <c r="C37" s="281" t="s">
        <v>5</v>
      </c>
      <c r="D37" s="231"/>
      <c r="E37" s="268"/>
      <c r="F37" s="215" t="str">
        <f t="shared" si="0"/>
        <v>N/A</v>
      </c>
      <c r="G37" s="6"/>
      <c r="AA37" s="15" t="str">
        <f t="shared" si="1"/>
        <v/>
      </c>
      <c r="AB37" s="15" t="str">
        <f>IF(LEN($AA37)=0,"N",IF(LEN($AA37)&gt;1,"Error -- Availability entered in an incorrect format",IF($AA37='Control Panel'!$F$36,$AA37,IF($AA37='Control Panel'!$F$37,$AA37,IF($AA37='Control Panel'!$F$38,$AA37,IF($AA37='Control Panel'!$F$39,$AA37,IF($AA37='Control Panel'!$F$40,$AA37,IF($AA37='Control Panel'!$F$41,$AA37,"Error -- Availability entered in an incorrect format"))))))))</f>
        <v>N</v>
      </c>
    </row>
    <row r="38" spans="1:28" s="15" customFormat="1" x14ac:dyDescent="0.25">
      <c r="A38" s="7">
        <v>26</v>
      </c>
      <c r="B38" s="285" t="s">
        <v>1782</v>
      </c>
      <c r="C38" s="281" t="s">
        <v>5</v>
      </c>
      <c r="D38" s="231"/>
      <c r="E38" s="268"/>
      <c r="F38" s="215" t="str">
        <f t="shared" si="0"/>
        <v>N/A</v>
      </c>
      <c r="G38" s="6"/>
      <c r="AA38" s="15" t="str">
        <f t="shared" si="1"/>
        <v/>
      </c>
      <c r="AB38" s="15" t="str">
        <f>IF(LEN($AA38)=0,"N",IF(LEN($AA38)&gt;1,"Error -- Availability entered in an incorrect format",IF($AA38='Control Panel'!$F$36,$AA38,IF($AA38='Control Panel'!$F$37,$AA38,IF($AA38='Control Panel'!$F$38,$AA38,IF($AA38='Control Panel'!$F$39,$AA38,IF($AA38='Control Panel'!$F$40,$AA38,IF($AA38='Control Panel'!$F$41,$AA38,"Error -- Availability entered in an incorrect format"))))))))</f>
        <v>N</v>
      </c>
    </row>
    <row r="39" spans="1:28" s="15" customFormat="1" x14ac:dyDescent="0.25">
      <c r="A39" s="7">
        <v>27</v>
      </c>
      <c r="B39" s="285" t="s">
        <v>1783</v>
      </c>
      <c r="C39" s="281" t="s">
        <v>6</v>
      </c>
      <c r="D39" s="231"/>
      <c r="E39" s="268"/>
      <c r="F39" s="215" t="str">
        <f t="shared" si="0"/>
        <v>N/A</v>
      </c>
      <c r="G39" s="6"/>
      <c r="AA39" s="15" t="str">
        <f t="shared" si="1"/>
        <v/>
      </c>
      <c r="AB39" s="15" t="str">
        <f>IF(LEN($AA39)=0,"N",IF(LEN($AA39)&gt;1,"Error -- Availability entered in an incorrect format",IF($AA39='Control Panel'!$F$36,$AA39,IF($AA39='Control Panel'!$F$37,$AA39,IF($AA39='Control Panel'!$F$38,$AA39,IF($AA39='Control Panel'!$F$39,$AA39,IF($AA39='Control Panel'!$F$40,$AA39,IF($AA39='Control Panel'!$F$41,$AA39,"Error -- Availability entered in an incorrect format"))))))))</f>
        <v>N</v>
      </c>
    </row>
    <row r="40" spans="1:28" s="15" customFormat="1" x14ac:dyDescent="0.25">
      <c r="A40" s="7">
        <v>28</v>
      </c>
      <c r="B40" s="285" t="s">
        <v>1784</v>
      </c>
      <c r="C40" s="281" t="s">
        <v>5</v>
      </c>
      <c r="D40" s="231"/>
      <c r="E40" s="268"/>
      <c r="F40" s="215" t="str">
        <f t="shared" si="0"/>
        <v>N/A</v>
      </c>
      <c r="G40" s="6"/>
      <c r="AA40" s="15" t="str">
        <f t="shared" si="1"/>
        <v/>
      </c>
      <c r="AB40" s="15" t="str">
        <f>IF(LEN($AA40)=0,"N",IF(LEN($AA40)&gt;1,"Error -- Availability entered in an incorrect format",IF($AA40='Control Panel'!$F$36,$AA40,IF($AA40='Control Panel'!$F$37,$AA40,IF($AA40='Control Panel'!$F$38,$AA40,IF($AA40='Control Panel'!$F$39,$AA40,IF($AA40='Control Panel'!$F$40,$AA40,IF($AA40='Control Panel'!$F$41,$AA40,"Error -- Availability entered in an incorrect format"))))))))</f>
        <v>N</v>
      </c>
    </row>
    <row r="41" spans="1:28" s="15" customFormat="1" x14ac:dyDescent="0.25">
      <c r="A41" s="7">
        <v>29</v>
      </c>
      <c r="B41" s="285" t="s">
        <v>1785</v>
      </c>
      <c r="C41" s="281" t="s">
        <v>5</v>
      </c>
      <c r="D41" s="231"/>
      <c r="E41" s="268"/>
      <c r="F41" s="215" t="str">
        <f t="shared" si="0"/>
        <v>N/A</v>
      </c>
      <c r="G41" s="6"/>
      <c r="AA41" s="15" t="str">
        <f t="shared" si="1"/>
        <v/>
      </c>
      <c r="AB41" s="15" t="str">
        <f>IF(LEN($AA41)=0,"N",IF(LEN($AA41)&gt;1,"Error -- Availability entered in an incorrect format",IF($AA41='Control Panel'!$F$36,$AA41,IF($AA41='Control Panel'!$F$37,$AA41,IF($AA41='Control Panel'!$F$38,$AA41,IF($AA41='Control Panel'!$F$39,$AA41,IF($AA41='Control Panel'!$F$40,$AA41,IF($AA41='Control Panel'!$F$41,$AA41,"Error -- Availability entered in an incorrect format"))))))))</f>
        <v>N</v>
      </c>
    </row>
    <row r="42" spans="1:28" s="15" customFormat="1" x14ac:dyDescent="0.25">
      <c r="A42" s="7">
        <v>30</v>
      </c>
      <c r="B42" s="285" t="s">
        <v>1786</v>
      </c>
      <c r="C42" s="281" t="s">
        <v>5</v>
      </c>
      <c r="D42" s="231"/>
      <c r="E42" s="268"/>
      <c r="F42" s="215" t="str">
        <f t="shared" si="0"/>
        <v>N/A</v>
      </c>
      <c r="G42" s="6"/>
      <c r="AA42" s="15" t="str">
        <f t="shared" si="1"/>
        <v/>
      </c>
      <c r="AB42" s="15" t="str">
        <f>IF(LEN($AA42)=0,"N",IF(LEN($AA42)&gt;1,"Error -- Availability entered in an incorrect format",IF($AA42='Control Panel'!$F$36,$AA42,IF($AA42='Control Panel'!$F$37,$AA42,IF($AA42='Control Panel'!$F$38,$AA42,IF($AA42='Control Panel'!$F$39,$AA42,IF($AA42='Control Panel'!$F$40,$AA42,IF($AA42='Control Panel'!$F$41,$AA42,"Error -- Availability entered in an incorrect format"))))))))</f>
        <v>N</v>
      </c>
    </row>
    <row r="43" spans="1:28" s="15" customFormat="1" ht="30" x14ac:dyDescent="0.25">
      <c r="A43" s="7">
        <v>31</v>
      </c>
      <c r="B43" s="285" t="s">
        <v>1787</v>
      </c>
      <c r="C43" s="281" t="s">
        <v>5</v>
      </c>
      <c r="D43" s="231"/>
      <c r="E43" s="268"/>
      <c r="F43" s="215" t="str">
        <f t="shared" si="0"/>
        <v>N/A</v>
      </c>
      <c r="G43" s="6"/>
      <c r="AA43" s="15" t="str">
        <f t="shared" si="1"/>
        <v/>
      </c>
      <c r="AB43" s="15" t="str">
        <f>IF(LEN($AA43)=0,"N",IF(LEN($AA43)&gt;1,"Error -- Availability entered in an incorrect format",IF($AA43='Control Panel'!$F$36,$AA43,IF($AA43='Control Panel'!$F$37,$AA43,IF($AA43='Control Panel'!$F$38,$AA43,IF($AA43='Control Panel'!$F$39,$AA43,IF($AA43='Control Panel'!$F$40,$AA43,IF($AA43='Control Panel'!$F$41,$AA43,"Error -- Availability entered in an incorrect format"))))))))</f>
        <v>N</v>
      </c>
    </row>
    <row r="44" spans="1:28" s="15" customFormat="1" x14ac:dyDescent="0.25">
      <c r="A44" s="7">
        <v>32</v>
      </c>
      <c r="B44" s="285" t="s">
        <v>1788</v>
      </c>
      <c r="C44" s="281" t="s">
        <v>5</v>
      </c>
      <c r="D44" s="231"/>
      <c r="E44" s="268"/>
      <c r="F44" s="215" t="str">
        <f t="shared" si="0"/>
        <v>N/A</v>
      </c>
      <c r="G44" s="6"/>
      <c r="AA44" s="15" t="str">
        <f t="shared" si="1"/>
        <v/>
      </c>
      <c r="AB44" s="15" t="str">
        <f>IF(LEN($AA44)=0,"N",IF(LEN($AA44)&gt;1,"Error -- Availability entered in an incorrect format",IF($AA44='Control Panel'!$F$36,$AA44,IF($AA44='Control Panel'!$F$37,$AA44,IF($AA44='Control Panel'!$F$38,$AA44,IF($AA44='Control Panel'!$F$39,$AA44,IF($AA44='Control Panel'!$F$40,$AA44,IF($AA44='Control Panel'!$F$41,$AA44,"Error -- Availability entered in an incorrect format"))))))))</f>
        <v>N</v>
      </c>
    </row>
    <row r="45" spans="1:28" s="15" customFormat="1" x14ac:dyDescent="0.25">
      <c r="A45" s="7">
        <v>33</v>
      </c>
      <c r="B45" s="285" t="s">
        <v>1789</v>
      </c>
      <c r="C45" s="281" t="s">
        <v>5</v>
      </c>
      <c r="D45" s="231"/>
      <c r="E45" s="268"/>
      <c r="F45" s="215" t="str">
        <f t="shared" si="0"/>
        <v>N/A</v>
      </c>
      <c r="G45" s="6"/>
      <c r="AA45" s="15" t="str">
        <f t="shared" si="1"/>
        <v/>
      </c>
      <c r="AB45" s="15" t="str">
        <f>IF(LEN($AA45)=0,"N",IF(LEN($AA45)&gt;1,"Error -- Availability entered in an incorrect format",IF($AA45='Control Panel'!$F$36,$AA45,IF($AA45='Control Panel'!$F$37,$AA45,IF($AA45='Control Panel'!$F$38,$AA45,IF($AA45='Control Panel'!$F$39,$AA45,IF($AA45='Control Panel'!$F$40,$AA45,IF($AA45='Control Panel'!$F$41,$AA45,"Error -- Availability entered in an incorrect format"))))))))</f>
        <v>N</v>
      </c>
    </row>
    <row r="46" spans="1:28" s="15" customFormat="1" x14ac:dyDescent="0.25">
      <c r="A46" s="7">
        <v>34</v>
      </c>
      <c r="B46" s="285" t="s">
        <v>1790</v>
      </c>
      <c r="C46" s="281" t="s">
        <v>6</v>
      </c>
      <c r="D46" s="231"/>
      <c r="E46" s="268"/>
      <c r="F46" s="215" t="str">
        <f t="shared" si="0"/>
        <v>N/A</v>
      </c>
      <c r="G46" s="6"/>
      <c r="AA46" s="15" t="str">
        <f t="shared" si="1"/>
        <v/>
      </c>
      <c r="AB46" s="15" t="str">
        <f>IF(LEN($AA46)=0,"N",IF(LEN($AA46)&gt;1,"Error -- Availability entered in an incorrect format",IF($AA46='Control Panel'!$F$36,$AA46,IF($AA46='Control Panel'!$F$37,$AA46,IF($AA46='Control Panel'!$F$38,$AA46,IF($AA46='Control Panel'!$F$39,$AA46,IF($AA46='Control Panel'!$F$40,$AA46,IF($AA46='Control Panel'!$F$41,$AA46,"Error -- Availability entered in an incorrect format"))))))))</f>
        <v>N</v>
      </c>
    </row>
    <row r="47" spans="1:28" s="15" customFormat="1" x14ac:dyDescent="0.25">
      <c r="A47" s="7">
        <v>35</v>
      </c>
      <c r="B47" s="285" t="s">
        <v>1791</v>
      </c>
      <c r="C47" s="281" t="s">
        <v>5</v>
      </c>
      <c r="D47" s="231"/>
      <c r="E47" s="268"/>
      <c r="F47" s="215" t="str">
        <f t="shared" si="0"/>
        <v>N/A</v>
      </c>
      <c r="G47" s="6"/>
      <c r="AA47" s="15" t="str">
        <f t="shared" si="1"/>
        <v/>
      </c>
      <c r="AB47" s="15" t="str">
        <f>IF(LEN($AA47)=0,"N",IF(LEN($AA47)&gt;1,"Error -- Availability entered in an incorrect format",IF($AA47='Control Panel'!$F$36,$AA47,IF($AA47='Control Panel'!$F$37,$AA47,IF($AA47='Control Panel'!$F$38,$AA47,IF($AA47='Control Panel'!$F$39,$AA47,IF($AA47='Control Panel'!$F$40,$AA47,IF($AA47='Control Panel'!$F$41,$AA47,"Error -- Availability entered in an incorrect format"))))))))</f>
        <v>N</v>
      </c>
    </row>
    <row r="48" spans="1:28" s="15" customFormat="1" x14ac:dyDescent="0.25">
      <c r="A48" s="7">
        <v>36</v>
      </c>
      <c r="B48" s="283" t="s">
        <v>1792</v>
      </c>
      <c r="C48" s="284"/>
      <c r="D48" s="231"/>
      <c r="E48" s="268"/>
      <c r="F48" s="215" t="str">
        <f t="shared" si="0"/>
        <v>N/A</v>
      </c>
      <c r="G48" s="6"/>
      <c r="AA48" s="15" t="str">
        <f t="shared" si="1"/>
        <v/>
      </c>
      <c r="AB48" s="15" t="str">
        <f>IF(LEN($AA48)=0,"N",IF(LEN($AA48)&gt;1,"Error -- Availability entered in an incorrect format",IF($AA48='Control Panel'!$F$36,$AA48,IF($AA48='Control Panel'!$F$37,$AA48,IF($AA48='Control Panel'!$F$38,$AA48,IF($AA48='Control Panel'!$F$39,$AA48,IF($AA48='Control Panel'!$F$40,$AA48,IF($AA48='Control Panel'!$F$41,$AA48,"Error -- Availability entered in an incorrect format"))))))))</f>
        <v>N</v>
      </c>
    </row>
    <row r="49" spans="1:28" s="15" customFormat="1" x14ac:dyDescent="0.25">
      <c r="A49" s="7">
        <v>37</v>
      </c>
      <c r="B49" s="285" t="s">
        <v>1793</v>
      </c>
      <c r="C49" s="281" t="s">
        <v>5</v>
      </c>
      <c r="D49" s="231"/>
      <c r="E49" s="268"/>
      <c r="F49" s="215" t="str">
        <f t="shared" si="0"/>
        <v>N/A</v>
      </c>
      <c r="G49" s="6"/>
      <c r="AA49" s="15" t="str">
        <f t="shared" si="1"/>
        <v/>
      </c>
      <c r="AB49" s="15" t="str">
        <f>IF(LEN($AA49)=0,"N",IF(LEN($AA49)&gt;1,"Error -- Availability entered in an incorrect format",IF($AA49='Control Panel'!$F$36,$AA49,IF($AA49='Control Panel'!$F$37,$AA49,IF($AA49='Control Panel'!$F$38,$AA49,IF($AA49='Control Panel'!$F$39,$AA49,IF($AA49='Control Panel'!$F$40,$AA49,IF($AA49='Control Panel'!$F$41,$AA49,"Error -- Availability entered in an incorrect format"))))))))</f>
        <v>N</v>
      </c>
    </row>
    <row r="50" spans="1:28" s="15" customFormat="1" x14ac:dyDescent="0.25">
      <c r="A50" s="7">
        <v>38</v>
      </c>
      <c r="B50" s="285" t="s">
        <v>1794</v>
      </c>
      <c r="C50" s="281" t="s">
        <v>5</v>
      </c>
      <c r="D50" s="231"/>
      <c r="E50" s="268"/>
      <c r="F50" s="215" t="str">
        <f t="shared" si="0"/>
        <v>N/A</v>
      </c>
      <c r="G50" s="6"/>
      <c r="AA50" s="15" t="str">
        <f t="shared" si="1"/>
        <v/>
      </c>
      <c r="AB50" s="15" t="str">
        <f>IF(LEN($AA50)=0,"N",IF(LEN($AA50)&gt;1,"Error -- Availability entered in an incorrect format",IF($AA50='Control Panel'!$F$36,$AA50,IF($AA50='Control Panel'!$F$37,$AA50,IF($AA50='Control Panel'!$F$38,$AA50,IF($AA50='Control Panel'!$F$39,$AA50,IF($AA50='Control Panel'!$F$40,$AA50,IF($AA50='Control Panel'!$F$41,$AA50,"Error -- Availability entered in an incorrect format"))))))))</f>
        <v>N</v>
      </c>
    </row>
    <row r="51" spans="1:28" s="15" customFormat="1" x14ac:dyDescent="0.25">
      <c r="A51" s="7">
        <v>39</v>
      </c>
      <c r="B51" s="285" t="s">
        <v>1795</v>
      </c>
      <c r="C51" s="281" t="s">
        <v>5</v>
      </c>
      <c r="D51" s="231"/>
      <c r="E51" s="268"/>
      <c r="F51" s="215" t="str">
        <f t="shared" si="0"/>
        <v>N/A</v>
      </c>
      <c r="G51" s="6"/>
      <c r="AA51" s="15" t="str">
        <f t="shared" si="1"/>
        <v/>
      </c>
      <c r="AB51" s="15" t="str">
        <f>IF(LEN($AA51)=0,"N",IF(LEN($AA51)&gt;1,"Error -- Availability entered in an incorrect format",IF($AA51='Control Panel'!$F$36,$AA51,IF($AA51='Control Panel'!$F$37,$AA51,IF($AA51='Control Panel'!$F$38,$AA51,IF($AA51='Control Panel'!$F$39,$AA51,IF($AA51='Control Panel'!$F$40,$AA51,IF($AA51='Control Panel'!$F$41,$AA51,"Error -- Availability entered in an incorrect format"))))))))</f>
        <v>N</v>
      </c>
    </row>
    <row r="52" spans="1:28" s="15" customFormat="1" x14ac:dyDescent="0.25">
      <c r="A52" s="7">
        <v>40</v>
      </c>
      <c r="B52" s="285" t="s">
        <v>1528</v>
      </c>
      <c r="C52" s="281" t="s">
        <v>5</v>
      </c>
      <c r="D52" s="231"/>
      <c r="E52" s="268"/>
      <c r="F52" s="215" t="str">
        <f t="shared" si="0"/>
        <v>N/A</v>
      </c>
      <c r="G52" s="6"/>
      <c r="AA52" s="15" t="str">
        <f t="shared" si="1"/>
        <v/>
      </c>
      <c r="AB52" s="15" t="str">
        <f>IF(LEN($AA52)=0,"N",IF(LEN($AA52)&gt;1,"Error -- Availability entered in an incorrect format",IF($AA52='Control Panel'!$F$36,$AA52,IF($AA52='Control Panel'!$F$37,$AA52,IF($AA52='Control Panel'!$F$38,$AA52,IF($AA52='Control Panel'!$F$39,$AA52,IF($AA52='Control Panel'!$F$40,$AA52,IF($AA52='Control Panel'!$F$41,$AA52,"Error -- Availability entered in an incorrect format"))))))))</f>
        <v>N</v>
      </c>
    </row>
    <row r="53" spans="1:28" s="15" customFormat="1" x14ac:dyDescent="0.25">
      <c r="A53" s="7">
        <v>41</v>
      </c>
      <c r="B53" s="285" t="s">
        <v>1796</v>
      </c>
      <c r="C53" s="281" t="s">
        <v>5</v>
      </c>
      <c r="D53" s="231"/>
      <c r="E53" s="268"/>
      <c r="F53" s="215" t="str">
        <f t="shared" si="0"/>
        <v>N/A</v>
      </c>
      <c r="G53" s="6"/>
      <c r="AA53" s="15" t="str">
        <f t="shared" si="1"/>
        <v/>
      </c>
      <c r="AB53" s="15" t="str">
        <f>IF(LEN($AA53)=0,"N",IF(LEN($AA53)&gt;1,"Error -- Availability entered in an incorrect format",IF($AA53='Control Panel'!$F$36,$AA53,IF($AA53='Control Panel'!$F$37,$AA53,IF($AA53='Control Panel'!$F$38,$AA53,IF($AA53='Control Panel'!$F$39,$AA53,IF($AA53='Control Panel'!$F$40,$AA53,IF($AA53='Control Panel'!$F$41,$AA53,"Error -- Availability entered in an incorrect format"))))))))</f>
        <v>N</v>
      </c>
    </row>
    <row r="54" spans="1:28" s="15" customFormat="1" x14ac:dyDescent="0.25">
      <c r="A54" s="7">
        <v>42</v>
      </c>
      <c r="B54" s="285" t="s">
        <v>1797</v>
      </c>
      <c r="C54" s="281" t="s">
        <v>5</v>
      </c>
      <c r="D54" s="231"/>
      <c r="E54" s="268"/>
      <c r="F54" s="215" t="str">
        <f t="shared" si="0"/>
        <v>N/A</v>
      </c>
      <c r="G54" s="6"/>
      <c r="AA54" s="15" t="str">
        <f t="shared" si="1"/>
        <v/>
      </c>
      <c r="AB54" s="15" t="str">
        <f>IF(LEN($AA54)=0,"N",IF(LEN($AA54)&gt;1,"Error -- Availability entered in an incorrect format",IF($AA54='Control Panel'!$F$36,$AA54,IF($AA54='Control Panel'!$F$37,$AA54,IF($AA54='Control Panel'!$F$38,$AA54,IF($AA54='Control Panel'!$F$39,$AA54,IF($AA54='Control Panel'!$F$40,$AA54,IF($AA54='Control Panel'!$F$41,$AA54,"Error -- Availability entered in an incorrect format"))))))))</f>
        <v>N</v>
      </c>
    </row>
    <row r="55" spans="1:28" s="15" customFormat="1" x14ac:dyDescent="0.25">
      <c r="A55" s="7">
        <v>43</v>
      </c>
      <c r="B55" s="285" t="s">
        <v>1798</v>
      </c>
      <c r="C55" s="281" t="s">
        <v>5</v>
      </c>
      <c r="D55" s="231"/>
      <c r="E55" s="268"/>
      <c r="F55" s="215" t="str">
        <f t="shared" si="0"/>
        <v>N/A</v>
      </c>
      <c r="G55" s="6"/>
      <c r="AA55" s="15" t="str">
        <f t="shared" si="1"/>
        <v/>
      </c>
      <c r="AB55" s="15" t="str">
        <f>IF(LEN($AA55)=0,"N",IF(LEN($AA55)&gt;1,"Error -- Availability entered in an incorrect format",IF($AA55='Control Panel'!$F$36,$AA55,IF($AA55='Control Panel'!$F$37,$AA55,IF($AA55='Control Panel'!$F$38,$AA55,IF($AA55='Control Panel'!$F$39,$AA55,IF($AA55='Control Panel'!$F$40,$AA55,IF($AA55='Control Panel'!$F$41,$AA55,"Error -- Availability entered in an incorrect format"))))))))</f>
        <v>N</v>
      </c>
    </row>
    <row r="56" spans="1:28" s="15" customFormat="1" x14ac:dyDescent="0.25">
      <c r="A56" s="7">
        <v>44</v>
      </c>
      <c r="B56" s="283" t="s">
        <v>1799</v>
      </c>
      <c r="C56" s="281" t="s">
        <v>5</v>
      </c>
      <c r="D56" s="231"/>
      <c r="E56" s="268"/>
      <c r="F56" s="215" t="str">
        <f t="shared" si="0"/>
        <v>N/A</v>
      </c>
      <c r="G56" s="6"/>
      <c r="AA56" s="15" t="str">
        <f t="shared" si="1"/>
        <v/>
      </c>
      <c r="AB56" s="15" t="str">
        <f>IF(LEN($AA56)=0,"N",IF(LEN($AA56)&gt;1,"Error -- Availability entered in an incorrect format",IF($AA56='Control Panel'!$F$36,$AA56,IF($AA56='Control Panel'!$F$37,$AA56,IF($AA56='Control Panel'!$F$38,$AA56,IF($AA56='Control Panel'!$F$39,$AA56,IF($AA56='Control Panel'!$F$40,$AA56,IF($AA56='Control Panel'!$F$41,$AA56,"Error -- Availability entered in an incorrect format"))))))))</f>
        <v>N</v>
      </c>
    </row>
    <row r="57" spans="1:28" s="15" customFormat="1" x14ac:dyDescent="0.25">
      <c r="A57" s="7">
        <v>45</v>
      </c>
      <c r="B57" s="286" t="s">
        <v>1800</v>
      </c>
      <c r="C57" s="281" t="s">
        <v>5</v>
      </c>
      <c r="D57" s="231"/>
      <c r="E57" s="268"/>
      <c r="F57" s="215" t="str">
        <f t="shared" si="0"/>
        <v>N/A</v>
      </c>
      <c r="G57" s="6"/>
      <c r="AA57" s="15" t="str">
        <f t="shared" si="1"/>
        <v/>
      </c>
      <c r="AB57" s="15" t="str">
        <f>IF(LEN($AA57)=0,"N",IF(LEN($AA57)&gt;1,"Error -- Availability entered in an incorrect format",IF($AA57='Control Panel'!$F$36,$AA57,IF($AA57='Control Panel'!$F$37,$AA57,IF($AA57='Control Panel'!$F$38,$AA57,IF($AA57='Control Panel'!$F$39,$AA57,IF($AA57='Control Panel'!$F$40,$AA57,IF($AA57='Control Panel'!$F$41,$AA57,"Error -- Availability entered in an incorrect format"))))))))</f>
        <v>N</v>
      </c>
    </row>
    <row r="58" spans="1:28" s="15" customFormat="1" ht="45" x14ac:dyDescent="0.25">
      <c r="A58" s="7">
        <v>46</v>
      </c>
      <c r="B58" s="283" t="s">
        <v>4446</v>
      </c>
      <c r="C58" s="281" t="s">
        <v>5</v>
      </c>
      <c r="D58" s="231"/>
      <c r="E58" s="268"/>
      <c r="F58" s="215" t="str">
        <f t="shared" si="0"/>
        <v>N/A</v>
      </c>
      <c r="G58" s="6"/>
      <c r="AA58" s="15" t="str">
        <f t="shared" si="1"/>
        <v/>
      </c>
      <c r="AB58" s="15" t="str">
        <f>IF(LEN($AA58)=0,"N",IF(LEN($AA58)&gt;1,"Error -- Availability entered in an incorrect format",IF($AA58='Control Panel'!$F$36,$AA58,IF($AA58='Control Panel'!$F$37,$AA58,IF($AA58='Control Panel'!$F$38,$AA58,IF($AA58='Control Panel'!$F$39,$AA58,IF($AA58='Control Panel'!$F$40,$AA58,IF($AA58='Control Panel'!$F$41,$AA58,"Error -- Availability entered in an incorrect format"))))))))</f>
        <v>N</v>
      </c>
    </row>
    <row r="59" spans="1:28" s="15" customFormat="1" ht="30" x14ac:dyDescent="0.25">
      <c r="A59" s="7">
        <v>47</v>
      </c>
      <c r="B59" s="286" t="s">
        <v>1801</v>
      </c>
      <c r="C59" s="281" t="s">
        <v>5</v>
      </c>
      <c r="D59" s="231"/>
      <c r="E59" s="268"/>
      <c r="F59" s="215" t="str">
        <f t="shared" si="0"/>
        <v>N/A</v>
      </c>
      <c r="G59" s="6"/>
      <c r="AA59" s="15" t="str">
        <f t="shared" si="1"/>
        <v/>
      </c>
      <c r="AB59" s="15" t="str">
        <f>IF(LEN($AA59)=0,"N",IF(LEN($AA59)&gt;1,"Error -- Availability entered in an incorrect format",IF($AA59='Control Panel'!$F$36,$AA59,IF($AA59='Control Panel'!$F$37,$AA59,IF($AA59='Control Panel'!$F$38,$AA59,IF($AA59='Control Panel'!$F$39,$AA59,IF($AA59='Control Panel'!$F$40,$AA59,IF($AA59='Control Panel'!$F$41,$AA59,"Error -- Availability entered in an incorrect format"))))))))</f>
        <v>N</v>
      </c>
    </row>
    <row r="60" spans="1:28" s="15" customFormat="1" ht="30" x14ac:dyDescent="0.25">
      <c r="A60" s="7">
        <v>48</v>
      </c>
      <c r="B60" s="286" t="s">
        <v>1802</v>
      </c>
      <c r="C60" s="281" t="s">
        <v>6</v>
      </c>
      <c r="D60" s="231"/>
      <c r="E60" s="268"/>
      <c r="F60" s="215" t="str">
        <f t="shared" si="0"/>
        <v>N/A</v>
      </c>
      <c r="G60" s="6"/>
      <c r="AA60" s="15" t="str">
        <f t="shared" si="1"/>
        <v/>
      </c>
      <c r="AB60" s="15" t="str">
        <f>IF(LEN($AA60)=0,"N",IF(LEN($AA60)&gt;1,"Error -- Availability entered in an incorrect format",IF($AA60='Control Panel'!$F$36,$AA60,IF($AA60='Control Panel'!$F$37,$AA60,IF($AA60='Control Panel'!$F$38,$AA60,IF($AA60='Control Panel'!$F$39,$AA60,IF($AA60='Control Panel'!$F$40,$AA60,IF($AA60='Control Panel'!$F$41,$AA60,"Error -- Availability entered in an incorrect format"))))))))</f>
        <v>N</v>
      </c>
    </row>
    <row r="61" spans="1:28" s="15" customFormat="1" ht="45" x14ac:dyDescent="0.25">
      <c r="A61" s="7">
        <v>49</v>
      </c>
      <c r="B61" s="286" t="s">
        <v>1803</v>
      </c>
      <c r="C61" s="281" t="s">
        <v>6</v>
      </c>
      <c r="D61" s="231"/>
      <c r="E61" s="268"/>
      <c r="F61" s="215" t="str">
        <f t="shared" si="0"/>
        <v>N/A</v>
      </c>
      <c r="G61" s="6"/>
      <c r="AA61" s="15" t="str">
        <f t="shared" si="1"/>
        <v/>
      </c>
      <c r="AB61" s="15" t="str">
        <f>IF(LEN($AA61)=0,"N",IF(LEN($AA61)&gt;1,"Error -- Availability entered in an incorrect format",IF($AA61='Control Panel'!$F$36,$AA61,IF($AA61='Control Panel'!$F$37,$AA61,IF($AA61='Control Panel'!$F$38,$AA61,IF($AA61='Control Panel'!$F$39,$AA61,IF($AA61='Control Panel'!$F$40,$AA61,IF($AA61='Control Panel'!$F$41,$AA61,"Error -- Availability entered in an incorrect format"))))))))</f>
        <v>N</v>
      </c>
    </row>
    <row r="62" spans="1:28" s="15" customFormat="1" x14ac:dyDescent="0.25">
      <c r="A62" s="7">
        <v>50</v>
      </c>
      <c r="B62" s="292" t="s">
        <v>1804</v>
      </c>
      <c r="C62" s="281"/>
      <c r="D62" s="231"/>
      <c r="E62" s="268"/>
      <c r="F62" s="215" t="str">
        <f t="shared" si="0"/>
        <v>N/A</v>
      </c>
      <c r="G62" s="6"/>
      <c r="AA62" s="15" t="str">
        <f t="shared" si="1"/>
        <v/>
      </c>
      <c r="AB62" s="15" t="str">
        <f>IF(LEN($AA62)=0,"N",IF(LEN($AA62)&gt;1,"Error -- Availability entered in an incorrect format",IF($AA62='Control Panel'!$F$36,$AA62,IF($AA62='Control Panel'!$F$37,$AA62,IF($AA62='Control Panel'!$F$38,$AA62,IF($AA62='Control Panel'!$F$39,$AA62,IF($AA62='Control Panel'!$F$40,$AA62,IF($AA62='Control Panel'!$F$41,$AA62,"Error -- Availability entered in an incorrect format"))))))))</f>
        <v>N</v>
      </c>
    </row>
    <row r="63" spans="1:28" s="15" customFormat="1" ht="30" x14ac:dyDescent="0.25">
      <c r="A63" s="7">
        <v>51</v>
      </c>
      <c r="B63" s="283" t="s">
        <v>1805</v>
      </c>
      <c r="C63" s="281" t="s">
        <v>5</v>
      </c>
      <c r="D63" s="231"/>
      <c r="E63" s="268"/>
      <c r="F63" s="215" t="str">
        <f t="shared" si="0"/>
        <v>N/A</v>
      </c>
      <c r="G63" s="6"/>
      <c r="AA63" s="15" t="str">
        <f t="shared" si="1"/>
        <v/>
      </c>
      <c r="AB63" s="15" t="str">
        <f>IF(LEN($AA63)=0,"N",IF(LEN($AA63)&gt;1,"Error -- Availability entered in an incorrect format",IF($AA63='Control Panel'!$F$36,$AA63,IF($AA63='Control Panel'!$F$37,$AA63,IF($AA63='Control Panel'!$F$38,$AA63,IF($AA63='Control Panel'!$F$39,$AA63,IF($AA63='Control Panel'!$F$40,$AA63,IF($AA63='Control Panel'!$F$41,$AA63,"Error -- Availability entered in an incorrect format"))))))))</f>
        <v>N</v>
      </c>
    </row>
    <row r="64" spans="1:28" s="15" customFormat="1" ht="30" x14ac:dyDescent="0.25">
      <c r="A64" s="7">
        <v>52</v>
      </c>
      <c r="B64" s="286" t="s">
        <v>1806</v>
      </c>
      <c r="C64" s="281" t="s">
        <v>5</v>
      </c>
      <c r="D64" s="231"/>
      <c r="E64" s="268"/>
      <c r="F64" s="215" t="str">
        <f t="shared" si="0"/>
        <v>N/A</v>
      </c>
      <c r="G64" s="6"/>
      <c r="AA64" s="15" t="str">
        <f t="shared" si="1"/>
        <v/>
      </c>
      <c r="AB64" s="15" t="str">
        <f>IF(LEN($AA64)=0,"N",IF(LEN($AA64)&gt;1,"Error -- Availability entered in an incorrect format",IF($AA64='Control Panel'!$F$36,$AA64,IF($AA64='Control Panel'!$F$37,$AA64,IF($AA64='Control Panel'!$F$38,$AA64,IF($AA64='Control Panel'!$F$39,$AA64,IF($AA64='Control Panel'!$F$40,$AA64,IF($AA64='Control Panel'!$F$41,$AA64,"Error -- Availability entered in an incorrect format"))))))))</f>
        <v>N</v>
      </c>
    </row>
    <row r="65" spans="1:28" s="15" customFormat="1" ht="45" x14ac:dyDescent="0.25">
      <c r="A65" s="7">
        <v>53</v>
      </c>
      <c r="B65" s="286" t="s">
        <v>1807</v>
      </c>
      <c r="C65" s="281" t="s">
        <v>5</v>
      </c>
      <c r="D65" s="231"/>
      <c r="E65" s="268"/>
      <c r="F65" s="215" t="str">
        <f t="shared" si="0"/>
        <v>N/A</v>
      </c>
      <c r="G65" s="6"/>
      <c r="AA65" s="15" t="str">
        <f t="shared" si="1"/>
        <v/>
      </c>
      <c r="AB65" s="15" t="str">
        <f>IF(LEN($AA65)=0,"N",IF(LEN($AA65)&gt;1,"Error -- Availability entered in an incorrect format",IF($AA65='Control Panel'!$F$36,$AA65,IF($AA65='Control Panel'!$F$37,$AA65,IF($AA65='Control Panel'!$F$38,$AA65,IF($AA65='Control Panel'!$F$39,$AA65,IF($AA65='Control Panel'!$F$40,$AA65,IF($AA65='Control Panel'!$F$41,$AA65,"Error -- Availability entered in an incorrect format"))))))))</f>
        <v>N</v>
      </c>
    </row>
    <row r="66" spans="1:28" s="15" customFormat="1" ht="60" x14ac:dyDescent="0.25">
      <c r="A66" s="7">
        <v>54</v>
      </c>
      <c r="B66" s="286" t="s">
        <v>1808</v>
      </c>
      <c r="C66" s="281" t="s">
        <v>5</v>
      </c>
      <c r="D66" s="231"/>
      <c r="E66" s="268"/>
      <c r="F66" s="215" t="str">
        <f t="shared" si="0"/>
        <v>N/A</v>
      </c>
      <c r="G66" s="6"/>
      <c r="AA66" s="15" t="str">
        <f t="shared" si="1"/>
        <v/>
      </c>
      <c r="AB66" s="15" t="str">
        <f>IF(LEN($AA66)=0,"N",IF(LEN($AA66)&gt;1,"Error -- Availability entered in an incorrect format",IF($AA66='Control Panel'!$F$36,$AA66,IF($AA66='Control Panel'!$F$37,$AA66,IF($AA66='Control Panel'!$F$38,$AA66,IF($AA66='Control Panel'!$F$39,$AA66,IF($AA66='Control Panel'!$F$40,$AA66,IF($AA66='Control Panel'!$F$41,$AA66,"Error -- Availability entered in an incorrect format"))))))))</f>
        <v>N</v>
      </c>
    </row>
    <row r="67" spans="1:28" s="15" customFormat="1" x14ac:dyDescent="0.25">
      <c r="A67" s="7">
        <v>55</v>
      </c>
      <c r="B67" s="342" t="s">
        <v>1809</v>
      </c>
      <c r="C67" s="281" t="s">
        <v>6</v>
      </c>
      <c r="D67" s="231"/>
      <c r="E67" s="268"/>
      <c r="F67" s="215" t="str">
        <f t="shared" si="0"/>
        <v>N/A</v>
      </c>
      <c r="G67" s="6"/>
      <c r="AA67" s="15" t="str">
        <f t="shared" si="1"/>
        <v/>
      </c>
      <c r="AB67" s="15" t="str">
        <f>IF(LEN($AA67)=0,"N",IF(LEN($AA67)&gt;1,"Error -- Availability entered in an incorrect format",IF($AA67='Control Panel'!$F$36,$AA67,IF($AA67='Control Panel'!$F$37,$AA67,IF($AA67='Control Panel'!$F$38,$AA67,IF($AA67='Control Panel'!$F$39,$AA67,IF($AA67='Control Panel'!$F$40,$AA67,IF($AA67='Control Panel'!$F$41,$AA67,"Error -- Availability entered in an incorrect format"))))))))</f>
        <v>N</v>
      </c>
    </row>
    <row r="68" spans="1:28" s="15" customFormat="1" ht="30" x14ac:dyDescent="0.25">
      <c r="A68" s="7">
        <v>56</v>
      </c>
      <c r="B68" s="287" t="s">
        <v>1810</v>
      </c>
      <c r="C68" s="281" t="s">
        <v>6</v>
      </c>
      <c r="D68" s="231"/>
      <c r="E68" s="268"/>
      <c r="F68" s="215" t="str">
        <f t="shared" si="0"/>
        <v>N/A</v>
      </c>
      <c r="G68" s="6"/>
      <c r="AA68" s="15" t="str">
        <f t="shared" si="1"/>
        <v/>
      </c>
      <c r="AB68" s="15" t="str">
        <f>IF(LEN($AA68)=0,"N",IF(LEN($AA68)&gt;1,"Error -- Availability entered in an incorrect format",IF($AA68='Control Panel'!$F$36,$AA68,IF($AA68='Control Panel'!$F$37,$AA68,IF($AA68='Control Panel'!$F$38,$AA68,IF($AA68='Control Panel'!$F$39,$AA68,IF($AA68='Control Panel'!$F$40,$AA68,IF($AA68='Control Panel'!$F$41,$AA68,"Error -- Availability entered in an incorrect format"))))))))</f>
        <v>N</v>
      </c>
    </row>
    <row r="69" spans="1:28" s="15" customFormat="1" x14ac:dyDescent="0.25">
      <c r="A69" s="7">
        <v>57</v>
      </c>
      <c r="B69" s="282" t="s">
        <v>1811</v>
      </c>
      <c r="C69" s="293"/>
      <c r="D69" s="231"/>
      <c r="E69" s="268"/>
      <c r="F69" s="215" t="str">
        <f t="shared" si="0"/>
        <v>N/A</v>
      </c>
      <c r="G69" s="6"/>
      <c r="AA69" s="15" t="str">
        <f t="shared" si="1"/>
        <v/>
      </c>
      <c r="AB69" s="15" t="str">
        <f>IF(LEN($AA69)=0,"N",IF(LEN($AA69)&gt;1,"Error -- Availability entered in an incorrect format",IF($AA69='Control Panel'!$F$36,$AA69,IF($AA69='Control Panel'!$F$37,$AA69,IF($AA69='Control Panel'!$F$38,$AA69,IF($AA69='Control Panel'!$F$39,$AA69,IF($AA69='Control Panel'!$F$40,$AA69,IF($AA69='Control Panel'!$F$41,$AA69,"Error -- Availability entered in an incorrect format"))))))))</f>
        <v>N</v>
      </c>
    </row>
    <row r="70" spans="1:28" s="15" customFormat="1" ht="45" x14ac:dyDescent="0.25">
      <c r="A70" s="7">
        <v>58</v>
      </c>
      <c r="B70" s="283" t="s">
        <v>1812</v>
      </c>
      <c r="C70" s="281" t="s">
        <v>5</v>
      </c>
      <c r="D70" s="231"/>
      <c r="E70" s="268"/>
      <c r="F70" s="215" t="str">
        <f t="shared" si="0"/>
        <v>N/A</v>
      </c>
      <c r="G70" s="6"/>
      <c r="AA70" s="15" t="str">
        <f t="shared" si="1"/>
        <v/>
      </c>
      <c r="AB70" s="15" t="str">
        <f>IF(LEN($AA70)=0,"N",IF(LEN($AA70)&gt;1,"Error -- Availability entered in an incorrect format",IF($AA70='Control Panel'!$F$36,$AA70,IF($AA70='Control Panel'!$F$37,$AA70,IF($AA70='Control Panel'!$F$38,$AA70,IF($AA70='Control Panel'!$F$39,$AA70,IF($AA70='Control Panel'!$F$40,$AA70,IF($AA70='Control Panel'!$F$41,$AA70,"Error -- Availability entered in an incorrect format"))))))))</f>
        <v>N</v>
      </c>
    </row>
    <row r="71" spans="1:28" s="15" customFormat="1" ht="30" x14ac:dyDescent="0.25">
      <c r="A71" s="7">
        <v>59</v>
      </c>
      <c r="B71" s="283" t="s">
        <v>1813</v>
      </c>
      <c r="C71" s="281" t="s">
        <v>5</v>
      </c>
      <c r="D71" s="231"/>
      <c r="E71" s="268"/>
      <c r="F71" s="215" t="str">
        <f t="shared" si="0"/>
        <v>N/A</v>
      </c>
      <c r="G71" s="6"/>
      <c r="AA71" s="15" t="str">
        <f t="shared" si="1"/>
        <v/>
      </c>
      <c r="AB71" s="15" t="str">
        <f>IF(LEN($AA71)=0,"N",IF(LEN($AA71)&gt;1,"Error -- Availability entered in an incorrect format",IF($AA71='Control Panel'!$F$36,$AA71,IF($AA71='Control Panel'!$F$37,$AA71,IF($AA71='Control Panel'!$F$38,$AA71,IF($AA71='Control Panel'!$F$39,$AA71,IF($AA71='Control Panel'!$F$40,$AA71,IF($AA71='Control Panel'!$F$41,$AA71,"Error -- Availability entered in an incorrect format"))))))))</f>
        <v>N</v>
      </c>
    </row>
    <row r="72" spans="1:28" s="15" customFormat="1" ht="30" x14ac:dyDescent="0.25">
      <c r="A72" s="7">
        <v>60</v>
      </c>
      <c r="B72" s="283" t="s">
        <v>1814</v>
      </c>
      <c r="C72" s="281" t="s">
        <v>7</v>
      </c>
      <c r="D72" s="231"/>
      <c r="E72" s="268"/>
      <c r="F72" s="215" t="str">
        <f t="shared" si="0"/>
        <v>N/A</v>
      </c>
      <c r="G72" s="6"/>
      <c r="AA72" s="15" t="str">
        <f t="shared" si="1"/>
        <v/>
      </c>
      <c r="AB72" s="15" t="str">
        <f>IF(LEN($AA72)=0,"N",IF(LEN($AA72)&gt;1,"Error -- Availability entered in an incorrect format",IF($AA72='Control Panel'!$F$36,$AA72,IF($AA72='Control Panel'!$F$37,$AA72,IF($AA72='Control Panel'!$F$38,$AA72,IF($AA72='Control Panel'!$F$39,$AA72,IF($AA72='Control Panel'!$F$40,$AA72,IF($AA72='Control Panel'!$F$41,$AA72,"Error -- Availability entered in an incorrect format"))))))))</f>
        <v>N</v>
      </c>
    </row>
    <row r="73" spans="1:28" s="15" customFormat="1" x14ac:dyDescent="0.25">
      <c r="A73" s="7">
        <v>61</v>
      </c>
      <c r="B73" s="283" t="s">
        <v>1815</v>
      </c>
      <c r="C73" s="281" t="s">
        <v>6</v>
      </c>
      <c r="D73" s="231"/>
      <c r="E73" s="268"/>
      <c r="F73" s="215" t="str">
        <f t="shared" si="0"/>
        <v>N/A</v>
      </c>
      <c r="G73" s="6"/>
      <c r="AA73" s="15" t="str">
        <f t="shared" si="1"/>
        <v/>
      </c>
      <c r="AB73" s="15" t="str">
        <f>IF(LEN($AA73)=0,"N",IF(LEN($AA73)&gt;1,"Error -- Availability entered in an incorrect format",IF($AA73='Control Panel'!$F$36,$AA73,IF($AA73='Control Panel'!$F$37,$AA73,IF($AA73='Control Panel'!$F$38,$AA73,IF($AA73='Control Panel'!$F$39,$AA73,IF($AA73='Control Panel'!$F$40,$AA73,IF($AA73='Control Panel'!$F$41,$AA73,"Error -- Availability entered in an incorrect format"))))))))</f>
        <v>N</v>
      </c>
    </row>
    <row r="74" spans="1:28" s="15" customFormat="1" ht="30" x14ac:dyDescent="0.25">
      <c r="A74" s="7">
        <v>62</v>
      </c>
      <c r="B74" s="287" t="s">
        <v>1816</v>
      </c>
      <c r="C74" s="281" t="s">
        <v>6</v>
      </c>
      <c r="D74" s="231"/>
      <c r="E74" s="268"/>
      <c r="F74" s="215" t="str">
        <f t="shared" si="0"/>
        <v>N/A</v>
      </c>
      <c r="G74" s="6"/>
      <c r="AA74" s="15" t="str">
        <f t="shared" si="1"/>
        <v/>
      </c>
      <c r="AB74" s="15" t="str">
        <f>IF(LEN($AA74)=0,"N",IF(LEN($AA74)&gt;1,"Error -- Availability entered in an incorrect format",IF($AA74='Control Panel'!$F$36,$AA74,IF($AA74='Control Panel'!$F$37,$AA74,IF($AA74='Control Panel'!$F$38,$AA74,IF($AA74='Control Panel'!$F$39,$AA74,IF($AA74='Control Panel'!$F$40,$AA74,IF($AA74='Control Panel'!$F$41,$AA74,"Error -- Availability entered in an incorrect format"))))))))</f>
        <v>N</v>
      </c>
    </row>
    <row r="75" spans="1:28" s="15" customFormat="1" ht="30" x14ac:dyDescent="0.25">
      <c r="A75" s="7">
        <v>63</v>
      </c>
      <c r="B75" s="283" t="s">
        <v>1817</v>
      </c>
      <c r="C75" s="281" t="s">
        <v>6</v>
      </c>
      <c r="D75" s="231"/>
      <c r="E75" s="268"/>
      <c r="F75" s="215" t="str">
        <f t="shared" si="0"/>
        <v>N/A</v>
      </c>
      <c r="G75" s="6"/>
      <c r="AA75" s="15" t="str">
        <f t="shared" si="1"/>
        <v/>
      </c>
      <c r="AB75" s="15" t="str">
        <f>IF(LEN($AA75)=0,"N",IF(LEN($AA75)&gt;1,"Error -- Availability entered in an incorrect format",IF($AA75='Control Panel'!$F$36,$AA75,IF($AA75='Control Panel'!$F$37,$AA75,IF($AA75='Control Panel'!$F$38,$AA75,IF($AA75='Control Panel'!$F$39,$AA75,IF($AA75='Control Panel'!$F$40,$AA75,IF($AA75='Control Panel'!$F$41,$AA75,"Error -- Availability entered in an incorrect format"))))))))</f>
        <v>N</v>
      </c>
    </row>
    <row r="76" spans="1:28" s="15" customFormat="1" ht="30" x14ac:dyDescent="0.25">
      <c r="A76" s="7">
        <v>64</v>
      </c>
      <c r="B76" s="287" t="s">
        <v>1818</v>
      </c>
      <c r="C76" s="281" t="s">
        <v>6</v>
      </c>
      <c r="D76" s="231"/>
      <c r="E76" s="268"/>
      <c r="F76" s="215" t="str">
        <f t="shared" si="0"/>
        <v>N/A</v>
      </c>
      <c r="G76" s="6"/>
      <c r="AA76" s="15" t="str">
        <f t="shared" si="1"/>
        <v/>
      </c>
      <c r="AB76" s="15" t="str">
        <f>IF(LEN($AA76)=0,"N",IF(LEN($AA76)&gt;1,"Error -- Availability entered in an incorrect format",IF($AA76='Control Panel'!$F$36,$AA76,IF($AA76='Control Panel'!$F$37,$AA76,IF($AA76='Control Panel'!$F$38,$AA76,IF($AA76='Control Panel'!$F$39,$AA76,IF($AA76='Control Panel'!$F$40,$AA76,IF($AA76='Control Panel'!$F$41,$AA76,"Error -- Availability entered in an incorrect format"))))))))</f>
        <v>N</v>
      </c>
    </row>
    <row r="77" spans="1:28" s="15" customFormat="1" ht="30" x14ac:dyDescent="0.25">
      <c r="A77" s="7">
        <v>65</v>
      </c>
      <c r="B77" s="287" t="s">
        <v>1819</v>
      </c>
      <c r="C77" s="281" t="s">
        <v>6</v>
      </c>
      <c r="D77" s="231"/>
      <c r="E77" s="268"/>
      <c r="F77" s="215" t="str">
        <f t="shared" si="0"/>
        <v>N/A</v>
      </c>
      <c r="G77" s="6"/>
      <c r="AA77" s="15" t="str">
        <f t="shared" si="1"/>
        <v/>
      </c>
      <c r="AB77" s="15" t="str">
        <f>IF(LEN($AA77)=0,"N",IF(LEN($AA77)&gt;1,"Error -- Availability entered in an incorrect format",IF($AA77='Control Panel'!$F$36,$AA77,IF($AA77='Control Panel'!$F$37,$AA77,IF($AA77='Control Panel'!$F$38,$AA77,IF($AA77='Control Panel'!$F$39,$AA77,IF($AA77='Control Panel'!$F$40,$AA77,IF($AA77='Control Panel'!$F$41,$AA77,"Error -- Availability entered in an incorrect format"))))))))</f>
        <v>N</v>
      </c>
    </row>
    <row r="78" spans="1:28" s="15" customFormat="1" ht="30" x14ac:dyDescent="0.25">
      <c r="A78" s="7">
        <v>66</v>
      </c>
      <c r="B78" s="287" t="s">
        <v>1820</v>
      </c>
      <c r="C78" s="281" t="s">
        <v>6</v>
      </c>
      <c r="D78" s="231"/>
      <c r="E78" s="268"/>
      <c r="F78" s="215" t="str">
        <f t="shared" ref="F78:F121" si="2">IF($D$10=$A$9,"N/A",$D$10)</f>
        <v>N/A</v>
      </c>
      <c r="G78" s="6"/>
      <c r="AA78" s="15" t="str">
        <f t="shared" ref="AA78:AA121" si="3">TRIM($D78)</f>
        <v/>
      </c>
      <c r="AB78" s="15" t="str">
        <f>IF(LEN($AA78)=0,"N",IF(LEN($AA78)&gt;1,"Error -- Availability entered in an incorrect format",IF($AA78='Control Panel'!$F$36,$AA78,IF($AA78='Control Panel'!$F$37,$AA78,IF($AA78='Control Panel'!$F$38,$AA78,IF($AA78='Control Panel'!$F$39,$AA78,IF($AA78='Control Panel'!$F$40,$AA78,IF($AA78='Control Panel'!$F$41,$AA78,"Error -- Availability entered in an incorrect format"))))))))</f>
        <v>N</v>
      </c>
    </row>
    <row r="79" spans="1:28" s="15" customFormat="1" x14ac:dyDescent="0.25">
      <c r="A79" s="7">
        <v>67</v>
      </c>
      <c r="B79" s="287" t="s">
        <v>1821</v>
      </c>
      <c r="C79" s="281" t="s">
        <v>6</v>
      </c>
      <c r="D79" s="231"/>
      <c r="E79" s="268"/>
      <c r="F79" s="215" t="str">
        <f t="shared" si="2"/>
        <v>N/A</v>
      </c>
      <c r="G79" s="6"/>
      <c r="AA79" s="15" t="str">
        <f t="shared" si="3"/>
        <v/>
      </c>
      <c r="AB79" s="15" t="str">
        <f>IF(LEN($AA79)=0,"N",IF(LEN($AA79)&gt;1,"Error -- Availability entered in an incorrect format",IF($AA79='Control Panel'!$F$36,$AA79,IF($AA79='Control Panel'!$F$37,$AA79,IF($AA79='Control Panel'!$F$38,$AA79,IF($AA79='Control Panel'!$F$39,$AA79,IF($AA79='Control Panel'!$F$40,$AA79,IF($AA79='Control Panel'!$F$41,$AA79,"Error -- Availability entered in an incorrect format"))))))))</f>
        <v>N</v>
      </c>
    </row>
    <row r="80" spans="1:28" s="15" customFormat="1" x14ac:dyDescent="0.25">
      <c r="A80" s="7">
        <v>68</v>
      </c>
      <c r="B80" s="287" t="s">
        <v>1822</v>
      </c>
      <c r="C80" s="281" t="s">
        <v>6</v>
      </c>
      <c r="D80" s="231"/>
      <c r="E80" s="268"/>
      <c r="F80" s="215" t="str">
        <f t="shared" si="2"/>
        <v>N/A</v>
      </c>
      <c r="G80" s="6"/>
      <c r="AA80" s="15" t="str">
        <f t="shared" si="3"/>
        <v/>
      </c>
      <c r="AB80" s="15" t="str">
        <f>IF(LEN($AA80)=0,"N",IF(LEN($AA80)&gt;1,"Error -- Availability entered in an incorrect format",IF($AA80='Control Panel'!$F$36,$AA80,IF($AA80='Control Panel'!$F$37,$AA80,IF($AA80='Control Panel'!$F$38,$AA80,IF($AA80='Control Panel'!$F$39,$AA80,IF($AA80='Control Panel'!$F$40,$AA80,IF($AA80='Control Panel'!$F$41,$AA80,"Error -- Availability entered in an incorrect format"))))))))</f>
        <v>N</v>
      </c>
    </row>
    <row r="81" spans="1:28" s="15" customFormat="1" ht="30" x14ac:dyDescent="0.25">
      <c r="A81" s="7">
        <v>69</v>
      </c>
      <c r="B81" s="287" t="s">
        <v>1823</v>
      </c>
      <c r="C81" s="281" t="s">
        <v>5</v>
      </c>
      <c r="D81" s="231"/>
      <c r="E81" s="268"/>
      <c r="F81" s="215" t="str">
        <f t="shared" si="2"/>
        <v>N/A</v>
      </c>
      <c r="G81" s="6"/>
      <c r="AA81" s="15" t="str">
        <f t="shared" si="3"/>
        <v/>
      </c>
      <c r="AB81" s="15" t="str">
        <f>IF(LEN($AA81)=0,"N",IF(LEN($AA81)&gt;1,"Error -- Availability entered in an incorrect format",IF($AA81='Control Panel'!$F$36,$AA81,IF($AA81='Control Panel'!$F$37,$AA81,IF($AA81='Control Panel'!$F$38,$AA81,IF($AA81='Control Panel'!$F$39,$AA81,IF($AA81='Control Panel'!$F$40,$AA81,IF($AA81='Control Panel'!$F$41,$AA81,"Error -- Availability entered in an incorrect format"))))))))</f>
        <v>N</v>
      </c>
    </row>
    <row r="82" spans="1:28" s="15" customFormat="1" x14ac:dyDescent="0.25">
      <c r="A82" s="7">
        <v>70</v>
      </c>
      <c r="B82" s="282" t="s">
        <v>1824</v>
      </c>
      <c r="C82" s="281"/>
      <c r="D82" s="231"/>
      <c r="E82" s="268"/>
      <c r="F82" s="215" t="str">
        <f t="shared" si="2"/>
        <v>N/A</v>
      </c>
      <c r="G82" s="6"/>
      <c r="AA82" s="15" t="str">
        <f t="shared" si="3"/>
        <v/>
      </c>
      <c r="AB82" s="15" t="str">
        <f>IF(LEN($AA82)=0,"N",IF(LEN($AA82)&gt;1,"Error -- Availability entered in an incorrect format",IF($AA82='Control Panel'!$F$36,$AA82,IF($AA82='Control Panel'!$F$37,$AA82,IF($AA82='Control Panel'!$F$38,$AA82,IF($AA82='Control Panel'!$F$39,$AA82,IF($AA82='Control Panel'!$F$40,$AA82,IF($AA82='Control Panel'!$F$41,$AA82,"Error -- Availability entered in an incorrect format"))))))))</f>
        <v>N</v>
      </c>
    </row>
    <row r="83" spans="1:28" s="15" customFormat="1" ht="45" x14ac:dyDescent="0.25">
      <c r="A83" s="7">
        <v>71</v>
      </c>
      <c r="B83" s="286" t="s">
        <v>1825</v>
      </c>
      <c r="C83" s="281" t="s">
        <v>5</v>
      </c>
      <c r="D83" s="231"/>
      <c r="E83" s="268"/>
      <c r="F83" s="215" t="str">
        <f t="shared" si="2"/>
        <v>N/A</v>
      </c>
      <c r="G83" s="6"/>
      <c r="AA83" s="15" t="str">
        <f t="shared" si="3"/>
        <v/>
      </c>
      <c r="AB83" s="15" t="str">
        <f>IF(LEN($AA83)=0,"N",IF(LEN($AA83)&gt;1,"Error -- Availability entered in an incorrect format",IF($AA83='Control Panel'!$F$36,$AA83,IF($AA83='Control Panel'!$F$37,$AA83,IF($AA83='Control Panel'!$F$38,$AA83,IF($AA83='Control Panel'!$F$39,$AA83,IF($AA83='Control Panel'!$F$40,$AA83,IF($AA83='Control Panel'!$F$41,$AA83,"Error -- Availability entered in an incorrect format"))))))))</f>
        <v>N</v>
      </c>
    </row>
    <row r="84" spans="1:28" s="15" customFormat="1" ht="45" x14ac:dyDescent="0.25">
      <c r="A84" s="7">
        <v>72</v>
      </c>
      <c r="B84" s="283" t="s">
        <v>1826</v>
      </c>
      <c r="C84" s="281" t="s">
        <v>5</v>
      </c>
      <c r="D84" s="231"/>
      <c r="E84" s="268"/>
      <c r="F84" s="215" t="str">
        <f t="shared" si="2"/>
        <v>N/A</v>
      </c>
      <c r="G84" s="6"/>
      <c r="AA84" s="15" t="str">
        <f t="shared" si="3"/>
        <v/>
      </c>
      <c r="AB84" s="15" t="str">
        <f>IF(LEN($AA84)=0,"N",IF(LEN($AA84)&gt;1,"Error -- Availability entered in an incorrect format",IF($AA84='Control Panel'!$F$36,$AA84,IF($AA84='Control Panel'!$F$37,$AA84,IF($AA84='Control Panel'!$F$38,$AA84,IF($AA84='Control Panel'!$F$39,$AA84,IF($AA84='Control Panel'!$F$40,$AA84,IF($AA84='Control Panel'!$F$41,$AA84,"Error -- Availability entered in an incorrect format"))))))))</f>
        <v>N</v>
      </c>
    </row>
    <row r="85" spans="1:28" s="15" customFormat="1" ht="30" x14ac:dyDescent="0.25">
      <c r="A85" s="7">
        <v>73</v>
      </c>
      <c r="B85" s="283" t="s">
        <v>1827</v>
      </c>
      <c r="C85" s="281" t="s">
        <v>6</v>
      </c>
      <c r="D85" s="231"/>
      <c r="E85" s="268"/>
      <c r="F85" s="215" t="str">
        <f t="shared" si="2"/>
        <v>N/A</v>
      </c>
      <c r="G85" s="6"/>
      <c r="AA85" s="15" t="str">
        <f t="shared" si="3"/>
        <v/>
      </c>
      <c r="AB85" s="15" t="str">
        <f>IF(LEN($AA85)=0,"N",IF(LEN($AA85)&gt;1,"Error -- Availability entered in an incorrect format",IF($AA85='Control Panel'!$F$36,$AA85,IF($AA85='Control Panel'!$F$37,$AA85,IF($AA85='Control Panel'!$F$38,$AA85,IF($AA85='Control Panel'!$F$39,$AA85,IF($AA85='Control Panel'!$F$40,$AA85,IF($AA85='Control Panel'!$F$41,$AA85,"Error -- Availability entered in an incorrect format"))))))))</f>
        <v>N</v>
      </c>
    </row>
    <row r="86" spans="1:28" s="15" customFormat="1" x14ac:dyDescent="0.25">
      <c r="A86" s="7">
        <v>74</v>
      </c>
      <c r="B86" s="283" t="s">
        <v>1828</v>
      </c>
      <c r="C86" s="281" t="s">
        <v>6</v>
      </c>
      <c r="D86" s="231"/>
      <c r="E86" s="268"/>
      <c r="F86" s="215" t="str">
        <f t="shared" si="2"/>
        <v>N/A</v>
      </c>
      <c r="G86" s="6"/>
      <c r="AA86" s="15" t="str">
        <f t="shared" si="3"/>
        <v/>
      </c>
      <c r="AB86" s="15" t="str">
        <f>IF(LEN($AA86)=0,"N",IF(LEN($AA86)&gt;1,"Error -- Availability entered in an incorrect format",IF($AA86='Control Panel'!$F$36,$AA86,IF($AA86='Control Panel'!$F$37,$AA86,IF($AA86='Control Panel'!$F$38,$AA86,IF($AA86='Control Panel'!$F$39,$AA86,IF($AA86='Control Panel'!$F$40,$AA86,IF($AA86='Control Panel'!$F$41,$AA86,"Error -- Availability entered in an incorrect format"))))))))</f>
        <v>N</v>
      </c>
    </row>
    <row r="87" spans="1:28" s="15" customFormat="1" ht="75" x14ac:dyDescent="0.25">
      <c r="A87" s="7">
        <v>75</v>
      </c>
      <c r="B87" s="283" t="s">
        <v>1829</v>
      </c>
      <c r="C87" s="281" t="s">
        <v>5</v>
      </c>
      <c r="D87" s="231"/>
      <c r="E87" s="268"/>
      <c r="F87" s="215" t="str">
        <f t="shared" si="2"/>
        <v>N/A</v>
      </c>
      <c r="G87" s="6"/>
      <c r="AA87" s="15" t="str">
        <f t="shared" si="3"/>
        <v/>
      </c>
      <c r="AB87" s="15" t="str">
        <f>IF(LEN($AA87)=0,"N",IF(LEN($AA87)&gt;1,"Error -- Availability entered in an incorrect format",IF($AA87='Control Panel'!$F$36,$AA87,IF($AA87='Control Panel'!$F$37,$AA87,IF($AA87='Control Panel'!$F$38,$AA87,IF($AA87='Control Panel'!$F$39,$AA87,IF($AA87='Control Panel'!$F$40,$AA87,IF($AA87='Control Panel'!$F$41,$AA87,"Error -- Availability entered in an incorrect format"))))))))</f>
        <v>N</v>
      </c>
    </row>
    <row r="88" spans="1:28" s="15" customFormat="1" ht="30" x14ac:dyDescent="0.25">
      <c r="A88" s="7">
        <v>76</v>
      </c>
      <c r="B88" s="283" t="s">
        <v>1830</v>
      </c>
      <c r="C88" s="281" t="s">
        <v>5</v>
      </c>
      <c r="D88" s="231"/>
      <c r="E88" s="268"/>
      <c r="F88" s="215" t="str">
        <f t="shared" si="2"/>
        <v>N/A</v>
      </c>
      <c r="G88" s="6"/>
      <c r="AA88" s="15" t="str">
        <f t="shared" si="3"/>
        <v/>
      </c>
      <c r="AB88" s="15" t="str">
        <f>IF(LEN($AA88)=0,"N",IF(LEN($AA88)&gt;1,"Error -- Availability entered in an incorrect format",IF($AA88='Control Panel'!$F$36,$AA88,IF($AA88='Control Panel'!$F$37,$AA88,IF($AA88='Control Panel'!$F$38,$AA88,IF($AA88='Control Panel'!$F$39,$AA88,IF($AA88='Control Panel'!$F$40,$AA88,IF($AA88='Control Panel'!$F$41,$AA88,"Error -- Availability entered in an incorrect format"))))))))</f>
        <v>N</v>
      </c>
    </row>
    <row r="89" spans="1:28" s="15" customFormat="1" ht="75" x14ac:dyDescent="0.25">
      <c r="A89" s="7">
        <v>77</v>
      </c>
      <c r="B89" s="283" t="s">
        <v>1831</v>
      </c>
      <c r="C89" s="281" t="s">
        <v>5</v>
      </c>
      <c r="D89" s="231"/>
      <c r="E89" s="268"/>
      <c r="F89" s="215" t="str">
        <f t="shared" si="2"/>
        <v>N/A</v>
      </c>
      <c r="G89" s="6"/>
      <c r="AA89" s="15" t="str">
        <f t="shared" si="3"/>
        <v/>
      </c>
      <c r="AB89" s="15" t="str">
        <f>IF(LEN($AA89)=0,"N",IF(LEN($AA89)&gt;1,"Error -- Availability entered in an incorrect format",IF($AA89='Control Panel'!$F$36,$AA89,IF($AA89='Control Panel'!$F$37,$AA89,IF($AA89='Control Panel'!$F$38,$AA89,IF($AA89='Control Panel'!$F$39,$AA89,IF($AA89='Control Panel'!$F$40,$AA89,IF($AA89='Control Panel'!$F$41,$AA89,"Error -- Availability entered in an incorrect format"))))))))</f>
        <v>N</v>
      </c>
    </row>
    <row r="90" spans="1:28" s="15" customFormat="1" x14ac:dyDescent="0.25">
      <c r="A90" s="7">
        <v>78</v>
      </c>
      <c r="B90" s="282" t="s">
        <v>1832</v>
      </c>
      <c r="C90" s="281"/>
      <c r="D90" s="231"/>
      <c r="E90" s="268"/>
      <c r="F90" s="215" t="str">
        <f t="shared" si="2"/>
        <v>N/A</v>
      </c>
      <c r="G90" s="6"/>
      <c r="AA90" s="15" t="str">
        <f t="shared" si="3"/>
        <v/>
      </c>
      <c r="AB90" s="15" t="str">
        <f>IF(LEN($AA90)=0,"N",IF(LEN($AA90)&gt;1,"Error -- Availability entered in an incorrect format",IF($AA90='Control Panel'!$F$36,$AA90,IF($AA90='Control Panel'!$F$37,$AA90,IF($AA90='Control Panel'!$F$38,$AA90,IF($AA90='Control Panel'!$F$39,$AA90,IF($AA90='Control Panel'!$F$40,$AA90,IF($AA90='Control Panel'!$F$41,$AA90,"Error -- Availability entered in an incorrect format"))))))))</f>
        <v>N</v>
      </c>
    </row>
    <row r="91" spans="1:28" s="15" customFormat="1" x14ac:dyDescent="0.25">
      <c r="A91" s="7">
        <v>79</v>
      </c>
      <c r="B91" s="283" t="s">
        <v>1833</v>
      </c>
      <c r="C91" s="281" t="s">
        <v>6</v>
      </c>
      <c r="D91" s="231"/>
      <c r="E91" s="268"/>
      <c r="F91" s="215" t="str">
        <f t="shared" si="2"/>
        <v>N/A</v>
      </c>
      <c r="G91" s="6"/>
      <c r="AA91" s="15" t="str">
        <f t="shared" si="3"/>
        <v/>
      </c>
      <c r="AB91" s="15" t="str">
        <f>IF(LEN($AA91)=0,"N",IF(LEN($AA91)&gt;1,"Error -- Availability entered in an incorrect format",IF($AA91='Control Panel'!$F$36,$AA91,IF($AA91='Control Panel'!$F$37,$AA91,IF($AA91='Control Panel'!$F$38,$AA91,IF($AA91='Control Panel'!$F$39,$AA91,IF($AA91='Control Panel'!$F$40,$AA91,IF($AA91='Control Panel'!$F$41,$AA91,"Error -- Availability entered in an incorrect format"))))))))</f>
        <v>N</v>
      </c>
    </row>
    <row r="92" spans="1:28" s="15" customFormat="1" ht="30" x14ac:dyDescent="0.25">
      <c r="A92" s="7">
        <v>80</v>
      </c>
      <c r="B92" s="283" t="s">
        <v>1834</v>
      </c>
      <c r="C92" s="281" t="s">
        <v>5</v>
      </c>
      <c r="D92" s="231"/>
      <c r="E92" s="268"/>
      <c r="F92" s="215" t="str">
        <f t="shared" si="2"/>
        <v>N/A</v>
      </c>
      <c r="G92" s="6"/>
      <c r="AA92" s="15" t="str">
        <f t="shared" si="3"/>
        <v/>
      </c>
      <c r="AB92" s="15" t="str">
        <f>IF(LEN($AA92)=0,"N",IF(LEN($AA92)&gt;1,"Error -- Availability entered in an incorrect format",IF($AA92='Control Panel'!$F$36,$AA92,IF($AA92='Control Panel'!$F$37,$AA92,IF($AA92='Control Panel'!$F$38,$AA92,IF($AA92='Control Panel'!$F$39,$AA92,IF($AA92='Control Panel'!$F$40,$AA92,IF($AA92='Control Panel'!$F$41,$AA92,"Error -- Availability entered in an incorrect format"))))))))</f>
        <v>N</v>
      </c>
    </row>
    <row r="93" spans="1:28" s="15" customFormat="1" ht="45" x14ac:dyDescent="0.25">
      <c r="A93" s="7">
        <v>81</v>
      </c>
      <c r="B93" s="279" t="s">
        <v>1835</v>
      </c>
      <c r="C93" s="281" t="s">
        <v>5</v>
      </c>
      <c r="D93" s="231"/>
      <c r="E93" s="268"/>
      <c r="F93" s="215" t="str">
        <f t="shared" si="2"/>
        <v>N/A</v>
      </c>
      <c r="G93" s="6"/>
      <c r="AA93" s="15" t="str">
        <f t="shared" si="3"/>
        <v/>
      </c>
      <c r="AB93" s="15" t="str">
        <f>IF(LEN($AA93)=0,"N",IF(LEN($AA93)&gt;1,"Error -- Availability entered in an incorrect format",IF($AA93='Control Panel'!$F$36,$AA93,IF($AA93='Control Panel'!$F$37,$AA93,IF($AA93='Control Panel'!$F$38,$AA93,IF($AA93='Control Panel'!$F$39,$AA93,IF($AA93='Control Panel'!$F$40,$AA93,IF($AA93='Control Panel'!$F$41,$AA93,"Error -- Availability entered in an incorrect format"))))))))</f>
        <v>N</v>
      </c>
    </row>
    <row r="94" spans="1:28" s="15" customFormat="1" ht="30" x14ac:dyDescent="0.25">
      <c r="A94" s="7">
        <v>82</v>
      </c>
      <c r="B94" s="279" t="s">
        <v>1836</v>
      </c>
      <c r="C94" s="281" t="s">
        <v>5</v>
      </c>
      <c r="D94" s="231"/>
      <c r="E94" s="268"/>
      <c r="F94" s="215" t="str">
        <f t="shared" si="2"/>
        <v>N/A</v>
      </c>
      <c r="G94" s="6"/>
      <c r="AA94" s="15" t="str">
        <f t="shared" si="3"/>
        <v/>
      </c>
      <c r="AB94" s="15" t="str">
        <f>IF(LEN($AA94)=0,"N",IF(LEN($AA94)&gt;1,"Error -- Availability entered in an incorrect format",IF($AA94='Control Panel'!$F$36,$AA94,IF($AA94='Control Panel'!$F$37,$AA94,IF($AA94='Control Panel'!$F$38,$AA94,IF($AA94='Control Panel'!$F$39,$AA94,IF($AA94='Control Panel'!$F$40,$AA94,IF($AA94='Control Panel'!$F$41,$AA94,"Error -- Availability entered in an incorrect format"))))))))</f>
        <v>N</v>
      </c>
    </row>
    <row r="95" spans="1:28" s="15" customFormat="1" ht="30" x14ac:dyDescent="0.25">
      <c r="A95" s="7">
        <v>83</v>
      </c>
      <c r="B95" s="279" t="s">
        <v>1837</v>
      </c>
      <c r="C95" s="281" t="s">
        <v>6</v>
      </c>
      <c r="D95" s="231"/>
      <c r="E95" s="268"/>
      <c r="F95" s="215" t="str">
        <f t="shared" si="2"/>
        <v>N/A</v>
      </c>
      <c r="G95" s="6"/>
      <c r="AA95" s="15" t="str">
        <f t="shared" si="3"/>
        <v/>
      </c>
      <c r="AB95" s="15" t="str">
        <f>IF(LEN($AA95)=0,"N",IF(LEN($AA95)&gt;1,"Error -- Availability entered in an incorrect format",IF($AA95='Control Panel'!$F$36,$AA95,IF($AA95='Control Panel'!$F$37,$AA95,IF($AA95='Control Panel'!$F$38,$AA95,IF($AA95='Control Panel'!$F$39,$AA95,IF($AA95='Control Panel'!$F$40,$AA95,IF($AA95='Control Panel'!$F$41,$AA95,"Error -- Availability entered in an incorrect format"))))))))</f>
        <v>N</v>
      </c>
    </row>
    <row r="96" spans="1:28" s="15" customFormat="1" ht="30" x14ac:dyDescent="0.25">
      <c r="A96" s="7">
        <v>84</v>
      </c>
      <c r="B96" s="283" t="s">
        <v>1838</v>
      </c>
      <c r="C96" s="281" t="s">
        <v>5</v>
      </c>
      <c r="D96" s="231"/>
      <c r="E96" s="268"/>
      <c r="F96" s="215" t="str">
        <f t="shared" si="2"/>
        <v>N/A</v>
      </c>
      <c r="G96" s="6"/>
      <c r="AA96" s="15" t="str">
        <f t="shared" si="3"/>
        <v/>
      </c>
      <c r="AB96" s="15" t="str">
        <f>IF(LEN($AA96)=0,"N",IF(LEN($AA96)&gt;1,"Error -- Availability entered in an incorrect format",IF($AA96='Control Panel'!$F$36,$AA96,IF($AA96='Control Panel'!$F$37,$AA96,IF($AA96='Control Panel'!$F$38,$AA96,IF($AA96='Control Panel'!$F$39,$AA96,IF($AA96='Control Panel'!$F$40,$AA96,IF($AA96='Control Panel'!$F$41,$AA96,"Error -- Availability entered in an incorrect format"))))))))</f>
        <v>N</v>
      </c>
    </row>
    <row r="97" spans="1:28" s="15" customFormat="1" x14ac:dyDescent="0.25">
      <c r="A97" s="7">
        <v>85</v>
      </c>
      <c r="B97" s="283" t="s">
        <v>1839</v>
      </c>
      <c r="C97" s="281" t="s">
        <v>6</v>
      </c>
      <c r="D97" s="231"/>
      <c r="E97" s="268"/>
      <c r="F97" s="215" t="str">
        <f t="shared" si="2"/>
        <v>N/A</v>
      </c>
      <c r="G97" s="6"/>
      <c r="AA97" s="15" t="str">
        <f t="shared" si="3"/>
        <v/>
      </c>
      <c r="AB97" s="15" t="str">
        <f>IF(LEN($AA97)=0,"N",IF(LEN($AA97)&gt;1,"Error -- Availability entered in an incorrect format",IF($AA97='Control Panel'!$F$36,$AA97,IF($AA97='Control Panel'!$F$37,$AA97,IF($AA97='Control Panel'!$F$38,$AA97,IF($AA97='Control Panel'!$F$39,$AA97,IF($AA97='Control Panel'!$F$40,$AA97,IF($AA97='Control Panel'!$F$41,$AA97,"Error -- Availability entered in an incorrect format"))))))))</f>
        <v>N</v>
      </c>
    </row>
    <row r="98" spans="1:28" s="15" customFormat="1" x14ac:dyDescent="0.25">
      <c r="A98" s="7">
        <v>86</v>
      </c>
      <c r="B98" s="283" t="s">
        <v>1840</v>
      </c>
      <c r="C98" s="281" t="s">
        <v>5</v>
      </c>
      <c r="D98" s="231"/>
      <c r="E98" s="268"/>
      <c r="F98" s="215" t="str">
        <f t="shared" si="2"/>
        <v>N/A</v>
      </c>
      <c r="G98" s="6"/>
      <c r="AA98" s="15" t="str">
        <f t="shared" si="3"/>
        <v/>
      </c>
      <c r="AB98" s="15" t="str">
        <f>IF(LEN($AA98)=0,"N",IF(LEN($AA98)&gt;1,"Error -- Availability entered in an incorrect format",IF($AA98='Control Panel'!$F$36,$AA98,IF($AA98='Control Panel'!$F$37,$AA98,IF($AA98='Control Panel'!$F$38,$AA98,IF($AA98='Control Panel'!$F$39,$AA98,IF($AA98='Control Panel'!$F$40,$AA98,IF($AA98='Control Panel'!$F$41,$AA98,"Error -- Availability entered in an incorrect format"))))))))</f>
        <v>N</v>
      </c>
    </row>
    <row r="99" spans="1:28" s="15" customFormat="1" ht="30" x14ac:dyDescent="0.25">
      <c r="A99" s="7">
        <v>87</v>
      </c>
      <c r="B99" s="283" t="s">
        <v>1841</v>
      </c>
      <c r="C99" s="281" t="s">
        <v>5</v>
      </c>
      <c r="D99" s="231"/>
      <c r="E99" s="268"/>
      <c r="F99" s="215" t="str">
        <f t="shared" si="2"/>
        <v>N/A</v>
      </c>
      <c r="G99" s="6"/>
      <c r="AA99" s="15" t="str">
        <f t="shared" si="3"/>
        <v/>
      </c>
      <c r="AB99" s="15" t="str">
        <f>IF(LEN($AA99)=0,"N",IF(LEN($AA99)&gt;1,"Error -- Availability entered in an incorrect format",IF($AA99='Control Panel'!$F$36,$AA99,IF($AA99='Control Panel'!$F$37,$AA99,IF($AA99='Control Panel'!$F$38,$AA99,IF($AA99='Control Panel'!$F$39,$AA99,IF($AA99='Control Panel'!$F$40,$AA99,IF($AA99='Control Panel'!$F$41,$AA99,"Error -- Availability entered in an incorrect format"))))))))</f>
        <v>N</v>
      </c>
    </row>
    <row r="100" spans="1:28" s="15" customFormat="1" ht="75" x14ac:dyDescent="0.25">
      <c r="A100" s="7">
        <v>88</v>
      </c>
      <c r="B100" s="287" t="s">
        <v>1842</v>
      </c>
      <c r="C100" s="281" t="s">
        <v>6</v>
      </c>
      <c r="D100" s="231"/>
      <c r="E100" s="268"/>
      <c r="F100" s="215" t="str">
        <f t="shared" si="2"/>
        <v>N/A</v>
      </c>
      <c r="G100" s="6"/>
      <c r="AA100" s="15" t="str">
        <f t="shared" si="3"/>
        <v/>
      </c>
      <c r="AB100" s="15" t="str">
        <f>IF(LEN($AA100)=0,"N",IF(LEN($AA100)&gt;1,"Error -- Availability entered in an incorrect format",IF($AA100='Control Panel'!$F$36,$AA100,IF($AA100='Control Panel'!$F$37,$AA100,IF($AA100='Control Panel'!$F$38,$AA100,IF($AA100='Control Panel'!$F$39,$AA100,IF($AA100='Control Panel'!$F$40,$AA100,IF($AA100='Control Panel'!$F$41,$AA100,"Error -- Availability entered in an incorrect format"))))))))</f>
        <v>N</v>
      </c>
    </row>
    <row r="101" spans="1:28" s="15" customFormat="1" ht="30" x14ac:dyDescent="0.25">
      <c r="A101" s="7">
        <v>89</v>
      </c>
      <c r="B101" s="287" t="s">
        <v>1843</v>
      </c>
      <c r="C101" s="281" t="s">
        <v>6</v>
      </c>
      <c r="D101" s="231"/>
      <c r="E101" s="268"/>
      <c r="F101" s="215" t="str">
        <f t="shared" si="2"/>
        <v>N/A</v>
      </c>
      <c r="G101" s="6"/>
      <c r="AA101" s="15" t="str">
        <f t="shared" si="3"/>
        <v/>
      </c>
      <c r="AB101" s="15" t="str">
        <f>IF(LEN($AA101)=0,"N",IF(LEN($AA101)&gt;1,"Error -- Availability entered in an incorrect format",IF($AA101='Control Panel'!$F$36,$AA101,IF($AA101='Control Panel'!$F$37,$AA101,IF($AA101='Control Panel'!$F$38,$AA101,IF($AA101='Control Panel'!$F$39,$AA101,IF($AA101='Control Panel'!$F$40,$AA101,IF($AA101='Control Panel'!$F$41,$AA101,"Error -- Availability entered in an incorrect format"))))))))</f>
        <v>N</v>
      </c>
    </row>
    <row r="102" spans="1:28" s="15" customFormat="1" ht="30" x14ac:dyDescent="0.25">
      <c r="A102" s="7">
        <v>90</v>
      </c>
      <c r="B102" s="287" t="s">
        <v>1844</v>
      </c>
      <c r="C102" s="281" t="s">
        <v>5</v>
      </c>
      <c r="D102" s="231"/>
      <c r="E102" s="268"/>
      <c r="F102" s="215" t="str">
        <f t="shared" si="2"/>
        <v>N/A</v>
      </c>
      <c r="G102" s="6"/>
      <c r="AA102" s="15" t="str">
        <f t="shared" si="3"/>
        <v/>
      </c>
      <c r="AB102" s="15" t="str">
        <f>IF(LEN($AA102)=0,"N",IF(LEN($AA102)&gt;1,"Error -- Availability entered in an incorrect format",IF($AA102='Control Panel'!$F$36,$AA102,IF($AA102='Control Panel'!$F$37,$AA102,IF($AA102='Control Panel'!$F$38,$AA102,IF($AA102='Control Panel'!$F$39,$AA102,IF($AA102='Control Panel'!$F$40,$AA102,IF($AA102='Control Panel'!$F$41,$AA102,"Error -- Availability entered in an incorrect format"))))))))</f>
        <v>N</v>
      </c>
    </row>
    <row r="103" spans="1:28" s="15" customFormat="1" x14ac:dyDescent="0.25">
      <c r="A103" s="7">
        <v>91</v>
      </c>
      <c r="B103" s="282" t="s">
        <v>1845</v>
      </c>
      <c r="C103" s="281"/>
      <c r="D103" s="231"/>
      <c r="E103" s="268"/>
      <c r="F103" s="215" t="str">
        <f t="shared" si="2"/>
        <v>N/A</v>
      </c>
      <c r="G103" s="6"/>
      <c r="AA103" s="15" t="str">
        <f t="shared" si="3"/>
        <v/>
      </c>
      <c r="AB103" s="15" t="str">
        <f>IF(LEN($AA103)=0,"N",IF(LEN($AA103)&gt;1,"Error -- Availability entered in an incorrect format",IF($AA103='Control Panel'!$F$36,$AA103,IF($AA103='Control Panel'!$F$37,$AA103,IF($AA103='Control Panel'!$F$38,$AA103,IF($AA103='Control Panel'!$F$39,$AA103,IF($AA103='Control Panel'!$F$40,$AA103,IF($AA103='Control Panel'!$F$41,$AA103,"Error -- Availability entered in an incorrect format"))))))))</f>
        <v>N</v>
      </c>
    </row>
    <row r="104" spans="1:28" s="15" customFormat="1" ht="30" x14ac:dyDescent="0.25">
      <c r="A104" s="7">
        <v>92</v>
      </c>
      <c r="B104" s="286" t="s">
        <v>1846</v>
      </c>
      <c r="C104" s="281" t="s">
        <v>5</v>
      </c>
      <c r="D104" s="231"/>
      <c r="E104" s="268"/>
      <c r="F104" s="215" t="str">
        <f t="shared" si="2"/>
        <v>N/A</v>
      </c>
      <c r="G104" s="6"/>
      <c r="AA104" s="15" t="str">
        <f t="shared" si="3"/>
        <v/>
      </c>
      <c r="AB104" s="15" t="str">
        <f>IF(LEN($AA104)=0,"N",IF(LEN($AA104)&gt;1,"Error -- Availability entered in an incorrect format",IF($AA104='Control Panel'!$F$36,$AA104,IF($AA104='Control Panel'!$F$37,$AA104,IF($AA104='Control Panel'!$F$38,$AA104,IF($AA104='Control Panel'!$F$39,$AA104,IF($AA104='Control Panel'!$F$40,$AA104,IF($AA104='Control Panel'!$F$41,$AA104,"Error -- Availability entered in an incorrect format"))))))))</f>
        <v>N</v>
      </c>
    </row>
    <row r="105" spans="1:28" s="15" customFormat="1" ht="30" x14ac:dyDescent="0.25">
      <c r="A105" s="7">
        <v>93</v>
      </c>
      <c r="B105" s="286" t="s">
        <v>1847</v>
      </c>
      <c r="C105" s="281" t="s">
        <v>5</v>
      </c>
      <c r="D105" s="231"/>
      <c r="E105" s="268"/>
      <c r="F105" s="215" t="str">
        <f t="shared" si="2"/>
        <v>N/A</v>
      </c>
      <c r="G105" s="6"/>
      <c r="AA105" s="15" t="str">
        <f t="shared" si="3"/>
        <v/>
      </c>
      <c r="AB105" s="15" t="str">
        <f>IF(LEN($AA105)=0,"N",IF(LEN($AA105)&gt;1,"Error -- Availability entered in an incorrect format",IF($AA105='Control Panel'!$F$36,$AA105,IF($AA105='Control Panel'!$F$37,$AA105,IF($AA105='Control Panel'!$F$38,$AA105,IF($AA105='Control Panel'!$F$39,$AA105,IF($AA105='Control Panel'!$F$40,$AA105,IF($AA105='Control Panel'!$F$41,$AA105,"Error -- Availability entered in an incorrect format"))))))))</f>
        <v>N</v>
      </c>
    </row>
    <row r="106" spans="1:28" s="15" customFormat="1" ht="30" x14ac:dyDescent="0.25">
      <c r="A106" s="7">
        <v>94</v>
      </c>
      <c r="B106" s="286" t="s">
        <v>1848</v>
      </c>
      <c r="C106" s="281" t="s">
        <v>5</v>
      </c>
      <c r="D106" s="231"/>
      <c r="E106" s="268"/>
      <c r="F106" s="215" t="str">
        <f t="shared" si="2"/>
        <v>N/A</v>
      </c>
      <c r="G106" s="6"/>
      <c r="AA106" s="15" t="str">
        <f t="shared" si="3"/>
        <v/>
      </c>
      <c r="AB106" s="15" t="str">
        <f>IF(LEN($AA106)=0,"N",IF(LEN($AA106)&gt;1,"Error -- Availability entered in an incorrect format",IF($AA106='Control Panel'!$F$36,$AA106,IF($AA106='Control Panel'!$F$37,$AA106,IF($AA106='Control Panel'!$F$38,$AA106,IF($AA106='Control Panel'!$F$39,$AA106,IF($AA106='Control Panel'!$F$40,$AA106,IF($AA106='Control Panel'!$F$41,$AA106,"Error -- Availability entered in an incorrect format"))))))))</f>
        <v>N</v>
      </c>
    </row>
    <row r="107" spans="1:28" s="15" customFormat="1" ht="30" x14ac:dyDescent="0.25">
      <c r="A107" s="7">
        <v>95</v>
      </c>
      <c r="B107" s="286" t="s">
        <v>1849</v>
      </c>
      <c r="C107" s="281" t="s">
        <v>5</v>
      </c>
      <c r="D107" s="231"/>
      <c r="E107" s="268"/>
      <c r="F107" s="215" t="str">
        <f t="shared" si="2"/>
        <v>N/A</v>
      </c>
      <c r="G107" s="6"/>
      <c r="AA107" s="15" t="str">
        <f t="shared" si="3"/>
        <v/>
      </c>
      <c r="AB107" s="15" t="str">
        <f>IF(LEN($AA107)=0,"N",IF(LEN($AA107)&gt;1,"Error -- Availability entered in an incorrect format",IF($AA107='Control Panel'!$F$36,$AA107,IF($AA107='Control Panel'!$F$37,$AA107,IF($AA107='Control Panel'!$F$38,$AA107,IF($AA107='Control Panel'!$F$39,$AA107,IF($AA107='Control Panel'!$F$40,$AA107,IF($AA107='Control Panel'!$F$41,$AA107,"Error -- Availability entered in an incorrect format"))))))))</f>
        <v>N</v>
      </c>
    </row>
    <row r="108" spans="1:28" s="15" customFormat="1" ht="30" x14ac:dyDescent="0.25">
      <c r="A108" s="7">
        <v>96</v>
      </c>
      <c r="B108" s="286" t="s">
        <v>1850</v>
      </c>
      <c r="C108" s="281" t="s">
        <v>6</v>
      </c>
      <c r="D108" s="231"/>
      <c r="E108" s="268"/>
      <c r="F108" s="215" t="str">
        <f t="shared" si="2"/>
        <v>N/A</v>
      </c>
      <c r="G108" s="6"/>
      <c r="AA108" s="15" t="str">
        <f t="shared" si="3"/>
        <v/>
      </c>
      <c r="AB108" s="15" t="str">
        <f>IF(LEN($AA108)=0,"N",IF(LEN($AA108)&gt;1,"Error -- Availability entered in an incorrect format",IF($AA108='Control Panel'!$F$36,$AA108,IF($AA108='Control Panel'!$F$37,$AA108,IF($AA108='Control Panel'!$F$38,$AA108,IF($AA108='Control Panel'!$F$39,$AA108,IF($AA108='Control Panel'!$F$40,$AA108,IF($AA108='Control Panel'!$F$41,$AA108,"Error -- Availability entered in an incorrect format"))))))))</f>
        <v>N</v>
      </c>
    </row>
    <row r="109" spans="1:28" s="15" customFormat="1" ht="30" x14ac:dyDescent="0.25">
      <c r="A109" s="7">
        <v>97</v>
      </c>
      <c r="B109" s="286" t="s">
        <v>1851</v>
      </c>
      <c r="C109" s="281" t="s">
        <v>6</v>
      </c>
      <c r="D109" s="231"/>
      <c r="E109" s="268"/>
      <c r="F109" s="215" t="str">
        <f t="shared" si="2"/>
        <v>N/A</v>
      </c>
      <c r="G109" s="6"/>
      <c r="AA109" s="15" t="str">
        <f t="shared" si="3"/>
        <v/>
      </c>
      <c r="AB109" s="15" t="str">
        <f>IF(LEN($AA109)=0,"N",IF(LEN($AA109)&gt;1,"Error -- Availability entered in an incorrect format",IF($AA109='Control Panel'!$F$36,$AA109,IF($AA109='Control Panel'!$F$37,$AA109,IF($AA109='Control Panel'!$F$38,$AA109,IF($AA109='Control Panel'!$F$39,$AA109,IF($AA109='Control Panel'!$F$40,$AA109,IF($AA109='Control Panel'!$F$41,$AA109,"Error -- Availability entered in an incorrect format"))))))))</f>
        <v>N</v>
      </c>
    </row>
    <row r="110" spans="1:28" s="15" customFormat="1" ht="30" x14ac:dyDescent="0.25">
      <c r="A110" s="7">
        <v>98</v>
      </c>
      <c r="B110" s="283" t="s">
        <v>1852</v>
      </c>
      <c r="C110" s="281" t="s">
        <v>5</v>
      </c>
      <c r="D110" s="231"/>
      <c r="E110" s="268"/>
      <c r="F110" s="215" t="str">
        <f t="shared" si="2"/>
        <v>N/A</v>
      </c>
      <c r="G110" s="6"/>
      <c r="AA110" s="15" t="str">
        <f t="shared" si="3"/>
        <v/>
      </c>
      <c r="AB110" s="15" t="str">
        <f>IF(LEN($AA110)=0,"N",IF(LEN($AA110)&gt;1,"Error -- Availability entered in an incorrect format",IF($AA110='Control Panel'!$F$36,$AA110,IF($AA110='Control Panel'!$F$37,$AA110,IF($AA110='Control Panel'!$F$38,$AA110,IF($AA110='Control Panel'!$F$39,$AA110,IF($AA110='Control Panel'!$F$40,$AA110,IF($AA110='Control Panel'!$F$41,$AA110,"Error -- Availability entered in an incorrect format"))))))))</f>
        <v>N</v>
      </c>
    </row>
    <row r="111" spans="1:28" s="15" customFormat="1" ht="45" x14ac:dyDescent="0.25">
      <c r="A111" s="7">
        <v>99</v>
      </c>
      <c r="B111" s="286" t="s">
        <v>1853</v>
      </c>
      <c r="C111" s="281" t="s">
        <v>6</v>
      </c>
      <c r="D111" s="231"/>
      <c r="E111" s="268"/>
      <c r="F111" s="215" t="str">
        <f t="shared" si="2"/>
        <v>N/A</v>
      </c>
      <c r="G111" s="6"/>
      <c r="AA111" s="15" t="str">
        <f t="shared" si="3"/>
        <v/>
      </c>
      <c r="AB111" s="15" t="str">
        <f>IF(LEN($AA111)=0,"N",IF(LEN($AA111)&gt;1,"Error -- Availability entered in an incorrect format",IF($AA111='Control Panel'!$F$36,$AA111,IF($AA111='Control Panel'!$F$37,$AA111,IF($AA111='Control Panel'!$F$38,$AA111,IF($AA111='Control Panel'!$F$39,$AA111,IF($AA111='Control Panel'!$F$40,$AA111,IF($AA111='Control Panel'!$F$41,$AA111,"Error -- Availability entered in an incorrect format"))))))))</f>
        <v>N</v>
      </c>
    </row>
    <row r="112" spans="1:28" s="15" customFormat="1" ht="30" x14ac:dyDescent="0.25">
      <c r="A112" s="7">
        <v>100</v>
      </c>
      <c r="B112" s="286" t="s">
        <v>1854</v>
      </c>
      <c r="C112" s="281" t="s">
        <v>6</v>
      </c>
      <c r="D112" s="231"/>
      <c r="E112" s="268"/>
      <c r="F112" s="215" t="str">
        <f t="shared" si="2"/>
        <v>N/A</v>
      </c>
      <c r="G112" s="6"/>
      <c r="AA112" s="15" t="str">
        <f t="shared" si="3"/>
        <v/>
      </c>
      <c r="AB112" s="15" t="str">
        <f>IF(LEN($AA112)=0,"N",IF(LEN($AA112)&gt;1,"Error -- Availability entered in an incorrect format",IF($AA112='Control Panel'!$F$36,$AA112,IF($AA112='Control Panel'!$F$37,$AA112,IF($AA112='Control Panel'!$F$38,$AA112,IF($AA112='Control Panel'!$F$39,$AA112,IF($AA112='Control Panel'!$F$40,$AA112,IF($AA112='Control Panel'!$F$41,$AA112,"Error -- Availability entered in an incorrect format"))))))))</f>
        <v>N</v>
      </c>
    </row>
    <row r="113" spans="1:28" s="15" customFormat="1" ht="45" x14ac:dyDescent="0.25">
      <c r="A113" s="7">
        <v>101</v>
      </c>
      <c r="B113" s="287" t="s">
        <v>1855</v>
      </c>
      <c r="C113" s="281" t="s">
        <v>6</v>
      </c>
      <c r="D113" s="231"/>
      <c r="E113" s="268"/>
      <c r="F113" s="215" t="str">
        <f t="shared" si="2"/>
        <v>N/A</v>
      </c>
      <c r="G113" s="6"/>
      <c r="AA113" s="15" t="str">
        <f t="shared" si="3"/>
        <v/>
      </c>
      <c r="AB113" s="15" t="str">
        <f>IF(LEN($AA113)=0,"N",IF(LEN($AA113)&gt;1,"Error -- Availability entered in an incorrect format",IF($AA113='Control Panel'!$F$36,$AA113,IF($AA113='Control Panel'!$F$37,$AA113,IF($AA113='Control Panel'!$F$38,$AA113,IF($AA113='Control Panel'!$F$39,$AA113,IF($AA113='Control Panel'!$F$40,$AA113,IF($AA113='Control Panel'!$F$41,$AA113,"Error -- Availability entered in an incorrect format"))))))))</f>
        <v>N</v>
      </c>
    </row>
    <row r="114" spans="1:28" s="15" customFormat="1" x14ac:dyDescent="0.25">
      <c r="A114" s="7">
        <v>102</v>
      </c>
      <c r="B114" s="282" t="s">
        <v>1856</v>
      </c>
      <c r="C114" s="281"/>
      <c r="D114" s="231"/>
      <c r="E114" s="268"/>
      <c r="F114" s="215" t="str">
        <f t="shared" si="2"/>
        <v>N/A</v>
      </c>
      <c r="G114" s="6"/>
      <c r="AA114" s="15" t="str">
        <f t="shared" si="3"/>
        <v/>
      </c>
      <c r="AB114" s="15" t="str">
        <f>IF(LEN($AA114)=0,"N",IF(LEN($AA114)&gt;1,"Error -- Availability entered in an incorrect format",IF($AA114='Control Panel'!$F$36,$AA114,IF($AA114='Control Panel'!$F$37,$AA114,IF($AA114='Control Panel'!$F$38,$AA114,IF($AA114='Control Panel'!$F$39,$AA114,IF($AA114='Control Panel'!$F$40,$AA114,IF($AA114='Control Panel'!$F$41,$AA114,"Error -- Availability entered in an incorrect format"))))))))</f>
        <v>N</v>
      </c>
    </row>
    <row r="115" spans="1:28" s="15" customFormat="1" ht="45" x14ac:dyDescent="0.25">
      <c r="A115" s="7">
        <v>103</v>
      </c>
      <c r="B115" s="283" t="s">
        <v>1857</v>
      </c>
      <c r="C115" s="281" t="s">
        <v>6</v>
      </c>
      <c r="D115" s="231"/>
      <c r="E115" s="268"/>
      <c r="F115" s="215" t="str">
        <f t="shared" si="2"/>
        <v>N/A</v>
      </c>
      <c r="G115" s="6"/>
      <c r="AA115" s="15" t="str">
        <f t="shared" si="3"/>
        <v/>
      </c>
      <c r="AB115" s="15" t="str">
        <f>IF(LEN($AA115)=0,"N",IF(LEN($AA115)&gt;1,"Error -- Availability entered in an incorrect format",IF($AA115='Control Panel'!$F$36,$AA115,IF($AA115='Control Panel'!$F$37,$AA115,IF($AA115='Control Panel'!$F$38,$AA115,IF($AA115='Control Panel'!$F$39,$AA115,IF($AA115='Control Panel'!$F$40,$AA115,IF($AA115='Control Panel'!$F$41,$AA115,"Error -- Availability entered in an incorrect format"))))))))</f>
        <v>N</v>
      </c>
    </row>
    <row r="116" spans="1:28" s="15" customFormat="1" x14ac:dyDescent="0.25">
      <c r="A116" s="7">
        <v>104</v>
      </c>
      <c r="B116" s="283" t="s">
        <v>1858</v>
      </c>
      <c r="C116" s="281" t="s">
        <v>6</v>
      </c>
      <c r="D116" s="231"/>
      <c r="E116" s="268"/>
      <c r="F116" s="215" t="str">
        <f t="shared" si="2"/>
        <v>N/A</v>
      </c>
      <c r="G116" s="6"/>
      <c r="AA116" s="15" t="str">
        <f t="shared" si="3"/>
        <v/>
      </c>
      <c r="AB116" s="15" t="str">
        <f>IF(LEN($AA116)=0,"N",IF(LEN($AA116)&gt;1,"Error -- Availability entered in an incorrect format",IF($AA116='Control Panel'!$F$36,$AA116,IF($AA116='Control Panel'!$F$37,$AA116,IF($AA116='Control Panel'!$F$38,$AA116,IF($AA116='Control Panel'!$F$39,$AA116,IF($AA116='Control Panel'!$F$40,$AA116,IF($AA116='Control Panel'!$F$41,$AA116,"Error -- Availability entered in an incorrect format"))))))))</f>
        <v>N</v>
      </c>
    </row>
    <row r="117" spans="1:28" s="15" customFormat="1" ht="45" x14ac:dyDescent="0.25">
      <c r="A117" s="7">
        <v>105</v>
      </c>
      <c r="B117" s="283" t="s">
        <v>1859</v>
      </c>
      <c r="C117" s="281" t="s">
        <v>6</v>
      </c>
      <c r="D117" s="231"/>
      <c r="E117" s="268"/>
      <c r="F117" s="215" t="str">
        <f t="shared" si="2"/>
        <v>N/A</v>
      </c>
      <c r="G117" s="6"/>
      <c r="AA117" s="15" t="str">
        <f t="shared" si="3"/>
        <v/>
      </c>
      <c r="AB117" s="15" t="str">
        <f>IF(LEN($AA117)=0,"N",IF(LEN($AA117)&gt;1,"Error -- Availability entered in an incorrect format",IF($AA117='Control Panel'!$F$36,$AA117,IF($AA117='Control Panel'!$F$37,$AA117,IF($AA117='Control Panel'!$F$38,$AA117,IF($AA117='Control Panel'!$F$39,$AA117,IF($AA117='Control Panel'!$F$40,$AA117,IF($AA117='Control Panel'!$F$41,$AA117,"Error -- Availability entered in an incorrect format"))))))))</f>
        <v>N</v>
      </c>
    </row>
    <row r="118" spans="1:28" s="15" customFormat="1" ht="30" x14ac:dyDescent="0.25">
      <c r="A118" s="7">
        <v>106</v>
      </c>
      <c r="B118" s="283" t="s">
        <v>1860</v>
      </c>
      <c r="C118" s="281" t="s">
        <v>6</v>
      </c>
      <c r="D118" s="231"/>
      <c r="E118" s="268"/>
      <c r="F118" s="215" t="str">
        <f t="shared" si="2"/>
        <v>N/A</v>
      </c>
      <c r="G118" s="6"/>
      <c r="AA118" s="15" t="str">
        <f t="shared" si="3"/>
        <v/>
      </c>
      <c r="AB118" s="15" t="str">
        <f>IF(LEN($AA118)=0,"N",IF(LEN($AA118)&gt;1,"Error -- Availability entered in an incorrect format",IF($AA118='Control Panel'!$F$36,$AA118,IF($AA118='Control Panel'!$F$37,$AA118,IF($AA118='Control Panel'!$F$38,$AA118,IF($AA118='Control Panel'!$F$39,$AA118,IF($AA118='Control Panel'!$F$40,$AA118,IF($AA118='Control Panel'!$F$41,$AA118,"Error -- Availability entered in an incorrect format"))))))))</f>
        <v>N</v>
      </c>
    </row>
    <row r="119" spans="1:28" s="15" customFormat="1" ht="45" x14ac:dyDescent="0.25">
      <c r="A119" s="7">
        <v>107</v>
      </c>
      <c r="B119" s="283" t="s">
        <v>1861</v>
      </c>
      <c r="C119" s="281" t="s">
        <v>5</v>
      </c>
      <c r="D119" s="231"/>
      <c r="E119" s="268"/>
      <c r="F119" s="215" t="str">
        <f t="shared" si="2"/>
        <v>N/A</v>
      </c>
      <c r="G119" s="6"/>
      <c r="AA119" s="15" t="str">
        <f t="shared" si="3"/>
        <v/>
      </c>
      <c r="AB119" s="15" t="str">
        <f>IF(LEN($AA119)=0,"N",IF(LEN($AA119)&gt;1,"Error -- Availability entered in an incorrect format",IF($AA119='Control Panel'!$F$36,$AA119,IF($AA119='Control Panel'!$F$37,$AA119,IF($AA119='Control Panel'!$F$38,$AA119,IF($AA119='Control Panel'!$F$39,$AA119,IF($AA119='Control Panel'!$F$40,$AA119,IF($AA119='Control Panel'!$F$41,$AA119,"Error -- Availability entered in an incorrect format"))))))))</f>
        <v>N</v>
      </c>
    </row>
    <row r="120" spans="1:28" s="15" customFormat="1" x14ac:dyDescent="0.25">
      <c r="A120" s="7">
        <v>108</v>
      </c>
      <c r="B120" s="283" t="s">
        <v>1862</v>
      </c>
      <c r="C120" s="281" t="s">
        <v>6</v>
      </c>
      <c r="D120" s="231"/>
      <c r="E120" s="268"/>
      <c r="F120" s="215" t="str">
        <f t="shared" si="2"/>
        <v>N/A</v>
      </c>
      <c r="G120" s="6"/>
      <c r="AA120" s="15" t="str">
        <f t="shared" si="3"/>
        <v/>
      </c>
      <c r="AB120" s="15" t="str">
        <f>IF(LEN($AA120)=0,"N",IF(LEN($AA120)&gt;1,"Error -- Availability entered in an incorrect format",IF($AA120='Control Panel'!$F$36,$AA120,IF($AA120='Control Panel'!$F$37,$AA120,IF($AA120='Control Panel'!$F$38,$AA120,IF($AA120='Control Panel'!$F$39,$AA120,IF($AA120='Control Panel'!$F$40,$AA120,IF($AA120='Control Panel'!$F$41,$AA120,"Error -- Availability entered in an incorrect format"))))))))</f>
        <v>N</v>
      </c>
    </row>
    <row r="121" spans="1:28" s="15" customFormat="1" ht="30" x14ac:dyDescent="0.25">
      <c r="A121" s="7">
        <v>109</v>
      </c>
      <c r="B121" s="283" t="s">
        <v>1863</v>
      </c>
      <c r="C121" s="281" t="s">
        <v>6</v>
      </c>
      <c r="D121" s="231"/>
      <c r="E121" s="268"/>
      <c r="F121" s="215" t="str">
        <f t="shared" si="2"/>
        <v>N/A</v>
      </c>
      <c r="G121" s="6"/>
      <c r="AA121" s="15" t="str">
        <f t="shared" si="3"/>
        <v/>
      </c>
      <c r="AB121" s="15" t="str">
        <f>IF(LEN($AA121)=0,"N",IF(LEN($AA121)&gt;1,"Error -- Availability entered in an incorrect format",IF($AA121='Control Panel'!$F$36,$AA121,IF($AA121='Control Panel'!$F$37,$AA121,IF($AA121='Control Panel'!$F$38,$AA121,IF($AA121='Control Panel'!$F$39,$AA121,IF($AA121='Control Panel'!$F$40,$AA121,IF($AA121='Control Panel'!$F$41,$AA121,"Error -- Availability entered in an incorrect format"))))))))</f>
        <v>N</v>
      </c>
    </row>
  </sheetData>
  <sheetProtection password="E125" sheet="1" objects="1" scenarios="1" formatCells="0" formatRows="0"/>
  <protectedRanges>
    <protectedRange sqref="D1:G1048576" name="Range1"/>
  </protectedRanges>
  <mergeCells count="12">
    <mergeCell ref="A11:G11"/>
    <mergeCell ref="A10:C10"/>
    <mergeCell ref="D10:G10"/>
    <mergeCell ref="A1:G1"/>
    <mergeCell ref="B2:G2"/>
    <mergeCell ref="B3:G3"/>
    <mergeCell ref="B4:G4"/>
    <mergeCell ref="B5:G5"/>
    <mergeCell ref="B6:G6"/>
    <mergeCell ref="B7:G7"/>
    <mergeCell ref="B8:G8"/>
    <mergeCell ref="A9:G9"/>
  </mergeCells>
  <conditionalFormatting sqref="A13:A121 C13:E121 G13:G121">
    <cfRule type="expression" dxfId="119" priority="5">
      <formula>$C13=""</formula>
    </cfRule>
  </conditionalFormatting>
  <conditionalFormatting sqref="B13:B121">
    <cfRule type="expression" dxfId="118" priority="4">
      <formula>$C13=""</formula>
    </cfRule>
  </conditionalFormatting>
  <conditionalFormatting sqref="F13:F121">
    <cfRule type="expression" dxfId="117" priority="3">
      <formula>$C13=""</formula>
    </cfRule>
  </conditionalFormatting>
  <conditionalFormatting sqref="A1:G1">
    <cfRule type="cellIs" dxfId="116" priority="1" operator="equal">
      <formula>"Replace this text with vendor name in the first module."</formula>
    </cfRule>
  </conditionalFormatting>
  <dataValidations count="1">
    <dataValidation type="decimal" allowBlank="1" showInputMessage="1" showErrorMessage="1" errorTitle="Invalid Response" error="Please enter number only and inlcude text in comments column." promptTitle="Cost" prompt="Please enter any related cost for specification compliance." sqref="E13:E121">
      <formula1>0</formula1>
      <formula2>1000000</formula2>
    </dataValidation>
  </dataValidations>
  <printOptions horizontalCentered="1"/>
  <pageMargins left="0.25" right="0.25" top="0.75" bottom="0.75" header="0.3" footer="0.3"/>
  <pageSetup scale="76" fitToHeight="0" orientation="landscape" r:id="rId1"/>
  <headerFooter>
    <oddHeader>&amp;C&amp;"Calibri,Bold"&amp;12City of Bend, OR - ERP System Solution Project RFP #IT14AA
&amp;"Calibri,Italic"&amp;A</oddHeader>
    <oddFooter>&amp;L&amp;"-,Bold"&amp;10&amp;U&amp;K01+019Priority&amp;"-,Regular"&amp;U
H - High | M - Medium | L - Low&amp;C&amp;10&amp;K01+019&amp;P of &amp;N&amp;R&amp;"-,Bold"&amp;10&amp;U&amp;K01+019Availability&amp;"-,Regular"&amp;U
Y - Yes | R - Reporting Tool | T - Third Party
M - Modification | F - Future | N - Not Available</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7" r:id="rId4" name="Button 1">
              <controlPr defaultSize="0" print="0" autoFill="0" autoPict="0" macro="[0]!FormatSpecs">
                <anchor moveWithCells="1" sizeWithCells="1">
                  <from>
                    <xdr:col>5</xdr:col>
                    <xdr:colOff>1600200</xdr:colOff>
                    <xdr:row>8</xdr:row>
                    <xdr:rowOff>133350</xdr:rowOff>
                  </from>
                  <to>
                    <xdr:col>5</xdr:col>
                    <xdr:colOff>1600200</xdr:colOff>
                    <xdr:row>12</xdr:row>
                    <xdr:rowOff>152400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00000000-0000-0000-0000-000000000000}">
            <xm:f>D10='Control Panel'!$I$25</xm:f>
            <x14:dxf>
              <font>
                <color rgb="FFFFFF00"/>
              </font>
              <fill>
                <patternFill>
                  <fgColor indexed="64"/>
                  <bgColor rgb="FFBF311A"/>
                </patternFill>
              </fill>
            </x14:dxf>
          </x14:cfRule>
          <xm:sqref>D10:G10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errorTitle="Invalid Response" error="Please enter appropriate availability response." promptTitle="Please enter availability:" prompt="_x000a_  Y - Yes_x000a_  R - Reporting_x000a_  T - Third Party_x000a_  M - Modification_x000a_  F - Future_x000a_  N - Not Available_x000a__x000a__x000a_*Paste values permitted.">
          <x14:formula1>
            <xm:f>'Control Panel'!$F$36:$F$41</xm:f>
          </x14:formula1>
          <xm:sqref>D13:D121</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pageSetUpPr fitToPage="1"/>
  </sheetPr>
  <dimension ref="A1:AI502"/>
  <sheetViews>
    <sheetView showGridLines="0" showRowColHeaders="0" workbookViewId="0">
      <pane ySplit="12" topLeftCell="A13" activePane="bottomLeft" state="frozen"/>
      <selection activeCell="B16" sqref="B16"/>
      <selection pane="bottomLeft" activeCell="B16" sqref="B16"/>
    </sheetView>
  </sheetViews>
  <sheetFormatPr defaultColWidth="0" defaultRowHeight="15" x14ac:dyDescent="0.25"/>
  <cols>
    <col min="1" max="1" width="8.7109375" style="218" customWidth="1"/>
    <col min="2" max="2" width="65.7109375" style="219" customWidth="1"/>
    <col min="3" max="3" width="12.7109375" style="220" customWidth="1"/>
    <col min="4" max="4" width="12.7109375" style="221" customWidth="1"/>
    <col min="5" max="5" width="12.7109375" style="220" customWidth="1"/>
    <col min="6" max="6" width="27.7109375" style="222" customWidth="1"/>
    <col min="7" max="7" width="35.7109375" style="219" customWidth="1"/>
    <col min="8" max="8" width="3.7109375" style="2" customWidth="1"/>
    <col min="9" max="34" width="9.140625" style="2" hidden="1" customWidth="1"/>
    <col min="35" max="35" width="4.140625" style="2" hidden="1" customWidth="1"/>
    <col min="36" max="16384" width="9.140625" style="2" hidden="1"/>
  </cols>
  <sheetData>
    <row r="1" spans="1:35" ht="15" customHeight="1" x14ac:dyDescent="0.25">
      <c r="A1" s="548" t="str">
        <f>'Accounts Payable'!A1</f>
        <v>Replace this text with vendor name in the first module.</v>
      </c>
      <c r="B1" s="548"/>
      <c r="C1" s="548"/>
      <c r="D1" s="548"/>
      <c r="E1" s="548"/>
      <c r="F1" s="548"/>
      <c r="G1" s="548"/>
    </row>
    <row r="2" spans="1:35" x14ac:dyDescent="0.25">
      <c r="A2" s="210" t="s">
        <v>8</v>
      </c>
      <c r="B2" s="538" t="s">
        <v>193</v>
      </c>
      <c r="C2" s="538"/>
      <c r="D2" s="538"/>
      <c r="E2" s="538"/>
      <c r="F2" s="538"/>
      <c r="G2" s="538"/>
      <c r="AB2" s="2" t="s">
        <v>219</v>
      </c>
      <c r="AC2" s="2">
        <f>SUBTOTAL(3,A13:A502)</f>
        <v>490</v>
      </c>
    </row>
    <row r="3" spans="1:35" ht="45" customHeight="1" x14ac:dyDescent="0.25">
      <c r="A3" s="232" t="str">
        <f>'Control Panel'!F36</f>
        <v>Y</v>
      </c>
      <c r="B3" s="543" t="str">
        <f>'Control Panel'!H36</f>
        <v>Functionality is provided out of the box through the completion of a task associated with a routine configurable area that includes, but is not limited to, user-defined fields, delivered or configurable workflows, alerts or notifications, standard import/export, table driven setups and standard reports with no changes.  These configuration areas will not be affected by a future upgrade.  The proposed services include implementation and training on this functionality, unless specifically excluded in the Statement of Work, as part of the deployment of the solution.</v>
      </c>
      <c r="C3" s="543"/>
      <c r="D3" s="543"/>
      <c r="E3" s="543"/>
      <c r="F3" s="543"/>
      <c r="G3" s="543"/>
    </row>
    <row r="4" spans="1:35" x14ac:dyDescent="0.25">
      <c r="A4" s="233" t="str">
        <f>'Control Panel'!F37</f>
        <v>R</v>
      </c>
      <c r="B4" s="544" t="str">
        <f>'Control Panel'!H37</f>
        <v>Functionality is provided through reports generated using proposed Reporting Tools.</v>
      </c>
      <c r="C4" s="544"/>
      <c r="D4" s="544"/>
      <c r="E4" s="544"/>
      <c r="F4" s="544"/>
      <c r="G4" s="544"/>
    </row>
    <row r="5" spans="1:35" ht="30" customHeight="1" x14ac:dyDescent="0.25">
      <c r="A5" s="232" t="str">
        <f>'Control Panel'!F38</f>
        <v>T</v>
      </c>
      <c r="B5" s="543" t="str">
        <f>'Control Panel'!H38</f>
        <v>Functionality is provided by proposed third party functionality (i.e., third party is defined as a separate software vendor from the primary software vendor).  The pricing of all third party products that provide this functionality MUST be included in the cost proposal.</v>
      </c>
      <c r="C5" s="543"/>
      <c r="D5" s="543"/>
      <c r="E5" s="543"/>
      <c r="F5" s="543"/>
      <c r="G5" s="543"/>
    </row>
    <row r="6" spans="1:35" x14ac:dyDescent="0.25">
      <c r="A6" s="233" t="str">
        <f>'Control Panel'!F39</f>
        <v>M</v>
      </c>
      <c r="B6" s="544" t="str">
        <f>'Control Panel'!H39</f>
        <v>Functionality is provided through customization to the application, including creation of a new workflow or development of a custom interface, that may have an impact on future upgradability.</v>
      </c>
      <c r="C6" s="544"/>
      <c r="D6" s="544"/>
      <c r="E6" s="544"/>
      <c r="F6" s="544"/>
      <c r="G6" s="544"/>
    </row>
    <row r="7" spans="1:35" ht="16.5" customHeight="1" x14ac:dyDescent="0.25">
      <c r="A7" s="232" t="str">
        <f>'Control Panel'!F40</f>
        <v>F</v>
      </c>
      <c r="B7" s="543" t="str">
        <f>'Control Panel'!H40</f>
        <v>Functionality is provided through a future general availability (GA) release that is scheduled to occur within 1 year of the proposal response.</v>
      </c>
      <c r="C7" s="543"/>
      <c r="D7" s="543"/>
      <c r="E7" s="543"/>
      <c r="F7" s="543"/>
      <c r="G7" s="543"/>
    </row>
    <row r="8" spans="1:35" x14ac:dyDescent="0.25">
      <c r="A8" s="233" t="str">
        <f>'Control Panel'!F41</f>
        <v>N</v>
      </c>
      <c r="B8" s="544" t="str">
        <f>'Control Panel'!H41</f>
        <v>Functionality is not provided.</v>
      </c>
      <c r="C8" s="544"/>
      <c r="D8" s="544"/>
      <c r="E8" s="544"/>
      <c r="F8" s="544"/>
      <c r="G8" s="544"/>
    </row>
    <row r="9" spans="1:35" x14ac:dyDescent="0.25">
      <c r="A9" s="545" t="str">
        <f>'Control Panel'!I25</f>
        <v>Replace this text with the primary product name(s) which satisfy requirements.</v>
      </c>
      <c r="B9" s="546"/>
      <c r="C9" s="546"/>
      <c r="D9" s="546"/>
      <c r="E9" s="546"/>
      <c r="F9" s="546"/>
      <c r="G9" s="547"/>
    </row>
    <row r="10" spans="1:35" ht="15" customHeight="1" x14ac:dyDescent="0.25">
      <c r="A10" s="541" t="str">
        <f>'Control Panel'!F59&amp;" - "&amp;'Control Panel'!E59</f>
        <v>4.14 - Human Resources</v>
      </c>
      <c r="B10" s="541"/>
      <c r="C10" s="541"/>
      <c r="D10" s="542" t="str">
        <f>A9</f>
        <v>Replace this text with the primary product name(s) which satisfy requirements.</v>
      </c>
      <c r="E10" s="542"/>
      <c r="F10" s="542"/>
      <c r="G10" s="542"/>
    </row>
    <row r="11" spans="1:35" ht="30.75" customHeight="1" x14ac:dyDescent="0.25">
      <c r="A11" s="549" t="s">
        <v>662</v>
      </c>
      <c r="B11" s="550"/>
      <c r="C11" s="550"/>
      <c r="D11" s="550"/>
      <c r="E11" s="550"/>
      <c r="F11" s="550"/>
      <c r="G11" s="551"/>
      <c r="AA11" s="2" t="s">
        <v>30</v>
      </c>
      <c r="AI11" s="3"/>
    </row>
    <row r="12" spans="1:35" ht="15" customHeight="1" x14ac:dyDescent="0.25">
      <c r="A12" s="269" t="str">
        <f>'Accounts Payable'!A12</f>
        <v>Number</v>
      </c>
      <c r="B12" s="270" t="str">
        <f>'Accounts Payable'!B12</f>
        <v>Application Requirements</v>
      </c>
      <c r="C12" s="271" t="str">
        <f>'Accounts Payable'!C12</f>
        <v>Priority</v>
      </c>
      <c r="D12" s="269" t="str">
        <f>'Accounts Payable'!D12</f>
        <v>Availability</v>
      </c>
      <c r="E12" s="271" t="str">
        <f>'Accounts Payable'!E12</f>
        <v>Cost</v>
      </c>
      <c r="F12" s="270" t="str">
        <f>'Accounts Payable'!F12</f>
        <v>Required Product(s)</v>
      </c>
      <c r="G12" s="270" t="str">
        <f>'Accounts Payable'!G12</f>
        <v>Comments</v>
      </c>
      <c r="AA12" s="4" t="s">
        <v>27</v>
      </c>
      <c r="AC12" s="5">
        <f>COUNTIF(AB:AB,"Error -- Availability entered in an incorrect format")</f>
        <v>0</v>
      </c>
    </row>
    <row r="13" spans="1:35" s="15" customFormat="1" x14ac:dyDescent="0.25">
      <c r="A13" s="7">
        <v>1</v>
      </c>
      <c r="B13" s="343" t="s">
        <v>1864</v>
      </c>
      <c r="C13" s="344"/>
      <c r="D13" s="7"/>
      <c r="E13" s="267"/>
      <c r="F13" s="215" t="str">
        <f>IF($D$10=$A$9,"N/A",$D$10)</f>
        <v>N/A</v>
      </c>
      <c r="G13" s="10"/>
      <c r="AA13" s="15" t="str">
        <f>TRIM($D13)</f>
        <v/>
      </c>
      <c r="AB13" s="15" t="str">
        <f>IF(LEN($AA13)=0,"N",IF(LEN($AA13)&gt;1,"Error -- Availability entered in an incorrect format",IF($AA13='Control Panel'!$F$36,$AA13,IF($AA13='Control Panel'!$F$37,$AA13,IF($AA13='Control Panel'!$F$38,$AA13,IF($AA13='Control Panel'!$F$39,$AA13,IF($AA13='Control Panel'!$F$40,$AA13,IF($AA13='Control Panel'!$F$41,$AA13,"Error -- Availability entered in an incorrect format"))))))))</f>
        <v>N</v>
      </c>
    </row>
    <row r="14" spans="1:35" s="15" customFormat="1" ht="45" x14ac:dyDescent="0.25">
      <c r="A14" s="7">
        <v>2</v>
      </c>
      <c r="B14" s="345" t="s">
        <v>1865</v>
      </c>
      <c r="C14" s="344" t="s">
        <v>5</v>
      </c>
      <c r="D14" s="7"/>
      <c r="E14" s="267"/>
      <c r="F14" s="215" t="str">
        <f t="shared" ref="F14:F77" si="0">IF($D$10=$A$9,"N/A",$D$10)</f>
        <v>N/A</v>
      </c>
      <c r="G14" s="10"/>
      <c r="AA14" s="15" t="str">
        <f t="shared" ref="AA14:AA77" si="1">TRIM($D14)</f>
        <v/>
      </c>
      <c r="AB14" s="15" t="str">
        <f>IF(LEN($AA14)=0,"N",IF(LEN($AA14)&gt;1,"Error -- Availability entered in an incorrect format",IF($AA14='Control Panel'!$F$36,$AA14,IF($AA14='Control Panel'!$F$37,$AA14,IF($AA14='Control Panel'!$F$38,$AA14,IF($AA14='Control Panel'!$F$39,$AA14,IF($AA14='Control Panel'!$F$40,$AA14,IF($AA14='Control Panel'!$F$41,$AA14,"Error -- Availability entered in an incorrect format"))))))))</f>
        <v>N</v>
      </c>
    </row>
    <row r="15" spans="1:35" s="13" customFormat="1" ht="30" x14ac:dyDescent="0.25">
      <c r="A15" s="7">
        <v>3</v>
      </c>
      <c r="B15" s="345" t="s">
        <v>1866</v>
      </c>
      <c r="C15" s="344" t="s">
        <v>5</v>
      </c>
      <c r="D15" s="7"/>
      <c r="E15" s="267"/>
      <c r="F15" s="215" t="str">
        <f t="shared" si="0"/>
        <v>N/A</v>
      </c>
      <c r="G15" s="10"/>
      <c r="AA15" s="13" t="str">
        <f t="shared" si="1"/>
        <v/>
      </c>
      <c r="AB15" s="13" t="str">
        <f>IF(LEN($AA15)=0,"N",IF(LEN($AA15)&gt;1,"Error -- Availability entered in an incorrect format",IF($AA15='Control Panel'!$F$36,$AA15,IF($AA15='Control Panel'!$F$37,$AA15,IF($AA15='Control Panel'!$F$38,$AA15,IF($AA15='Control Panel'!$F$39,$AA15,IF($AA15='Control Panel'!$F$40,$AA15,IF($AA15='Control Panel'!$F$41,$AA15,"Error -- Availability entered in an incorrect format"))))))))</f>
        <v>N</v>
      </c>
    </row>
    <row r="16" spans="1:35" s="13" customFormat="1" ht="45" x14ac:dyDescent="0.25">
      <c r="A16" s="7">
        <v>4</v>
      </c>
      <c r="B16" s="345" t="s">
        <v>1867</v>
      </c>
      <c r="C16" s="344" t="s">
        <v>5</v>
      </c>
      <c r="D16" s="7"/>
      <c r="E16" s="267"/>
      <c r="F16" s="215" t="str">
        <f t="shared" si="0"/>
        <v>N/A</v>
      </c>
      <c r="G16" s="10"/>
      <c r="AA16" s="13" t="str">
        <f t="shared" si="1"/>
        <v/>
      </c>
      <c r="AB16" s="13" t="str">
        <f>IF(LEN($AA16)=0,"N",IF(LEN($AA16)&gt;1,"Error -- Availability entered in an incorrect format",IF($AA16='Control Panel'!$F$36,$AA16,IF($AA16='Control Panel'!$F$37,$AA16,IF($AA16='Control Panel'!$F$38,$AA16,IF($AA16='Control Panel'!$F$39,$AA16,IF($AA16='Control Panel'!$F$40,$AA16,IF($AA16='Control Panel'!$F$41,$AA16,"Error -- Availability entered in an incorrect format"))))))))</f>
        <v>N</v>
      </c>
    </row>
    <row r="17" spans="1:28" s="13" customFormat="1" ht="45" x14ac:dyDescent="0.25">
      <c r="A17" s="7">
        <v>5</v>
      </c>
      <c r="B17" s="345" t="s">
        <v>1868</v>
      </c>
      <c r="C17" s="344" t="s">
        <v>5</v>
      </c>
      <c r="D17" s="7"/>
      <c r="E17" s="267"/>
      <c r="F17" s="215" t="str">
        <f t="shared" si="0"/>
        <v>N/A</v>
      </c>
      <c r="G17" s="10"/>
      <c r="AA17" s="13" t="str">
        <f t="shared" si="1"/>
        <v/>
      </c>
      <c r="AB17" s="13" t="str">
        <f>IF(LEN($AA17)=0,"N",IF(LEN($AA17)&gt;1,"Error -- Availability entered in an incorrect format",IF($AA17='Control Panel'!$F$36,$AA17,IF($AA17='Control Panel'!$F$37,$AA17,IF($AA17='Control Panel'!$F$38,$AA17,IF($AA17='Control Panel'!$F$39,$AA17,IF($AA17='Control Panel'!$F$40,$AA17,IF($AA17='Control Panel'!$F$41,$AA17,"Error -- Availability entered in an incorrect format"))))))))</f>
        <v>N</v>
      </c>
    </row>
    <row r="18" spans="1:28" s="13" customFormat="1" ht="30" x14ac:dyDescent="0.25">
      <c r="A18" s="7">
        <v>6</v>
      </c>
      <c r="B18" s="345" t="s">
        <v>1869</v>
      </c>
      <c r="C18" s="344" t="s">
        <v>6</v>
      </c>
      <c r="D18" s="7"/>
      <c r="E18" s="267"/>
      <c r="F18" s="215" t="str">
        <f t="shared" si="0"/>
        <v>N/A</v>
      </c>
      <c r="G18" s="10"/>
      <c r="AA18" s="13" t="str">
        <f t="shared" si="1"/>
        <v/>
      </c>
      <c r="AB18" s="13" t="str">
        <f>IF(LEN($AA18)=0,"N",IF(LEN($AA18)&gt;1,"Error -- Availability entered in an incorrect format",IF($AA18='Control Panel'!$F$36,$AA18,IF($AA18='Control Panel'!$F$37,$AA18,IF($AA18='Control Panel'!$F$38,$AA18,IF($AA18='Control Panel'!$F$39,$AA18,IF($AA18='Control Panel'!$F$40,$AA18,IF($AA18='Control Panel'!$F$41,$AA18,"Error -- Availability entered in an incorrect format"))))))))</f>
        <v>N</v>
      </c>
    </row>
    <row r="19" spans="1:28" s="13" customFormat="1" ht="30" x14ac:dyDescent="0.25">
      <c r="A19" s="7">
        <v>7</v>
      </c>
      <c r="B19" s="345" t="s">
        <v>1870</v>
      </c>
      <c r="C19" s="344" t="s">
        <v>5</v>
      </c>
      <c r="D19" s="7"/>
      <c r="E19" s="267"/>
      <c r="F19" s="215" t="str">
        <f t="shared" si="0"/>
        <v>N/A</v>
      </c>
      <c r="G19" s="10"/>
      <c r="AA19" s="13" t="str">
        <f t="shared" si="1"/>
        <v/>
      </c>
      <c r="AB19" s="13" t="str">
        <f>IF(LEN($AA19)=0,"N",IF(LEN($AA19)&gt;1,"Error -- Availability entered in an incorrect format",IF($AA19='Control Panel'!$F$36,$AA19,IF($AA19='Control Panel'!$F$37,$AA19,IF($AA19='Control Panel'!$F$38,$AA19,IF($AA19='Control Panel'!$F$39,$AA19,IF($AA19='Control Panel'!$F$40,$AA19,IF($AA19='Control Panel'!$F$41,$AA19,"Error -- Availability entered in an incorrect format"))))))))</f>
        <v>N</v>
      </c>
    </row>
    <row r="20" spans="1:28" s="13" customFormat="1" x14ac:dyDescent="0.25">
      <c r="A20" s="7">
        <v>8</v>
      </c>
      <c r="B20" s="346" t="s">
        <v>1871</v>
      </c>
      <c r="C20" s="344" t="s">
        <v>5</v>
      </c>
      <c r="D20" s="7"/>
      <c r="E20" s="267"/>
      <c r="F20" s="215" t="str">
        <f t="shared" si="0"/>
        <v>N/A</v>
      </c>
      <c r="G20" s="10"/>
      <c r="AA20" s="13" t="str">
        <f t="shared" si="1"/>
        <v/>
      </c>
      <c r="AB20" s="13" t="str">
        <f>IF(LEN($AA20)=0,"N",IF(LEN($AA20)&gt;1,"Error -- Availability entered in an incorrect format",IF($AA20='Control Panel'!$F$36,$AA20,IF($AA20='Control Panel'!$F$37,$AA20,IF($AA20='Control Panel'!$F$38,$AA20,IF($AA20='Control Panel'!$F$39,$AA20,IF($AA20='Control Panel'!$F$40,$AA20,IF($AA20='Control Panel'!$F$41,$AA20,"Error -- Availability entered in an incorrect format"))))))))</f>
        <v>N</v>
      </c>
    </row>
    <row r="21" spans="1:28" s="13" customFormat="1" x14ac:dyDescent="0.25">
      <c r="A21" s="7">
        <v>9</v>
      </c>
      <c r="B21" s="343" t="s">
        <v>1872</v>
      </c>
      <c r="C21" s="344"/>
      <c r="D21" s="7"/>
      <c r="E21" s="267"/>
      <c r="F21" s="215" t="str">
        <f t="shared" si="0"/>
        <v>N/A</v>
      </c>
      <c r="G21" s="10"/>
      <c r="AA21" s="13" t="str">
        <f t="shared" si="1"/>
        <v/>
      </c>
      <c r="AB21" s="13" t="str">
        <f>IF(LEN($AA21)=0,"N",IF(LEN($AA21)&gt;1,"Error -- Availability entered in an incorrect format",IF($AA21='Control Panel'!$F$36,$AA21,IF($AA21='Control Panel'!$F$37,$AA21,IF($AA21='Control Panel'!$F$38,$AA21,IF($AA21='Control Panel'!$F$39,$AA21,IF($AA21='Control Panel'!$F$40,$AA21,IF($AA21='Control Panel'!$F$41,$AA21,"Error -- Availability entered in an incorrect format"))))))))</f>
        <v>N</v>
      </c>
    </row>
    <row r="22" spans="1:28" s="13" customFormat="1" x14ac:dyDescent="0.25">
      <c r="A22" s="7">
        <v>10</v>
      </c>
      <c r="B22" s="345" t="s">
        <v>1873</v>
      </c>
      <c r="C22" s="344" t="s">
        <v>5</v>
      </c>
      <c r="D22" s="7"/>
      <c r="E22" s="267"/>
      <c r="F22" s="215" t="str">
        <f t="shared" si="0"/>
        <v>N/A</v>
      </c>
      <c r="G22" s="10"/>
      <c r="AA22" s="13" t="str">
        <f t="shared" si="1"/>
        <v/>
      </c>
      <c r="AB22" s="13" t="str">
        <f>IF(LEN($AA22)=0,"N",IF(LEN($AA22)&gt;1,"Error -- Availability entered in an incorrect format",IF($AA22='Control Panel'!$F$36,$AA22,IF($AA22='Control Panel'!$F$37,$AA22,IF($AA22='Control Panel'!$F$38,$AA22,IF($AA22='Control Panel'!$F$39,$AA22,IF($AA22='Control Panel'!$F$40,$AA22,IF($AA22='Control Panel'!$F$41,$AA22,"Error -- Availability entered in an incorrect format"))))))))</f>
        <v>N</v>
      </c>
    </row>
    <row r="23" spans="1:28" s="13" customFormat="1" ht="30" x14ac:dyDescent="0.25">
      <c r="A23" s="7">
        <v>11</v>
      </c>
      <c r="B23" s="345" t="s">
        <v>1874</v>
      </c>
      <c r="C23" s="344" t="s">
        <v>5</v>
      </c>
      <c r="D23" s="7"/>
      <c r="E23" s="267"/>
      <c r="F23" s="215" t="str">
        <f t="shared" si="0"/>
        <v>N/A</v>
      </c>
      <c r="G23" s="10"/>
      <c r="AA23" s="13" t="str">
        <f t="shared" si="1"/>
        <v/>
      </c>
      <c r="AB23" s="13" t="str">
        <f>IF(LEN($AA23)=0,"N",IF(LEN($AA23)&gt;1,"Error -- Availability entered in an incorrect format",IF($AA23='Control Panel'!$F$36,$AA23,IF($AA23='Control Panel'!$F$37,$AA23,IF($AA23='Control Panel'!$F$38,$AA23,IF($AA23='Control Panel'!$F$39,$AA23,IF($AA23='Control Panel'!$F$40,$AA23,IF($AA23='Control Panel'!$F$41,$AA23,"Error -- Availability entered in an incorrect format"))))))))</f>
        <v>N</v>
      </c>
    </row>
    <row r="24" spans="1:28" s="13" customFormat="1" x14ac:dyDescent="0.25">
      <c r="A24" s="7">
        <v>12</v>
      </c>
      <c r="B24" s="345" t="s">
        <v>1875</v>
      </c>
      <c r="C24" s="344" t="s">
        <v>5</v>
      </c>
      <c r="D24" s="7"/>
      <c r="E24" s="267"/>
      <c r="F24" s="215" t="str">
        <f t="shared" si="0"/>
        <v>N/A</v>
      </c>
      <c r="G24" s="10"/>
      <c r="AA24" s="13" t="str">
        <f t="shared" si="1"/>
        <v/>
      </c>
      <c r="AB24" s="13" t="str">
        <f>IF(LEN($AA24)=0,"N",IF(LEN($AA24)&gt;1,"Error -- Availability entered in an incorrect format",IF($AA24='Control Panel'!$F$36,$AA24,IF($AA24='Control Panel'!$F$37,$AA24,IF($AA24='Control Panel'!$F$38,$AA24,IF($AA24='Control Panel'!$F$39,$AA24,IF($AA24='Control Panel'!$F$40,$AA24,IF($AA24='Control Panel'!$F$41,$AA24,"Error -- Availability entered in an incorrect format"))))))))</f>
        <v>N</v>
      </c>
    </row>
    <row r="25" spans="1:28" s="15" customFormat="1" x14ac:dyDescent="0.25">
      <c r="A25" s="7">
        <v>13</v>
      </c>
      <c r="B25" s="345" t="s">
        <v>1876</v>
      </c>
      <c r="C25" s="344" t="s">
        <v>5</v>
      </c>
      <c r="D25" s="12"/>
      <c r="E25" s="268"/>
      <c r="F25" s="215" t="str">
        <f t="shared" si="0"/>
        <v>N/A</v>
      </c>
      <c r="G25" s="6"/>
      <c r="AA25" s="15" t="str">
        <f t="shared" si="1"/>
        <v/>
      </c>
      <c r="AB25" s="15" t="str">
        <f>IF(LEN($AA25)=0,"N",IF(LEN($AA25)&gt;1,"Error -- Availability entered in an incorrect format",IF($AA25='Control Panel'!$F$36,$AA25,IF($AA25='Control Panel'!$F$37,$AA25,IF($AA25='Control Panel'!$F$38,$AA25,IF($AA25='Control Panel'!$F$39,$AA25,IF($AA25='Control Panel'!$F$40,$AA25,IF($AA25='Control Panel'!$F$41,$AA25,"Error -- Availability entered in an incorrect format"))))))))</f>
        <v>N</v>
      </c>
    </row>
    <row r="26" spans="1:28" s="15" customFormat="1" ht="30" x14ac:dyDescent="0.25">
      <c r="A26" s="7">
        <v>14</v>
      </c>
      <c r="B26" s="345" t="s">
        <v>1877</v>
      </c>
      <c r="C26" s="344" t="s">
        <v>5</v>
      </c>
      <c r="D26" s="12"/>
      <c r="E26" s="268"/>
      <c r="F26" s="215" t="str">
        <f t="shared" si="0"/>
        <v>N/A</v>
      </c>
      <c r="G26" s="6"/>
      <c r="AA26" s="15" t="str">
        <f t="shared" si="1"/>
        <v/>
      </c>
      <c r="AB26" s="15" t="str">
        <f>IF(LEN($AA26)=0,"N",IF(LEN($AA26)&gt;1,"Error -- Availability entered in an incorrect format",IF($AA26='Control Panel'!$F$36,$AA26,IF($AA26='Control Panel'!$F$37,$AA26,IF($AA26='Control Panel'!$F$38,$AA26,IF($AA26='Control Panel'!$F$39,$AA26,IF($AA26='Control Panel'!$F$40,$AA26,IF($AA26='Control Panel'!$F$41,$AA26,"Error -- Availability entered in an incorrect format"))))))))</f>
        <v>N</v>
      </c>
    </row>
    <row r="27" spans="1:28" s="15" customFormat="1" ht="30" x14ac:dyDescent="0.25">
      <c r="A27" s="7">
        <v>15</v>
      </c>
      <c r="B27" s="345" t="s">
        <v>1878</v>
      </c>
      <c r="C27" s="344" t="s">
        <v>5</v>
      </c>
      <c r="D27" s="12"/>
      <c r="E27" s="268"/>
      <c r="F27" s="215" t="str">
        <f t="shared" si="0"/>
        <v>N/A</v>
      </c>
      <c r="G27" s="6"/>
      <c r="AA27" s="15" t="str">
        <f t="shared" si="1"/>
        <v/>
      </c>
      <c r="AB27" s="15" t="str">
        <f>IF(LEN($AA27)=0,"N",IF(LEN($AA27)&gt;1,"Error -- Availability entered in an incorrect format",IF($AA27='Control Panel'!$F$36,$AA27,IF($AA27='Control Panel'!$F$37,$AA27,IF($AA27='Control Panel'!$F$38,$AA27,IF($AA27='Control Panel'!$F$39,$AA27,IF($AA27='Control Panel'!$F$40,$AA27,IF($AA27='Control Panel'!$F$41,$AA27,"Error -- Availability entered in an incorrect format"))))))))</f>
        <v>N</v>
      </c>
    </row>
    <row r="28" spans="1:28" s="15" customFormat="1" x14ac:dyDescent="0.25">
      <c r="A28" s="7">
        <v>16</v>
      </c>
      <c r="B28" s="345" t="s">
        <v>1879</v>
      </c>
      <c r="C28" s="344" t="s">
        <v>6</v>
      </c>
      <c r="D28" s="12"/>
      <c r="E28" s="268"/>
      <c r="F28" s="215" t="str">
        <f t="shared" si="0"/>
        <v>N/A</v>
      </c>
      <c r="G28" s="6"/>
      <c r="AA28" s="15" t="str">
        <f t="shared" si="1"/>
        <v/>
      </c>
      <c r="AB28" s="15" t="str">
        <f>IF(LEN($AA28)=0,"N",IF(LEN($AA28)&gt;1,"Error -- Availability entered in an incorrect format",IF($AA28='Control Panel'!$F$36,$AA28,IF($AA28='Control Panel'!$F$37,$AA28,IF($AA28='Control Panel'!$F$38,$AA28,IF($AA28='Control Panel'!$F$39,$AA28,IF($AA28='Control Panel'!$F$40,$AA28,IF($AA28='Control Panel'!$F$41,$AA28,"Error -- Availability entered in an incorrect format"))))))))</f>
        <v>N</v>
      </c>
    </row>
    <row r="29" spans="1:28" s="15" customFormat="1" ht="45" x14ac:dyDescent="0.25">
      <c r="A29" s="7">
        <v>17</v>
      </c>
      <c r="B29" s="345" t="s">
        <v>1880</v>
      </c>
      <c r="C29" s="344" t="s">
        <v>5</v>
      </c>
      <c r="D29" s="12"/>
      <c r="E29" s="268"/>
      <c r="F29" s="215" t="str">
        <f t="shared" si="0"/>
        <v>N/A</v>
      </c>
      <c r="G29" s="6"/>
      <c r="AA29" s="15" t="str">
        <f t="shared" si="1"/>
        <v/>
      </c>
      <c r="AB29" s="15" t="str">
        <f>IF(LEN($AA29)=0,"N",IF(LEN($AA29)&gt;1,"Error -- Availability entered in an incorrect format",IF($AA29='Control Panel'!$F$36,$AA29,IF($AA29='Control Panel'!$F$37,$AA29,IF($AA29='Control Panel'!$F$38,$AA29,IF($AA29='Control Panel'!$F$39,$AA29,IF($AA29='Control Panel'!$F$40,$AA29,IF($AA29='Control Panel'!$F$41,$AA29,"Error -- Availability entered in an incorrect format"))))))))</f>
        <v>N</v>
      </c>
    </row>
    <row r="30" spans="1:28" s="15" customFormat="1" x14ac:dyDescent="0.25">
      <c r="A30" s="7">
        <v>18</v>
      </c>
      <c r="B30" s="345" t="s">
        <v>1881</v>
      </c>
      <c r="C30" s="344" t="s">
        <v>5</v>
      </c>
      <c r="D30" s="12"/>
      <c r="E30" s="268"/>
      <c r="F30" s="215" t="str">
        <f t="shared" si="0"/>
        <v>N/A</v>
      </c>
      <c r="G30" s="6"/>
      <c r="AA30" s="15" t="str">
        <f t="shared" si="1"/>
        <v/>
      </c>
      <c r="AB30" s="15" t="str">
        <f>IF(LEN($AA30)=0,"N",IF(LEN($AA30)&gt;1,"Error -- Availability entered in an incorrect format",IF($AA30='Control Panel'!$F$36,$AA30,IF($AA30='Control Panel'!$F$37,$AA30,IF($AA30='Control Panel'!$F$38,$AA30,IF($AA30='Control Panel'!$F$39,$AA30,IF($AA30='Control Panel'!$F$40,$AA30,IF($AA30='Control Panel'!$F$41,$AA30,"Error -- Availability entered in an incorrect format"))))))))</f>
        <v>N</v>
      </c>
    </row>
    <row r="31" spans="1:28" s="15" customFormat="1" ht="30" x14ac:dyDescent="0.25">
      <c r="A31" s="7">
        <v>19</v>
      </c>
      <c r="B31" s="345" t="s">
        <v>1882</v>
      </c>
      <c r="C31" s="344" t="s">
        <v>5</v>
      </c>
      <c r="D31" s="231"/>
      <c r="E31" s="268"/>
      <c r="F31" s="215" t="str">
        <f t="shared" si="0"/>
        <v>N/A</v>
      </c>
      <c r="G31" s="6"/>
      <c r="AA31" s="15" t="str">
        <f t="shared" si="1"/>
        <v/>
      </c>
      <c r="AB31" s="15" t="str">
        <f>IF(LEN($AA31)=0,"N",IF(LEN($AA31)&gt;1,"Error -- Availability entered in an incorrect format",IF($AA31='Control Panel'!$F$36,$AA31,IF($AA31='Control Panel'!$F$37,$AA31,IF($AA31='Control Panel'!$F$38,$AA31,IF($AA31='Control Panel'!$F$39,$AA31,IF($AA31='Control Panel'!$F$40,$AA31,IF($AA31='Control Panel'!$F$41,$AA31,"Error -- Availability entered in an incorrect format"))))))))</f>
        <v>N</v>
      </c>
    </row>
    <row r="32" spans="1:28" s="15" customFormat="1" x14ac:dyDescent="0.25">
      <c r="A32" s="7">
        <v>20</v>
      </c>
      <c r="B32" s="345" t="s">
        <v>1883</v>
      </c>
      <c r="C32" s="344" t="s">
        <v>5</v>
      </c>
      <c r="D32" s="231"/>
      <c r="E32" s="268"/>
      <c r="F32" s="215" t="str">
        <f t="shared" si="0"/>
        <v>N/A</v>
      </c>
      <c r="G32" s="6"/>
      <c r="AA32" s="15" t="str">
        <f t="shared" si="1"/>
        <v/>
      </c>
      <c r="AB32" s="15" t="str">
        <f>IF(LEN($AA32)=0,"N",IF(LEN($AA32)&gt;1,"Error -- Availability entered in an incorrect format",IF($AA32='Control Panel'!$F$36,$AA32,IF($AA32='Control Panel'!$F$37,$AA32,IF($AA32='Control Panel'!$F$38,$AA32,IF($AA32='Control Panel'!$F$39,$AA32,IF($AA32='Control Panel'!$F$40,$AA32,IF($AA32='Control Panel'!$F$41,$AA32,"Error -- Availability entered in an incorrect format"))))))))</f>
        <v>N</v>
      </c>
    </row>
    <row r="33" spans="1:28" s="15" customFormat="1" x14ac:dyDescent="0.25">
      <c r="A33" s="7">
        <v>21</v>
      </c>
      <c r="B33" s="347" t="s">
        <v>1884</v>
      </c>
      <c r="C33" s="344" t="s">
        <v>5</v>
      </c>
      <c r="D33" s="231"/>
      <c r="E33" s="268"/>
      <c r="F33" s="215" t="str">
        <f t="shared" si="0"/>
        <v>N/A</v>
      </c>
      <c r="G33" s="6"/>
      <c r="AA33" s="15" t="str">
        <f t="shared" si="1"/>
        <v/>
      </c>
      <c r="AB33" s="15" t="str">
        <f>IF(LEN($AA33)=0,"N",IF(LEN($AA33)&gt;1,"Error -- Availability entered in an incorrect format",IF($AA33='Control Panel'!$F$36,$AA33,IF($AA33='Control Panel'!$F$37,$AA33,IF($AA33='Control Panel'!$F$38,$AA33,IF($AA33='Control Panel'!$F$39,$AA33,IF($AA33='Control Panel'!$F$40,$AA33,IF($AA33='Control Panel'!$F$41,$AA33,"Error -- Availability entered in an incorrect format"))))))))</f>
        <v>N</v>
      </c>
    </row>
    <row r="34" spans="1:28" s="15" customFormat="1" ht="45" x14ac:dyDescent="0.25">
      <c r="A34" s="7">
        <v>22</v>
      </c>
      <c r="B34" s="345" t="s">
        <v>1885</v>
      </c>
      <c r="C34" s="344" t="s">
        <v>5</v>
      </c>
      <c r="D34" s="231"/>
      <c r="E34" s="268"/>
      <c r="F34" s="215" t="str">
        <f t="shared" si="0"/>
        <v>N/A</v>
      </c>
      <c r="G34" s="6"/>
      <c r="AA34" s="15" t="str">
        <f t="shared" si="1"/>
        <v/>
      </c>
      <c r="AB34" s="15" t="str">
        <f>IF(LEN($AA34)=0,"N",IF(LEN($AA34)&gt;1,"Error -- Availability entered in an incorrect format",IF($AA34='Control Panel'!$F$36,$AA34,IF($AA34='Control Panel'!$F$37,$AA34,IF($AA34='Control Panel'!$F$38,$AA34,IF($AA34='Control Panel'!$F$39,$AA34,IF($AA34='Control Panel'!$F$40,$AA34,IF($AA34='Control Panel'!$F$41,$AA34,"Error -- Availability entered in an incorrect format"))))))))</f>
        <v>N</v>
      </c>
    </row>
    <row r="35" spans="1:28" s="15" customFormat="1" x14ac:dyDescent="0.25">
      <c r="A35" s="7">
        <v>23</v>
      </c>
      <c r="B35" s="345" t="s">
        <v>1886</v>
      </c>
      <c r="C35" s="344" t="s">
        <v>5</v>
      </c>
      <c r="D35" s="231"/>
      <c r="E35" s="268"/>
      <c r="F35" s="215" t="str">
        <f t="shared" si="0"/>
        <v>N/A</v>
      </c>
      <c r="G35" s="6"/>
      <c r="AA35" s="15" t="str">
        <f t="shared" si="1"/>
        <v/>
      </c>
      <c r="AB35" s="15" t="str">
        <f>IF(LEN($AA35)=0,"N",IF(LEN($AA35)&gt;1,"Error -- Availability entered in an incorrect format",IF($AA35='Control Panel'!$F$36,$AA35,IF($AA35='Control Panel'!$F$37,$AA35,IF($AA35='Control Panel'!$F$38,$AA35,IF($AA35='Control Panel'!$F$39,$AA35,IF($AA35='Control Panel'!$F$40,$AA35,IF($AA35='Control Panel'!$F$41,$AA35,"Error -- Availability entered in an incorrect format"))))))))</f>
        <v>N</v>
      </c>
    </row>
    <row r="36" spans="1:28" s="15" customFormat="1" x14ac:dyDescent="0.25">
      <c r="A36" s="7">
        <v>24</v>
      </c>
      <c r="B36" s="345" t="s">
        <v>1887</v>
      </c>
      <c r="C36" s="344" t="s">
        <v>5</v>
      </c>
      <c r="D36" s="231"/>
      <c r="E36" s="268"/>
      <c r="F36" s="215" t="str">
        <f t="shared" si="0"/>
        <v>N/A</v>
      </c>
      <c r="G36" s="6"/>
      <c r="AA36" s="15" t="str">
        <f t="shared" si="1"/>
        <v/>
      </c>
      <c r="AB36" s="15" t="str">
        <f>IF(LEN($AA36)=0,"N",IF(LEN($AA36)&gt;1,"Error -- Availability entered in an incorrect format",IF($AA36='Control Panel'!$F$36,$AA36,IF($AA36='Control Panel'!$F$37,$AA36,IF($AA36='Control Panel'!$F$38,$AA36,IF($AA36='Control Panel'!$F$39,$AA36,IF($AA36='Control Panel'!$F$40,$AA36,IF($AA36='Control Panel'!$F$41,$AA36,"Error -- Availability entered in an incorrect format"))))))))</f>
        <v>N</v>
      </c>
    </row>
    <row r="37" spans="1:28" s="15" customFormat="1" ht="30" x14ac:dyDescent="0.25">
      <c r="A37" s="7">
        <v>25</v>
      </c>
      <c r="B37" s="345" t="s">
        <v>1888</v>
      </c>
      <c r="C37" s="344" t="s">
        <v>5</v>
      </c>
      <c r="D37" s="231"/>
      <c r="E37" s="268"/>
      <c r="F37" s="215" t="str">
        <f t="shared" si="0"/>
        <v>N/A</v>
      </c>
      <c r="G37" s="6"/>
      <c r="AA37" s="15" t="str">
        <f t="shared" si="1"/>
        <v/>
      </c>
      <c r="AB37" s="15" t="str">
        <f>IF(LEN($AA37)=0,"N",IF(LEN($AA37)&gt;1,"Error -- Availability entered in an incorrect format",IF($AA37='Control Panel'!$F$36,$AA37,IF($AA37='Control Panel'!$F$37,$AA37,IF($AA37='Control Panel'!$F$38,$AA37,IF($AA37='Control Panel'!$F$39,$AA37,IF($AA37='Control Panel'!$F$40,$AA37,IF($AA37='Control Panel'!$F$41,$AA37,"Error -- Availability entered in an incorrect format"))))))))</f>
        <v>N</v>
      </c>
    </row>
    <row r="38" spans="1:28" s="15" customFormat="1" ht="30" x14ac:dyDescent="0.25">
      <c r="A38" s="7">
        <v>26</v>
      </c>
      <c r="B38" s="345" t="s">
        <v>1889</v>
      </c>
      <c r="C38" s="344" t="s">
        <v>5</v>
      </c>
      <c r="D38" s="231"/>
      <c r="E38" s="268"/>
      <c r="F38" s="215" t="str">
        <f t="shared" si="0"/>
        <v>N/A</v>
      </c>
      <c r="G38" s="6"/>
      <c r="AA38" s="15" t="str">
        <f t="shared" si="1"/>
        <v/>
      </c>
      <c r="AB38" s="15" t="str">
        <f>IF(LEN($AA38)=0,"N",IF(LEN($AA38)&gt;1,"Error -- Availability entered in an incorrect format",IF($AA38='Control Panel'!$F$36,$AA38,IF($AA38='Control Panel'!$F$37,$AA38,IF($AA38='Control Panel'!$F$38,$AA38,IF($AA38='Control Panel'!$F$39,$AA38,IF($AA38='Control Panel'!$F$40,$AA38,IF($AA38='Control Panel'!$F$41,$AA38,"Error -- Availability entered in an incorrect format"))))))))</f>
        <v>N</v>
      </c>
    </row>
    <row r="39" spans="1:28" s="15" customFormat="1" ht="30" x14ac:dyDescent="0.25">
      <c r="A39" s="7">
        <v>27</v>
      </c>
      <c r="B39" s="345" t="s">
        <v>1890</v>
      </c>
      <c r="C39" s="344" t="s">
        <v>5</v>
      </c>
      <c r="D39" s="231"/>
      <c r="E39" s="268"/>
      <c r="F39" s="215" t="str">
        <f t="shared" si="0"/>
        <v>N/A</v>
      </c>
      <c r="G39" s="6"/>
      <c r="AA39" s="15" t="str">
        <f t="shared" si="1"/>
        <v/>
      </c>
      <c r="AB39" s="15" t="str">
        <f>IF(LEN($AA39)=0,"N",IF(LEN($AA39)&gt;1,"Error -- Availability entered in an incorrect format",IF($AA39='Control Panel'!$F$36,$AA39,IF($AA39='Control Panel'!$F$37,$AA39,IF($AA39='Control Panel'!$F$38,$AA39,IF($AA39='Control Panel'!$F$39,$AA39,IF($AA39='Control Panel'!$F$40,$AA39,IF($AA39='Control Panel'!$F$41,$AA39,"Error -- Availability entered in an incorrect format"))))))))</f>
        <v>N</v>
      </c>
    </row>
    <row r="40" spans="1:28" s="15" customFormat="1" x14ac:dyDescent="0.25">
      <c r="A40" s="7">
        <v>28</v>
      </c>
      <c r="B40" s="345" t="s">
        <v>1891</v>
      </c>
      <c r="C40" s="344" t="s">
        <v>5</v>
      </c>
      <c r="D40" s="231"/>
      <c r="E40" s="268"/>
      <c r="F40" s="215" t="str">
        <f t="shared" si="0"/>
        <v>N/A</v>
      </c>
      <c r="G40" s="6"/>
      <c r="AA40" s="15" t="str">
        <f t="shared" si="1"/>
        <v/>
      </c>
      <c r="AB40" s="15" t="str">
        <f>IF(LEN($AA40)=0,"N",IF(LEN($AA40)&gt;1,"Error -- Availability entered in an incorrect format",IF($AA40='Control Panel'!$F$36,$AA40,IF($AA40='Control Panel'!$F$37,$AA40,IF($AA40='Control Panel'!$F$38,$AA40,IF($AA40='Control Panel'!$F$39,$AA40,IF($AA40='Control Panel'!$F$40,$AA40,IF($AA40='Control Panel'!$F$41,$AA40,"Error -- Availability entered in an incorrect format"))))))))</f>
        <v>N</v>
      </c>
    </row>
    <row r="41" spans="1:28" s="15" customFormat="1" x14ac:dyDescent="0.25">
      <c r="A41" s="7">
        <v>29</v>
      </c>
      <c r="B41" s="345" t="s">
        <v>1892</v>
      </c>
      <c r="C41" s="344" t="s">
        <v>5</v>
      </c>
      <c r="D41" s="231"/>
      <c r="E41" s="268"/>
      <c r="F41" s="215" t="str">
        <f t="shared" si="0"/>
        <v>N/A</v>
      </c>
      <c r="G41" s="6"/>
      <c r="AA41" s="15" t="str">
        <f t="shared" si="1"/>
        <v/>
      </c>
      <c r="AB41" s="15" t="str">
        <f>IF(LEN($AA41)=0,"N",IF(LEN($AA41)&gt;1,"Error -- Availability entered in an incorrect format",IF($AA41='Control Panel'!$F$36,$AA41,IF($AA41='Control Panel'!$F$37,$AA41,IF($AA41='Control Panel'!$F$38,$AA41,IF($AA41='Control Panel'!$F$39,$AA41,IF($AA41='Control Panel'!$F$40,$AA41,IF($AA41='Control Panel'!$F$41,$AA41,"Error -- Availability entered in an incorrect format"))))))))</f>
        <v>N</v>
      </c>
    </row>
    <row r="42" spans="1:28" s="15" customFormat="1" ht="45" x14ac:dyDescent="0.25">
      <c r="A42" s="7">
        <v>30</v>
      </c>
      <c r="B42" s="345" t="s">
        <v>1893</v>
      </c>
      <c r="C42" s="344" t="s">
        <v>5</v>
      </c>
      <c r="D42" s="231"/>
      <c r="E42" s="268"/>
      <c r="F42" s="215" t="str">
        <f t="shared" si="0"/>
        <v>N/A</v>
      </c>
      <c r="G42" s="6"/>
      <c r="AA42" s="15" t="str">
        <f t="shared" si="1"/>
        <v/>
      </c>
      <c r="AB42" s="15" t="str">
        <f>IF(LEN($AA42)=0,"N",IF(LEN($AA42)&gt;1,"Error -- Availability entered in an incorrect format",IF($AA42='Control Panel'!$F$36,$AA42,IF($AA42='Control Panel'!$F$37,$AA42,IF($AA42='Control Panel'!$F$38,$AA42,IF($AA42='Control Panel'!$F$39,$AA42,IF($AA42='Control Panel'!$F$40,$AA42,IF($AA42='Control Panel'!$F$41,$AA42,"Error -- Availability entered in an incorrect format"))))))))</f>
        <v>N</v>
      </c>
    </row>
    <row r="43" spans="1:28" s="15" customFormat="1" ht="75" x14ac:dyDescent="0.25">
      <c r="A43" s="7">
        <v>31</v>
      </c>
      <c r="B43" s="345" t="s">
        <v>1894</v>
      </c>
      <c r="C43" s="344" t="s">
        <v>5</v>
      </c>
      <c r="D43" s="231"/>
      <c r="E43" s="268"/>
      <c r="F43" s="215" t="str">
        <f t="shared" si="0"/>
        <v>N/A</v>
      </c>
      <c r="G43" s="6"/>
      <c r="AA43" s="15" t="str">
        <f t="shared" si="1"/>
        <v/>
      </c>
      <c r="AB43" s="15" t="str">
        <f>IF(LEN($AA43)=0,"N",IF(LEN($AA43)&gt;1,"Error -- Availability entered in an incorrect format",IF($AA43='Control Panel'!$F$36,$AA43,IF($AA43='Control Panel'!$F$37,$AA43,IF($AA43='Control Panel'!$F$38,$AA43,IF($AA43='Control Panel'!$F$39,$AA43,IF($AA43='Control Panel'!$F$40,$AA43,IF($AA43='Control Panel'!$F$41,$AA43,"Error -- Availability entered in an incorrect format"))))))))</f>
        <v>N</v>
      </c>
    </row>
    <row r="44" spans="1:28" s="15" customFormat="1" x14ac:dyDescent="0.25">
      <c r="A44" s="7">
        <v>32</v>
      </c>
      <c r="B44" s="343" t="s">
        <v>1895</v>
      </c>
      <c r="C44" s="344"/>
      <c r="D44" s="231"/>
      <c r="E44" s="268"/>
      <c r="F44" s="215" t="str">
        <f t="shared" si="0"/>
        <v>N/A</v>
      </c>
      <c r="G44" s="6"/>
      <c r="AA44" s="15" t="str">
        <f t="shared" si="1"/>
        <v/>
      </c>
      <c r="AB44" s="15" t="str">
        <f>IF(LEN($AA44)=0,"N",IF(LEN($AA44)&gt;1,"Error -- Availability entered in an incorrect format",IF($AA44='Control Panel'!$F$36,$AA44,IF($AA44='Control Panel'!$F$37,$AA44,IF($AA44='Control Panel'!$F$38,$AA44,IF($AA44='Control Panel'!$F$39,$AA44,IF($AA44='Control Panel'!$F$40,$AA44,IF($AA44='Control Panel'!$F$41,$AA44,"Error -- Availability entered in an incorrect format"))))))))</f>
        <v>N</v>
      </c>
    </row>
    <row r="45" spans="1:28" s="15" customFormat="1" ht="30" x14ac:dyDescent="0.25">
      <c r="A45" s="7">
        <v>33</v>
      </c>
      <c r="B45" s="345" t="s">
        <v>1896</v>
      </c>
      <c r="C45" s="344" t="s">
        <v>6</v>
      </c>
      <c r="D45" s="231"/>
      <c r="E45" s="268"/>
      <c r="F45" s="215" t="str">
        <f t="shared" si="0"/>
        <v>N/A</v>
      </c>
      <c r="G45" s="6"/>
      <c r="AA45" s="15" t="str">
        <f t="shared" si="1"/>
        <v/>
      </c>
      <c r="AB45" s="15" t="str">
        <f>IF(LEN($AA45)=0,"N",IF(LEN($AA45)&gt;1,"Error -- Availability entered in an incorrect format",IF($AA45='Control Panel'!$F$36,$AA45,IF($AA45='Control Panel'!$F$37,$AA45,IF($AA45='Control Panel'!$F$38,$AA45,IF($AA45='Control Panel'!$F$39,$AA45,IF($AA45='Control Panel'!$F$40,$AA45,IF($AA45='Control Panel'!$F$41,$AA45,"Error -- Availability entered in an incorrect format"))))))))</f>
        <v>N</v>
      </c>
    </row>
    <row r="46" spans="1:28" s="15" customFormat="1" x14ac:dyDescent="0.25">
      <c r="A46" s="7">
        <v>34</v>
      </c>
      <c r="B46" s="345" t="s">
        <v>1897</v>
      </c>
      <c r="C46" s="344" t="s">
        <v>6</v>
      </c>
      <c r="D46" s="231"/>
      <c r="E46" s="268"/>
      <c r="F46" s="215" t="str">
        <f t="shared" si="0"/>
        <v>N/A</v>
      </c>
      <c r="G46" s="6"/>
      <c r="AA46" s="15" t="str">
        <f t="shared" si="1"/>
        <v/>
      </c>
      <c r="AB46" s="15" t="str">
        <f>IF(LEN($AA46)=0,"N",IF(LEN($AA46)&gt;1,"Error -- Availability entered in an incorrect format",IF($AA46='Control Panel'!$F$36,$AA46,IF($AA46='Control Panel'!$F$37,$AA46,IF($AA46='Control Panel'!$F$38,$AA46,IF($AA46='Control Panel'!$F$39,$AA46,IF($AA46='Control Panel'!$F$40,$AA46,IF($AA46='Control Panel'!$F$41,$AA46,"Error -- Availability entered in an incorrect format"))))))))</f>
        <v>N</v>
      </c>
    </row>
    <row r="47" spans="1:28" s="15" customFormat="1" x14ac:dyDescent="0.25">
      <c r="A47" s="7">
        <v>35</v>
      </c>
      <c r="B47" s="345" t="s">
        <v>1898</v>
      </c>
      <c r="C47" s="344" t="s">
        <v>6</v>
      </c>
      <c r="D47" s="231"/>
      <c r="E47" s="268"/>
      <c r="F47" s="215" t="str">
        <f t="shared" si="0"/>
        <v>N/A</v>
      </c>
      <c r="G47" s="6"/>
      <c r="AA47" s="15" t="str">
        <f t="shared" si="1"/>
        <v/>
      </c>
      <c r="AB47" s="15" t="str">
        <f>IF(LEN($AA47)=0,"N",IF(LEN($AA47)&gt;1,"Error -- Availability entered in an incorrect format",IF($AA47='Control Panel'!$F$36,$AA47,IF($AA47='Control Panel'!$F$37,$AA47,IF($AA47='Control Panel'!$F$38,$AA47,IF($AA47='Control Panel'!$F$39,$AA47,IF($AA47='Control Panel'!$F$40,$AA47,IF($AA47='Control Panel'!$F$41,$AA47,"Error -- Availability entered in an incorrect format"))))))))</f>
        <v>N</v>
      </c>
    </row>
    <row r="48" spans="1:28" s="15" customFormat="1" ht="60" x14ac:dyDescent="0.25">
      <c r="A48" s="7">
        <v>36</v>
      </c>
      <c r="B48" s="345" t="s">
        <v>1899</v>
      </c>
      <c r="C48" s="344" t="s">
        <v>6</v>
      </c>
      <c r="D48" s="231"/>
      <c r="E48" s="268"/>
      <c r="F48" s="215" t="str">
        <f t="shared" si="0"/>
        <v>N/A</v>
      </c>
      <c r="G48" s="6"/>
      <c r="AA48" s="15" t="str">
        <f t="shared" si="1"/>
        <v/>
      </c>
      <c r="AB48" s="15" t="str">
        <f>IF(LEN($AA48)=0,"N",IF(LEN($AA48)&gt;1,"Error -- Availability entered in an incorrect format",IF($AA48='Control Panel'!$F$36,$AA48,IF($AA48='Control Panel'!$F$37,$AA48,IF($AA48='Control Panel'!$F$38,$AA48,IF($AA48='Control Panel'!$F$39,$AA48,IF($AA48='Control Panel'!$F$40,$AA48,IF($AA48='Control Panel'!$F$41,$AA48,"Error -- Availability entered in an incorrect format"))))))))</f>
        <v>N</v>
      </c>
    </row>
    <row r="49" spans="1:28" s="15" customFormat="1" x14ac:dyDescent="0.25">
      <c r="A49" s="7">
        <v>37</v>
      </c>
      <c r="B49" s="343" t="s">
        <v>1900</v>
      </c>
      <c r="C49" s="344"/>
      <c r="D49" s="231"/>
      <c r="E49" s="268"/>
      <c r="F49" s="215" t="str">
        <f t="shared" si="0"/>
        <v>N/A</v>
      </c>
      <c r="G49" s="6"/>
      <c r="AA49" s="15" t="str">
        <f t="shared" si="1"/>
        <v/>
      </c>
      <c r="AB49" s="15" t="str">
        <f>IF(LEN($AA49)=0,"N",IF(LEN($AA49)&gt;1,"Error -- Availability entered in an incorrect format",IF($AA49='Control Panel'!$F$36,$AA49,IF($AA49='Control Panel'!$F$37,$AA49,IF($AA49='Control Panel'!$F$38,$AA49,IF($AA49='Control Panel'!$F$39,$AA49,IF($AA49='Control Panel'!$F$40,$AA49,IF($AA49='Control Panel'!$F$41,$AA49,"Error -- Availability entered in an incorrect format"))))))))</f>
        <v>N</v>
      </c>
    </row>
    <row r="50" spans="1:28" s="15" customFormat="1" x14ac:dyDescent="0.25">
      <c r="A50" s="7">
        <v>38</v>
      </c>
      <c r="B50" s="345" t="s">
        <v>1901</v>
      </c>
      <c r="C50" s="344" t="s">
        <v>6</v>
      </c>
      <c r="D50" s="231"/>
      <c r="E50" s="268"/>
      <c r="F50" s="215" t="str">
        <f t="shared" si="0"/>
        <v>N/A</v>
      </c>
      <c r="G50" s="6"/>
      <c r="AA50" s="15" t="str">
        <f t="shared" si="1"/>
        <v/>
      </c>
      <c r="AB50" s="15" t="str">
        <f>IF(LEN($AA50)=0,"N",IF(LEN($AA50)&gt;1,"Error -- Availability entered in an incorrect format",IF($AA50='Control Panel'!$F$36,$AA50,IF($AA50='Control Panel'!$F$37,$AA50,IF($AA50='Control Panel'!$F$38,$AA50,IF($AA50='Control Panel'!$F$39,$AA50,IF($AA50='Control Panel'!$F$40,$AA50,IF($AA50='Control Panel'!$F$41,$AA50,"Error -- Availability entered in an incorrect format"))))))))</f>
        <v>N</v>
      </c>
    </row>
    <row r="51" spans="1:28" s="15" customFormat="1" ht="30" x14ac:dyDescent="0.25">
      <c r="A51" s="7">
        <v>39</v>
      </c>
      <c r="B51" s="345" t="s">
        <v>1902</v>
      </c>
      <c r="C51" s="344" t="s">
        <v>6</v>
      </c>
      <c r="D51" s="231"/>
      <c r="E51" s="268"/>
      <c r="F51" s="215" t="str">
        <f t="shared" si="0"/>
        <v>N/A</v>
      </c>
      <c r="G51" s="6"/>
      <c r="AA51" s="15" t="str">
        <f t="shared" si="1"/>
        <v/>
      </c>
      <c r="AB51" s="15" t="str">
        <f>IF(LEN($AA51)=0,"N",IF(LEN($AA51)&gt;1,"Error -- Availability entered in an incorrect format",IF($AA51='Control Panel'!$F$36,$AA51,IF($AA51='Control Panel'!$F$37,$AA51,IF($AA51='Control Panel'!$F$38,$AA51,IF($AA51='Control Panel'!$F$39,$AA51,IF($AA51='Control Panel'!$F$40,$AA51,IF($AA51='Control Panel'!$F$41,$AA51,"Error -- Availability entered in an incorrect format"))))))))</f>
        <v>N</v>
      </c>
    </row>
    <row r="52" spans="1:28" s="15" customFormat="1" ht="30" x14ac:dyDescent="0.25">
      <c r="A52" s="7">
        <v>40</v>
      </c>
      <c r="B52" s="345" t="s">
        <v>1903</v>
      </c>
      <c r="C52" s="344" t="s">
        <v>6</v>
      </c>
      <c r="D52" s="231"/>
      <c r="E52" s="268"/>
      <c r="F52" s="215" t="str">
        <f t="shared" si="0"/>
        <v>N/A</v>
      </c>
      <c r="G52" s="6"/>
      <c r="AA52" s="15" t="str">
        <f t="shared" si="1"/>
        <v/>
      </c>
      <c r="AB52" s="15" t="str">
        <f>IF(LEN($AA52)=0,"N",IF(LEN($AA52)&gt;1,"Error -- Availability entered in an incorrect format",IF($AA52='Control Panel'!$F$36,$AA52,IF($AA52='Control Panel'!$F$37,$AA52,IF($AA52='Control Panel'!$F$38,$AA52,IF($AA52='Control Panel'!$F$39,$AA52,IF($AA52='Control Panel'!$F$40,$AA52,IF($AA52='Control Panel'!$F$41,$AA52,"Error -- Availability entered in an incorrect format"))))))))</f>
        <v>N</v>
      </c>
    </row>
    <row r="53" spans="1:28" s="15" customFormat="1" ht="30" x14ac:dyDescent="0.25">
      <c r="A53" s="7">
        <v>41</v>
      </c>
      <c r="B53" s="345" t="s">
        <v>1904</v>
      </c>
      <c r="C53" s="344" t="s">
        <v>6</v>
      </c>
      <c r="D53" s="231"/>
      <c r="E53" s="268"/>
      <c r="F53" s="215" t="str">
        <f t="shared" si="0"/>
        <v>N/A</v>
      </c>
      <c r="G53" s="6"/>
      <c r="AA53" s="15" t="str">
        <f t="shared" si="1"/>
        <v/>
      </c>
      <c r="AB53" s="15" t="str">
        <f>IF(LEN($AA53)=0,"N",IF(LEN($AA53)&gt;1,"Error -- Availability entered in an incorrect format",IF($AA53='Control Panel'!$F$36,$AA53,IF($AA53='Control Panel'!$F$37,$AA53,IF($AA53='Control Panel'!$F$38,$AA53,IF($AA53='Control Panel'!$F$39,$AA53,IF($AA53='Control Panel'!$F$40,$AA53,IF($AA53='Control Panel'!$F$41,$AA53,"Error -- Availability entered in an incorrect format"))))))))</f>
        <v>N</v>
      </c>
    </row>
    <row r="54" spans="1:28" s="15" customFormat="1" ht="30" x14ac:dyDescent="0.25">
      <c r="A54" s="7">
        <v>42</v>
      </c>
      <c r="B54" s="345" t="s">
        <v>1905</v>
      </c>
      <c r="C54" s="344" t="s">
        <v>7</v>
      </c>
      <c r="D54" s="231"/>
      <c r="E54" s="268"/>
      <c r="F54" s="215" t="str">
        <f t="shared" si="0"/>
        <v>N/A</v>
      </c>
      <c r="G54" s="6"/>
      <c r="AA54" s="15" t="str">
        <f t="shared" si="1"/>
        <v/>
      </c>
      <c r="AB54" s="15" t="str">
        <f>IF(LEN($AA54)=0,"N",IF(LEN($AA54)&gt;1,"Error -- Availability entered in an incorrect format",IF($AA54='Control Panel'!$F$36,$AA54,IF($AA54='Control Panel'!$F$37,$AA54,IF($AA54='Control Panel'!$F$38,$AA54,IF($AA54='Control Panel'!$F$39,$AA54,IF($AA54='Control Panel'!$F$40,$AA54,IF($AA54='Control Panel'!$F$41,$AA54,"Error -- Availability entered in an incorrect format"))))))))</f>
        <v>N</v>
      </c>
    </row>
    <row r="55" spans="1:28" s="15" customFormat="1" x14ac:dyDescent="0.25">
      <c r="A55" s="7">
        <v>43</v>
      </c>
      <c r="B55" s="345" t="s">
        <v>1906</v>
      </c>
      <c r="C55" s="344" t="s">
        <v>6</v>
      </c>
      <c r="D55" s="231"/>
      <c r="E55" s="268"/>
      <c r="F55" s="215" t="str">
        <f t="shared" si="0"/>
        <v>N/A</v>
      </c>
      <c r="G55" s="6"/>
      <c r="AA55" s="15" t="str">
        <f t="shared" si="1"/>
        <v/>
      </c>
      <c r="AB55" s="15" t="str">
        <f>IF(LEN($AA55)=0,"N",IF(LEN($AA55)&gt;1,"Error -- Availability entered in an incorrect format",IF($AA55='Control Panel'!$F$36,$AA55,IF($AA55='Control Panel'!$F$37,$AA55,IF($AA55='Control Panel'!$F$38,$AA55,IF($AA55='Control Panel'!$F$39,$AA55,IF($AA55='Control Panel'!$F$40,$AA55,IF($AA55='Control Panel'!$F$41,$AA55,"Error -- Availability entered in an incorrect format"))))))))</f>
        <v>N</v>
      </c>
    </row>
    <row r="56" spans="1:28" s="15" customFormat="1" ht="45" x14ac:dyDescent="0.25">
      <c r="A56" s="7">
        <v>44</v>
      </c>
      <c r="B56" s="345" t="s">
        <v>1907</v>
      </c>
      <c r="C56" s="344" t="s">
        <v>6</v>
      </c>
      <c r="D56" s="231"/>
      <c r="E56" s="268"/>
      <c r="F56" s="215" t="str">
        <f t="shared" si="0"/>
        <v>N/A</v>
      </c>
      <c r="G56" s="6"/>
      <c r="AA56" s="15" t="str">
        <f t="shared" si="1"/>
        <v/>
      </c>
      <c r="AB56" s="15" t="str">
        <f>IF(LEN($AA56)=0,"N",IF(LEN($AA56)&gt;1,"Error -- Availability entered in an incorrect format",IF($AA56='Control Panel'!$F$36,$AA56,IF($AA56='Control Panel'!$F$37,$AA56,IF($AA56='Control Panel'!$F$38,$AA56,IF($AA56='Control Panel'!$F$39,$AA56,IF($AA56='Control Panel'!$F$40,$AA56,IF($AA56='Control Panel'!$F$41,$AA56,"Error -- Availability entered in an incorrect format"))))))))</f>
        <v>N</v>
      </c>
    </row>
    <row r="57" spans="1:28" s="15" customFormat="1" ht="30" x14ac:dyDescent="0.25">
      <c r="A57" s="7">
        <v>45</v>
      </c>
      <c r="B57" s="345" t="s">
        <v>1908</v>
      </c>
      <c r="C57" s="344" t="s">
        <v>6</v>
      </c>
      <c r="D57" s="231"/>
      <c r="E57" s="268"/>
      <c r="F57" s="215" t="str">
        <f t="shared" si="0"/>
        <v>N/A</v>
      </c>
      <c r="G57" s="6"/>
      <c r="AA57" s="15" t="str">
        <f t="shared" si="1"/>
        <v/>
      </c>
      <c r="AB57" s="15" t="str">
        <f>IF(LEN($AA57)=0,"N",IF(LEN($AA57)&gt;1,"Error -- Availability entered in an incorrect format",IF($AA57='Control Panel'!$F$36,$AA57,IF($AA57='Control Panel'!$F$37,$AA57,IF($AA57='Control Panel'!$F$38,$AA57,IF($AA57='Control Panel'!$F$39,$AA57,IF($AA57='Control Panel'!$F$40,$AA57,IF($AA57='Control Panel'!$F$41,$AA57,"Error -- Availability entered in an incorrect format"))))))))</f>
        <v>N</v>
      </c>
    </row>
    <row r="58" spans="1:28" s="15" customFormat="1" ht="30" x14ac:dyDescent="0.25">
      <c r="A58" s="7">
        <v>46</v>
      </c>
      <c r="B58" s="345" t="s">
        <v>1909</v>
      </c>
      <c r="C58" s="344" t="s">
        <v>6</v>
      </c>
      <c r="D58" s="231"/>
      <c r="E58" s="268"/>
      <c r="F58" s="215" t="str">
        <f t="shared" si="0"/>
        <v>N/A</v>
      </c>
      <c r="G58" s="6"/>
      <c r="AA58" s="15" t="str">
        <f t="shared" si="1"/>
        <v/>
      </c>
      <c r="AB58" s="15" t="str">
        <f>IF(LEN($AA58)=0,"N",IF(LEN($AA58)&gt;1,"Error -- Availability entered in an incorrect format",IF($AA58='Control Panel'!$F$36,$AA58,IF($AA58='Control Panel'!$F$37,$AA58,IF($AA58='Control Panel'!$F$38,$AA58,IF($AA58='Control Panel'!$F$39,$AA58,IF($AA58='Control Panel'!$F$40,$AA58,IF($AA58='Control Panel'!$F$41,$AA58,"Error -- Availability entered in an incorrect format"))))))))</f>
        <v>N</v>
      </c>
    </row>
    <row r="59" spans="1:28" s="15" customFormat="1" ht="45" x14ac:dyDescent="0.25">
      <c r="A59" s="7">
        <v>47</v>
      </c>
      <c r="B59" s="345" t="s">
        <v>1910</v>
      </c>
      <c r="C59" s="344" t="s">
        <v>6</v>
      </c>
      <c r="D59" s="231"/>
      <c r="E59" s="268"/>
      <c r="F59" s="215" t="str">
        <f t="shared" si="0"/>
        <v>N/A</v>
      </c>
      <c r="G59" s="6"/>
      <c r="AA59" s="15" t="str">
        <f t="shared" si="1"/>
        <v/>
      </c>
      <c r="AB59" s="15" t="str">
        <f>IF(LEN($AA59)=0,"N",IF(LEN($AA59)&gt;1,"Error -- Availability entered in an incorrect format",IF($AA59='Control Panel'!$F$36,$AA59,IF($AA59='Control Panel'!$F$37,$AA59,IF($AA59='Control Panel'!$F$38,$AA59,IF($AA59='Control Panel'!$F$39,$AA59,IF($AA59='Control Panel'!$F$40,$AA59,IF($AA59='Control Panel'!$F$41,$AA59,"Error -- Availability entered in an incorrect format"))))))))</f>
        <v>N</v>
      </c>
    </row>
    <row r="60" spans="1:28" s="15" customFormat="1" ht="45" x14ac:dyDescent="0.25">
      <c r="A60" s="7">
        <v>48</v>
      </c>
      <c r="B60" s="345" t="s">
        <v>1911</v>
      </c>
      <c r="C60" s="344" t="s">
        <v>6</v>
      </c>
      <c r="D60" s="231"/>
      <c r="E60" s="268"/>
      <c r="F60" s="215" t="str">
        <f t="shared" si="0"/>
        <v>N/A</v>
      </c>
      <c r="G60" s="6"/>
      <c r="AA60" s="15" t="str">
        <f t="shared" si="1"/>
        <v/>
      </c>
      <c r="AB60" s="15" t="str">
        <f>IF(LEN($AA60)=0,"N",IF(LEN($AA60)&gt;1,"Error -- Availability entered in an incorrect format",IF($AA60='Control Panel'!$F$36,$AA60,IF($AA60='Control Panel'!$F$37,$AA60,IF($AA60='Control Panel'!$F$38,$AA60,IF($AA60='Control Panel'!$F$39,$AA60,IF($AA60='Control Panel'!$F$40,$AA60,IF($AA60='Control Panel'!$F$41,$AA60,"Error -- Availability entered in an incorrect format"))))))))</f>
        <v>N</v>
      </c>
    </row>
    <row r="61" spans="1:28" s="15" customFormat="1" ht="60" x14ac:dyDescent="0.25">
      <c r="A61" s="7">
        <v>49</v>
      </c>
      <c r="B61" s="345" t="s">
        <v>1912</v>
      </c>
      <c r="C61" s="344" t="s">
        <v>6</v>
      </c>
      <c r="D61" s="231"/>
      <c r="E61" s="268"/>
      <c r="F61" s="215" t="str">
        <f t="shared" si="0"/>
        <v>N/A</v>
      </c>
      <c r="G61" s="6"/>
      <c r="AA61" s="15" t="str">
        <f t="shared" si="1"/>
        <v/>
      </c>
      <c r="AB61" s="15" t="str">
        <f>IF(LEN($AA61)=0,"N",IF(LEN($AA61)&gt;1,"Error -- Availability entered in an incorrect format",IF($AA61='Control Panel'!$F$36,$AA61,IF($AA61='Control Panel'!$F$37,$AA61,IF($AA61='Control Panel'!$F$38,$AA61,IF($AA61='Control Panel'!$F$39,$AA61,IF($AA61='Control Panel'!$F$40,$AA61,IF($AA61='Control Panel'!$F$41,$AA61,"Error -- Availability entered in an incorrect format"))))))))</f>
        <v>N</v>
      </c>
    </row>
    <row r="62" spans="1:28" s="15" customFormat="1" x14ac:dyDescent="0.25">
      <c r="A62" s="7">
        <v>50</v>
      </c>
      <c r="B62" s="345" t="s">
        <v>1913</v>
      </c>
      <c r="C62" s="344" t="s">
        <v>6</v>
      </c>
      <c r="D62" s="231"/>
      <c r="E62" s="268"/>
      <c r="F62" s="215" t="str">
        <f t="shared" si="0"/>
        <v>N/A</v>
      </c>
      <c r="G62" s="6"/>
      <c r="AA62" s="15" t="str">
        <f t="shared" si="1"/>
        <v/>
      </c>
      <c r="AB62" s="15" t="str">
        <f>IF(LEN($AA62)=0,"N",IF(LEN($AA62)&gt;1,"Error -- Availability entered in an incorrect format",IF($AA62='Control Panel'!$F$36,$AA62,IF($AA62='Control Panel'!$F$37,$AA62,IF($AA62='Control Panel'!$F$38,$AA62,IF($AA62='Control Panel'!$F$39,$AA62,IF($AA62='Control Panel'!$F$40,$AA62,IF($AA62='Control Panel'!$F$41,$AA62,"Error -- Availability entered in an incorrect format"))))))))</f>
        <v>N</v>
      </c>
    </row>
    <row r="63" spans="1:28" s="15" customFormat="1" ht="30" x14ac:dyDescent="0.25">
      <c r="A63" s="7">
        <v>51</v>
      </c>
      <c r="B63" s="345" t="s">
        <v>1914</v>
      </c>
      <c r="C63" s="344" t="s">
        <v>6</v>
      </c>
      <c r="D63" s="231"/>
      <c r="E63" s="268"/>
      <c r="F63" s="215" t="str">
        <f t="shared" si="0"/>
        <v>N/A</v>
      </c>
      <c r="G63" s="6"/>
      <c r="AA63" s="15" t="str">
        <f t="shared" si="1"/>
        <v/>
      </c>
      <c r="AB63" s="15" t="str">
        <f>IF(LEN($AA63)=0,"N",IF(LEN($AA63)&gt;1,"Error -- Availability entered in an incorrect format",IF($AA63='Control Panel'!$F$36,$AA63,IF($AA63='Control Panel'!$F$37,$AA63,IF($AA63='Control Panel'!$F$38,$AA63,IF($AA63='Control Panel'!$F$39,$AA63,IF($AA63='Control Panel'!$F$40,$AA63,IF($AA63='Control Panel'!$F$41,$AA63,"Error -- Availability entered in an incorrect format"))))))))</f>
        <v>N</v>
      </c>
    </row>
    <row r="64" spans="1:28" s="15" customFormat="1" x14ac:dyDescent="0.25">
      <c r="A64" s="7">
        <v>52</v>
      </c>
      <c r="B64" s="348" t="s">
        <v>1915</v>
      </c>
      <c r="C64" s="344"/>
      <c r="D64" s="231"/>
      <c r="E64" s="268"/>
      <c r="F64" s="215" t="str">
        <f t="shared" si="0"/>
        <v>N/A</v>
      </c>
      <c r="G64" s="6"/>
      <c r="AA64" s="15" t="str">
        <f t="shared" si="1"/>
        <v/>
      </c>
      <c r="AB64" s="15" t="str">
        <f>IF(LEN($AA64)=0,"N",IF(LEN($AA64)&gt;1,"Error -- Availability entered in an incorrect format",IF($AA64='Control Panel'!$F$36,$AA64,IF($AA64='Control Panel'!$F$37,$AA64,IF($AA64='Control Panel'!$F$38,$AA64,IF($AA64='Control Panel'!$F$39,$AA64,IF($AA64='Control Panel'!$F$40,$AA64,IF($AA64='Control Panel'!$F$41,$AA64,"Error -- Availability entered in an incorrect format"))))))))</f>
        <v>N</v>
      </c>
    </row>
    <row r="65" spans="1:28" s="15" customFormat="1" x14ac:dyDescent="0.25">
      <c r="A65" s="7">
        <v>53</v>
      </c>
      <c r="B65" s="345" t="s">
        <v>1916</v>
      </c>
      <c r="C65" s="344" t="s">
        <v>7</v>
      </c>
      <c r="D65" s="231"/>
      <c r="E65" s="268"/>
      <c r="F65" s="215" t="str">
        <f t="shared" si="0"/>
        <v>N/A</v>
      </c>
      <c r="G65" s="6"/>
      <c r="AA65" s="15" t="str">
        <f t="shared" si="1"/>
        <v/>
      </c>
      <c r="AB65" s="15" t="str">
        <f>IF(LEN($AA65)=0,"N",IF(LEN($AA65)&gt;1,"Error -- Availability entered in an incorrect format",IF($AA65='Control Panel'!$F$36,$AA65,IF($AA65='Control Panel'!$F$37,$AA65,IF($AA65='Control Panel'!$F$38,$AA65,IF($AA65='Control Panel'!$F$39,$AA65,IF($AA65='Control Panel'!$F$40,$AA65,IF($AA65='Control Panel'!$F$41,$AA65,"Error -- Availability entered in an incorrect format"))))))))</f>
        <v>N</v>
      </c>
    </row>
    <row r="66" spans="1:28" s="15" customFormat="1" ht="30" x14ac:dyDescent="0.25">
      <c r="A66" s="7">
        <v>54</v>
      </c>
      <c r="B66" s="346" t="s">
        <v>1917</v>
      </c>
      <c r="C66" s="344" t="s">
        <v>7</v>
      </c>
      <c r="D66" s="231"/>
      <c r="E66" s="268"/>
      <c r="F66" s="215" t="str">
        <f t="shared" si="0"/>
        <v>N/A</v>
      </c>
      <c r="G66" s="6"/>
      <c r="AA66" s="15" t="str">
        <f t="shared" si="1"/>
        <v/>
      </c>
      <c r="AB66" s="15" t="str">
        <f>IF(LEN($AA66)=0,"N",IF(LEN($AA66)&gt;1,"Error -- Availability entered in an incorrect format",IF($AA66='Control Panel'!$F$36,$AA66,IF($AA66='Control Panel'!$F$37,$AA66,IF($AA66='Control Panel'!$F$38,$AA66,IF($AA66='Control Panel'!$F$39,$AA66,IF($AA66='Control Panel'!$F$40,$AA66,IF($AA66='Control Panel'!$F$41,$AA66,"Error -- Availability entered in an incorrect format"))))))))</f>
        <v>N</v>
      </c>
    </row>
    <row r="67" spans="1:28" s="15" customFormat="1" ht="30" x14ac:dyDescent="0.25">
      <c r="A67" s="7">
        <v>55</v>
      </c>
      <c r="B67" s="345" t="s">
        <v>1918</v>
      </c>
      <c r="C67" s="344" t="s">
        <v>6</v>
      </c>
      <c r="D67" s="231"/>
      <c r="E67" s="268"/>
      <c r="F67" s="215" t="str">
        <f t="shared" si="0"/>
        <v>N/A</v>
      </c>
      <c r="G67" s="6"/>
      <c r="AA67" s="15" t="str">
        <f t="shared" si="1"/>
        <v/>
      </c>
      <c r="AB67" s="15" t="str">
        <f>IF(LEN($AA67)=0,"N",IF(LEN($AA67)&gt;1,"Error -- Availability entered in an incorrect format",IF($AA67='Control Panel'!$F$36,$AA67,IF($AA67='Control Panel'!$F$37,$AA67,IF($AA67='Control Panel'!$F$38,$AA67,IF($AA67='Control Panel'!$F$39,$AA67,IF($AA67='Control Panel'!$F$40,$AA67,IF($AA67='Control Panel'!$F$41,$AA67,"Error -- Availability entered in an incorrect format"))))))))</f>
        <v>N</v>
      </c>
    </row>
    <row r="68" spans="1:28" s="15" customFormat="1" x14ac:dyDescent="0.25">
      <c r="A68" s="7">
        <v>56</v>
      </c>
      <c r="B68" s="348" t="s">
        <v>1919</v>
      </c>
      <c r="C68" s="344"/>
      <c r="D68" s="231"/>
      <c r="E68" s="268"/>
      <c r="F68" s="215" t="str">
        <f t="shared" si="0"/>
        <v>N/A</v>
      </c>
      <c r="G68" s="6"/>
      <c r="AA68" s="15" t="str">
        <f t="shared" si="1"/>
        <v/>
      </c>
      <c r="AB68" s="15" t="str">
        <f>IF(LEN($AA68)=0,"N",IF(LEN($AA68)&gt;1,"Error -- Availability entered in an incorrect format",IF($AA68='Control Panel'!$F$36,$AA68,IF($AA68='Control Panel'!$F$37,$AA68,IF($AA68='Control Panel'!$F$38,$AA68,IF($AA68='Control Panel'!$F$39,$AA68,IF($AA68='Control Panel'!$F$40,$AA68,IF($AA68='Control Panel'!$F$41,$AA68,"Error -- Availability entered in an incorrect format"))))))))</f>
        <v>N</v>
      </c>
    </row>
    <row r="69" spans="1:28" s="15" customFormat="1" x14ac:dyDescent="0.25">
      <c r="A69" s="7">
        <v>57</v>
      </c>
      <c r="B69" s="345" t="s">
        <v>1920</v>
      </c>
      <c r="C69" s="344" t="s">
        <v>6</v>
      </c>
      <c r="D69" s="231"/>
      <c r="E69" s="268"/>
      <c r="F69" s="215" t="str">
        <f t="shared" si="0"/>
        <v>N/A</v>
      </c>
      <c r="G69" s="6"/>
      <c r="AA69" s="15" t="str">
        <f t="shared" si="1"/>
        <v/>
      </c>
      <c r="AB69" s="15" t="str">
        <f>IF(LEN($AA69)=0,"N",IF(LEN($AA69)&gt;1,"Error -- Availability entered in an incorrect format",IF($AA69='Control Panel'!$F$36,$AA69,IF($AA69='Control Panel'!$F$37,$AA69,IF($AA69='Control Panel'!$F$38,$AA69,IF($AA69='Control Panel'!$F$39,$AA69,IF($AA69='Control Panel'!$F$40,$AA69,IF($AA69='Control Panel'!$F$41,$AA69,"Error -- Availability entered in an incorrect format"))))))))</f>
        <v>N</v>
      </c>
    </row>
    <row r="70" spans="1:28" s="15" customFormat="1" x14ac:dyDescent="0.25">
      <c r="A70" s="7">
        <v>58</v>
      </c>
      <c r="B70" s="345" t="s">
        <v>1921</v>
      </c>
      <c r="C70" s="344" t="s">
        <v>6</v>
      </c>
      <c r="D70" s="231"/>
      <c r="E70" s="268"/>
      <c r="F70" s="215" t="str">
        <f t="shared" si="0"/>
        <v>N/A</v>
      </c>
      <c r="G70" s="6"/>
      <c r="AA70" s="15" t="str">
        <f t="shared" si="1"/>
        <v/>
      </c>
      <c r="AB70" s="15" t="str">
        <f>IF(LEN($AA70)=0,"N",IF(LEN($AA70)&gt;1,"Error -- Availability entered in an incorrect format",IF($AA70='Control Panel'!$F$36,$AA70,IF($AA70='Control Panel'!$F$37,$AA70,IF($AA70='Control Panel'!$F$38,$AA70,IF($AA70='Control Panel'!$F$39,$AA70,IF($AA70='Control Panel'!$F$40,$AA70,IF($AA70='Control Panel'!$F$41,$AA70,"Error -- Availability entered in an incorrect format"))))))))</f>
        <v>N</v>
      </c>
    </row>
    <row r="71" spans="1:28" s="15" customFormat="1" ht="30" x14ac:dyDescent="0.25">
      <c r="A71" s="7">
        <v>59</v>
      </c>
      <c r="B71" s="345" t="s">
        <v>1922</v>
      </c>
      <c r="C71" s="344" t="s">
        <v>6</v>
      </c>
      <c r="D71" s="231"/>
      <c r="E71" s="268"/>
      <c r="F71" s="215" t="str">
        <f t="shared" si="0"/>
        <v>N/A</v>
      </c>
      <c r="G71" s="6"/>
      <c r="AA71" s="15" t="str">
        <f t="shared" si="1"/>
        <v/>
      </c>
      <c r="AB71" s="15" t="str">
        <f>IF(LEN($AA71)=0,"N",IF(LEN($AA71)&gt;1,"Error -- Availability entered in an incorrect format",IF($AA71='Control Panel'!$F$36,$AA71,IF($AA71='Control Panel'!$F$37,$AA71,IF($AA71='Control Panel'!$F$38,$AA71,IF($AA71='Control Panel'!$F$39,$AA71,IF($AA71='Control Panel'!$F$40,$AA71,IF($AA71='Control Panel'!$F$41,$AA71,"Error -- Availability entered in an incorrect format"))))))))</f>
        <v>N</v>
      </c>
    </row>
    <row r="72" spans="1:28" s="15" customFormat="1" x14ac:dyDescent="0.25">
      <c r="A72" s="7">
        <v>60</v>
      </c>
      <c r="B72" s="345" t="s">
        <v>1923</v>
      </c>
      <c r="C72" s="344" t="s">
        <v>6</v>
      </c>
      <c r="D72" s="231"/>
      <c r="E72" s="268"/>
      <c r="F72" s="215" t="str">
        <f t="shared" si="0"/>
        <v>N/A</v>
      </c>
      <c r="G72" s="6"/>
      <c r="AA72" s="15" t="str">
        <f t="shared" si="1"/>
        <v/>
      </c>
      <c r="AB72" s="15" t="str">
        <f>IF(LEN($AA72)=0,"N",IF(LEN($AA72)&gt;1,"Error -- Availability entered in an incorrect format",IF($AA72='Control Panel'!$F$36,$AA72,IF($AA72='Control Panel'!$F$37,$AA72,IF($AA72='Control Panel'!$F$38,$AA72,IF($AA72='Control Panel'!$F$39,$AA72,IF($AA72='Control Panel'!$F$40,$AA72,IF($AA72='Control Panel'!$F$41,$AA72,"Error -- Availability entered in an incorrect format"))))))))</f>
        <v>N</v>
      </c>
    </row>
    <row r="73" spans="1:28" s="15" customFormat="1" ht="45" x14ac:dyDescent="0.25">
      <c r="A73" s="7">
        <v>61</v>
      </c>
      <c r="B73" s="345" t="s">
        <v>1924</v>
      </c>
      <c r="C73" s="344" t="s">
        <v>6</v>
      </c>
      <c r="D73" s="231"/>
      <c r="E73" s="268"/>
      <c r="F73" s="215" t="str">
        <f t="shared" si="0"/>
        <v>N/A</v>
      </c>
      <c r="G73" s="6"/>
      <c r="AA73" s="15" t="str">
        <f t="shared" si="1"/>
        <v/>
      </c>
      <c r="AB73" s="15" t="str">
        <f>IF(LEN($AA73)=0,"N",IF(LEN($AA73)&gt;1,"Error -- Availability entered in an incorrect format",IF($AA73='Control Panel'!$F$36,$AA73,IF($AA73='Control Panel'!$F$37,$AA73,IF($AA73='Control Panel'!$F$38,$AA73,IF($AA73='Control Panel'!$F$39,$AA73,IF($AA73='Control Panel'!$F$40,$AA73,IF($AA73='Control Panel'!$F$41,$AA73,"Error -- Availability entered in an incorrect format"))))))))</f>
        <v>N</v>
      </c>
    </row>
    <row r="74" spans="1:28" s="15" customFormat="1" x14ac:dyDescent="0.25">
      <c r="A74" s="7">
        <v>62</v>
      </c>
      <c r="B74" s="345" t="s">
        <v>1925</v>
      </c>
      <c r="C74" s="344" t="s">
        <v>5</v>
      </c>
      <c r="D74" s="231"/>
      <c r="E74" s="268"/>
      <c r="F74" s="215" t="str">
        <f t="shared" si="0"/>
        <v>N/A</v>
      </c>
      <c r="G74" s="6"/>
      <c r="AA74" s="15" t="str">
        <f t="shared" si="1"/>
        <v/>
      </c>
      <c r="AB74" s="15" t="str">
        <f>IF(LEN($AA74)=0,"N",IF(LEN($AA74)&gt;1,"Error -- Availability entered in an incorrect format",IF($AA74='Control Panel'!$F$36,$AA74,IF($AA74='Control Panel'!$F$37,$AA74,IF($AA74='Control Panel'!$F$38,$AA74,IF($AA74='Control Panel'!$F$39,$AA74,IF($AA74='Control Panel'!$F$40,$AA74,IF($AA74='Control Panel'!$F$41,$AA74,"Error -- Availability entered in an incorrect format"))))))))</f>
        <v>N</v>
      </c>
    </row>
    <row r="75" spans="1:28" s="15" customFormat="1" x14ac:dyDescent="0.25">
      <c r="A75" s="7">
        <v>63</v>
      </c>
      <c r="B75" s="345" t="s">
        <v>1926</v>
      </c>
      <c r="C75" s="344" t="s">
        <v>5</v>
      </c>
      <c r="D75" s="231"/>
      <c r="E75" s="268"/>
      <c r="F75" s="215" t="str">
        <f t="shared" si="0"/>
        <v>N/A</v>
      </c>
      <c r="G75" s="6"/>
      <c r="AA75" s="15" t="str">
        <f t="shared" si="1"/>
        <v/>
      </c>
      <c r="AB75" s="15" t="str">
        <f>IF(LEN($AA75)=0,"N",IF(LEN($AA75)&gt;1,"Error -- Availability entered in an incorrect format",IF($AA75='Control Panel'!$F$36,$AA75,IF($AA75='Control Panel'!$F$37,$AA75,IF($AA75='Control Panel'!$F$38,$AA75,IF($AA75='Control Panel'!$F$39,$AA75,IF($AA75='Control Panel'!$F$40,$AA75,IF($AA75='Control Panel'!$F$41,$AA75,"Error -- Availability entered in an incorrect format"))))))))</f>
        <v>N</v>
      </c>
    </row>
    <row r="76" spans="1:28" s="15" customFormat="1" x14ac:dyDescent="0.25">
      <c r="A76" s="7">
        <v>64</v>
      </c>
      <c r="B76" s="343" t="s">
        <v>1927</v>
      </c>
      <c r="C76" s="344"/>
      <c r="D76" s="231"/>
      <c r="E76" s="268"/>
      <c r="F76" s="215" t="str">
        <f t="shared" si="0"/>
        <v>N/A</v>
      </c>
      <c r="G76" s="6"/>
      <c r="AA76" s="15" t="str">
        <f t="shared" si="1"/>
        <v/>
      </c>
      <c r="AB76" s="15" t="str">
        <f>IF(LEN($AA76)=0,"N",IF(LEN($AA76)&gt;1,"Error -- Availability entered in an incorrect format",IF($AA76='Control Panel'!$F$36,$AA76,IF($AA76='Control Panel'!$F$37,$AA76,IF($AA76='Control Panel'!$F$38,$AA76,IF($AA76='Control Panel'!$F$39,$AA76,IF($AA76='Control Panel'!$F$40,$AA76,IF($AA76='Control Panel'!$F$41,$AA76,"Error -- Availability entered in an incorrect format"))))))))</f>
        <v>N</v>
      </c>
    </row>
    <row r="77" spans="1:28" s="15" customFormat="1" ht="30" x14ac:dyDescent="0.25">
      <c r="A77" s="7">
        <v>65</v>
      </c>
      <c r="B77" s="345" t="s">
        <v>1928</v>
      </c>
      <c r="C77" s="344" t="s">
        <v>5</v>
      </c>
      <c r="D77" s="231"/>
      <c r="E77" s="268"/>
      <c r="F77" s="215" t="str">
        <f t="shared" si="0"/>
        <v>N/A</v>
      </c>
      <c r="G77" s="6"/>
      <c r="AA77" s="15" t="str">
        <f t="shared" si="1"/>
        <v/>
      </c>
      <c r="AB77" s="15" t="str">
        <f>IF(LEN($AA77)=0,"N",IF(LEN($AA77)&gt;1,"Error -- Availability entered in an incorrect format",IF($AA77='Control Panel'!$F$36,$AA77,IF($AA77='Control Panel'!$F$37,$AA77,IF($AA77='Control Panel'!$F$38,$AA77,IF($AA77='Control Panel'!$F$39,$AA77,IF($AA77='Control Panel'!$F$40,$AA77,IF($AA77='Control Panel'!$F$41,$AA77,"Error -- Availability entered in an incorrect format"))))))))</f>
        <v>N</v>
      </c>
    </row>
    <row r="78" spans="1:28" s="15" customFormat="1" ht="45" x14ac:dyDescent="0.25">
      <c r="A78" s="7">
        <v>66</v>
      </c>
      <c r="B78" s="345" t="s">
        <v>1929</v>
      </c>
      <c r="C78" s="344" t="s">
        <v>5</v>
      </c>
      <c r="D78" s="231"/>
      <c r="E78" s="268"/>
      <c r="F78" s="215" t="str">
        <f t="shared" ref="F78:F141" si="2">IF($D$10=$A$9,"N/A",$D$10)</f>
        <v>N/A</v>
      </c>
      <c r="G78" s="6"/>
      <c r="AA78" s="15" t="str">
        <f t="shared" ref="AA78:AA141" si="3">TRIM($D78)</f>
        <v/>
      </c>
      <c r="AB78" s="15" t="str">
        <f>IF(LEN($AA78)=0,"N",IF(LEN($AA78)&gt;1,"Error -- Availability entered in an incorrect format",IF($AA78='Control Panel'!$F$36,$AA78,IF($AA78='Control Panel'!$F$37,$AA78,IF($AA78='Control Panel'!$F$38,$AA78,IF($AA78='Control Panel'!$F$39,$AA78,IF($AA78='Control Panel'!$F$40,$AA78,IF($AA78='Control Panel'!$F$41,$AA78,"Error -- Availability entered in an incorrect format"))))))))</f>
        <v>N</v>
      </c>
    </row>
    <row r="79" spans="1:28" s="15" customFormat="1" ht="45" x14ac:dyDescent="0.25">
      <c r="A79" s="7">
        <v>67</v>
      </c>
      <c r="B79" s="345" t="s">
        <v>1930</v>
      </c>
      <c r="C79" s="344" t="s">
        <v>5</v>
      </c>
      <c r="D79" s="231"/>
      <c r="E79" s="268"/>
      <c r="F79" s="215" t="str">
        <f t="shared" si="2"/>
        <v>N/A</v>
      </c>
      <c r="G79" s="6"/>
      <c r="AA79" s="15" t="str">
        <f t="shared" si="3"/>
        <v/>
      </c>
      <c r="AB79" s="15" t="str">
        <f>IF(LEN($AA79)=0,"N",IF(LEN($AA79)&gt;1,"Error -- Availability entered in an incorrect format",IF($AA79='Control Panel'!$F$36,$AA79,IF($AA79='Control Panel'!$F$37,$AA79,IF($AA79='Control Panel'!$F$38,$AA79,IF($AA79='Control Panel'!$F$39,$AA79,IF($AA79='Control Panel'!$F$40,$AA79,IF($AA79='Control Panel'!$F$41,$AA79,"Error -- Availability entered in an incorrect format"))))))))</f>
        <v>N</v>
      </c>
    </row>
    <row r="80" spans="1:28" s="15" customFormat="1" ht="30" x14ac:dyDescent="0.25">
      <c r="A80" s="7">
        <v>68</v>
      </c>
      <c r="B80" s="346" t="s">
        <v>1931</v>
      </c>
      <c r="C80" s="344" t="s">
        <v>5</v>
      </c>
      <c r="D80" s="231"/>
      <c r="E80" s="268"/>
      <c r="F80" s="215" t="str">
        <f t="shared" si="2"/>
        <v>N/A</v>
      </c>
      <c r="G80" s="6"/>
      <c r="AA80" s="15" t="str">
        <f t="shared" si="3"/>
        <v/>
      </c>
      <c r="AB80" s="15" t="str">
        <f>IF(LEN($AA80)=0,"N",IF(LEN($AA80)&gt;1,"Error -- Availability entered in an incorrect format",IF($AA80='Control Panel'!$F$36,$AA80,IF($AA80='Control Panel'!$F$37,$AA80,IF($AA80='Control Panel'!$F$38,$AA80,IF($AA80='Control Panel'!$F$39,$AA80,IF($AA80='Control Panel'!$F$40,$AA80,IF($AA80='Control Panel'!$F$41,$AA80,"Error -- Availability entered in an incorrect format"))))))))</f>
        <v>N</v>
      </c>
    </row>
    <row r="81" spans="1:28" s="15" customFormat="1" ht="30" x14ac:dyDescent="0.25">
      <c r="A81" s="7">
        <v>69</v>
      </c>
      <c r="B81" s="346" t="s">
        <v>1932</v>
      </c>
      <c r="C81" s="344" t="s">
        <v>5</v>
      </c>
      <c r="D81" s="231"/>
      <c r="E81" s="268"/>
      <c r="F81" s="215" t="str">
        <f t="shared" si="2"/>
        <v>N/A</v>
      </c>
      <c r="G81" s="6"/>
      <c r="AA81" s="15" t="str">
        <f t="shared" si="3"/>
        <v/>
      </c>
      <c r="AB81" s="15" t="str">
        <f>IF(LEN($AA81)=0,"N",IF(LEN($AA81)&gt;1,"Error -- Availability entered in an incorrect format",IF($AA81='Control Panel'!$F$36,$AA81,IF($AA81='Control Panel'!$F$37,$AA81,IF($AA81='Control Panel'!$F$38,$AA81,IF($AA81='Control Panel'!$F$39,$AA81,IF($AA81='Control Panel'!$F$40,$AA81,IF($AA81='Control Panel'!$F$41,$AA81,"Error -- Availability entered in an incorrect format"))))))))</f>
        <v>N</v>
      </c>
    </row>
    <row r="82" spans="1:28" s="15" customFormat="1" x14ac:dyDescent="0.25">
      <c r="A82" s="7">
        <v>70</v>
      </c>
      <c r="B82" s="343" t="s">
        <v>1933</v>
      </c>
      <c r="C82" s="344"/>
      <c r="D82" s="231"/>
      <c r="E82" s="268"/>
      <c r="F82" s="215" t="str">
        <f t="shared" si="2"/>
        <v>N/A</v>
      </c>
      <c r="G82" s="6"/>
      <c r="AA82" s="15" t="str">
        <f t="shared" si="3"/>
        <v/>
      </c>
      <c r="AB82" s="15" t="str">
        <f>IF(LEN($AA82)=0,"N",IF(LEN($AA82)&gt;1,"Error -- Availability entered in an incorrect format",IF($AA82='Control Panel'!$F$36,$AA82,IF($AA82='Control Panel'!$F$37,$AA82,IF($AA82='Control Panel'!$F$38,$AA82,IF($AA82='Control Panel'!$F$39,$AA82,IF($AA82='Control Panel'!$F$40,$AA82,IF($AA82='Control Panel'!$F$41,$AA82,"Error -- Availability entered in an incorrect format"))))))))</f>
        <v>N</v>
      </c>
    </row>
    <row r="83" spans="1:28" s="15" customFormat="1" ht="45" x14ac:dyDescent="0.25">
      <c r="A83" s="7">
        <v>71</v>
      </c>
      <c r="B83" s="346" t="s">
        <v>1934</v>
      </c>
      <c r="C83" s="344" t="s">
        <v>5</v>
      </c>
      <c r="D83" s="231"/>
      <c r="E83" s="268"/>
      <c r="F83" s="215" t="str">
        <f t="shared" si="2"/>
        <v>N/A</v>
      </c>
      <c r="G83" s="6"/>
      <c r="AA83" s="15" t="str">
        <f t="shared" si="3"/>
        <v/>
      </c>
      <c r="AB83" s="15" t="str">
        <f>IF(LEN($AA83)=0,"N",IF(LEN($AA83)&gt;1,"Error -- Availability entered in an incorrect format",IF($AA83='Control Panel'!$F$36,$AA83,IF($AA83='Control Panel'!$F$37,$AA83,IF($AA83='Control Panel'!$F$38,$AA83,IF($AA83='Control Panel'!$F$39,$AA83,IF($AA83='Control Panel'!$F$40,$AA83,IF($AA83='Control Panel'!$F$41,$AA83,"Error -- Availability entered in an incorrect format"))))))))</f>
        <v>N</v>
      </c>
    </row>
    <row r="84" spans="1:28" s="15" customFormat="1" x14ac:dyDescent="0.25">
      <c r="A84" s="7">
        <v>72</v>
      </c>
      <c r="B84" s="346" t="s">
        <v>1935</v>
      </c>
      <c r="C84" s="344" t="s">
        <v>5</v>
      </c>
      <c r="D84" s="231"/>
      <c r="E84" s="268"/>
      <c r="F84" s="215" t="str">
        <f t="shared" si="2"/>
        <v>N/A</v>
      </c>
      <c r="G84" s="6"/>
      <c r="AA84" s="15" t="str">
        <f t="shared" si="3"/>
        <v/>
      </c>
      <c r="AB84" s="15" t="str">
        <f>IF(LEN($AA84)=0,"N",IF(LEN($AA84)&gt;1,"Error -- Availability entered in an incorrect format",IF($AA84='Control Panel'!$F$36,$AA84,IF($AA84='Control Panel'!$F$37,$AA84,IF($AA84='Control Panel'!$F$38,$AA84,IF($AA84='Control Panel'!$F$39,$AA84,IF($AA84='Control Panel'!$F$40,$AA84,IF($AA84='Control Panel'!$F$41,$AA84,"Error -- Availability entered in an incorrect format"))))))))</f>
        <v>N</v>
      </c>
    </row>
    <row r="85" spans="1:28" s="15" customFormat="1" x14ac:dyDescent="0.25">
      <c r="A85" s="7">
        <v>73</v>
      </c>
      <c r="B85" s="346" t="s">
        <v>1936</v>
      </c>
      <c r="C85" s="344" t="s">
        <v>5</v>
      </c>
      <c r="D85" s="231"/>
      <c r="E85" s="268"/>
      <c r="F85" s="215" t="str">
        <f t="shared" si="2"/>
        <v>N/A</v>
      </c>
      <c r="G85" s="6"/>
      <c r="AA85" s="15" t="str">
        <f t="shared" si="3"/>
        <v/>
      </c>
      <c r="AB85" s="15" t="str">
        <f>IF(LEN($AA85)=0,"N",IF(LEN($AA85)&gt;1,"Error -- Availability entered in an incorrect format",IF($AA85='Control Panel'!$F$36,$AA85,IF($AA85='Control Panel'!$F$37,$AA85,IF($AA85='Control Panel'!$F$38,$AA85,IF($AA85='Control Panel'!$F$39,$AA85,IF($AA85='Control Panel'!$F$40,$AA85,IF($AA85='Control Panel'!$F$41,$AA85,"Error -- Availability entered in an incorrect format"))))))))</f>
        <v>N</v>
      </c>
    </row>
    <row r="86" spans="1:28" s="15" customFormat="1" x14ac:dyDescent="0.25">
      <c r="A86" s="7">
        <v>74</v>
      </c>
      <c r="B86" s="346" t="s">
        <v>1937</v>
      </c>
      <c r="C86" s="344" t="s">
        <v>5</v>
      </c>
      <c r="D86" s="231"/>
      <c r="E86" s="268"/>
      <c r="F86" s="215" t="str">
        <f t="shared" si="2"/>
        <v>N/A</v>
      </c>
      <c r="G86" s="6"/>
      <c r="AA86" s="15" t="str">
        <f t="shared" si="3"/>
        <v/>
      </c>
      <c r="AB86" s="15" t="str">
        <f>IF(LEN($AA86)=0,"N",IF(LEN($AA86)&gt;1,"Error -- Availability entered in an incorrect format",IF($AA86='Control Panel'!$F$36,$AA86,IF($AA86='Control Panel'!$F$37,$AA86,IF($AA86='Control Panel'!$F$38,$AA86,IF($AA86='Control Panel'!$F$39,$AA86,IF($AA86='Control Panel'!$F$40,$AA86,IF($AA86='Control Panel'!$F$41,$AA86,"Error -- Availability entered in an incorrect format"))))))))</f>
        <v>N</v>
      </c>
    </row>
    <row r="87" spans="1:28" s="15" customFormat="1" x14ac:dyDescent="0.25">
      <c r="A87" s="7">
        <v>75</v>
      </c>
      <c r="B87" s="346" t="s">
        <v>1938</v>
      </c>
      <c r="C87" s="344" t="s">
        <v>5</v>
      </c>
      <c r="D87" s="231"/>
      <c r="E87" s="268"/>
      <c r="F87" s="215" t="str">
        <f t="shared" si="2"/>
        <v>N/A</v>
      </c>
      <c r="G87" s="6"/>
      <c r="AA87" s="15" t="str">
        <f t="shared" si="3"/>
        <v/>
      </c>
      <c r="AB87" s="15" t="str">
        <f>IF(LEN($AA87)=0,"N",IF(LEN($AA87)&gt;1,"Error -- Availability entered in an incorrect format",IF($AA87='Control Panel'!$F$36,$AA87,IF($AA87='Control Panel'!$F$37,$AA87,IF($AA87='Control Panel'!$F$38,$AA87,IF($AA87='Control Panel'!$F$39,$AA87,IF($AA87='Control Panel'!$F$40,$AA87,IF($AA87='Control Panel'!$F$41,$AA87,"Error -- Availability entered in an incorrect format"))))))))</f>
        <v>N</v>
      </c>
    </row>
    <row r="88" spans="1:28" s="15" customFormat="1" x14ac:dyDescent="0.25">
      <c r="A88" s="7">
        <v>76</v>
      </c>
      <c r="B88" s="346" t="s">
        <v>1939</v>
      </c>
      <c r="C88" s="344" t="s">
        <v>5</v>
      </c>
      <c r="D88" s="231"/>
      <c r="E88" s="268"/>
      <c r="F88" s="215" t="str">
        <f t="shared" si="2"/>
        <v>N/A</v>
      </c>
      <c r="G88" s="6"/>
      <c r="AA88" s="15" t="str">
        <f t="shared" si="3"/>
        <v/>
      </c>
      <c r="AB88" s="15" t="str">
        <f>IF(LEN($AA88)=0,"N",IF(LEN($AA88)&gt;1,"Error -- Availability entered in an incorrect format",IF($AA88='Control Panel'!$F$36,$AA88,IF($AA88='Control Panel'!$F$37,$AA88,IF($AA88='Control Panel'!$F$38,$AA88,IF($AA88='Control Panel'!$F$39,$AA88,IF($AA88='Control Panel'!$F$40,$AA88,IF($AA88='Control Panel'!$F$41,$AA88,"Error -- Availability entered in an incorrect format"))))))))</f>
        <v>N</v>
      </c>
    </row>
    <row r="89" spans="1:28" s="15" customFormat="1" x14ac:dyDescent="0.25">
      <c r="A89" s="7">
        <v>77</v>
      </c>
      <c r="B89" s="346" t="s">
        <v>1940</v>
      </c>
      <c r="C89" s="344" t="s">
        <v>5</v>
      </c>
      <c r="D89" s="231"/>
      <c r="E89" s="268"/>
      <c r="F89" s="215" t="str">
        <f t="shared" si="2"/>
        <v>N/A</v>
      </c>
      <c r="G89" s="6"/>
      <c r="AA89" s="15" t="str">
        <f t="shared" si="3"/>
        <v/>
      </c>
      <c r="AB89" s="15" t="str">
        <f>IF(LEN($AA89)=0,"N",IF(LEN($AA89)&gt;1,"Error -- Availability entered in an incorrect format",IF($AA89='Control Panel'!$F$36,$AA89,IF($AA89='Control Panel'!$F$37,$AA89,IF($AA89='Control Panel'!$F$38,$AA89,IF($AA89='Control Panel'!$F$39,$AA89,IF($AA89='Control Panel'!$F$40,$AA89,IF($AA89='Control Panel'!$F$41,$AA89,"Error -- Availability entered in an incorrect format"))))))))</f>
        <v>N</v>
      </c>
    </row>
    <row r="90" spans="1:28" s="15" customFormat="1" x14ac:dyDescent="0.25">
      <c r="A90" s="7">
        <v>78</v>
      </c>
      <c r="B90" s="346" t="s">
        <v>1941</v>
      </c>
      <c r="C90" s="344" t="s">
        <v>5</v>
      </c>
      <c r="D90" s="231"/>
      <c r="E90" s="268"/>
      <c r="F90" s="215" t="str">
        <f t="shared" si="2"/>
        <v>N/A</v>
      </c>
      <c r="G90" s="6"/>
      <c r="AA90" s="15" t="str">
        <f t="shared" si="3"/>
        <v/>
      </c>
      <c r="AB90" s="15" t="str">
        <f>IF(LEN($AA90)=0,"N",IF(LEN($AA90)&gt;1,"Error -- Availability entered in an incorrect format",IF($AA90='Control Panel'!$F$36,$AA90,IF($AA90='Control Panel'!$F$37,$AA90,IF($AA90='Control Panel'!$F$38,$AA90,IF($AA90='Control Panel'!$F$39,$AA90,IF($AA90='Control Panel'!$F$40,$AA90,IF($AA90='Control Panel'!$F$41,$AA90,"Error -- Availability entered in an incorrect format"))))))))</f>
        <v>N</v>
      </c>
    </row>
    <row r="91" spans="1:28" s="15" customFormat="1" x14ac:dyDescent="0.25">
      <c r="A91" s="7">
        <v>79</v>
      </c>
      <c r="B91" s="346" t="s">
        <v>1942</v>
      </c>
      <c r="C91" s="344" t="s">
        <v>5</v>
      </c>
      <c r="D91" s="231"/>
      <c r="E91" s="268"/>
      <c r="F91" s="215" t="str">
        <f t="shared" si="2"/>
        <v>N/A</v>
      </c>
      <c r="G91" s="6"/>
      <c r="AA91" s="15" t="str">
        <f t="shared" si="3"/>
        <v/>
      </c>
      <c r="AB91" s="15" t="str">
        <f>IF(LEN($AA91)=0,"N",IF(LEN($AA91)&gt;1,"Error -- Availability entered in an incorrect format",IF($AA91='Control Panel'!$F$36,$AA91,IF($AA91='Control Panel'!$F$37,$AA91,IF($AA91='Control Panel'!$F$38,$AA91,IF($AA91='Control Panel'!$F$39,$AA91,IF($AA91='Control Panel'!$F$40,$AA91,IF($AA91='Control Panel'!$F$41,$AA91,"Error -- Availability entered in an incorrect format"))))))))</f>
        <v>N</v>
      </c>
    </row>
    <row r="92" spans="1:28" s="15" customFormat="1" x14ac:dyDescent="0.25">
      <c r="A92" s="7">
        <v>80</v>
      </c>
      <c r="B92" s="346" t="s">
        <v>1943</v>
      </c>
      <c r="C92" s="344" t="s">
        <v>5</v>
      </c>
      <c r="D92" s="231"/>
      <c r="E92" s="268"/>
      <c r="F92" s="215" t="str">
        <f t="shared" si="2"/>
        <v>N/A</v>
      </c>
      <c r="G92" s="6"/>
      <c r="AA92" s="15" t="str">
        <f t="shared" si="3"/>
        <v/>
      </c>
      <c r="AB92" s="15" t="str">
        <f>IF(LEN($AA92)=0,"N",IF(LEN($AA92)&gt;1,"Error -- Availability entered in an incorrect format",IF($AA92='Control Panel'!$F$36,$AA92,IF($AA92='Control Panel'!$F$37,$AA92,IF($AA92='Control Panel'!$F$38,$AA92,IF($AA92='Control Panel'!$F$39,$AA92,IF($AA92='Control Panel'!$F$40,$AA92,IF($AA92='Control Panel'!$F$41,$AA92,"Error -- Availability entered in an incorrect format"))))))))</f>
        <v>N</v>
      </c>
    </row>
    <row r="93" spans="1:28" s="15" customFormat="1" x14ac:dyDescent="0.25">
      <c r="A93" s="7">
        <v>81</v>
      </c>
      <c r="B93" s="346" t="s">
        <v>1944</v>
      </c>
      <c r="C93" s="344" t="s">
        <v>5</v>
      </c>
      <c r="D93" s="231"/>
      <c r="E93" s="268"/>
      <c r="F93" s="215" t="str">
        <f t="shared" si="2"/>
        <v>N/A</v>
      </c>
      <c r="G93" s="6"/>
      <c r="AA93" s="15" t="str">
        <f t="shared" si="3"/>
        <v/>
      </c>
      <c r="AB93" s="15" t="str">
        <f>IF(LEN($AA93)=0,"N",IF(LEN($AA93)&gt;1,"Error -- Availability entered in an incorrect format",IF($AA93='Control Panel'!$F$36,$AA93,IF($AA93='Control Panel'!$F$37,$AA93,IF($AA93='Control Panel'!$F$38,$AA93,IF($AA93='Control Panel'!$F$39,$AA93,IF($AA93='Control Panel'!$F$40,$AA93,IF($AA93='Control Panel'!$F$41,$AA93,"Error -- Availability entered in an incorrect format"))))))))</f>
        <v>N</v>
      </c>
    </row>
    <row r="94" spans="1:28" s="15" customFormat="1" x14ac:dyDescent="0.25">
      <c r="A94" s="7">
        <v>82</v>
      </c>
      <c r="B94" s="346" t="s">
        <v>1945</v>
      </c>
      <c r="C94" s="344" t="s">
        <v>5</v>
      </c>
      <c r="D94" s="231"/>
      <c r="E94" s="268"/>
      <c r="F94" s="215" t="str">
        <f t="shared" si="2"/>
        <v>N/A</v>
      </c>
      <c r="G94" s="6"/>
      <c r="AA94" s="15" t="str">
        <f t="shared" si="3"/>
        <v/>
      </c>
      <c r="AB94" s="15" t="str">
        <f>IF(LEN($AA94)=0,"N",IF(LEN($AA94)&gt;1,"Error -- Availability entered in an incorrect format",IF($AA94='Control Panel'!$F$36,$AA94,IF($AA94='Control Panel'!$F$37,$AA94,IF($AA94='Control Panel'!$F$38,$AA94,IF($AA94='Control Panel'!$F$39,$AA94,IF($AA94='Control Panel'!$F$40,$AA94,IF($AA94='Control Panel'!$F$41,$AA94,"Error -- Availability entered in an incorrect format"))))))))</f>
        <v>N</v>
      </c>
    </row>
    <row r="95" spans="1:28" s="15" customFormat="1" ht="30" x14ac:dyDescent="0.25">
      <c r="A95" s="7">
        <v>83</v>
      </c>
      <c r="B95" s="346" t="s">
        <v>1946</v>
      </c>
      <c r="C95" s="344" t="s">
        <v>5</v>
      </c>
      <c r="D95" s="231"/>
      <c r="E95" s="268"/>
      <c r="F95" s="215" t="str">
        <f t="shared" si="2"/>
        <v>N/A</v>
      </c>
      <c r="G95" s="6"/>
      <c r="AA95" s="15" t="str">
        <f t="shared" si="3"/>
        <v/>
      </c>
      <c r="AB95" s="15" t="str">
        <f>IF(LEN($AA95)=0,"N",IF(LEN($AA95)&gt;1,"Error -- Availability entered in an incorrect format",IF($AA95='Control Panel'!$F$36,$AA95,IF($AA95='Control Panel'!$F$37,$AA95,IF($AA95='Control Panel'!$F$38,$AA95,IF($AA95='Control Panel'!$F$39,$AA95,IF($AA95='Control Panel'!$F$40,$AA95,IF($AA95='Control Panel'!$F$41,$AA95,"Error -- Availability entered in an incorrect format"))))))))</f>
        <v>N</v>
      </c>
    </row>
    <row r="96" spans="1:28" s="15" customFormat="1" x14ac:dyDescent="0.25">
      <c r="A96" s="7">
        <v>84</v>
      </c>
      <c r="B96" s="346" t="s">
        <v>1947</v>
      </c>
      <c r="C96" s="344" t="s">
        <v>5</v>
      </c>
      <c r="D96" s="231"/>
      <c r="E96" s="268"/>
      <c r="F96" s="215" t="str">
        <f t="shared" si="2"/>
        <v>N/A</v>
      </c>
      <c r="G96" s="6"/>
      <c r="AA96" s="15" t="str">
        <f t="shared" si="3"/>
        <v/>
      </c>
      <c r="AB96" s="15" t="str">
        <f>IF(LEN($AA96)=0,"N",IF(LEN($AA96)&gt;1,"Error -- Availability entered in an incorrect format",IF($AA96='Control Panel'!$F$36,$AA96,IF($AA96='Control Panel'!$F$37,$AA96,IF($AA96='Control Panel'!$F$38,$AA96,IF($AA96='Control Panel'!$F$39,$AA96,IF($AA96='Control Panel'!$F$40,$AA96,IF($AA96='Control Panel'!$F$41,$AA96,"Error -- Availability entered in an incorrect format"))))))))</f>
        <v>N</v>
      </c>
    </row>
    <row r="97" spans="1:28" s="15" customFormat="1" x14ac:dyDescent="0.25">
      <c r="A97" s="7">
        <v>85</v>
      </c>
      <c r="B97" s="346" t="s">
        <v>1948</v>
      </c>
      <c r="C97" s="344" t="s">
        <v>5</v>
      </c>
      <c r="D97" s="231"/>
      <c r="E97" s="268"/>
      <c r="F97" s="215" t="str">
        <f t="shared" si="2"/>
        <v>N/A</v>
      </c>
      <c r="G97" s="6"/>
      <c r="AA97" s="15" t="str">
        <f t="shared" si="3"/>
        <v/>
      </c>
      <c r="AB97" s="15" t="str">
        <f>IF(LEN($AA97)=0,"N",IF(LEN($AA97)&gt;1,"Error -- Availability entered in an incorrect format",IF($AA97='Control Panel'!$F$36,$AA97,IF($AA97='Control Panel'!$F$37,$AA97,IF($AA97='Control Panel'!$F$38,$AA97,IF($AA97='Control Panel'!$F$39,$AA97,IF($AA97='Control Panel'!$F$40,$AA97,IF($AA97='Control Panel'!$F$41,$AA97,"Error -- Availability entered in an incorrect format"))))))))</f>
        <v>N</v>
      </c>
    </row>
    <row r="98" spans="1:28" s="15" customFormat="1" x14ac:dyDescent="0.25">
      <c r="A98" s="7">
        <v>86</v>
      </c>
      <c r="B98" s="346" t="s">
        <v>1949</v>
      </c>
      <c r="C98" s="344" t="s">
        <v>7</v>
      </c>
      <c r="D98" s="231"/>
      <c r="E98" s="268"/>
      <c r="F98" s="215" t="str">
        <f t="shared" si="2"/>
        <v>N/A</v>
      </c>
      <c r="G98" s="6"/>
      <c r="AA98" s="15" t="str">
        <f t="shared" si="3"/>
        <v/>
      </c>
      <c r="AB98" s="15" t="str">
        <f>IF(LEN($AA98)=0,"N",IF(LEN($AA98)&gt;1,"Error -- Availability entered in an incorrect format",IF($AA98='Control Panel'!$F$36,$AA98,IF($AA98='Control Panel'!$F$37,$AA98,IF($AA98='Control Panel'!$F$38,$AA98,IF($AA98='Control Panel'!$F$39,$AA98,IF($AA98='Control Panel'!$F$40,$AA98,IF($AA98='Control Panel'!$F$41,$AA98,"Error -- Availability entered in an incorrect format"))))))))</f>
        <v>N</v>
      </c>
    </row>
    <row r="99" spans="1:28" s="15" customFormat="1" x14ac:dyDescent="0.25">
      <c r="A99" s="7">
        <v>87</v>
      </c>
      <c r="B99" s="346" t="s">
        <v>1950</v>
      </c>
      <c r="C99" s="344" t="s">
        <v>5</v>
      </c>
      <c r="D99" s="231"/>
      <c r="E99" s="268"/>
      <c r="F99" s="215" t="str">
        <f t="shared" si="2"/>
        <v>N/A</v>
      </c>
      <c r="G99" s="6"/>
      <c r="AA99" s="15" t="str">
        <f t="shared" si="3"/>
        <v/>
      </c>
      <c r="AB99" s="15" t="str">
        <f>IF(LEN($AA99)=0,"N",IF(LEN($AA99)&gt;1,"Error -- Availability entered in an incorrect format",IF($AA99='Control Panel'!$F$36,$AA99,IF($AA99='Control Panel'!$F$37,$AA99,IF($AA99='Control Panel'!$F$38,$AA99,IF($AA99='Control Panel'!$F$39,$AA99,IF($AA99='Control Panel'!$F$40,$AA99,IF($AA99='Control Panel'!$F$41,$AA99,"Error -- Availability entered in an incorrect format"))))))))</f>
        <v>N</v>
      </c>
    </row>
    <row r="100" spans="1:28" s="15" customFormat="1" x14ac:dyDescent="0.25">
      <c r="A100" s="7">
        <v>88</v>
      </c>
      <c r="B100" s="346" t="s">
        <v>1951</v>
      </c>
      <c r="C100" s="344" t="s">
        <v>5</v>
      </c>
      <c r="D100" s="231"/>
      <c r="E100" s="268"/>
      <c r="F100" s="215" t="str">
        <f t="shared" si="2"/>
        <v>N/A</v>
      </c>
      <c r="G100" s="6"/>
      <c r="AA100" s="15" t="str">
        <f t="shared" si="3"/>
        <v/>
      </c>
      <c r="AB100" s="15" t="str">
        <f>IF(LEN($AA100)=0,"N",IF(LEN($AA100)&gt;1,"Error -- Availability entered in an incorrect format",IF($AA100='Control Panel'!$F$36,$AA100,IF($AA100='Control Panel'!$F$37,$AA100,IF($AA100='Control Panel'!$F$38,$AA100,IF($AA100='Control Panel'!$F$39,$AA100,IF($AA100='Control Panel'!$F$40,$AA100,IF($AA100='Control Panel'!$F$41,$AA100,"Error -- Availability entered in an incorrect format"))))))))</f>
        <v>N</v>
      </c>
    </row>
    <row r="101" spans="1:28" s="15" customFormat="1" x14ac:dyDescent="0.25">
      <c r="A101" s="7">
        <v>89</v>
      </c>
      <c r="B101" s="346" t="s">
        <v>1952</v>
      </c>
      <c r="C101" s="344" t="s">
        <v>5</v>
      </c>
      <c r="D101" s="231"/>
      <c r="E101" s="268"/>
      <c r="F101" s="215" t="str">
        <f t="shared" si="2"/>
        <v>N/A</v>
      </c>
      <c r="G101" s="6"/>
      <c r="AA101" s="15" t="str">
        <f t="shared" si="3"/>
        <v/>
      </c>
      <c r="AB101" s="15" t="str">
        <f>IF(LEN($AA101)=0,"N",IF(LEN($AA101)&gt;1,"Error -- Availability entered in an incorrect format",IF($AA101='Control Panel'!$F$36,$AA101,IF($AA101='Control Panel'!$F$37,$AA101,IF($AA101='Control Panel'!$F$38,$AA101,IF($AA101='Control Panel'!$F$39,$AA101,IF($AA101='Control Panel'!$F$40,$AA101,IF($AA101='Control Panel'!$F$41,$AA101,"Error -- Availability entered in an incorrect format"))))))))</f>
        <v>N</v>
      </c>
    </row>
    <row r="102" spans="1:28" s="15" customFormat="1" x14ac:dyDescent="0.25">
      <c r="A102" s="7">
        <v>90</v>
      </c>
      <c r="B102" s="346" t="s">
        <v>789</v>
      </c>
      <c r="C102" s="344" t="s">
        <v>5</v>
      </c>
      <c r="D102" s="231"/>
      <c r="E102" s="268"/>
      <c r="F102" s="215" t="str">
        <f t="shared" si="2"/>
        <v>N/A</v>
      </c>
      <c r="G102" s="6"/>
      <c r="AA102" s="15" t="str">
        <f t="shared" si="3"/>
        <v/>
      </c>
      <c r="AB102" s="15" t="str">
        <f>IF(LEN($AA102)=0,"N",IF(LEN($AA102)&gt;1,"Error -- Availability entered in an incorrect format",IF($AA102='Control Panel'!$F$36,$AA102,IF($AA102='Control Panel'!$F$37,$AA102,IF($AA102='Control Panel'!$F$38,$AA102,IF($AA102='Control Panel'!$F$39,$AA102,IF($AA102='Control Panel'!$F$40,$AA102,IF($AA102='Control Panel'!$F$41,$AA102,"Error -- Availability entered in an incorrect format"))))))))</f>
        <v>N</v>
      </c>
    </row>
    <row r="103" spans="1:28" s="15" customFormat="1" x14ac:dyDescent="0.25">
      <c r="A103" s="7">
        <v>91</v>
      </c>
      <c r="B103" s="346" t="s">
        <v>1953</v>
      </c>
      <c r="C103" s="344" t="s">
        <v>5</v>
      </c>
      <c r="D103" s="231"/>
      <c r="E103" s="268"/>
      <c r="F103" s="215" t="str">
        <f t="shared" si="2"/>
        <v>N/A</v>
      </c>
      <c r="G103" s="6"/>
      <c r="AA103" s="15" t="str">
        <f t="shared" si="3"/>
        <v/>
      </c>
      <c r="AB103" s="15" t="str">
        <f>IF(LEN($AA103)=0,"N",IF(LEN($AA103)&gt;1,"Error -- Availability entered in an incorrect format",IF($AA103='Control Panel'!$F$36,$AA103,IF($AA103='Control Panel'!$F$37,$AA103,IF($AA103='Control Panel'!$F$38,$AA103,IF($AA103='Control Panel'!$F$39,$AA103,IF($AA103='Control Panel'!$F$40,$AA103,IF($AA103='Control Panel'!$F$41,$AA103,"Error -- Availability entered in an incorrect format"))))))))</f>
        <v>N</v>
      </c>
    </row>
    <row r="104" spans="1:28" s="15" customFormat="1" x14ac:dyDescent="0.25">
      <c r="A104" s="7">
        <v>92</v>
      </c>
      <c r="B104" s="346" t="s">
        <v>1954</v>
      </c>
      <c r="C104" s="344" t="s">
        <v>5</v>
      </c>
      <c r="D104" s="231"/>
      <c r="E104" s="268"/>
      <c r="F104" s="215" t="str">
        <f t="shared" si="2"/>
        <v>N/A</v>
      </c>
      <c r="G104" s="6"/>
      <c r="AA104" s="15" t="str">
        <f t="shared" si="3"/>
        <v/>
      </c>
      <c r="AB104" s="15" t="str">
        <f>IF(LEN($AA104)=0,"N",IF(LEN($AA104)&gt;1,"Error -- Availability entered in an incorrect format",IF($AA104='Control Panel'!$F$36,$AA104,IF($AA104='Control Panel'!$F$37,$AA104,IF($AA104='Control Panel'!$F$38,$AA104,IF($AA104='Control Panel'!$F$39,$AA104,IF($AA104='Control Panel'!$F$40,$AA104,IF($AA104='Control Panel'!$F$41,$AA104,"Error -- Availability entered in an incorrect format"))))))))</f>
        <v>N</v>
      </c>
    </row>
    <row r="105" spans="1:28" s="15" customFormat="1" x14ac:dyDescent="0.25">
      <c r="A105" s="7">
        <v>93</v>
      </c>
      <c r="B105" s="346" t="s">
        <v>1955</v>
      </c>
      <c r="C105" s="344" t="s">
        <v>5</v>
      </c>
      <c r="D105" s="231"/>
      <c r="E105" s="268"/>
      <c r="F105" s="215" t="str">
        <f t="shared" si="2"/>
        <v>N/A</v>
      </c>
      <c r="G105" s="6"/>
      <c r="AA105" s="15" t="str">
        <f t="shared" si="3"/>
        <v/>
      </c>
      <c r="AB105" s="15" t="str">
        <f>IF(LEN($AA105)=0,"N",IF(LEN($AA105)&gt;1,"Error -- Availability entered in an incorrect format",IF($AA105='Control Panel'!$F$36,$AA105,IF($AA105='Control Panel'!$F$37,$AA105,IF($AA105='Control Panel'!$F$38,$AA105,IF($AA105='Control Panel'!$F$39,$AA105,IF($AA105='Control Panel'!$F$40,$AA105,IF($AA105='Control Panel'!$F$41,$AA105,"Error -- Availability entered in an incorrect format"))))))))</f>
        <v>N</v>
      </c>
    </row>
    <row r="106" spans="1:28" s="15" customFormat="1" x14ac:dyDescent="0.25">
      <c r="A106" s="7">
        <v>94</v>
      </c>
      <c r="B106" s="346" t="s">
        <v>1956</v>
      </c>
      <c r="C106" s="344" t="s">
        <v>5</v>
      </c>
      <c r="D106" s="231"/>
      <c r="E106" s="268"/>
      <c r="F106" s="215" t="str">
        <f t="shared" si="2"/>
        <v>N/A</v>
      </c>
      <c r="G106" s="6"/>
      <c r="AA106" s="15" t="str">
        <f t="shared" si="3"/>
        <v/>
      </c>
      <c r="AB106" s="15" t="str">
        <f>IF(LEN($AA106)=0,"N",IF(LEN($AA106)&gt;1,"Error -- Availability entered in an incorrect format",IF($AA106='Control Panel'!$F$36,$AA106,IF($AA106='Control Panel'!$F$37,$AA106,IF($AA106='Control Panel'!$F$38,$AA106,IF($AA106='Control Panel'!$F$39,$AA106,IF($AA106='Control Panel'!$F$40,$AA106,IF($AA106='Control Panel'!$F$41,$AA106,"Error -- Availability entered in an incorrect format"))))))))</f>
        <v>N</v>
      </c>
    </row>
    <row r="107" spans="1:28" s="15" customFormat="1" x14ac:dyDescent="0.25">
      <c r="A107" s="7">
        <v>95</v>
      </c>
      <c r="B107" s="346" t="s">
        <v>1957</v>
      </c>
      <c r="C107" s="344" t="s">
        <v>5</v>
      </c>
      <c r="D107" s="231"/>
      <c r="E107" s="268"/>
      <c r="F107" s="215" t="str">
        <f t="shared" si="2"/>
        <v>N/A</v>
      </c>
      <c r="G107" s="6"/>
      <c r="AA107" s="15" t="str">
        <f t="shared" si="3"/>
        <v/>
      </c>
      <c r="AB107" s="15" t="str">
        <f>IF(LEN($AA107)=0,"N",IF(LEN($AA107)&gt;1,"Error -- Availability entered in an incorrect format",IF($AA107='Control Panel'!$F$36,$AA107,IF($AA107='Control Panel'!$F$37,$AA107,IF($AA107='Control Panel'!$F$38,$AA107,IF($AA107='Control Panel'!$F$39,$AA107,IF($AA107='Control Panel'!$F$40,$AA107,IF($AA107='Control Panel'!$F$41,$AA107,"Error -- Availability entered in an incorrect format"))))))))</f>
        <v>N</v>
      </c>
    </row>
    <row r="108" spans="1:28" s="15" customFormat="1" ht="30" x14ac:dyDescent="0.25">
      <c r="A108" s="7">
        <v>96</v>
      </c>
      <c r="B108" s="346" t="s">
        <v>1958</v>
      </c>
      <c r="C108" s="344" t="s">
        <v>5</v>
      </c>
      <c r="D108" s="231"/>
      <c r="E108" s="268"/>
      <c r="F108" s="215" t="str">
        <f t="shared" si="2"/>
        <v>N/A</v>
      </c>
      <c r="G108" s="6"/>
      <c r="AA108" s="15" t="str">
        <f t="shared" si="3"/>
        <v/>
      </c>
      <c r="AB108" s="15" t="str">
        <f>IF(LEN($AA108)=0,"N",IF(LEN($AA108)&gt;1,"Error -- Availability entered in an incorrect format",IF($AA108='Control Panel'!$F$36,$AA108,IF($AA108='Control Panel'!$F$37,$AA108,IF($AA108='Control Panel'!$F$38,$AA108,IF($AA108='Control Panel'!$F$39,$AA108,IF($AA108='Control Panel'!$F$40,$AA108,IF($AA108='Control Panel'!$F$41,$AA108,"Error -- Availability entered in an incorrect format"))))))))</f>
        <v>N</v>
      </c>
    </row>
    <row r="109" spans="1:28" s="15" customFormat="1" x14ac:dyDescent="0.25">
      <c r="A109" s="7">
        <v>97</v>
      </c>
      <c r="B109" s="346" t="s">
        <v>1959</v>
      </c>
      <c r="C109" s="344" t="s">
        <v>5</v>
      </c>
      <c r="D109" s="231"/>
      <c r="E109" s="268"/>
      <c r="F109" s="215" t="str">
        <f t="shared" si="2"/>
        <v>N/A</v>
      </c>
      <c r="G109" s="6"/>
      <c r="AA109" s="15" t="str">
        <f t="shared" si="3"/>
        <v/>
      </c>
      <c r="AB109" s="15" t="str">
        <f>IF(LEN($AA109)=0,"N",IF(LEN($AA109)&gt;1,"Error -- Availability entered in an incorrect format",IF($AA109='Control Panel'!$F$36,$AA109,IF($AA109='Control Panel'!$F$37,$AA109,IF($AA109='Control Panel'!$F$38,$AA109,IF($AA109='Control Panel'!$F$39,$AA109,IF($AA109='Control Panel'!$F$40,$AA109,IF($AA109='Control Panel'!$F$41,$AA109,"Error -- Availability entered in an incorrect format"))))))))</f>
        <v>N</v>
      </c>
    </row>
    <row r="110" spans="1:28" s="15" customFormat="1" ht="30" x14ac:dyDescent="0.25">
      <c r="A110" s="7">
        <v>98</v>
      </c>
      <c r="B110" s="346" t="s">
        <v>1960</v>
      </c>
      <c r="C110" s="344" t="s">
        <v>5</v>
      </c>
      <c r="D110" s="231"/>
      <c r="E110" s="268"/>
      <c r="F110" s="215" t="str">
        <f t="shared" si="2"/>
        <v>N/A</v>
      </c>
      <c r="G110" s="6"/>
      <c r="AA110" s="15" t="str">
        <f t="shared" si="3"/>
        <v/>
      </c>
      <c r="AB110" s="15" t="str">
        <f>IF(LEN($AA110)=0,"N",IF(LEN($AA110)&gt;1,"Error -- Availability entered in an incorrect format",IF($AA110='Control Panel'!$F$36,$AA110,IF($AA110='Control Panel'!$F$37,$AA110,IF($AA110='Control Panel'!$F$38,$AA110,IF($AA110='Control Panel'!$F$39,$AA110,IF($AA110='Control Panel'!$F$40,$AA110,IF($AA110='Control Panel'!$F$41,$AA110,"Error -- Availability entered in an incorrect format"))))))))</f>
        <v>N</v>
      </c>
    </row>
    <row r="111" spans="1:28" s="15" customFormat="1" x14ac:dyDescent="0.25">
      <c r="A111" s="7">
        <v>99</v>
      </c>
      <c r="B111" s="346" t="s">
        <v>1961</v>
      </c>
      <c r="C111" s="344" t="s">
        <v>5</v>
      </c>
      <c r="D111" s="231"/>
      <c r="E111" s="268"/>
      <c r="F111" s="215" t="str">
        <f t="shared" si="2"/>
        <v>N/A</v>
      </c>
      <c r="G111" s="6"/>
      <c r="AA111" s="15" t="str">
        <f t="shared" si="3"/>
        <v/>
      </c>
      <c r="AB111" s="15" t="str">
        <f>IF(LEN($AA111)=0,"N",IF(LEN($AA111)&gt;1,"Error -- Availability entered in an incorrect format",IF($AA111='Control Panel'!$F$36,$AA111,IF($AA111='Control Panel'!$F$37,$AA111,IF($AA111='Control Panel'!$F$38,$AA111,IF($AA111='Control Panel'!$F$39,$AA111,IF($AA111='Control Panel'!$F$40,$AA111,IF($AA111='Control Panel'!$F$41,$AA111,"Error -- Availability entered in an incorrect format"))))))))</f>
        <v>N</v>
      </c>
    </row>
    <row r="112" spans="1:28" s="15" customFormat="1" x14ac:dyDescent="0.25">
      <c r="A112" s="7">
        <v>100</v>
      </c>
      <c r="B112" s="346" t="s">
        <v>1962</v>
      </c>
      <c r="C112" s="344" t="s">
        <v>5</v>
      </c>
      <c r="D112" s="231"/>
      <c r="E112" s="268"/>
      <c r="F112" s="215" t="str">
        <f t="shared" si="2"/>
        <v>N/A</v>
      </c>
      <c r="G112" s="6"/>
      <c r="AA112" s="15" t="str">
        <f t="shared" si="3"/>
        <v/>
      </c>
      <c r="AB112" s="15" t="str">
        <f>IF(LEN($AA112)=0,"N",IF(LEN($AA112)&gt;1,"Error -- Availability entered in an incorrect format",IF($AA112='Control Panel'!$F$36,$AA112,IF($AA112='Control Panel'!$F$37,$AA112,IF($AA112='Control Panel'!$F$38,$AA112,IF($AA112='Control Panel'!$F$39,$AA112,IF($AA112='Control Panel'!$F$40,$AA112,IF($AA112='Control Panel'!$F$41,$AA112,"Error -- Availability entered in an incorrect format"))))))))</f>
        <v>N</v>
      </c>
    </row>
    <row r="113" spans="1:28" s="15" customFormat="1" x14ac:dyDescent="0.25">
      <c r="A113" s="7">
        <v>101</v>
      </c>
      <c r="B113" s="346" t="s">
        <v>1963</v>
      </c>
      <c r="C113" s="344" t="s">
        <v>5</v>
      </c>
      <c r="D113" s="231"/>
      <c r="E113" s="268"/>
      <c r="F113" s="215" t="str">
        <f t="shared" si="2"/>
        <v>N/A</v>
      </c>
      <c r="G113" s="6"/>
      <c r="AA113" s="15" t="str">
        <f t="shared" si="3"/>
        <v/>
      </c>
      <c r="AB113" s="15" t="str">
        <f>IF(LEN($AA113)=0,"N",IF(LEN($AA113)&gt;1,"Error -- Availability entered in an incorrect format",IF($AA113='Control Panel'!$F$36,$AA113,IF($AA113='Control Panel'!$F$37,$AA113,IF($AA113='Control Panel'!$F$38,$AA113,IF($AA113='Control Panel'!$F$39,$AA113,IF($AA113='Control Panel'!$F$40,$AA113,IF($AA113='Control Panel'!$F$41,$AA113,"Error -- Availability entered in an incorrect format"))))))))</f>
        <v>N</v>
      </c>
    </row>
    <row r="114" spans="1:28" s="15" customFormat="1" x14ac:dyDescent="0.25">
      <c r="A114" s="7">
        <v>102</v>
      </c>
      <c r="B114" s="346" t="s">
        <v>1964</v>
      </c>
      <c r="C114" s="344" t="s">
        <v>5</v>
      </c>
      <c r="D114" s="231"/>
      <c r="E114" s="268"/>
      <c r="F114" s="215" t="str">
        <f t="shared" si="2"/>
        <v>N/A</v>
      </c>
      <c r="G114" s="6"/>
      <c r="AA114" s="15" t="str">
        <f t="shared" si="3"/>
        <v/>
      </c>
      <c r="AB114" s="15" t="str">
        <f>IF(LEN($AA114)=0,"N",IF(LEN($AA114)&gt;1,"Error -- Availability entered in an incorrect format",IF($AA114='Control Panel'!$F$36,$AA114,IF($AA114='Control Panel'!$F$37,$AA114,IF($AA114='Control Panel'!$F$38,$AA114,IF($AA114='Control Panel'!$F$39,$AA114,IF($AA114='Control Panel'!$F$40,$AA114,IF($AA114='Control Panel'!$F$41,$AA114,"Error -- Availability entered in an incorrect format"))))))))</f>
        <v>N</v>
      </c>
    </row>
    <row r="115" spans="1:28" s="15" customFormat="1" x14ac:dyDescent="0.25">
      <c r="A115" s="7">
        <v>103</v>
      </c>
      <c r="B115" s="346" t="s">
        <v>1965</v>
      </c>
      <c r="C115" s="344" t="s">
        <v>5</v>
      </c>
      <c r="D115" s="231"/>
      <c r="E115" s="268"/>
      <c r="F115" s="215" t="str">
        <f t="shared" si="2"/>
        <v>N/A</v>
      </c>
      <c r="G115" s="6"/>
      <c r="AA115" s="15" t="str">
        <f t="shared" si="3"/>
        <v/>
      </c>
      <c r="AB115" s="15" t="str">
        <f>IF(LEN($AA115)=0,"N",IF(LEN($AA115)&gt;1,"Error -- Availability entered in an incorrect format",IF($AA115='Control Panel'!$F$36,$AA115,IF($AA115='Control Panel'!$F$37,$AA115,IF($AA115='Control Panel'!$F$38,$AA115,IF($AA115='Control Panel'!$F$39,$AA115,IF($AA115='Control Panel'!$F$40,$AA115,IF($AA115='Control Panel'!$F$41,$AA115,"Error -- Availability entered in an incorrect format"))))))))</f>
        <v>N</v>
      </c>
    </row>
    <row r="116" spans="1:28" s="15" customFormat="1" x14ac:dyDescent="0.25">
      <c r="A116" s="7">
        <v>104</v>
      </c>
      <c r="B116" s="346" t="s">
        <v>1966</v>
      </c>
      <c r="C116" s="344" t="s">
        <v>5</v>
      </c>
      <c r="D116" s="231"/>
      <c r="E116" s="268"/>
      <c r="F116" s="215" t="str">
        <f t="shared" si="2"/>
        <v>N/A</v>
      </c>
      <c r="G116" s="6"/>
      <c r="AA116" s="15" t="str">
        <f t="shared" si="3"/>
        <v/>
      </c>
      <c r="AB116" s="15" t="str">
        <f>IF(LEN($AA116)=0,"N",IF(LEN($AA116)&gt;1,"Error -- Availability entered in an incorrect format",IF($AA116='Control Panel'!$F$36,$AA116,IF($AA116='Control Panel'!$F$37,$AA116,IF($AA116='Control Panel'!$F$38,$AA116,IF($AA116='Control Panel'!$F$39,$AA116,IF($AA116='Control Panel'!$F$40,$AA116,IF($AA116='Control Panel'!$F$41,$AA116,"Error -- Availability entered in an incorrect format"))))))))</f>
        <v>N</v>
      </c>
    </row>
    <row r="117" spans="1:28" s="15" customFormat="1" x14ac:dyDescent="0.25">
      <c r="A117" s="7">
        <v>105</v>
      </c>
      <c r="B117" s="346" t="s">
        <v>1967</v>
      </c>
      <c r="C117" s="344" t="s">
        <v>5</v>
      </c>
      <c r="D117" s="231"/>
      <c r="E117" s="268"/>
      <c r="F117" s="215" t="str">
        <f t="shared" si="2"/>
        <v>N/A</v>
      </c>
      <c r="G117" s="6"/>
      <c r="AA117" s="15" t="str">
        <f t="shared" si="3"/>
        <v/>
      </c>
      <c r="AB117" s="15" t="str">
        <f>IF(LEN($AA117)=0,"N",IF(LEN($AA117)&gt;1,"Error -- Availability entered in an incorrect format",IF($AA117='Control Panel'!$F$36,$AA117,IF($AA117='Control Panel'!$F$37,$AA117,IF($AA117='Control Panel'!$F$38,$AA117,IF($AA117='Control Panel'!$F$39,$AA117,IF($AA117='Control Panel'!$F$40,$AA117,IF($AA117='Control Panel'!$F$41,$AA117,"Error -- Availability entered in an incorrect format"))))))))</f>
        <v>N</v>
      </c>
    </row>
    <row r="118" spans="1:28" s="15" customFormat="1" x14ac:dyDescent="0.25">
      <c r="A118" s="7">
        <v>106</v>
      </c>
      <c r="B118" s="346" t="s">
        <v>1968</v>
      </c>
      <c r="C118" s="344" t="s">
        <v>5</v>
      </c>
      <c r="D118" s="231"/>
      <c r="E118" s="268"/>
      <c r="F118" s="215" t="str">
        <f t="shared" si="2"/>
        <v>N/A</v>
      </c>
      <c r="G118" s="6"/>
      <c r="AA118" s="15" t="str">
        <f t="shared" si="3"/>
        <v/>
      </c>
      <c r="AB118" s="15" t="str">
        <f>IF(LEN($AA118)=0,"N",IF(LEN($AA118)&gt;1,"Error -- Availability entered in an incorrect format",IF($AA118='Control Panel'!$F$36,$AA118,IF($AA118='Control Panel'!$F$37,$AA118,IF($AA118='Control Panel'!$F$38,$AA118,IF($AA118='Control Panel'!$F$39,$AA118,IF($AA118='Control Panel'!$F$40,$AA118,IF($AA118='Control Panel'!$F$41,$AA118,"Error -- Availability entered in an incorrect format"))))))))</f>
        <v>N</v>
      </c>
    </row>
    <row r="119" spans="1:28" s="15" customFormat="1" x14ac:dyDescent="0.25">
      <c r="A119" s="7">
        <v>107</v>
      </c>
      <c r="B119" s="346" t="s">
        <v>1969</v>
      </c>
      <c r="C119" s="344" t="s">
        <v>5</v>
      </c>
      <c r="D119" s="231"/>
      <c r="E119" s="268"/>
      <c r="F119" s="215" t="str">
        <f t="shared" si="2"/>
        <v>N/A</v>
      </c>
      <c r="G119" s="6"/>
      <c r="AA119" s="15" t="str">
        <f t="shared" si="3"/>
        <v/>
      </c>
      <c r="AB119" s="15" t="str">
        <f>IF(LEN($AA119)=0,"N",IF(LEN($AA119)&gt;1,"Error -- Availability entered in an incorrect format",IF($AA119='Control Panel'!$F$36,$AA119,IF($AA119='Control Panel'!$F$37,$AA119,IF($AA119='Control Panel'!$F$38,$AA119,IF($AA119='Control Panel'!$F$39,$AA119,IF($AA119='Control Panel'!$F$40,$AA119,IF($AA119='Control Panel'!$F$41,$AA119,"Error -- Availability entered in an incorrect format"))))))))</f>
        <v>N</v>
      </c>
    </row>
    <row r="120" spans="1:28" s="15" customFormat="1" x14ac:dyDescent="0.25">
      <c r="A120" s="7">
        <v>108</v>
      </c>
      <c r="B120" s="346" t="s">
        <v>1970</v>
      </c>
      <c r="C120" s="344" t="s">
        <v>5</v>
      </c>
      <c r="D120" s="231"/>
      <c r="E120" s="268"/>
      <c r="F120" s="215" t="str">
        <f t="shared" si="2"/>
        <v>N/A</v>
      </c>
      <c r="G120" s="6"/>
      <c r="AA120" s="15" t="str">
        <f t="shared" si="3"/>
        <v/>
      </c>
      <c r="AB120" s="15" t="str">
        <f>IF(LEN($AA120)=0,"N",IF(LEN($AA120)&gt;1,"Error -- Availability entered in an incorrect format",IF($AA120='Control Panel'!$F$36,$AA120,IF($AA120='Control Panel'!$F$37,$AA120,IF($AA120='Control Panel'!$F$38,$AA120,IF($AA120='Control Panel'!$F$39,$AA120,IF($AA120='Control Panel'!$F$40,$AA120,IF($AA120='Control Panel'!$F$41,$AA120,"Error -- Availability entered in an incorrect format"))))))))</f>
        <v>N</v>
      </c>
    </row>
    <row r="121" spans="1:28" s="15" customFormat="1" x14ac:dyDescent="0.25">
      <c r="A121" s="7">
        <v>109</v>
      </c>
      <c r="B121" s="346" t="s">
        <v>1971</v>
      </c>
      <c r="C121" s="344" t="s">
        <v>5</v>
      </c>
      <c r="D121" s="231"/>
      <c r="E121" s="268"/>
      <c r="F121" s="215" t="str">
        <f t="shared" si="2"/>
        <v>N/A</v>
      </c>
      <c r="G121" s="6"/>
      <c r="AA121" s="15" t="str">
        <f t="shared" si="3"/>
        <v/>
      </c>
      <c r="AB121" s="15" t="str">
        <f>IF(LEN($AA121)=0,"N",IF(LEN($AA121)&gt;1,"Error -- Availability entered in an incorrect format",IF($AA121='Control Panel'!$F$36,$AA121,IF($AA121='Control Panel'!$F$37,$AA121,IF($AA121='Control Panel'!$F$38,$AA121,IF($AA121='Control Panel'!$F$39,$AA121,IF($AA121='Control Panel'!$F$40,$AA121,IF($AA121='Control Panel'!$F$41,$AA121,"Error -- Availability entered in an incorrect format"))))))))</f>
        <v>N</v>
      </c>
    </row>
    <row r="122" spans="1:28" s="15" customFormat="1" x14ac:dyDescent="0.25">
      <c r="A122" s="7">
        <v>110</v>
      </c>
      <c r="B122" s="346" t="s">
        <v>1972</v>
      </c>
      <c r="C122" s="344" t="s">
        <v>5</v>
      </c>
      <c r="D122" s="231"/>
      <c r="E122" s="268"/>
      <c r="F122" s="215" t="str">
        <f t="shared" si="2"/>
        <v>N/A</v>
      </c>
      <c r="G122" s="6"/>
      <c r="AA122" s="15" t="str">
        <f t="shared" si="3"/>
        <v/>
      </c>
      <c r="AB122" s="15" t="str">
        <f>IF(LEN($AA122)=0,"N",IF(LEN($AA122)&gt;1,"Error -- Availability entered in an incorrect format",IF($AA122='Control Panel'!$F$36,$AA122,IF($AA122='Control Panel'!$F$37,$AA122,IF($AA122='Control Panel'!$F$38,$AA122,IF($AA122='Control Panel'!$F$39,$AA122,IF($AA122='Control Panel'!$F$40,$AA122,IF($AA122='Control Panel'!$F$41,$AA122,"Error -- Availability entered in an incorrect format"))))))))</f>
        <v>N</v>
      </c>
    </row>
    <row r="123" spans="1:28" s="15" customFormat="1" x14ac:dyDescent="0.25">
      <c r="A123" s="7">
        <v>111</v>
      </c>
      <c r="B123" s="346" t="s">
        <v>1973</v>
      </c>
      <c r="C123" s="344" t="s">
        <v>5</v>
      </c>
      <c r="D123" s="231"/>
      <c r="E123" s="268"/>
      <c r="F123" s="215" t="str">
        <f t="shared" si="2"/>
        <v>N/A</v>
      </c>
      <c r="G123" s="6"/>
      <c r="AA123" s="15" t="str">
        <f t="shared" si="3"/>
        <v/>
      </c>
      <c r="AB123" s="15" t="str">
        <f>IF(LEN($AA123)=0,"N",IF(LEN($AA123)&gt;1,"Error -- Availability entered in an incorrect format",IF($AA123='Control Panel'!$F$36,$AA123,IF($AA123='Control Panel'!$F$37,$AA123,IF($AA123='Control Panel'!$F$38,$AA123,IF($AA123='Control Panel'!$F$39,$AA123,IF($AA123='Control Panel'!$F$40,$AA123,IF($AA123='Control Panel'!$F$41,$AA123,"Error -- Availability entered in an incorrect format"))))))))</f>
        <v>N</v>
      </c>
    </row>
    <row r="124" spans="1:28" s="15" customFormat="1" x14ac:dyDescent="0.25">
      <c r="A124" s="7">
        <v>112</v>
      </c>
      <c r="B124" s="346" t="s">
        <v>1974</v>
      </c>
      <c r="C124" s="344" t="s">
        <v>5</v>
      </c>
      <c r="D124" s="231"/>
      <c r="E124" s="268"/>
      <c r="F124" s="215" t="str">
        <f t="shared" si="2"/>
        <v>N/A</v>
      </c>
      <c r="G124" s="6"/>
      <c r="AA124" s="15" t="str">
        <f t="shared" si="3"/>
        <v/>
      </c>
      <c r="AB124" s="15" t="str">
        <f>IF(LEN($AA124)=0,"N",IF(LEN($AA124)&gt;1,"Error -- Availability entered in an incorrect format",IF($AA124='Control Panel'!$F$36,$AA124,IF($AA124='Control Panel'!$F$37,$AA124,IF($AA124='Control Panel'!$F$38,$AA124,IF($AA124='Control Panel'!$F$39,$AA124,IF($AA124='Control Panel'!$F$40,$AA124,IF($AA124='Control Panel'!$F$41,$AA124,"Error -- Availability entered in an incorrect format"))))))))</f>
        <v>N</v>
      </c>
    </row>
    <row r="125" spans="1:28" s="15" customFormat="1" x14ac:dyDescent="0.25">
      <c r="A125" s="7">
        <v>113</v>
      </c>
      <c r="B125" s="346" t="s">
        <v>1975</v>
      </c>
      <c r="C125" s="344" t="s">
        <v>5</v>
      </c>
      <c r="D125" s="231"/>
      <c r="E125" s="268"/>
      <c r="F125" s="215" t="str">
        <f t="shared" si="2"/>
        <v>N/A</v>
      </c>
      <c r="G125" s="6"/>
      <c r="AA125" s="15" t="str">
        <f t="shared" si="3"/>
        <v/>
      </c>
      <c r="AB125" s="15" t="str">
        <f>IF(LEN($AA125)=0,"N",IF(LEN($AA125)&gt;1,"Error -- Availability entered in an incorrect format",IF($AA125='Control Panel'!$F$36,$AA125,IF($AA125='Control Panel'!$F$37,$AA125,IF($AA125='Control Panel'!$F$38,$AA125,IF($AA125='Control Panel'!$F$39,$AA125,IF($AA125='Control Panel'!$F$40,$AA125,IF($AA125='Control Panel'!$F$41,$AA125,"Error -- Availability entered in an incorrect format"))))))))</f>
        <v>N</v>
      </c>
    </row>
    <row r="126" spans="1:28" s="15" customFormat="1" x14ac:dyDescent="0.25">
      <c r="A126" s="7">
        <v>114</v>
      </c>
      <c r="B126" s="346" t="s">
        <v>1976</v>
      </c>
      <c r="C126" s="344" t="s">
        <v>5</v>
      </c>
      <c r="D126" s="231"/>
      <c r="E126" s="268"/>
      <c r="F126" s="215" t="str">
        <f t="shared" si="2"/>
        <v>N/A</v>
      </c>
      <c r="G126" s="6"/>
      <c r="AA126" s="15" t="str">
        <f t="shared" si="3"/>
        <v/>
      </c>
      <c r="AB126" s="15" t="str">
        <f>IF(LEN($AA126)=0,"N",IF(LEN($AA126)&gt;1,"Error -- Availability entered in an incorrect format",IF($AA126='Control Panel'!$F$36,$AA126,IF($AA126='Control Panel'!$F$37,$AA126,IF($AA126='Control Panel'!$F$38,$AA126,IF($AA126='Control Panel'!$F$39,$AA126,IF($AA126='Control Panel'!$F$40,$AA126,IF($AA126='Control Panel'!$F$41,$AA126,"Error -- Availability entered in an incorrect format"))))))))</f>
        <v>N</v>
      </c>
    </row>
    <row r="127" spans="1:28" s="15" customFormat="1" x14ac:dyDescent="0.25">
      <c r="A127" s="7">
        <v>115</v>
      </c>
      <c r="B127" s="346" t="s">
        <v>1977</v>
      </c>
      <c r="C127" s="344" t="s">
        <v>5</v>
      </c>
      <c r="D127" s="231"/>
      <c r="E127" s="268"/>
      <c r="F127" s="215" t="str">
        <f t="shared" si="2"/>
        <v>N/A</v>
      </c>
      <c r="G127" s="6"/>
      <c r="AA127" s="15" t="str">
        <f t="shared" si="3"/>
        <v/>
      </c>
      <c r="AB127" s="15" t="str">
        <f>IF(LEN($AA127)=0,"N",IF(LEN($AA127)&gt;1,"Error -- Availability entered in an incorrect format",IF($AA127='Control Panel'!$F$36,$AA127,IF($AA127='Control Panel'!$F$37,$AA127,IF($AA127='Control Panel'!$F$38,$AA127,IF($AA127='Control Panel'!$F$39,$AA127,IF($AA127='Control Panel'!$F$40,$AA127,IF($AA127='Control Panel'!$F$41,$AA127,"Error -- Availability entered in an incorrect format"))))))))</f>
        <v>N</v>
      </c>
    </row>
    <row r="128" spans="1:28" s="15" customFormat="1" x14ac:dyDescent="0.25">
      <c r="A128" s="7">
        <v>116</v>
      </c>
      <c r="B128" s="346" t="s">
        <v>1978</v>
      </c>
      <c r="C128" s="344" t="s">
        <v>5</v>
      </c>
      <c r="D128" s="231"/>
      <c r="E128" s="268"/>
      <c r="F128" s="215" t="str">
        <f t="shared" si="2"/>
        <v>N/A</v>
      </c>
      <c r="G128" s="6"/>
      <c r="AA128" s="15" t="str">
        <f t="shared" si="3"/>
        <v/>
      </c>
      <c r="AB128" s="15" t="str">
        <f>IF(LEN($AA128)=0,"N",IF(LEN($AA128)&gt;1,"Error -- Availability entered in an incorrect format",IF($AA128='Control Panel'!$F$36,$AA128,IF($AA128='Control Panel'!$F$37,$AA128,IF($AA128='Control Panel'!$F$38,$AA128,IF($AA128='Control Panel'!$F$39,$AA128,IF($AA128='Control Panel'!$F$40,$AA128,IF($AA128='Control Panel'!$F$41,$AA128,"Error -- Availability entered in an incorrect format"))))))))</f>
        <v>N</v>
      </c>
    </row>
    <row r="129" spans="1:28" s="15" customFormat="1" x14ac:dyDescent="0.25">
      <c r="A129" s="7">
        <v>117</v>
      </c>
      <c r="B129" s="346" t="s">
        <v>1979</v>
      </c>
      <c r="C129" s="344" t="s">
        <v>5</v>
      </c>
      <c r="D129" s="231"/>
      <c r="E129" s="268"/>
      <c r="F129" s="215" t="str">
        <f t="shared" si="2"/>
        <v>N/A</v>
      </c>
      <c r="G129" s="6"/>
      <c r="AA129" s="15" t="str">
        <f t="shared" si="3"/>
        <v/>
      </c>
      <c r="AB129" s="15" t="str">
        <f>IF(LEN($AA129)=0,"N",IF(LEN($AA129)&gt;1,"Error -- Availability entered in an incorrect format",IF($AA129='Control Panel'!$F$36,$AA129,IF($AA129='Control Panel'!$F$37,$AA129,IF($AA129='Control Panel'!$F$38,$AA129,IF($AA129='Control Panel'!$F$39,$AA129,IF($AA129='Control Panel'!$F$40,$AA129,IF($AA129='Control Panel'!$F$41,$AA129,"Error -- Availability entered in an incorrect format"))))))))</f>
        <v>N</v>
      </c>
    </row>
    <row r="130" spans="1:28" s="15" customFormat="1" x14ac:dyDescent="0.25">
      <c r="A130" s="7">
        <v>118</v>
      </c>
      <c r="B130" s="346" t="s">
        <v>1980</v>
      </c>
      <c r="C130" s="344" t="s">
        <v>5</v>
      </c>
      <c r="D130" s="231"/>
      <c r="E130" s="268"/>
      <c r="F130" s="215" t="str">
        <f t="shared" si="2"/>
        <v>N/A</v>
      </c>
      <c r="G130" s="6"/>
      <c r="AA130" s="15" t="str">
        <f t="shared" si="3"/>
        <v/>
      </c>
      <c r="AB130" s="15" t="str">
        <f>IF(LEN($AA130)=0,"N",IF(LEN($AA130)&gt;1,"Error -- Availability entered in an incorrect format",IF($AA130='Control Panel'!$F$36,$AA130,IF($AA130='Control Panel'!$F$37,$AA130,IF($AA130='Control Panel'!$F$38,$AA130,IF($AA130='Control Panel'!$F$39,$AA130,IF($AA130='Control Panel'!$F$40,$AA130,IF($AA130='Control Panel'!$F$41,$AA130,"Error -- Availability entered in an incorrect format"))))))))</f>
        <v>N</v>
      </c>
    </row>
    <row r="131" spans="1:28" s="15" customFormat="1" x14ac:dyDescent="0.25">
      <c r="A131" s="7">
        <v>119</v>
      </c>
      <c r="B131" s="346" t="s">
        <v>1981</v>
      </c>
      <c r="C131" s="344" t="s">
        <v>5</v>
      </c>
      <c r="D131" s="231"/>
      <c r="E131" s="268"/>
      <c r="F131" s="215" t="str">
        <f t="shared" si="2"/>
        <v>N/A</v>
      </c>
      <c r="G131" s="6"/>
      <c r="AA131" s="15" t="str">
        <f t="shared" si="3"/>
        <v/>
      </c>
      <c r="AB131" s="15" t="str">
        <f>IF(LEN($AA131)=0,"N",IF(LEN($AA131)&gt;1,"Error -- Availability entered in an incorrect format",IF($AA131='Control Panel'!$F$36,$AA131,IF($AA131='Control Panel'!$F$37,$AA131,IF($AA131='Control Panel'!$F$38,$AA131,IF($AA131='Control Panel'!$F$39,$AA131,IF($AA131='Control Panel'!$F$40,$AA131,IF($AA131='Control Panel'!$F$41,$AA131,"Error -- Availability entered in an incorrect format"))))))))</f>
        <v>N</v>
      </c>
    </row>
    <row r="132" spans="1:28" s="15" customFormat="1" x14ac:dyDescent="0.25">
      <c r="A132" s="7">
        <v>120</v>
      </c>
      <c r="B132" s="346" t="s">
        <v>1982</v>
      </c>
      <c r="C132" s="344" t="s">
        <v>5</v>
      </c>
      <c r="D132" s="231"/>
      <c r="E132" s="268"/>
      <c r="F132" s="215" t="str">
        <f t="shared" si="2"/>
        <v>N/A</v>
      </c>
      <c r="G132" s="6"/>
      <c r="AA132" s="15" t="str">
        <f t="shared" si="3"/>
        <v/>
      </c>
      <c r="AB132" s="15" t="str">
        <f>IF(LEN($AA132)=0,"N",IF(LEN($AA132)&gt;1,"Error -- Availability entered in an incorrect format",IF($AA132='Control Panel'!$F$36,$AA132,IF($AA132='Control Panel'!$F$37,$AA132,IF($AA132='Control Panel'!$F$38,$AA132,IF($AA132='Control Panel'!$F$39,$AA132,IF($AA132='Control Panel'!$F$40,$AA132,IF($AA132='Control Panel'!$F$41,$AA132,"Error -- Availability entered in an incorrect format"))))))))</f>
        <v>N</v>
      </c>
    </row>
    <row r="133" spans="1:28" s="15" customFormat="1" x14ac:dyDescent="0.25">
      <c r="A133" s="7">
        <v>121</v>
      </c>
      <c r="B133" s="346" t="s">
        <v>1983</v>
      </c>
      <c r="C133" s="344" t="s">
        <v>5</v>
      </c>
      <c r="D133" s="231"/>
      <c r="E133" s="268"/>
      <c r="F133" s="215" t="str">
        <f t="shared" si="2"/>
        <v>N/A</v>
      </c>
      <c r="G133" s="6"/>
      <c r="AA133" s="15" t="str">
        <f t="shared" si="3"/>
        <v/>
      </c>
      <c r="AB133" s="15" t="str">
        <f>IF(LEN($AA133)=0,"N",IF(LEN($AA133)&gt;1,"Error -- Availability entered in an incorrect format",IF($AA133='Control Panel'!$F$36,$AA133,IF($AA133='Control Panel'!$F$37,$AA133,IF($AA133='Control Panel'!$F$38,$AA133,IF($AA133='Control Panel'!$F$39,$AA133,IF($AA133='Control Panel'!$F$40,$AA133,IF($AA133='Control Panel'!$F$41,$AA133,"Error -- Availability entered in an incorrect format"))))))))</f>
        <v>N</v>
      </c>
    </row>
    <row r="134" spans="1:28" s="15" customFormat="1" x14ac:dyDescent="0.25">
      <c r="A134" s="7">
        <v>122</v>
      </c>
      <c r="B134" s="346" t="s">
        <v>1984</v>
      </c>
      <c r="C134" s="344" t="s">
        <v>5</v>
      </c>
      <c r="D134" s="231"/>
      <c r="E134" s="268"/>
      <c r="F134" s="215" t="str">
        <f t="shared" si="2"/>
        <v>N/A</v>
      </c>
      <c r="G134" s="6"/>
      <c r="AA134" s="15" t="str">
        <f t="shared" si="3"/>
        <v/>
      </c>
      <c r="AB134" s="15" t="str">
        <f>IF(LEN($AA134)=0,"N",IF(LEN($AA134)&gt;1,"Error -- Availability entered in an incorrect format",IF($AA134='Control Panel'!$F$36,$AA134,IF($AA134='Control Panel'!$F$37,$AA134,IF($AA134='Control Panel'!$F$38,$AA134,IF($AA134='Control Panel'!$F$39,$AA134,IF($AA134='Control Panel'!$F$40,$AA134,IF($AA134='Control Panel'!$F$41,$AA134,"Error -- Availability entered in an incorrect format"))))))))</f>
        <v>N</v>
      </c>
    </row>
    <row r="135" spans="1:28" s="15" customFormat="1" x14ac:dyDescent="0.25">
      <c r="A135" s="7">
        <v>123</v>
      </c>
      <c r="B135" s="346" t="s">
        <v>1985</v>
      </c>
      <c r="C135" s="344" t="s">
        <v>5</v>
      </c>
      <c r="D135" s="231"/>
      <c r="E135" s="268"/>
      <c r="F135" s="215" t="str">
        <f t="shared" si="2"/>
        <v>N/A</v>
      </c>
      <c r="G135" s="6"/>
      <c r="AA135" s="15" t="str">
        <f t="shared" si="3"/>
        <v/>
      </c>
      <c r="AB135" s="15" t="str">
        <f>IF(LEN($AA135)=0,"N",IF(LEN($AA135)&gt;1,"Error -- Availability entered in an incorrect format",IF($AA135='Control Panel'!$F$36,$AA135,IF($AA135='Control Panel'!$F$37,$AA135,IF($AA135='Control Panel'!$F$38,$AA135,IF($AA135='Control Panel'!$F$39,$AA135,IF($AA135='Control Panel'!$F$40,$AA135,IF($AA135='Control Panel'!$F$41,$AA135,"Error -- Availability entered in an incorrect format"))))))))</f>
        <v>N</v>
      </c>
    </row>
    <row r="136" spans="1:28" s="15" customFormat="1" x14ac:dyDescent="0.25">
      <c r="A136" s="7">
        <v>124</v>
      </c>
      <c r="B136" s="346" t="s">
        <v>1986</v>
      </c>
      <c r="C136" s="344" t="s">
        <v>5</v>
      </c>
      <c r="D136" s="231"/>
      <c r="E136" s="268"/>
      <c r="F136" s="215" t="str">
        <f t="shared" si="2"/>
        <v>N/A</v>
      </c>
      <c r="G136" s="6"/>
      <c r="AA136" s="15" t="str">
        <f t="shared" si="3"/>
        <v/>
      </c>
      <c r="AB136" s="15" t="str">
        <f>IF(LEN($AA136)=0,"N",IF(LEN($AA136)&gt;1,"Error -- Availability entered in an incorrect format",IF($AA136='Control Panel'!$F$36,$AA136,IF($AA136='Control Panel'!$F$37,$AA136,IF($AA136='Control Panel'!$F$38,$AA136,IF($AA136='Control Panel'!$F$39,$AA136,IF($AA136='Control Panel'!$F$40,$AA136,IF($AA136='Control Panel'!$F$41,$AA136,"Error -- Availability entered in an incorrect format"))))))))</f>
        <v>N</v>
      </c>
    </row>
    <row r="137" spans="1:28" s="15" customFormat="1" x14ac:dyDescent="0.25">
      <c r="A137" s="7">
        <v>125</v>
      </c>
      <c r="B137" s="346" t="s">
        <v>1987</v>
      </c>
      <c r="C137" s="344" t="s">
        <v>5</v>
      </c>
      <c r="D137" s="231"/>
      <c r="E137" s="268"/>
      <c r="F137" s="215" t="str">
        <f t="shared" si="2"/>
        <v>N/A</v>
      </c>
      <c r="G137" s="6"/>
      <c r="AA137" s="15" t="str">
        <f t="shared" si="3"/>
        <v/>
      </c>
      <c r="AB137" s="15" t="str">
        <f>IF(LEN($AA137)=0,"N",IF(LEN($AA137)&gt;1,"Error -- Availability entered in an incorrect format",IF($AA137='Control Panel'!$F$36,$AA137,IF($AA137='Control Panel'!$F$37,$AA137,IF($AA137='Control Panel'!$F$38,$AA137,IF($AA137='Control Panel'!$F$39,$AA137,IF($AA137='Control Panel'!$F$40,$AA137,IF($AA137='Control Panel'!$F$41,$AA137,"Error -- Availability entered in an incorrect format"))))))))</f>
        <v>N</v>
      </c>
    </row>
    <row r="138" spans="1:28" s="15" customFormat="1" x14ac:dyDescent="0.25">
      <c r="A138" s="7">
        <v>126</v>
      </c>
      <c r="B138" s="346" t="s">
        <v>1988</v>
      </c>
      <c r="C138" s="344" t="s">
        <v>5</v>
      </c>
      <c r="D138" s="231"/>
      <c r="E138" s="268"/>
      <c r="F138" s="215" t="str">
        <f t="shared" si="2"/>
        <v>N/A</v>
      </c>
      <c r="G138" s="6"/>
      <c r="AA138" s="15" t="str">
        <f t="shared" si="3"/>
        <v/>
      </c>
      <c r="AB138" s="15" t="str">
        <f>IF(LEN($AA138)=0,"N",IF(LEN($AA138)&gt;1,"Error -- Availability entered in an incorrect format",IF($AA138='Control Panel'!$F$36,$AA138,IF($AA138='Control Panel'!$F$37,$AA138,IF($AA138='Control Panel'!$F$38,$AA138,IF($AA138='Control Panel'!$F$39,$AA138,IF($AA138='Control Panel'!$F$40,$AA138,IF($AA138='Control Panel'!$F$41,$AA138,"Error -- Availability entered in an incorrect format"))))))))</f>
        <v>N</v>
      </c>
    </row>
    <row r="139" spans="1:28" s="15" customFormat="1" x14ac:dyDescent="0.25">
      <c r="A139" s="7">
        <v>127</v>
      </c>
      <c r="B139" s="346" t="s">
        <v>1989</v>
      </c>
      <c r="C139" s="344" t="s">
        <v>5</v>
      </c>
      <c r="D139" s="231"/>
      <c r="E139" s="268"/>
      <c r="F139" s="215" t="str">
        <f t="shared" si="2"/>
        <v>N/A</v>
      </c>
      <c r="G139" s="6"/>
      <c r="AA139" s="15" t="str">
        <f t="shared" si="3"/>
        <v/>
      </c>
      <c r="AB139" s="15" t="str">
        <f>IF(LEN($AA139)=0,"N",IF(LEN($AA139)&gt;1,"Error -- Availability entered in an incorrect format",IF($AA139='Control Panel'!$F$36,$AA139,IF($AA139='Control Panel'!$F$37,$AA139,IF($AA139='Control Panel'!$F$38,$AA139,IF($AA139='Control Panel'!$F$39,$AA139,IF($AA139='Control Panel'!$F$40,$AA139,IF($AA139='Control Panel'!$F$41,$AA139,"Error -- Availability entered in an incorrect format"))))))))</f>
        <v>N</v>
      </c>
    </row>
    <row r="140" spans="1:28" s="15" customFormat="1" x14ac:dyDescent="0.25">
      <c r="A140" s="7">
        <v>128</v>
      </c>
      <c r="B140" s="346" t="s">
        <v>1990</v>
      </c>
      <c r="C140" s="344" t="s">
        <v>5</v>
      </c>
      <c r="D140" s="231"/>
      <c r="E140" s="268"/>
      <c r="F140" s="215" t="str">
        <f t="shared" si="2"/>
        <v>N/A</v>
      </c>
      <c r="G140" s="6"/>
      <c r="AA140" s="15" t="str">
        <f t="shared" si="3"/>
        <v/>
      </c>
      <c r="AB140" s="15" t="str">
        <f>IF(LEN($AA140)=0,"N",IF(LEN($AA140)&gt;1,"Error -- Availability entered in an incorrect format",IF($AA140='Control Panel'!$F$36,$AA140,IF($AA140='Control Panel'!$F$37,$AA140,IF($AA140='Control Panel'!$F$38,$AA140,IF($AA140='Control Panel'!$F$39,$AA140,IF($AA140='Control Panel'!$F$40,$AA140,IF($AA140='Control Panel'!$F$41,$AA140,"Error -- Availability entered in an incorrect format"))))))))</f>
        <v>N</v>
      </c>
    </row>
    <row r="141" spans="1:28" s="15" customFormat="1" x14ac:dyDescent="0.25">
      <c r="A141" s="7">
        <v>129</v>
      </c>
      <c r="B141" s="346" t="s">
        <v>1991</v>
      </c>
      <c r="C141" s="344" t="s">
        <v>5</v>
      </c>
      <c r="D141" s="231"/>
      <c r="E141" s="268"/>
      <c r="F141" s="215" t="str">
        <f t="shared" si="2"/>
        <v>N/A</v>
      </c>
      <c r="G141" s="6"/>
      <c r="AA141" s="15" t="str">
        <f t="shared" si="3"/>
        <v/>
      </c>
      <c r="AB141" s="15" t="str">
        <f>IF(LEN($AA141)=0,"N",IF(LEN($AA141)&gt;1,"Error -- Availability entered in an incorrect format",IF($AA141='Control Panel'!$F$36,$AA141,IF($AA141='Control Panel'!$F$37,$AA141,IF($AA141='Control Panel'!$F$38,$AA141,IF($AA141='Control Panel'!$F$39,$AA141,IF($AA141='Control Panel'!$F$40,$AA141,IF($AA141='Control Panel'!$F$41,$AA141,"Error -- Availability entered in an incorrect format"))))))))</f>
        <v>N</v>
      </c>
    </row>
    <row r="142" spans="1:28" s="15" customFormat="1" x14ac:dyDescent="0.25">
      <c r="A142" s="7">
        <v>130</v>
      </c>
      <c r="B142" s="346" t="s">
        <v>1992</v>
      </c>
      <c r="C142" s="344" t="s">
        <v>5</v>
      </c>
      <c r="D142" s="231"/>
      <c r="E142" s="268"/>
      <c r="F142" s="215" t="str">
        <f t="shared" ref="F142:F205" si="4">IF($D$10=$A$9,"N/A",$D$10)</f>
        <v>N/A</v>
      </c>
      <c r="G142" s="6"/>
      <c r="AA142" s="15" t="str">
        <f t="shared" ref="AA142:AA205" si="5">TRIM($D142)</f>
        <v/>
      </c>
      <c r="AB142" s="15" t="str">
        <f>IF(LEN($AA142)=0,"N",IF(LEN($AA142)&gt;1,"Error -- Availability entered in an incorrect format",IF($AA142='Control Panel'!$F$36,$AA142,IF($AA142='Control Panel'!$F$37,$AA142,IF($AA142='Control Panel'!$F$38,$AA142,IF($AA142='Control Panel'!$F$39,$AA142,IF($AA142='Control Panel'!$F$40,$AA142,IF($AA142='Control Panel'!$F$41,$AA142,"Error -- Availability entered in an incorrect format"))))))))</f>
        <v>N</v>
      </c>
    </row>
    <row r="143" spans="1:28" s="15" customFormat="1" x14ac:dyDescent="0.25">
      <c r="A143" s="7">
        <v>131</v>
      </c>
      <c r="B143" s="346" t="s">
        <v>1993</v>
      </c>
      <c r="C143" s="344" t="s">
        <v>5</v>
      </c>
      <c r="D143" s="231"/>
      <c r="E143" s="268"/>
      <c r="F143" s="215" t="str">
        <f t="shared" si="4"/>
        <v>N/A</v>
      </c>
      <c r="G143" s="6"/>
      <c r="AA143" s="15" t="str">
        <f t="shared" si="5"/>
        <v/>
      </c>
      <c r="AB143" s="15" t="str">
        <f>IF(LEN($AA143)=0,"N",IF(LEN($AA143)&gt;1,"Error -- Availability entered in an incorrect format",IF($AA143='Control Panel'!$F$36,$AA143,IF($AA143='Control Panel'!$F$37,$AA143,IF($AA143='Control Panel'!$F$38,$AA143,IF($AA143='Control Panel'!$F$39,$AA143,IF($AA143='Control Panel'!$F$40,$AA143,IF($AA143='Control Panel'!$F$41,$AA143,"Error -- Availability entered in an incorrect format"))))))))</f>
        <v>N</v>
      </c>
    </row>
    <row r="144" spans="1:28" s="15" customFormat="1" x14ac:dyDescent="0.25">
      <c r="A144" s="7">
        <v>132</v>
      </c>
      <c r="B144" s="346" t="s">
        <v>1994</v>
      </c>
      <c r="C144" s="344" t="s">
        <v>5</v>
      </c>
      <c r="D144" s="231"/>
      <c r="E144" s="268"/>
      <c r="F144" s="215" t="str">
        <f t="shared" si="4"/>
        <v>N/A</v>
      </c>
      <c r="G144" s="6"/>
      <c r="AA144" s="15" t="str">
        <f t="shared" si="5"/>
        <v/>
      </c>
      <c r="AB144" s="15" t="str">
        <f>IF(LEN($AA144)=0,"N",IF(LEN($AA144)&gt;1,"Error -- Availability entered in an incorrect format",IF($AA144='Control Panel'!$F$36,$AA144,IF($AA144='Control Panel'!$F$37,$AA144,IF($AA144='Control Panel'!$F$38,$AA144,IF($AA144='Control Panel'!$F$39,$AA144,IF($AA144='Control Panel'!$F$40,$AA144,IF($AA144='Control Panel'!$F$41,$AA144,"Error -- Availability entered in an incorrect format"))))))))</f>
        <v>N</v>
      </c>
    </row>
    <row r="145" spans="1:28" s="15" customFormat="1" x14ac:dyDescent="0.25">
      <c r="A145" s="7">
        <v>133</v>
      </c>
      <c r="B145" s="346" t="s">
        <v>1995</v>
      </c>
      <c r="C145" s="344" t="s">
        <v>5</v>
      </c>
      <c r="D145" s="231"/>
      <c r="E145" s="268"/>
      <c r="F145" s="215" t="str">
        <f t="shared" si="4"/>
        <v>N/A</v>
      </c>
      <c r="G145" s="6"/>
      <c r="AA145" s="15" t="str">
        <f t="shared" si="5"/>
        <v/>
      </c>
      <c r="AB145" s="15" t="str">
        <f>IF(LEN($AA145)=0,"N",IF(LEN($AA145)&gt;1,"Error -- Availability entered in an incorrect format",IF($AA145='Control Panel'!$F$36,$AA145,IF($AA145='Control Panel'!$F$37,$AA145,IF($AA145='Control Panel'!$F$38,$AA145,IF($AA145='Control Panel'!$F$39,$AA145,IF($AA145='Control Panel'!$F$40,$AA145,IF($AA145='Control Panel'!$F$41,$AA145,"Error -- Availability entered in an incorrect format"))))))))</f>
        <v>N</v>
      </c>
    </row>
    <row r="146" spans="1:28" s="15" customFormat="1" x14ac:dyDescent="0.25">
      <c r="A146" s="7">
        <v>134</v>
      </c>
      <c r="B146" s="346" t="s">
        <v>1996</v>
      </c>
      <c r="C146" s="344" t="s">
        <v>5</v>
      </c>
      <c r="D146" s="231"/>
      <c r="E146" s="268"/>
      <c r="F146" s="215" t="str">
        <f t="shared" si="4"/>
        <v>N/A</v>
      </c>
      <c r="G146" s="6"/>
      <c r="AA146" s="15" t="str">
        <f t="shared" si="5"/>
        <v/>
      </c>
      <c r="AB146" s="15" t="str">
        <f>IF(LEN($AA146)=0,"N",IF(LEN($AA146)&gt;1,"Error -- Availability entered in an incorrect format",IF($AA146='Control Panel'!$F$36,$AA146,IF($AA146='Control Panel'!$F$37,$AA146,IF($AA146='Control Panel'!$F$38,$AA146,IF($AA146='Control Panel'!$F$39,$AA146,IF($AA146='Control Panel'!$F$40,$AA146,IF($AA146='Control Panel'!$F$41,$AA146,"Error -- Availability entered in an incorrect format"))))))))</f>
        <v>N</v>
      </c>
    </row>
    <row r="147" spans="1:28" s="15" customFormat="1" x14ac:dyDescent="0.25">
      <c r="A147" s="7">
        <v>135</v>
      </c>
      <c r="B147" s="346" t="s">
        <v>1997</v>
      </c>
      <c r="C147" s="344" t="s">
        <v>5</v>
      </c>
      <c r="D147" s="231"/>
      <c r="E147" s="268"/>
      <c r="F147" s="215" t="str">
        <f t="shared" si="4"/>
        <v>N/A</v>
      </c>
      <c r="G147" s="6"/>
      <c r="AA147" s="15" t="str">
        <f t="shared" si="5"/>
        <v/>
      </c>
      <c r="AB147" s="15" t="str">
        <f>IF(LEN($AA147)=0,"N",IF(LEN($AA147)&gt;1,"Error -- Availability entered in an incorrect format",IF($AA147='Control Panel'!$F$36,$AA147,IF($AA147='Control Panel'!$F$37,$AA147,IF($AA147='Control Panel'!$F$38,$AA147,IF($AA147='Control Panel'!$F$39,$AA147,IF($AA147='Control Panel'!$F$40,$AA147,IF($AA147='Control Panel'!$F$41,$AA147,"Error -- Availability entered in an incorrect format"))))))))</f>
        <v>N</v>
      </c>
    </row>
    <row r="148" spans="1:28" s="15" customFormat="1" x14ac:dyDescent="0.25">
      <c r="A148" s="7">
        <v>136</v>
      </c>
      <c r="B148" s="346" t="s">
        <v>1998</v>
      </c>
      <c r="C148" s="344" t="s">
        <v>5</v>
      </c>
      <c r="D148" s="231"/>
      <c r="E148" s="268"/>
      <c r="F148" s="215" t="str">
        <f t="shared" si="4"/>
        <v>N/A</v>
      </c>
      <c r="G148" s="6"/>
      <c r="AA148" s="15" t="str">
        <f t="shared" si="5"/>
        <v/>
      </c>
      <c r="AB148" s="15" t="str">
        <f>IF(LEN($AA148)=0,"N",IF(LEN($AA148)&gt;1,"Error -- Availability entered in an incorrect format",IF($AA148='Control Panel'!$F$36,$AA148,IF($AA148='Control Panel'!$F$37,$AA148,IF($AA148='Control Panel'!$F$38,$AA148,IF($AA148='Control Panel'!$F$39,$AA148,IF($AA148='Control Panel'!$F$40,$AA148,IF($AA148='Control Panel'!$F$41,$AA148,"Error -- Availability entered in an incorrect format"))))))))</f>
        <v>N</v>
      </c>
    </row>
    <row r="149" spans="1:28" s="15" customFormat="1" x14ac:dyDescent="0.25">
      <c r="A149" s="7">
        <v>137</v>
      </c>
      <c r="B149" s="346" t="s">
        <v>1999</v>
      </c>
      <c r="C149" s="344" t="s">
        <v>5</v>
      </c>
      <c r="D149" s="231"/>
      <c r="E149" s="268"/>
      <c r="F149" s="215" t="str">
        <f t="shared" si="4"/>
        <v>N/A</v>
      </c>
      <c r="G149" s="6"/>
      <c r="AA149" s="15" t="str">
        <f t="shared" si="5"/>
        <v/>
      </c>
      <c r="AB149" s="15" t="str">
        <f>IF(LEN($AA149)=0,"N",IF(LEN($AA149)&gt;1,"Error -- Availability entered in an incorrect format",IF($AA149='Control Panel'!$F$36,$AA149,IF($AA149='Control Panel'!$F$37,$AA149,IF($AA149='Control Panel'!$F$38,$AA149,IF($AA149='Control Panel'!$F$39,$AA149,IF($AA149='Control Panel'!$F$40,$AA149,IF($AA149='Control Panel'!$F$41,$AA149,"Error -- Availability entered in an incorrect format"))))))))</f>
        <v>N</v>
      </c>
    </row>
    <row r="150" spans="1:28" s="15" customFormat="1" x14ac:dyDescent="0.25">
      <c r="A150" s="7">
        <v>138</v>
      </c>
      <c r="B150" s="346" t="s">
        <v>2000</v>
      </c>
      <c r="C150" s="344" t="s">
        <v>5</v>
      </c>
      <c r="D150" s="231"/>
      <c r="E150" s="268"/>
      <c r="F150" s="215" t="str">
        <f t="shared" si="4"/>
        <v>N/A</v>
      </c>
      <c r="G150" s="6"/>
      <c r="AA150" s="15" t="str">
        <f t="shared" si="5"/>
        <v/>
      </c>
      <c r="AB150" s="15" t="str">
        <f>IF(LEN($AA150)=0,"N",IF(LEN($AA150)&gt;1,"Error -- Availability entered in an incorrect format",IF($AA150='Control Panel'!$F$36,$AA150,IF($AA150='Control Panel'!$F$37,$AA150,IF($AA150='Control Panel'!$F$38,$AA150,IF($AA150='Control Panel'!$F$39,$AA150,IF($AA150='Control Panel'!$F$40,$AA150,IF($AA150='Control Panel'!$F$41,$AA150,"Error -- Availability entered in an incorrect format"))))))))</f>
        <v>N</v>
      </c>
    </row>
    <row r="151" spans="1:28" s="15" customFormat="1" x14ac:dyDescent="0.25">
      <c r="A151" s="7">
        <v>139</v>
      </c>
      <c r="B151" s="346" t="s">
        <v>2001</v>
      </c>
      <c r="C151" s="344" t="s">
        <v>5</v>
      </c>
      <c r="D151" s="231"/>
      <c r="E151" s="268"/>
      <c r="F151" s="215" t="str">
        <f t="shared" si="4"/>
        <v>N/A</v>
      </c>
      <c r="G151" s="6"/>
      <c r="AA151" s="15" t="str">
        <f t="shared" si="5"/>
        <v/>
      </c>
      <c r="AB151" s="15" t="str">
        <f>IF(LEN($AA151)=0,"N",IF(LEN($AA151)&gt;1,"Error -- Availability entered in an incorrect format",IF($AA151='Control Panel'!$F$36,$AA151,IF($AA151='Control Panel'!$F$37,$AA151,IF($AA151='Control Panel'!$F$38,$AA151,IF($AA151='Control Panel'!$F$39,$AA151,IF($AA151='Control Panel'!$F$40,$AA151,IF($AA151='Control Panel'!$F$41,$AA151,"Error -- Availability entered in an incorrect format"))))))))</f>
        <v>N</v>
      </c>
    </row>
    <row r="152" spans="1:28" s="15" customFormat="1" x14ac:dyDescent="0.25">
      <c r="A152" s="7">
        <v>140</v>
      </c>
      <c r="B152" s="346" t="s">
        <v>2002</v>
      </c>
      <c r="C152" s="344" t="s">
        <v>5</v>
      </c>
      <c r="D152" s="231"/>
      <c r="E152" s="268"/>
      <c r="F152" s="215" t="str">
        <f t="shared" si="4"/>
        <v>N/A</v>
      </c>
      <c r="G152" s="6"/>
      <c r="AA152" s="15" t="str">
        <f t="shared" si="5"/>
        <v/>
      </c>
      <c r="AB152" s="15" t="str">
        <f>IF(LEN($AA152)=0,"N",IF(LEN($AA152)&gt;1,"Error -- Availability entered in an incorrect format",IF($AA152='Control Panel'!$F$36,$AA152,IF($AA152='Control Panel'!$F$37,$AA152,IF($AA152='Control Panel'!$F$38,$AA152,IF($AA152='Control Panel'!$F$39,$AA152,IF($AA152='Control Panel'!$F$40,$AA152,IF($AA152='Control Panel'!$F$41,$AA152,"Error -- Availability entered in an incorrect format"))))))))</f>
        <v>N</v>
      </c>
    </row>
    <row r="153" spans="1:28" s="15" customFormat="1" x14ac:dyDescent="0.25">
      <c r="A153" s="7">
        <v>141</v>
      </c>
      <c r="B153" s="346" t="s">
        <v>2003</v>
      </c>
      <c r="C153" s="344" t="s">
        <v>5</v>
      </c>
      <c r="D153" s="231"/>
      <c r="E153" s="268"/>
      <c r="F153" s="215" t="str">
        <f t="shared" si="4"/>
        <v>N/A</v>
      </c>
      <c r="G153" s="6"/>
      <c r="AA153" s="15" t="str">
        <f t="shared" si="5"/>
        <v/>
      </c>
      <c r="AB153" s="15" t="str">
        <f>IF(LEN($AA153)=0,"N",IF(LEN($AA153)&gt;1,"Error -- Availability entered in an incorrect format",IF($AA153='Control Panel'!$F$36,$AA153,IF($AA153='Control Panel'!$F$37,$AA153,IF($AA153='Control Panel'!$F$38,$AA153,IF($AA153='Control Panel'!$F$39,$AA153,IF($AA153='Control Panel'!$F$40,$AA153,IF($AA153='Control Panel'!$F$41,$AA153,"Error -- Availability entered in an incorrect format"))))))))</f>
        <v>N</v>
      </c>
    </row>
    <row r="154" spans="1:28" s="15" customFormat="1" x14ac:dyDescent="0.25">
      <c r="A154" s="7">
        <v>142</v>
      </c>
      <c r="B154" s="346" t="s">
        <v>2004</v>
      </c>
      <c r="C154" s="344" t="s">
        <v>5</v>
      </c>
      <c r="D154" s="231"/>
      <c r="E154" s="268"/>
      <c r="F154" s="215" t="str">
        <f t="shared" si="4"/>
        <v>N/A</v>
      </c>
      <c r="G154" s="6"/>
      <c r="AA154" s="15" t="str">
        <f t="shared" si="5"/>
        <v/>
      </c>
      <c r="AB154" s="15" t="str">
        <f>IF(LEN($AA154)=0,"N",IF(LEN($AA154)&gt;1,"Error -- Availability entered in an incorrect format",IF($AA154='Control Panel'!$F$36,$AA154,IF($AA154='Control Panel'!$F$37,$AA154,IF($AA154='Control Panel'!$F$38,$AA154,IF($AA154='Control Panel'!$F$39,$AA154,IF($AA154='Control Panel'!$F$40,$AA154,IF($AA154='Control Panel'!$F$41,$AA154,"Error -- Availability entered in an incorrect format"))))))))</f>
        <v>N</v>
      </c>
    </row>
    <row r="155" spans="1:28" s="15" customFormat="1" ht="30" x14ac:dyDescent="0.25">
      <c r="A155" s="7">
        <v>143</v>
      </c>
      <c r="B155" s="346" t="s">
        <v>2005</v>
      </c>
      <c r="C155" s="344" t="s">
        <v>5</v>
      </c>
      <c r="D155" s="231"/>
      <c r="E155" s="268"/>
      <c r="F155" s="215" t="str">
        <f t="shared" si="4"/>
        <v>N/A</v>
      </c>
      <c r="G155" s="6"/>
      <c r="AA155" s="15" t="str">
        <f t="shared" si="5"/>
        <v/>
      </c>
      <c r="AB155" s="15" t="str">
        <f>IF(LEN($AA155)=0,"N",IF(LEN($AA155)&gt;1,"Error -- Availability entered in an incorrect format",IF($AA155='Control Panel'!$F$36,$AA155,IF($AA155='Control Panel'!$F$37,$AA155,IF($AA155='Control Panel'!$F$38,$AA155,IF($AA155='Control Panel'!$F$39,$AA155,IF($AA155='Control Panel'!$F$40,$AA155,IF($AA155='Control Panel'!$F$41,$AA155,"Error -- Availability entered in an incorrect format"))))))))</f>
        <v>N</v>
      </c>
    </row>
    <row r="156" spans="1:28" s="15" customFormat="1" ht="60" x14ac:dyDescent="0.25">
      <c r="A156" s="7">
        <v>144</v>
      </c>
      <c r="B156" s="346" t="s">
        <v>2006</v>
      </c>
      <c r="C156" s="344" t="s">
        <v>6</v>
      </c>
      <c r="D156" s="231"/>
      <c r="E156" s="268"/>
      <c r="F156" s="215" t="str">
        <f t="shared" si="4"/>
        <v>N/A</v>
      </c>
      <c r="G156" s="6"/>
      <c r="AA156" s="15" t="str">
        <f t="shared" si="5"/>
        <v/>
      </c>
      <c r="AB156" s="15" t="str">
        <f>IF(LEN($AA156)=0,"N",IF(LEN($AA156)&gt;1,"Error -- Availability entered in an incorrect format",IF($AA156='Control Panel'!$F$36,$AA156,IF($AA156='Control Panel'!$F$37,$AA156,IF($AA156='Control Panel'!$F$38,$AA156,IF($AA156='Control Panel'!$F$39,$AA156,IF($AA156='Control Panel'!$F$40,$AA156,IF($AA156='Control Panel'!$F$41,$AA156,"Error -- Availability entered in an incorrect format"))))))))</f>
        <v>N</v>
      </c>
    </row>
    <row r="157" spans="1:28" s="15" customFormat="1" ht="30" x14ac:dyDescent="0.25">
      <c r="A157" s="7">
        <v>145</v>
      </c>
      <c r="B157" s="345" t="s">
        <v>2007</v>
      </c>
      <c r="C157" s="344" t="s">
        <v>5</v>
      </c>
      <c r="D157" s="231"/>
      <c r="E157" s="268"/>
      <c r="F157" s="215" t="str">
        <f t="shared" si="4"/>
        <v>N/A</v>
      </c>
      <c r="G157" s="6"/>
      <c r="AA157" s="15" t="str">
        <f t="shared" si="5"/>
        <v/>
      </c>
      <c r="AB157" s="15" t="str">
        <f>IF(LEN($AA157)=0,"N",IF(LEN($AA157)&gt;1,"Error -- Availability entered in an incorrect format",IF($AA157='Control Panel'!$F$36,$AA157,IF($AA157='Control Panel'!$F$37,$AA157,IF($AA157='Control Panel'!$F$38,$AA157,IF($AA157='Control Panel'!$F$39,$AA157,IF($AA157='Control Panel'!$F$40,$AA157,IF($AA157='Control Panel'!$F$41,$AA157,"Error -- Availability entered in an incorrect format"))))))))</f>
        <v>N</v>
      </c>
    </row>
    <row r="158" spans="1:28" s="15" customFormat="1" ht="30" x14ac:dyDescent="0.25">
      <c r="A158" s="7">
        <v>146</v>
      </c>
      <c r="B158" s="346" t="s">
        <v>2008</v>
      </c>
      <c r="C158" s="344" t="s">
        <v>5</v>
      </c>
      <c r="D158" s="231"/>
      <c r="E158" s="268"/>
      <c r="F158" s="215" t="str">
        <f t="shared" si="4"/>
        <v>N/A</v>
      </c>
      <c r="G158" s="6"/>
      <c r="AA158" s="15" t="str">
        <f t="shared" si="5"/>
        <v/>
      </c>
      <c r="AB158" s="15" t="str">
        <f>IF(LEN($AA158)=0,"N",IF(LEN($AA158)&gt;1,"Error -- Availability entered in an incorrect format",IF($AA158='Control Panel'!$F$36,$AA158,IF($AA158='Control Panel'!$F$37,$AA158,IF($AA158='Control Panel'!$F$38,$AA158,IF($AA158='Control Panel'!$F$39,$AA158,IF($AA158='Control Panel'!$F$40,$AA158,IF($AA158='Control Panel'!$F$41,$AA158,"Error -- Availability entered in an incorrect format"))))))))</f>
        <v>N</v>
      </c>
    </row>
    <row r="159" spans="1:28" s="15" customFormat="1" ht="30" x14ac:dyDescent="0.25">
      <c r="A159" s="7">
        <v>147</v>
      </c>
      <c r="B159" s="345" t="s">
        <v>2009</v>
      </c>
      <c r="C159" s="344" t="s">
        <v>6</v>
      </c>
      <c r="D159" s="231"/>
      <c r="E159" s="268"/>
      <c r="F159" s="215" t="str">
        <f t="shared" si="4"/>
        <v>N/A</v>
      </c>
      <c r="G159" s="6"/>
      <c r="AA159" s="15" t="str">
        <f t="shared" si="5"/>
        <v/>
      </c>
      <c r="AB159" s="15" t="str">
        <f>IF(LEN($AA159)=0,"N",IF(LEN($AA159)&gt;1,"Error -- Availability entered in an incorrect format",IF($AA159='Control Panel'!$F$36,$AA159,IF($AA159='Control Panel'!$F$37,$AA159,IF($AA159='Control Panel'!$F$38,$AA159,IF($AA159='Control Panel'!$F$39,$AA159,IF($AA159='Control Panel'!$F$40,$AA159,IF($AA159='Control Panel'!$F$41,$AA159,"Error -- Availability entered in an incorrect format"))))))))</f>
        <v>N</v>
      </c>
    </row>
    <row r="160" spans="1:28" s="15" customFormat="1" x14ac:dyDescent="0.25">
      <c r="A160" s="7">
        <v>148</v>
      </c>
      <c r="B160" s="345" t="s">
        <v>2010</v>
      </c>
      <c r="C160" s="344" t="s">
        <v>5</v>
      </c>
      <c r="D160" s="231"/>
      <c r="E160" s="268"/>
      <c r="F160" s="215" t="str">
        <f t="shared" si="4"/>
        <v>N/A</v>
      </c>
      <c r="G160" s="6"/>
      <c r="AA160" s="15" t="str">
        <f t="shared" si="5"/>
        <v/>
      </c>
      <c r="AB160" s="15" t="str">
        <f>IF(LEN($AA160)=0,"N",IF(LEN($AA160)&gt;1,"Error -- Availability entered in an incorrect format",IF($AA160='Control Panel'!$F$36,$AA160,IF($AA160='Control Panel'!$F$37,$AA160,IF($AA160='Control Panel'!$F$38,$AA160,IF($AA160='Control Panel'!$F$39,$AA160,IF($AA160='Control Panel'!$F$40,$AA160,IF($AA160='Control Panel'!$F$41,$AA160,"Error -- Availability entered in an incorrect format"))))))))</f>
        <v>N</v>
      </c>
    </row>
    <row r="161" spans="1:28" s="15" customFormat="1" ht="60" x14ac:dyDescent="0.25">
      <c r="A161" s="7">
        <v>149</v>
      </c>
      <c r="B161" s="345" t="s">
        <v>2011</v>
      </c>
      <c r="C161" s="344" t="s">
        <v>5</v>
      </c>
      <c r="D161" s="231"/>
      <c r="E161" s="268"/>
      <c r="F161" s="215" t="str">
        <f t="shared" si="4"/>
        <v>N/A</v>
      </c>
      <c r="G161" s="6"/>
      <c r="AA161" s="15" t="str">
        <f t="shared" si="5"/>
        <v/>
      </c>
      <c r="AB161" s="15" t="str">
        <f>IF(LEN($AA161)=0,"N",IF(LEN($AA161)&gt;1,"Error -- Availability entered in an incorrect format",IF($AA161='Control Panel'!$F$36,$AA161,IF($AA161='Control Panel'!$F$37,$AA161,IF($AA161='Control Panel'!$F$38,$AA161,IF($AA161='Control Panel'!$F$39,$AA161,IF($AA161='Control Panel'!$F$40,$AA161,IF($AA161='Control Panel'!$F$41,$AA161,"Error -- Availability entered in an incorrect format"))))))))</f>
        <v>N</v>
      </c>
    </row>
    <row r="162" spans="1:28" s="15" customFormat="1" ht="45" x14ac:dyDescent="0.25">
      <c r="A162" s="7">
        <v>150</v>
      </c>
      <c r="B162" s="346" t="s">
        <v>2012</v>
      </c>
      <c r="C162" s="344" t="s">
        <v>5</v>
      </c>
      <c r="D162" s="231"/>
      <c r="E162" s="268"/>
      <c r="F162" s="215" t="str">
        <f t="shared" si="4"/>
        <v>N/A</v>
      </c>
      <c r="G162" s="6"/>
      <c r="AA162" s="15" t="str">
        <f t="shared" si="5"/>
        <v/>
      </c>
      <c r="AB162" s="15" t="str">
        <f>IF(LEN($AA162)=0,"N",IF(LEN($AA162)&gt;1,"Error -- Availability entered in an incorrect format",IF($AA162='Control Panel'!$F$36,$AA162,IF($AA162='Control Panel'!$F$37,$AA162,IF($AA162='Control Panel'!$F$38,$AA162,IF($AA162='Control Panel'!$F$39,$AA162,IF($AA162='Control Panel'!$F$40,$AA162,IF($AA162='Control Panel'!$F$41,$AA162,"Error -- Availability entered in an incorrect format"))))))))</f>
        <v>N</v>
      </c>
    </row>
    <row r="163" spans="1:28" s="15" customFormat="1" ht="45" x14ac:dyDescent="0.25">
      <c r="A163" s="7">
        <v>151</v>
      </c>
      <c r="B163" s="346" t="s">
        <v>2013</v>
      </c>
      <c r="C163" s="344" t="s">
        <v>5</v>
      </c>
      <c r="D163" s="231"/>
      <c r="E163" s="268"/>
      <c r="F163" s="215" t="str">
        <f t="shared" si="4"/>
        <v>N/A</v>
      </c>
      <c r="G163" s="6"/>
      <c r="AA163" s="15" t="str">
        <f t="shared" si="5"/>
        <v/>
      </c>
      <c r="AB163" s="15" t="str">
        <f>IF(LEN($AA163)=0,"N",IF(LEN($AA163)&gt;1,"Error -- Availability entered in an incorrect format",IF($AA163='Control Panel'!$F$36,$AA163,IF($AA163='Control Panel'!$F$37,$AA163,IF($AA163='Control Panel'!$F$38,$AA163,IF($AA163='Control Panel'!$F$39,$AA163,IF($AA163='Control Panel'!$F$40,$AA163,IF($AA163='Control Panel'!$F$41,$AA163,"Error -- Availability entered in an incorrect format"))))))))</f>
        <v>N</v>
      </c>
    </row>
    <row r="164" spans="1:28" s="15" customFormat="1" x14ac:dyDescent="0.25">
      <c r="A164" s="7">
        <v>152</v>
      </c>
      <c r="B164" s="346" t="s">
        <v>2014</v>
      </c>
      <c r="C164" s="344" t="s">
        <v>5</v>
      </c>
      <c r="D164" s="231"/>
      <c r="E164" s="268"/>
      <c r="F164" s="215" t="str">
        <f t="shared" si="4"/>
        <v>N/A</v>
      </c>
      <c r="G164" s="6"/>
      <c r="AA164" s="15" t="str">
        <f t="shared" si="5"/>
        <v/>
      </c>
      <c r="AB164" s="15" t="str">
        <f>IF(LEN($AA164)=0,"N",IF(LEN($AA164)&gt;1,"Error -- Availability entered in an incorrect format",IF($AA164='Control Panel'!$F$36,$AA164,IF($AA164='Control Panel'!$F$37,$AA164,IF($AA164='Control Panel'!$F$38,$AA164,IF($AA164='Control Panel'!$F$39,$AA164,IF($AA164='Control Panel'!$F$40,$AA164,IF($AA164='Control Panel'!$F$41,$AA164,"Error -- Availability entered in an incorrect format"))))))))</f>
        <v>N</v>
      </c>
    </row>
    <row r="165" spans="1:28" s="15" customFormat="1" ht="30" x14ac:dyDescent="0.25">
      <c r="A165" s="7">
        <v>153</v>
      </c>
      <c r="B165" s="346" t="s">
        <v>2015</v>
      </c>
      <c r="C165" s="344" t="s">
        <v>5</v>
      </c>
      <c r="D165" s="231"/>
      <c r="E165" s="268"/>
      <c r="F165" s="215" t="str">
        <f t="shared" si="4"/>
        <v>N/A</v>
      </c>
      <c r="G165" s="6"/>
      <c r="AA165" s="15" t="str">
        <f t="shared" si="5"/>
        <v/>
      </c>
      <c r="AB165" s="15" t="str">
        <f>IF(LEN($AA165)=0,"N",IF(LEN($AA165)&gt;1,"Error -- Availability entered in an incorrect format",IF($AA165='Control Panel'!$F$36,$AA165,IF($AA165='Control Panel'!$F$37,$AA165,IF($AA165='Control Panel'!$F$38,$AA165,IF($AA165='Control Panel'!$F$39,$AA165,IF($AA165='Control Panel'!$F$40,$AA165,IF($AA165='Control Panel'!$F$41,$AA165,"Error -- Availability entered in an incorrect format"))))))))</f>
        <v>N</v>
      </c>
    </row>
    <row r="166" spans="1:28" s="15" customFormat="1" ht="60" x14ac:dyDescent="0.25">
      <c r="A166" s="7">
        <v>154</v>
      </c>
      <c r="B166" s="346" t="s">
        <v>2016</v>
      </c>
      <c r="C166" s="344" t="s">
        <v>5</v>
      </c>
      <c r="D166" s="231"/>
      <c r="E166" s="268"/>
      <c r="F166" s="215" t="str">
        <f t="shared" si="4"/>
        <v>N/A</v>
      </c>
      <c r="G166" s="6"/>
      <c r="AA166" s="15" t="str">
        <f t="shared" si="5"/>
        <v/>
      </c>
      <c r="AB166" s="15" t="str">
        <f>IF(LEN($AA166)=0,"N",IF(LEN($AA166)&gt;1,"Error -- Availability entered in an incorrect format",IF($AA166='Control Panel'!$F$36,$AA166,IF($AA166='Control Panel'!$F$37,$AA166,IF($AA166='Control Panel'!$F$38,$AA166,IF($AA166='Control Panel'!$F$39,$AA166,IF($AA166='Control Panel'!$F$40,$AA166,IF($AA166='Control Panel'!$F$41,$AA166,"Error -- Availability entered in an incorrect format"))))))))</f>
        <v>N</v>
      </c>
    </row>
    <row r="167" spans="1:28" s="15" customFormat="1" x14ac:dyDescent="0.25">
      <c r="A167" s="7">
        <v>155</v>
      </c>
      <c r="B167" s="346" t="s">
        <v>2017</v>
      </c>
      <c r="C167" s="344" t="s">
        <v>5</v>
      </c>
      <c r="D167" s="231"/>
      <c r="E167" s="268"/>
      <c r="F167" s="215" t="str">
        <f t="shared" si="4"/>
        <v>N/A</v>
      </c>
      <c r="G167" s="6"/>
      <c r="AA167" s="15" t="str">
        <f t="shared" si="5"/>
        <v/>
      </c>
      <c r="AB167" s="15" t="str">
        <f>IF(LEN($AA167)=0,"N",IF(LEN($AA167)&gt;1,"Error -- Availability entered in an incorrect format",IF($AA167='Control Panel'!$F$36,$AA167,IF($AA167='Control Panel'!$F$37,$AA167,IF($AA167='Control Panel'!$F$38,$AA167,IF($AA167='Control Panel'!$F$39,$AA167,IF($AA167='Control Panel'!$F$40,$AA167,IF($AA167='Control Panel'!$F$41,$AA167,"Error -- Availability entered in an incorrect format"))))))))</f>
        <v>N</v>
      </c>
    </row>
    <row r="168" spans="1:28" s="15" customFormat="1" ht="30" x14ac:dyDescent="0.25">
      <c r="A168" s="7">
        <v>156</v>
      </c>
      <c r="B168" s="346" t="s">
        <v>2018</v>
      </c>
      <c r="C168" s="344" t="s">
        <v>5</v>
      </c>
      <c r="D168" s="231"/>
      <c r="E168" s="268"/>
      <c r="F168" s="215" t="str">
        <f t="shared" si="4"/>
        <v>N/A</v>
      </c>
      <c r="G168" s="6"/>
      <c r="AA168" s="15" t="str">
        <f t="shared" si="5"/>
        <v/>
      </c>
      <c r="AB168" s="15" t="str">
        <f>IF(LEN($AA168)=0,"N",IF(LEN($AA168)&gt;1,"Error -- Availability entered in an incorrect format",IF($AA168='Control Panel'!$F$36,$AA168,IF($AA168='Control Panel'!$F$37,$AA168,IF($AA168='Control Panel'!$F$38,$AA168,IF($AA168='Control Panel'!$F$39,$AA168,IF($AA168='Control Panel'!$F$40,$AA168,IF($AA168='Control Panel'!$F$41,$AA168,"Error -- Availability entered in an incorrect format"))))))))</f>
        <v>N</v>
      </c>
    </row>
    <row r="169" spans="1:28" s="15" customFormat="1" ht="30" x14ac:dyDescent="0.25">
      <c r="A169" s="7">
        <v>157</v>
      </c>
      <c r="B169" s="346" t="s">
        <v>2019</v>
      </c>
      <c r="C169" s="344" t="s">
        <v>5</v>
      </c>
      <c r="D169" s="231"/>
      <c r="E169" s="268"/>
      <c r="F169" s="215" t="str">
        <f t="shared" si="4"/>
        <v>N/A</v>
      </c>
      <c r="G169" s="6"/>
      <c r="AA169" s="15" t="str">
        <f t="shared" si="5"/>
        <v/>
      </c>
      <c r="AB169" s="15" t="str">
        <f>IF(LEN($AA169)=0,"N",IF(LEN($AA169)&gt;1,"Error -- Availability entered in an incorrect format",IF($AA169='Control Panel'!$F$36,$AA169,IF($AA169='Control Panel'!$F$37,$AA169,IF($AA169='Control Panel'!$F$38,$AA169,IF($AA169='Control Panel'!$F$39,$AA169,IF($AA169='Control Panel'!$F$40,$AA169,IF($AA169='Control Panel'!$F$41,$AA169,"Error -- Availability entered in an incorrect format"))))))))</f>
        <v>N</v>
      </c>
    </row>
    <row r="170" spans="1:28" s="15" customFormat="1" ht="60" x14ac:dyDescent="0.25">
      <c r="A170" s="7">
        <v>158</v>
      </c>
      <c r="B170" s="346" t="s">
        <v>2020</v>
      </c>
      <c r="C170" s="344" t="s">
        <v>5</v>
      </c>
      <c r="D170" s="231"/>
      <c r="E170" s="268"/>
      <c r="F170" s="215" t="str">
        <f t="shared" si="4"/>
        <v>N/A</v>
      </c>
      <c r="G170" s="6"/>
      <c r="AA170" s="15" t="str">
        <f t="shared" si="5"/>
        <v/>
      </c>
      <c r="AB170" s="15" t="str">
        <f>IF(LEN($AA170)=0,"N",IF(LEN($AA170)&gt;1,"Error -- Availability entered in an incorrect format",IF($AA170='Control Panel'!$F$36,$AA170,IF($AA170='Control Panel'!$F$37,$AA170,IF($AA170='Control Panel'!$F$38,$AA170,IF($AA170='Control Panel'!$F$39,$AA170,IF($AA170='Control Panel'!$F$40,$AA170,IF($AA170='Control Panel'!$F$41,$AA170,"Error -- Availability entered in an incorrect format"))))))))</f>
        <v>N</v>
      </c>
    </row>
    <row r="171" spans="1:28" s="15" customFormat="1" x14ac:dyDescent="0.25">
      <c r="A171" s="7">
        <v>159</v>
      </c>
      <c r="B171" s="343" t="s">
        <v>2021</v>
      </c>
      <c r="C171" s="344"/>
      <c r="D171" s="231"/>
      <c r="E171" s="268"/>
      <c r="F171" s="215" t="str">
        <f t="shared" si="4"/>
        <v>N/A</v>
      </c>
      <c r="G171" s="6"/>
      <c r="AA171" s="15" t="str">
        <f t="shared" si="5"/>
        <v/>
      </c>
      <c r="AB171" s="15" t="str">
        <f>IF(LEN($AA171)=0,"N",IF(LEN($AA171)&gt;1,"Error -- Availability entered in an incorrect format",IF($AA171='Control Panel'!$F$36,$AA171,IF($AA171='Control Panel'!$F$37,$AA171,IF($AA171='Control Panel'!$F$38,$AA171,IF($AA171='Control Panel'!$F$39,$AA171,IF($AA171='Control Panel'!$F$40,$AA171,IF($AA171='Control Panel'!$F$41,$AA171,"Error -- Availability entered in an incorrect format"))))))))</f>
        <v>N</v>
      </c>
    </row>
    <row r="172" spans="1:28" s="15" customFormat="1" ht="30" x14ac:dyDescent="0.25">
      <c r="A172" s="7">
        <v>160</v>
      </c>
      <c r="B172" s="345" t="s">
        <v>2022</v>
      </c>
      <c r="C172" s="344" t="s">
        <v>5</v>
      </c>
      <c r="D172" s="231"/>
      <c r="E172" s="268"/>
      <c r="F172" s="215" t="str">
        <f t="shared" si="4"/>
        <v>N/A</v>
      </c>
      <c r="G172" s="6"/>
      <c r="AA172" s="15" t="str">
        <f t="shared" si="5"/>
        <v/>
      </c>
      <c r="AB172" s="15" t="str">
        <f>IF(LEN($AA172)=0,"N",IF(LEN($AA172)&gt;1,"Error -- Availability entered in an incorrect format",IF($AA172='Control Panel'!$F$36,$AA172,IF($AA172='Control Panel'!$F$37,$AA172,IF($AA172='Control Panel'!$F$38,$AA172,IF($AA172='Control Panel'!$F$39,$AA172,IF($AA172='Control Panel'!$F$40,$AA172,IF($AA172='Control Panel'!$F$41,$AA172,"Error -- Availability entered in an incorrect format"))))))))</f>
        <v>N</v>
      </c>
    </row>
    <row r="173" spans="1:28" s="15" customFormat="1" ht="75" x14ac:dyDescent="0.25">
      <c r="A173" s="7">
        <v>161</v>
      </c>
      <c r="B173" s="345" t="s">
        <v>2023</v>
      </c>
      <c r="C173" s="344" t="s">
        <v>5</v>
      </c>
      <c r="D173" s="231"/>
      <c r="E173" s="268"/>
      <c r="F173" s="215" t="str">
        <f t="shared" si="4"/>
        <v>N/A</v>
      </c>
      <c r="G173" s="6"/>
      <c r="AA173" s="15" t="str">
        <f t="shared" si="5"/>
        <v/>
      </c>
      <c r="AB173" s="15" t="str">
        <f>IF(LEN($AA173)=0,"N",IF(LEN($AA173)&gt;1,"Error -- Availability entered in an incorrect format",IF($AA173='Control Panel'!$F$36,$AA173,IF($AA173='Control Panel'!$F$37,$AA173,IF($AA173='Control Panel'!$F$38,$AA173,IF($AA173='Control Panel'!$F$39,$AA173,IF($AA173='Control Panel'!$F$40,$AA173,IF($AA173='Control Panel'!$F$41,$AA173,"Error -- Availability entered in an incorrect format"))))))))</f>
        <v>N</v>
      </c>
    </row>
    <row r="174" spans="1:28" s="15" customFormat="1" ht="75" x14ac:dyDescent="0.25">
      <c r="A174" s="7">
        <v>162</v>
      </c>
      <c r="B174" s="345" t="s">
        <v>2024</v>
      </c>
      <c r="C174" s="344" t="s">
        <v>5</v>
      </c>
      <c r="D174" s="231"/>
      <c r="E174" s="268"/>
      <c r="F174" s="215" t="str">
        <f t="shared" si="4"/>
        <v>N/A</v>
      </c>
      <c r="G174" s="6"/>
      <c r="AA174" s="15" t="str">
        <f t="shared" si="5"/>
        <v/>
      </c>
      <c r="AB174" s="15" t="str">
        <f>IF(LEN($AA174)=0,"N",IF(LEN($AA174)&gt;1,"Error -- Availability entered in an incorrect format",IF($AA174='Control Panel'!$F$36,$AA174,IF($AA174='Control Panel'!$F$37,$AA174,IF($AA174='Control Panel'!$F$38,$AA174,IF($AA174='Control Panel'!$F$39,$AA174,IF($AA174='Control Panel'!$F$40,$AA174,IF($AA174='Control Panel'!$F$41,$AA174,"Error -- Availability entered in an incorrect format"))))))))</f>
        <v>N</v>
      </c>
    </row>
    <row r="175" spans="1:28" s="15" customFormat="1" ht="30" x14ac:dyDescent="0.25">
      <c r="A175" s="7">
        <v>163</v>
      </c>
      <c r="B175" s="345" t="s">
        <v>2025</v>
      </c>
      <c r="C175" s="344" t="s">
        <v>5</v>
      </c>
      <c r="D175" s="231"/>
      <c r="E175" s="268"/>
      <c r="F175" s="215" t="str">
        <f t="shared" si="4"/>
        <v>N/A</v>
      </c>
      <c r="G175" s="6"/>
      <c r="AA175" s="15" t="str">
        <f t="shared" si="5"/>
        <v/>
      </c>
      <c r="AB175" s="15" t="str">
        <f>IF(LEN($AA175)=0,"N",IF(LEN($AA175)&gt;1,"Error -- Availability entered in an incorrect format",IF($AA175='Control Panel'!$F$36,$AA175,IF($AA175='Control Panel'!$F$37,$AA175,IF($AA175='Control Panel'!$F$38,$AA175,IF($AA175='Control Panel'!$F$39,$AA175,IF($AA175='Control Panel'!$F$40,$AA175,IF($AA175='Control Panel'!$F$41,$AA175,"Error -- Availability entered in an incorrect format"))))))))</f>
        <v>N</v>
      </c>
    </row>
    <row r="176" spans="1:28" s="15" customFormat="1" ht="30" x14ac:dyDescent="0.25">
      <c r="A176" s="7">
        <v>164</v>
      </c>
      <c r="B176" s="345" t="s">
        <v>2026</v>
      </c>
      <c r="C176" s="344" t="s">
        <v>5</v>
      </c>
      <c r="D176" s="231"/>
      <c r="E176" s="268"/>
      <c r="F176" s="215" t="str">
        <f t="shared" si="4"/>
        <v>N/A</v>
      </c>
      <c r="G176" s="6"/>
      <c r="AA176" s="15" t="str">
        <f t="shared" si="5"/>
        <v/>
      </c>
      <c r="AB176" s="15" t="str">
        <f>IF(LEN($AA176)=0,"N",IF(LEN($AA176)&gt;1,"Error -- Availability entered in an incorrect format",IF($AA176='Control Panel'!$F$36,$AA176,IF($AA176='Control Panel'!$F$37,$AA176,IF($AA176='Control Panel'!$F$38,$AA176,IF($AA176='Control Panel'!$F$39,$AA176,IF($AA176='Control Panel'!$F$40,$AA176,IF($AA176='Control Panel'!$F$41,$AA176,"Error -- Availability entered in an incorrect format"))))))))</f>
        <v>N</v>
      </c>
    </row>
    <row r="177" spans="1:28" s="15" customFormat="1" ht="105" x14ac:dyDescent="0.25">
      <c r="A177" s="7">
        <v>165</v>
      </c>
      <c r="B177" s="345" t="s">
        <v>2027</v>
      </c>
      <c r="C177" s="344" t="s">
        <v>5</v>
      </c>
      <c r="D177" s="231"/>
      <c r="E177" s="268"/>
      <c r="F177" s="215" t="str">
        <f t="shared" si="4"/>
        <v>N/A</v>
      </c>
      <c r="G177" s="6"/>
      <c r="AA177" s="15" t="str">
        <f t="shared" si="5"/>
        <v/>
      </c>
      <c r="AB177" s="15" t="str">
        <f>IF(LEN($AA177)=0,"N",IF(LEN($AA177)&gt;1,"Error -- Availability entered in an incorrect format",IF($AA177='Control Panel'!$F$36,$AA177,IF($AA177='Control Panel'!$F$37,$AA177,IF($AA177='Control Panel'!$F$38,$AA177,IF($AA177='Control Panel'!$F$39,$AA177,IF($AA177='Control Panel'!$F$40,$AA177,IF($AA177='Control Panel'!$F$41,$AA177,"Error -- Availability entered in an incorrect format"))))))))</f>
        <v>N</v>
      </c>
    </row>
    <row r="178" spans="1:28" s="15" customFormat="1" ht="45" x14ac:dyDescent="0.25">
      <c r="A178" s="7">
        <v>166</v>
      </c>
      <c r="B178" s="345" t="s">
        <v>2028</v>
      </c>
      <c r="C178" s="344" t="s">
        <v>5</v>
      </c>
      <c r="D178" s="231"/>
      <c r="E178" s="268"/>
      <c r="F178" s="215" t="str">
        <f t="shared" si="4"/>
        <v>N/A</v>
      </c>
      <c r="G178" s="6"/>
      <c r="AA178" s="15" t="str">
        <f t="shared" si="5"/>
        <v/>
      </c>
      <c r="AB178" s="15" t="str">
        <f>IF(LEN($AA178)=0,"N",IF(LEN($AA178)&gt;1,"Error -- Availability entered in an incorrect format",IF($AA178='Control Panel'!$F$36,$AA178,IF($AA178='Control Panel'!$F$37,$AA178,IF($AA178='Control Panel'!$F$38,$AA178,IF($AA178='Control Panel'!$F$39,$AA178,IF($AA178='Control Panel'!$F$40,$AA178,IF($AA178='Control Panel'!$F$41,$AA178,"Error -- Availability entered in an incorrect format"))))))))</f>
        <v>N</v>
      </c>
    </row>
    <row r="179" spans="1:28" s="15" customFormat="1" ht="30" x14ac:dyDescent="0.25">
      <c r="A179" s="7">
        <v>167</v>
      </c>
      <c r="B179" s="345" t="s">
        <v>2029</v>
      </c>
      <c r="C179" s="344" t="s">
        <v>5</v>
      </c>
      <c r="D179" s="231"/>
      <c r="E179" s="268"/>
      <c r="F179" s="215" t="str">
        <f t="shared" si="4"/>
        <v>N/A</v>
      </c>
      <c r="G179" s="6"/>
      <c r="AA179" s="15" t="str">
        <f t="shared" si="5"/>
        <v/>
      </c>
      <c r="AB179" s="15" t="str">
        <f>IF(LEN($AA179)=0,"N",IF(LEN($AA179)&gt;1,"Error -- Availability entered in an incorrect format",IF($AA179='Control Panel'!$F$36,$AA179,IF($AA179='Control Panel'!$F$37,$AA179,IF($AA179='Control Panel'!$F$38,$AA179,IF($AA179='Control Panel'!$F$39,$AA179,IF($AA179='Control Panel'!$F$40,$AA179,IF($AA179='Control Panel'!$F$41,$AA179,"Error -- Availability entered in an incorrect format"))))))))</f>
        <v>N</v>
      </c>
    </row>
    <row r="180" spans="1:28" s="15" customFormat="1" x14ac:dyDescent="0.25">
      <c r="A180" s="7">
        <v>168</v>
      </c>
      <c r="B180" s="345" t="s">
        <v>2030</v>
      </c>
      <c r="C180" s="344" t="s">
        <v>6</v>
      </c>
      <c r="D180" s="231"/>
      <c r="E180" s="268"/>
      <c r="F180" s="215" t="str">
        <f t="shared" si="4"/>
        <v>N/A</v>
      </c>
      <c r="G180" s="6"/>
      <c r="AA180" s="15" t="str">
        <f t="shared" si="5"/>
        <v/>
      </c>
      <c r="AB180" s="15" t="str">
        <f>IF(LEN($AA180)=0,"N",IF(LEN($AA180)&gt;1,"Error -- Availability entered in an incorrect format",IF($AA180='Control Panel'!$F$36,$AA180,IF($AA180='Control Panel'!$F$37,$AA180,IF($AA180='Control Panel'!$F$38,$AA180,IF($AA180='Control Panel'!$F$39,$AA180,IF($AA180='Control Panel'!$F$40,$AA180,IF($AA180='Control Panel'!$F$41,$AA180,"Error -- Availability entered in an incorrect format"))))))))</f>
        <v>N</v>
      </c>
    </row>
    <row r="181" spans="1:28" s="15" customFormat="1" ht="30" x14ac:dyDescent="0.25">
      <c r="A181" s="7">
        <v>169</v>
      </c>
      <c r="B181" s="345" t="s">
        <v>2031</v>
      </c>
      <c r="C181" s="344" t="s">
        <v>6</v>
      </c>
      <c r="D181" s="231"/>
      <c r="E181" s="268"/>
      <c r="F181" s="215" t="str">
        <f t="shared" si="4"/>
        <v>N/A</v>
      </c>
      <c r="G181" s="6"/>
      <c r="AA181" s="15" t="str">
        <f t="shared" si="5"/>
        <v/>
      </c>
      <c r="AB181" s="15" t="str">
        <f>IF(LEN($AA181)=0,"N",IF(LEN($AA181)&gt;1,"Error -- Availability entered in an incorrect format",IF($AA181='Control Panel'!$F$36,$AA181,IF($AA181='Control Panel'!$F$37,$AA181,IF($AA181='Control Panel'!$F$38,$AA181,IF($AA181='Control Panel'!$F$39,$AA181,IF($AA181='Control Panel'!$F$40,$AA181,IF($AA181='Control Panel'!$F$41,$AA181,"Error -- Availability entered in an incorrect format"))))))))</f>
        <v>N</v>
      </c>
    </row>
    <row r="182" spans="1:28" s="15" customFormat="1" ht="45" x14ac:dyDescent="0.25">
      <c r="A182" s="7">
        <v>170</v>
      </c>
      <c r="B182" s="345" t="s">
        <v>2032</v>
      </c>
      <c r="C182" s="344" t="s">
        <v>6</v>
      </c>
      <c r="D182" s="231"/>
      <c r="E182" s="268"/>
      <c r="F182" s="215" t="str">
        <f t="shared" si="4"/>
        <v>N/A</v>
      </c>
      <c r="G182" s="6"/>
      <c r="AA182" s="15" t="str">
        <f t="shared" si="5"/>
        <v/>
      </c>
      <c r="AB182" s="15" t="str">
        <f>IF(LEN($AA182)=0,"N",IF(LEN($AA182)&gt;1,"Error -- Availability entered in an incorrect format",IF($AA182='Control Panel'!$F$36,$AA182,IF($AA182='Control Panel'!$F$37,$AA182,IF($AA182='Control Panel'!$F$38,$AA182,IF($AA182='Control Panel'!$F$39,$AA182,IF($AA182='Control Panel'!$F$40,$AA182,IF($AA182='Control Panel'!$F$41,$AA182,"Error -- Availability entered in an incorrect format"))))))))</f>
        <v>N</v>
      </c>
    </row>
    <row r="183" spans="1:28" s="15" customFormat="1" x14ac:dyDescent="0.25">
      <c r="A183" s="7">
        <v>171</v>
      </c>
      <c r="B183" s="346" t="s">
        <v>2033</v>
      </c>
      <c r="C183" s="344" t="s">
        <v>5</v>
      </c>
      <c r="D183" s="231"/>
      <c r="E183" s="268"/>
      <c r="F183" s="215" t="str">
        <f t="shared" si="4"/>
        <v>N/A</v>
      </c>
      <c r="G183" s="6"/>
      <c r="AA183" s="15" t="str">
        <f t="shared" si="5"/>
        <v/>
      </c>
      <c r="AB183" s="15" t="str">
        <f>IF(LEN($AA183)=0,"N",IF(LEN($AA183)&gt;1,"Error -- Availability entered in an incorrect format",IF($AA183='Control Panel'!$F$36,$AA183,IF($AA183='Control Panel'!$F$37,$AA183,IF($AA183='Control Panel'!$F$38,$AA183,IF($AA183='Control Panel'!$F$39,$AA183,IF($AA183='Control Panel'!$F$40,$AA183,IF($AA183='Control Panel'!$F$41,$AA183,"Error -- Availability entered in an incorrect format"))))))))</f>
        <v>N</v>
      </c>
    </row>
    <row r="184" spans="1:28" s="15" customFormat="1" x14ac:dyDescent="0.25">
      <c r="A184" s="7">
        <v>172</v>
      </c>
      <c r="B184" s="345" t="s">
        <v>2034</v>
      </c>
      <c r="C184" s="344" t="s">
        <v>7</v>
      </c>
      <c r="D184" s="231"/>
      <c r="E184" s="268"/>
      <c r="F184" s="215" t="str">
        <f t="shared" si="4"/>
        <v>N/A</v>
      </c>
      <c r="G184" s="6"/>
      <c r="AA184" s="15" t="str">
        <f t="shared" si="5"/>
        <v/>
      </c>
      <c r="AB184" s="15" t="str">
        <f>IF(LEN($AA184)=0,"N",IF(LEN($AA184)&gt;1,"Error -- Availability entered in an incorrect format",IF($AA184='Control Panel'!$F$36,$AA184,IF($AA184='Control Panel'!$F$37,$AA184,IF($AA184='Control Panel'!$F$38,$AA184,IF($AA184='Control Panel'!$F$39,$AA184,IF($AA184='Control Panel'!$F$40,$AA184,IF($AA184='Control Panel'!$F$41,$AA184,"Error -- Availability entered in an incorrect format"))))))))</f>
        <v>N</v>
      </c>
    </row>
    <row r="185" spans="1:28" s="15" customFormat="1" ht="45" x14ac:dyDescent="0.25">
      <c r="A185" s="7">
        <v>173</v>
      </c>
      <c r="B185" s="345" t="s">
        <v>2035</v>
      </c>
      <c r="C185" s="344" t="s">
        <v>5</v>
      </c>
      <c r="D185" s="231"/>
      <c r="E185" s="268"/>
      <c r="F185" s="215" t="str">
        <f t="shared" si="4"/>
        <v>N/A</v>
      </c>
      <c r="G185" s="6"/>
      <c r="AA185" s="15" t="str">
        <f t="shared" si="5"/>
        <v/>
      </c>
      <c r="AB185" s="15" t="str">
        <f>IF(LEN($AA185)=0,"N",IF(LEN($AA185)&gt;1,"Error -- Availability entered in an incorrect format",IF($AA185='Control Panel'!$F$36,$AA185,IF($AA185='Control Panel'!$F$37,$AA185,IF($AA185='Control Panel'!$F$38,$AA185,IF($AA185='Control Panel'!$F$39,$AA185,IF($AA185='Control Panel'!$F$40,$AA185,IF($AA185='Control Panel'!$F$41,$AA185,"Error -- Availability entered in an incorrect format"))))))))</f>
        <v>N</v>
      </c>
    </row>
    <row r="186" spans="1:28" s="15" customFormat="1" x14ac:dyDescent="0.25">
      <c r="A186" s="7">
        <v>174</v>
      </c>
      <c r="B186" s="343" t="s">
        <v>2036</v>
      </c>
      <c r="C186" s="344"/>
      <c r="D186" s="231"/>
      <c r="E186" s="268"/>
      <c r="F186" s="215" t="str">
        <f t="shared" si="4"/>
        <v>N/A</v>
      </c>
      <c r="G186" s="6"/>
      <c r="AA186" s="15" t="str">
        <f t="shared" si="5"/>
        <v/>
      </c>
      <c r="AB186" s="15" t="str">
        <f>IF(LEN($AA186)=0,"N",IF(LEN($AA186)&gt;1,"Error -- Availability entered in an incorrect format",IF($AA186='Control Panel'!$F$36,$AA186,IF($AA186='Control Panel'!$F$37,$AA186,IF($AA186='Control Panel'!$F$38,$AA186,IF($AA186='Control Panel'!$F$39,$AA186,IF($AA186='Control Panel'!$F$40,$AA186,IF($AA186='Control Panel'!$F$41,$AA186,"Error -- Availability entered in an incorrect format"))))))))</f>
        <v>N</v>
      </c>
    </row>
    <row r="187" spans="1:28" s="15" customFormat="1" ht="45" x14ac:dyDescent="0.25">
      <c r="A187" s="7">
        <v>175</v>
      </c>
      <c r="B187" s="346" t="s">
        <v>2037</v>
      </c>
      <c r="C187" s="344" t="s">
        <v>6</v>
      </c>
      <c r="D187" s="231"/>
      <c r="E187" s="268"/>
      <c r="F187" s="215" t="str">
        <f t="shared" si="4"/>
        <v>N/A</v>
      </c>
      <c r="G187" s="6"/>
      <c r="AA187" s="15" t="str">
        <f t="shared" si="5"/>
        <v/>
      </c>
      <c r="AB187" s="15" t="str">
        <f>IF(LEN($AA187)=0,"N",IF(LEN($AA187)&gt;1,"Error -- Availability entered in an incorrect format",IF($AA187='Control Panel'!$F$36,$AA187,IF($AA187='Control Panel'!$F$37,$AA187,IF($AA187='Control Panel'!$F$38,$AA187,IF($AA187='Control Panel'!$F$39,$AA187,IF($AA187='Control Panel'!$F$40,$AA187,IF($AA187='Control Panel'!$F$41,$AA187,"Error -- Availability entered in an incorrect format"))))))))</f>
        <v>N</v>
      </c>
    </row>
    <row r="188" spans="1:28" s="15" customFormat="1" ht="45" x14ac:dyDescent="0.25">
      <c r="A188" s="7">
        <v>176</v>
      </c>
      <c r="B188" s="346" t="s">
        <v>2038</v>
      </c>
      <c r="C188" s="344" t="s">
        <v>5</v>
      </c>
      <c r="D188" s="231"/>
      <c r="E188" s="268"/>
      <c r="F188" s="215" t="str">
        <f t="shared" si="4"/>
        <v>N/A</v>
      </c>
      <c r="G188" s="6"/>
      <c r="AA188" s="15" t="str">
        <f t="shared" si="5"/>
        <v/>
      </c>
      <c r="AB188" s="15" t="str">
        <f>IF(LEN($AA188)=0,"N",IF(LEN($AA188)&gt;1,"Error -- Availability entered in an incorrect format",IF($AA188='Control Panel'!$F$36,$AA188,IF($AA188='Control Panel'!$F$37,$AA188,IF($AA188='Control Panel'!$F$38,$AA188,IF($AA188='Control Panel'!$F$39,$AA188,IF($AA188='Control Panel'!$F$40,$AA188,IF($AA188='Control Panel'!$F$41,$AA188,"Error -- Availability entered in an incorrect format"))))))))</f>
        <v>N</v>
      </c>
    </row>
    <row r="189" spans="1:28" s="15" customFormat="1" ht="30" x14ac:dyDescent="0.25">
      <c r="A189" s="7">
        <v>177</v>
      </c>
      <c r="B189" s="346" t="s">
        <v>2039</v>
      </c>
      <c r="C189" s="344" t="s">
        <v>5</v>
      </c>
      <c r="D189" s="231"/>
      <c r="E189" s="268"/>
      <c r="F189" s="215" t="str">
        <f t="shared" si="4"/>
        <v>N/A</v>
      </c>
      <c r="G189" s="6"/>
      <c r="AA189" s="15" t="str">
        <f t="shared" si="5"/>
        <v/>
      </c>
      <c r="AB189" s="15" t="str">
        <f>IF(LEN($AA189)=0,"N",IF(LEN($AA189)&gt;1,"Error -- Availability entered in an incorrect format",IF($AA189='Control Panel'!$F$36,$AA189,IF($AA189='Control Panel'!$F$37,$AA189,IF($AA189='Control Panel'!$F$38,$AA189,IF($AA189='Control Panel'!$F$39,$AA189,IF($AA189='Control Panel'!$F$40,$AA189,IF($AA189='Control Panel'!$F$41,$AA189,"Error -- Availability entered in an incorrect format"))))))))</f>
        <v>N</v>
      </c>
    </row>
    <row r="190" spans="1:28" s="15" customFormat="1" x14ac:dyDescent="0.25">
      <c r="A190" s="7">
        <v>178</v>
      </c>
      <c r="B190" s="346" t="s">
        <v>2040</v>
      </c>
      <c r="C190" s="344" t="s">
        <v>5</v>
      </c>
      <c r="D190" s="231"/>
      <c r="E190" s="268"/>
      <c r="F190" s="215" t="str">
        <f t="shared" si="4"/>
        <v>N/A</v>
      </c>
      <c r="G190" s="6"/>
      <c r="AA190" s="15" t="str">
        <f t="shared" si="5"/>
        <v/>
      </c>
      <c r="AB190" s="15" t="str">
        <f>IF(LEN($AA190)=0,"N",IF(LEN($AA190)&gt;1,"Error -- Availability entered in an incorrect format",IF($AA190='Control Panel'!$F$36,$AA190,IF($AA190='Control Panel'!$F$37,$AA190,IF($AA190='Control Panel'!$F$38,$AA190,IF($AA190='Control Panel'!$F$39,$AA190,IF($AA190='Control Panel'!$F$40,$AA190,IF($AA190='Control Panel'!$F$41,$AA190,"Error -- Availability entered in an incorrect format"))))))))</f>
        <v>N</v>
      </c>
    </row>
    <row r="191" spans="1:28" s="15" customFormat="1" ht="30" x14ac:dyDescent="0.25">
      <c r="A191" s="7">
        <v>179</v>
      </c>
      <c r="B191" s="346" t="s">
        <v>2041</v>
      </c>
      <c r="C191" s="344" t="s">
        <v>5</v>
      </c>
      <c r="D191" s="231"/>
      <c r="E191" s="268"/>
      <c r="F191" s="215" t="str">
        <f t="shared" si="4"/>
        <v>N/A</v>
      </c>
      <c r="G191" s="6"/>
      <c r="AA191" s="15" t="str">
        <f t="shared" si="5"/>
        <v/>
      </c>
      <c r="AB191" s="15" t="str">
        <f>IF(LEN($AA191)=0,"N",IF(LEN($AA191)&gt;1,"Error -- Availability entered in an incorrect format",IF($AA191='Control Panel'!$F$36,$AA191,IF($AA191='Control Panel'!$F$37,$AA191,IF($AA191='Control Panel'!$F$38,$AA191,IF($AA191='Control Panel'!$F$39,$AA191,IF($AA191='Control Panel'!$F$40,$AA191,IF($AA191='Control Panel'!$F$41,$AA191,"Error -- Availability entered in an incorrect format"))))))))</f>
        <v>N</v>
      </c>
    </row>
    <row r="192" spans="1:28" s="15" customFormat="1" x14ac:dyDescent="0.25">
      <c r="A192" s="7">
        <v>180</v>
      </c>
      <c r="B192" s="346" t="s">
        <v>2042</v>
      </c>
      <c r="C192" s="344" t="s">
        <v>6</v>
      </c>
      <c r="D192" s="231"/>
      <c r="E192" s="268"/>
      <c r="F192" s="215" t="str">
        <f t="shared" si="4"/>
        <v>N/A</v>
      </c>
      <c r="G192" s="6"/>
      <c r="AA192" s="15" t="str">
        <f t="shared" si="5"/>
        <v/>
      </c>
      <c r="AB192" s="15" t="str">
        <f>IF(LEN($AA192)=0,"N",IF(LEN($AA192)&gt;1,"Error -- Availability entered in an incorrect format",IF($AA192='Control Panel'!$F$36,$AA192,IF($AA192='Control Panel'!$F$37,$AA192,IF($AA192='Control Panel'!$F$38,$AA192,IF($AA192='Control Panel'!$F$39,$AA192,IF($AA192='Control Panel'!$F$40,$AA192,IF($AA192='Control Panel'!$F$41,$AA192,"Error -- Availability entered in an incorrect format"))))))))</f>
        <v>N</v>
      </c>
    </row>
    <row r="193" spans="1:28" s="15" customFormat="1" ht="30" x14ac:dyDescent="0.25">
      <c r="A193" s="7">
        <v>181</v>
      </c>
      <c r="B193" s="346" t="s">
        <v>2043</v>
      </c>
      <c r="C193" s="344" t="s">
        <v>5</v>
      </c>
      <c r="D193" s="231"/>
      <c r="E193" s="268"/>
      <c r="F193" s="215" t="str">
        <f t="shared" si="4"/>
        <v>N/A</v>
      </c>
      <c r="G193" s="6"/>
      <c r="AA193" s="15" t="str">
        <f t="shared" si="5"/>
        <v/>
      </c>
      <c r="AB193" s="15" t="str">
        <f>IF(LEN($AA193)=0,"N",IF(LEN($AA193)&gt;1,"Error -- Availability entered in an incorrect format",IF($AA193='Control Panel'!$F$36,$AA193,IF($AA193='Control Panel'!$F$37,$AA193,IF($AA193='Control Panel'!$F$38,$AA193,IF($AA193='Control Panel'!$F$39,$AA193,IF($AA193='Control Panel'!$F$40,$AA193,IF($AA193='Control Panel'!$F$41,$AA193,"Error -- Availability entered in an incorrect format"))))))))</f>
        <v>N</v>
      </c>
    </row>
    <row r="194" spans="1:28" s="15" customFormat="1" ht="60" x14ac:dyDescent="0.25">
      <c r="A194" s="7">
        <v>182</v>
      </c>
      <c r="B194" s="346" t="s">
        <v>2044</v>
      </c>
      <c r="C194" s="344" t="s">
        <v>5</v>
      </c>
      <c r="D194" s="231"/>
      <c r="E194" s="268"/>
      <c r="F194" s="215" t="str">
        <f t="shared" si="4"/>
        <v>N/A</v>
      </c>
      <c r="G194" s="6"/>
      <c r="AA194" s="15" t="str">
        <f t="shared" si="5"/>
        <v/>
      </c>
      <c r="AB194" s="15" t="str">
        <f>IF(LEN($AA194)=0,"N",IF(LEN($AA194)&gt;1,"Error -- Availability entered in an incorrect format",IF($AA194='Control Panel'!$F$36,$AA194,IF($AA194='Control Panel'!$F$37,$AA194,IF($AA194='Control Panel'!$F$38,$AA194,IF($AA194='Control Panel'!$F$39,$AA194,IF($AA194='Control Panel'!$F$40,$AA194,IF($AA194='Control Panel'!$F$41,$AA194,"Error -- Availability entered in an incorrect format"))))))))</f>
        <v>N</v>
      </c>
    </row>
    <row r="195" spans="1:28" s="15" customFormat="1" ht="45" x14ac:dyDescent="0.25">
      <c r="A195" s="7">
        <v>183</v>
      </c>
      <c r="B195" s="346" t="s">
        <v>2045</v>
      </c>
      <c r="C195" s="344" t="s">
        <v>5</v>
      </c>
      <c r="D195" s="231"/>
      <c r="E195" s="268"/>
      <c r="F195" s="215" t="str">
        <f t="shared" si="4"/>
        <v>N/A</v>
      </c>
      <c r="G195" s="6"/>
      <c r="AA195" s="15" t="str">
        <f t="shared" si="5"/>
        <v/>
      </c>
      <c r="AB195" s="15" t="str">
        <f>IF(LEN($AA195)=0,"N",IF(LEN($AA195)&gt;1,"Error -- Availability entered in an incorrect format",IF($AA195='Control Panel'!$F$36,$AA195,IF($AA195='Control Panel'!$F$37,$AA195,IF($AA195='Control Panel'!$F$38,$AA195,IF($AA195='Control Panel'!$F$39,$AA195,IF($AA195='Control Panel'!$F$40,$AA195,IF($AA195='Control Panel'!$F$41,$AA195,"Error -- Availability entered in an incorrect format"))))))))</f>
        <v>N</v>
      </c>
    </row>
    <row r="196" spans="1:28" s="15" customFormat="1" x14ac:dyDescent="0.25">
      <c r="A196" s="7">
        <v>184</v>
      </c>
      <c r="B196" s="346" t="s">
        <v>2046</v>
      </c>
      <c r="C196" s="344" t="s">
        <v>5</v>
      </c>
      <c r="D196" s="231"/>
      <c r="E196" s="268"/>
      <c r="F196" s="215" t="str">
        <f t="shared" si="4"/>
        <v>N/A</v>
      </c>
      <c r="G196" s="6"/>
      <c r="AA196" s="15" t="str">
        <f t="shared" si="5"/>
        <v/>
      </c>
      <c r="AB196" s="15" t="str">
        <f>IF(LEN($AA196)=0,"N",IF(LEN($AA196)&gt;1,"Error -- Availability entered in an incorrect format",IF($AA196='Control Panel'!$F$36,$AA196,IF($AA196='Control Panel'!$F$37,$AA196,IF($AA196='Control Panel'!$F$38,$AA196,IF($AA196='Control Panel'!$F$39,$AA196,IF($AA196='Control Panel'!$F$40,$AA196,IF($AA196='Control Panel'!$F$41,$AA196,"Error -- Availability entered in an incorrect format"))))))))</f>
        <v>N</v>
      </c>
    </row>
    <row r="197" spans="1:28" s="15" customFormat="1" x14ac:dyDescent="0.25">
      <c r="A197" s="7">
        <v>185</v>
      </c>
      <c r="B197" s="346" t="s">
        <v>2047</v>
      </c>
      <c r="C197" s="344" t="s">
        <v>5</v>
      </c>
      <c r="D197" s="231"/>
      <c r="E197" s="268"/>
      <c r="F197" s="215" t="str">
        <f t="shared" si="4"/>
        <v>N/A</v>
      </c>
      <c r="G197" s="6"/>
      <c r="AA197" s="15" t="str">
        <f t="shared" si="5"/>
        <v/>
      </c>
      <c r="AB197" s="15" t="str">
        <f>IF(LEN($AA197)=0,"N",IF(LEN($AA197)&gt;1,"Error -- Availability entered in an incorrect format",IF($AA197='Control Panel'!$F$36,$AA197,IF($AA197='Control Panel'!$F$37,$AA197,IF($AA197='Control Panel'!$F$38,$AA197,IF($AA197='Control Panel'!$F$39,$AA197,IF($AA197='Control Panel'!$F$40,$AA197,IF($AA197='Control Panel'!$F$41,$AA197,"Error -- Availability entered in an incorrect format"))))))))</f>
        <v>N</v>
      </c>
    </row>
    <row r="198" spans="1:28" s="15" customFormat="1" x14ac:dyDescent="0.25">
      <c r="A198" s="7">
        <v>186</v>
      </c>
      <c r="B198" s="346" t="s">
        <v>2048</v>
      </c>
      <c r="C198" s="344" t="s">
        <v>5</v>
      </c>
      <c r="D198" s="231"/>
      <c r="E198" s="268"/>
      <c r="F198" s="215" t="str">
        <f t="shared" si="4"/>
        <v>N/A</v>
      </c>
      <c r="G198" s="6"/>
      <c r="AA198" s="15" t="str">
        <f t="shared" si="5"/>
        <v/>
      </c>
      <c r="AB198" s="15" t="str">
        <f>IF(LEN($AA198)=0,"N",IF(LEN($AA198)&gt;1,"Error -- Availability entered in an incorrect format",IF($AA198='Control Panel'!$F$36,$AA198,IF($AA198='Control Panel'!$F$37,$AA198,IF($AA198='Control Panel'!$F$38,$AA198,IF($AA198='Control Panel'!$F$39,$AA198,IF($AA198='Control Panel'!$F$40,$AA198,IF($AA198='Control Panel'!$F$41,$AA198,"Error -- Availability entered in an incorrect format"))))))))</f>
        <v>N</v>
      </c>
    </row>
    <row r="199" spans="1:28" s="15" customFormat="1" x14ac:dyDescent="0.25">
      <c r="A199" s="7">
        <v>187</v>
      </c>
      <c r="B199" s="346" t="s">
        <v>2049</v>
      </c>
      <c r="C199" s="344" t="s">
        <v>5</v>
      </c>
      <c r="D199" s="231"/>
      <c r="E199" s="268"/>
      <c r="F199" s="215" t="str">
        <f t="shared" si="4"/>
        <v>N/A</v>
      </c>
      <c r="G199" s="6"/>
      <c r="AA199" s="15" t="str">
        <f t="shared" si="5"/>
        <v/>
      </c>
      <c r="AB199" s="15" t="str">
        <f>IF(LEN($AA199)=0,"N",IF(LEN($AA199)&gt;1,"Error -- Availability entered in an incorrect format",IF($AA199='Control Panel'!$F$36,$AA199,IF($AA199='Control Panel'!$F$37,$AA199,IF($AA199='Control Panel'!$F$38,$AA199,IF($AA199='Control Panel'!$F$39,$AA199,IF($AA199='Control Panel'!$F$40,$AA199,IF($AA199='Control Panel'!$F$41,$AA199,"Error -- Availability entered in an incorrect format"))))))))</f>
        <v>N</v>
      </c>
    </row>
    <row r="200" spans="1:28" s="15" customFormat="1" x14ac:dyDescent="0.25">
      <c r="A200" s="7">
        <v>188</v>
      </c>
      <c r="B200" s="346" t="s">
        <v>2050</v>
      </c>
      <c r="C200" s="344" t="s">
        <v>5</v>
      </c>
      <c r="D200" s="231"/>
      <c r="E200" s="268"/>
      <c r="F200" s="215" t="str">
        <f t="shared" si="4"/>
        <v>N/A</v>
      </c>
      <c r="G200" s="6"/>
      <c r="AA200" s="15" t="str">
        <f t="shared" si="5"/>
        <v/>
      </c>
      <c r="AB200" s="15" t="str">
        <f>IF(LEN($AA200)=0,"N",IF(LEN($AA200)&gt;1,"Error -- Availability entered in an incorrect format",IF($AA200='Control Panel'!$F$36,$AA200,IF($AA200='Control Panel'!$F$37,$AA200,IF($AA200='Control Panel'!$F$38,$AA200,IF($AA200='Control Panel'!$F$39,$AA200,IF($AA200='Control Panel'!$F$40,$AA200,IF($AA200='Control Panel'!$F$41,$AA200,"Error -- Availability entered in an incorrect format"))))))))</f>
        <v>N</v>
      </c>
    </row>
    <row r="201" spans="1:28" s="15" customFormat="1" x14ac:dyDescent="0.25">
      <c r="A201" s="7">
        <v>189</v>
      </c>
      <c r="B201" s="346" t="s">
        <v>2051</v>
      </c>
      <c r="C201" s="344" t="s">
        <v>5</v>
      </c>
      <c r="D201" s="231"/>
      <c r="E201" s="268"/>
      <c r="F201" s="215" t="str">
        <f t="shared" si="4"/>
        <v>N/A</v>
      </c>
      <c r="G201" s="6"/>
      <c r="AA201" s="15" t="str">
        <f t="shared" si="5"/>
        <v/>
      </c>
      <c r="AB201" s="15" t="str">
        <f>IF(LEN($AA201)=0,"N",IF(LEN($AA201)&gt;1,"Error -- Availability entered in an incorrect format",IF($AA201='Control Panel'!$F$36,$AA201,IF($AA201='Control Panel'!$F$37,$AA201,IF($AA201='Control Panel'!$F$38,$AA201,IF($AA201='Control Panel'!$F$39,$AA201,IF($AA201='Control Panel'!$F$40,$AA201,IF($AA201='Control Panel'!$F$41,$AA201,"Error -- Availability entered in an incorrect format"))))))))</f>
        <v>N</v>
      </c>
    </row>
    <row r="202" spans="1:28" s="15" customFormat="1" x14ac:dyDescent="0.25">
      <c r="A202" s="7">
        <v>190</v>
      </c>
      <c r="B202" s="346" t="s">
        <v>2052</v>
      </c>
      <c r="C202" s="344" t="s">
        <v>5</v>
      </c>
      <c r="D202" s="231"/>
      <c r="E202" s="268"/>
      <c r="F202" s="215" t="str">
        <f t="shared" si="4"/>
        <v>N/A</v>
      </c>
      <c r="G202" s="6"/>
      <c r="AA202" s="15" t="str">
        <f t="shared" si="5"/>
        <v/>
      </c>
      <c r="AB202" s="15" t="str">
        <f>IF(LEN($AA202)=0,"N",IF(LEN($AA202)&gt;1,"Error -- Availability entered in an incorrect format",IF($AA202='Control Panel'!$F$36,$AA202,IF($AA202='Control Panel'!$F$37,$AA202,IF($AA202='Control Panel'!$F$38,$AA202,IF($AA202='Control Panel'!$F$39,$AA202,IF($AA202='Control Panel'!$F$40,$AA202,IF($AA202='Control Panel'!$F$41,$AA202,"Error -- Availability entered in an incorrect format"))))))))</f>
        <v>N</v>
      </c>
    </row>
    <row r="203" spans="1:28" s="15" customFormat="1" ht="30" x14ac:dyDescent="0.25">
      <c r="A203" s="7">
        <v>191</v>
      </c>
      <c r="B203" s="346" t="s">
        <v>2053</v>
      </c>
      <c r="C203" s="344" t="s">
        <v>5</v>
      </c>
      <c r="D203" s="231"/>
      <c r="E203" s="268"/>
      <c r="F203" s="215" t="str">
        <f t="shared" si="4"/>
        <v>N/A</v>
      </c>
      <c r="G203" s="6"/>
      <c r="AA203" s="15" t="str">
        <f t="shared" si="5"/>
        <v/>
      </c>
      <c r="AB203" s="15" t="str">
        <f>IF(LEN($AA203)=0,"N",IF(LEN($AA203)&gt;1,"Error -- Availability entered in an incorrect format",IF($AA203='Control Panel'!$F$36,$AA203,IF($AA203='Control Panel'!$F$37,$AA203,IF($AA203='Control Panel'!$F$38,$AA203,IF($AA203='Control Panel'!$F$39,$AA203,IF($AA203='Control Panel'!$F$40,$AA203,IF($AA203='Control Panel'!$F$41,$AA203,"Error -- Availability entered in an incorrect format"))))))))</f>
        <v>N</v>
      </c>
    </row>
    <row r="204" spans="1:28" s="15" customFormat="1" ht="30" x14ac:dyDescent="0.25">
      <c r="A204" s="7">
        <v>192</v>
      </c>
      <c r="B204" s="346" t="s">
        <v>2054</v>
      </c>
      <c r="C204" s="344" t="s">
        <v>5</v>
      </c>
      <c r="D204" s="231"/>
      <c r="E204" s="268"/>
      <c r="F204" s="215" t="str">
        <f t="shared" si="4"/>
        <v>N/A</v>
      </c>
      <c r="G204" s="6"/>
      <c r="AA204" s="15" t="str">
        <f t="shared" si="5"/>
        <v/>
      </c>
      <c r="AB204" s="15" t="str">
        <f>IF(LEN($AA204)=0,"N",IF(LEN($AA204)&gt;1,"Error -- Availability entered in an incorrect format",IF($AA204='Control Panel'!$F$36,$AA204,IF($AA204='Control Panel'!$F$37,$AA204,IF($AA204='Control Panel'!$F$38,$AA204,IF($AA204='Control Panel'!$F$39,$AA204,IF($AA204='Control Panel'!$F$40,$AA204,IF($AA204='Control Panel'!$F$41,$AA204,"Error -- Availability entered in an incorrect format"))))))))</f>
        <v>N</v>
      </c>
    </row>
    <row r="205" spans="1:28" s="15" customFormat="1" ht="45" x14ac:dyDescent="0.25">
      <c r="A205" s="7">
        <v>193</v>
      </c>
      <c r="B205" s="346" t="s">
        <v>2055</v>
      </c>
      <c r="C205" s="344" t="s">
        <v>6</v>
      </c>
      <c r="D205" s="231"/>
      <c r="E205" s="268"/>
      <c r="F205" s="215" t="str">
        <f t="shared" si="4"/>
        <v>N/A</v>
      </c>
      <c r="G205" s="6"/>
      <c r="AA205" s="15" t="str">
        <f t="shared" si="5"/>
        <v/>
      </c>
      <c r="AB205" s="15" t="str">
        <f>IF(LEN($AA205)=0,"N",IF(LEN($AA205)&gt;1,"Error -- Availability entered in an incorrect format",IF($AA205='Control Panel'!$F$36,$AA205,IF($AA205='Control Panel'!$F$37,$AA205,IF($AA205='Control Panel'!$F$38,$AA205,IF($AA205='Control Panel'!$F$39,$AA205,IF($AA205='Control Panel'!$F$40,$AA205,IF($AA205='Control Panel'!$F$41,$AA205,"Error -- Availability entered in an incorrect format"))))))))</f>
        <v>N</v>
      </c>
    </row>
    <row r="206" spans="1:28" s="15" customFormat="1" ht="45" x14ac:dyDescent="0.25">
      <c r="A206" s="7">
        <v>194</v>
      </c>
      <c r="B206" s="346" t="s">
        <v>2056</v>
      </c>
      <c r="C206" s="344" t="s">
        <v>5</v>
      </c>
      <c r="D206" s="231"/>
      <c r="E206" s="268"/>
      <c r="F206" s="215" t="str">
        <f t="shared" ref="F206:F269" si="6">IF($D$10=$A$9,"N/A",$D$10)</f>
        <v>N/A</v>
      </c>
      <c r="G206" s="6"/>
      <c r="AA206" s="15" t="str">
        <f t="shared" ref="AA206:AA269" si="7">TRIM($D206)</f>
        <v/>
      </c>
      <c r="AB206" s="15" t="str">
        <f>IF(LEN($AA206)=0,"N",IF(LEN($AA206)&gt;1,"Error -- Availability entered in an incorrect format",IF($AA206='Control Panel'!$F$36,$AA206,IF($AA206='Control Panel'!$F$37,$AA206,IF($AA206='Control Panel'!$F$38,$AA206,IF($AA206='Control Panel'!$F$39,$AA206,IF($AA206='Control Panel'!$F$40,$AA206,IF($AA206='Control Panel'!$F$41,$AA206,"Error -- Availability entered in an incorrect format"))))))))</f>
        <v>N</v>
      </c>
    </row>
    <row r="207" spans="1:28" s="15" customFormat="1" ht="30" x14ac:dyDescent="0.25">
      <c r="A207" s="7">
        <v>195</v>
      </c>
      <c r="B207" s="346" t="s">
        <v>2057</v>
      </c>
      <c r="C207" s="344" t="s">
        <v>5</v>
      </c>
      <c r="D207" s="231"/>
      <c r="E207" s="268"/>
      <c r="F207" s="215" t="str">
        <f t="shared" si="6"/>
        <v>N/A</v>
      </c>
      <c r="G207" s="6"/>
      <c r="AA207" s="15" t="str">
        <f t="shared" si="7"/>
        <v/>
      </c>
      <c r="AB207" s="15" t="str">
        <f>IF(LEN($AA207)=0,"N",IF(LEN($AA207)&gt;1,"Error -- Availability entered in an incorrect format",IF($AA207='Control Panel'!$F$36,$AA207,IF($AA207='Control Panel'!$F$37,$AA207,IF($AA207='Control Panel'!$F$38,$AA207,IF($AA207='Control Panel'!$F$39,$AA207,IF($AA207='Control Panel'!$F$40,$AA207,IF($AA207='Control Panel'!$F$41,$AA207,"Error -- Availability entered in an incorrect format"))))))))</f>
        <v>N</v>
      </c>
    </row>
    <row r="208" spans="1:28" s="15" customFormat="1" ht="45" x14ac:dyDescent="0.25">
      <c r="A208" s="7">
        <v>196</v>
      </c>
      <c r="B208" s="346" t="s">
        <v>2058</v>
      </c>
      <c r="C208" s="344" t="s">
        <v>5</v>
      </c>
      <c r="D208" s="231"/>
      <c r="E208" s="268"/>
      <c r="F208" s="215" t="str">
        <f t="shared" si="6"/>
        <v>N/A</v>
      </c>
      <c r="G208" s="6"/>
      <c r="AA208" s="15" t="str">
        <f t="shared" si="7"/>
        <v/>
      </c>
      <c r="AB208" s="15" t="str">
        <f>IF(LEN($AA208)=0,"N",IF(LEN($AA208)&gt;1,"Error -- Availability entered in an incorrect format",IF($AA208='Control Panel'!$F$36,$AA208,IF($AA208='Control Panel'!$F$37,$AA208,IF($AA208='Control Panel'!$F$38,$AA208,IF($AA208='Control Panel'!$F$39,$AA208,IF($AA208='Control Panel'!$F$40,$AA208,IF($AA208='Control Panel'!$F$41,$AA208,"Error -- Availability entered in an incorrect format"))))))))</f>
        <v>N</v>
      </c>
    </row>
    <row r="209" spans="1:28" s="15" customFormat="1" ht="30" x14ac:dyDescent="0.25">
      <c r="A209" s="7">
        <v>197</v>
      </c>
      <c r="B209" s="346" t="s">
        <v>2059</v>
      </c>
      <c r="C209" s="344" t="s">
        <v>5</v>
      </c>
      <c r="D209" s="231"/>
      <c r="E209" s="268"/>
      <c r="F209" s="215" t="str">
        <f t="shared" si="6"/>
        <v>N/A</v>
      </c>
      <c r="G209" s="6"/>
      <c r="AA209" s="15" t="str">
        <f t="shared" si="7"/>
        <v/>
      </c>
      <c r="AB209" s="15" t="str">
        <f>IF(LEN($AA209)=0,"N",IF(LEN($AA209)&gt;1,"Error -- Availability entered in an incorrect format",IF($AA209='Control Panel'!$F$36,$AA209,IF($AA209='Control Panel'!$F$37,$AA209,IF($AA209='Control Panel'!$F$38,$AA209,IF($AA209='Control Panel'!$F$39,$AA209,IF($AA209='Control Panel'!$F$40,$AA209,IF($AA209='Control Panel'!$F$41,$AA209,"Error -- Availability entered in an incorrect format"))))))))</f>
        <v>N</v>
      </c>
    </row>
    <row r="210" spans="1:28" s="15" customFormat="1" ht="30" x14ac:dyDescent="0.25">
      <c r="A210" s="7">
        <v>198</v>
      </c>
      <c r="B210" s="346" t="s">
        <v>2060</v>
      </c>
      <c r="C210" s="344" t="s">
        <v>6</v>
      </c>
      <c r="D210" s="231"/>
      <c r="E210" s="268"/>
      <c r="F210" s="215" t="str">
        <f t="shared" si="6"/>
        <v>N/A</v>
      </c>
      <c r="G210" s="6"/>
      <c r="AA210" s="15" t="str">
        <f t="shared" si="7"/>
        <v/>
      </c>
      <c r="AB210" s="15" t="str">
        <f>IF(LEN($AA210)=0,"N",IF(LEN($AA210)&gt;1,"Error -- Availability entered in an incorrect format",IF($AA210='Control Panel'!$F$36,$AA210,IF($AA210='Control Panel'!$F$37,$AA210,IF($AA210='Control Panel'!$F$38,$AA210,IF($AA210='Control Panel'!$F$39,$AA210,IF($AA210='Control Panel'!$F$40,$AA210,IF($AA210='Control Panel'!$F$41,$AA210,"Error -- Availability entered in an incorrect format"))))))))</f>
        <v>N</v>
      </c>
    </row>
    <row r="211" spans="1:28" s="15" customFormat="1" x14ac:dyDescent="0.25">
      <c r="A211" s="7">
        <v>199</v>
      </c>
      <c r="B211" s="346" t="s">
        <v>2061</v>
      </c>
      <c r="C211" s="344"/>
      <c r="D211" s="231"/>
      <c r="E211" s="268"/>
      <c r="F211" s="215" t="str">
        <f t="shared" si="6"/>
        <v>N/A</v>
      </c>
      <c r="G211" s="6"/>
      <c r="AA211" s="15" t="str">
        <f t="shared" si="7"/>
        <v/>
      </c>
      <c r="AB211" s="15" t="str">
        <f>IF(LEN($AA211)=0,"N",IF(LEN($AA211)&gt;1,"Error -- Availability entered in an incorrect format",IF($AA211='Control Panel'!$F$36,$AA211,IF($AA211='Control Panel'!$F$37,$AA211,IF($AA211='Control Panel'!$F$38,$AA211,IF($AA211='Control Panel'!$F$39,$AA211,IF($AA211='Control Panel'!$F$40,$AA211,IF($AA211='Control Panel'!$F$41,$AA211,"Error -- Availability entered in an incorrect format"))))))))</f>
        <v>N</v>
      </c>
    </row>
    <row r="212" spans="1:28" s="15" customFormat="1" x14ac:dyDescent="0.25">
      <c r="A212" s="7">
        <v>200</v>
      </c>
      <c r="B212" s="346" t="s">
        <v>2062</v>
      </c>
      <c r="C212" s="344" t="s">
        <v>5</v>
      </c>
      <c r="D212" s="231"/>
      <c r="E212" s="268"/>
      <c r="F212" s="215" t="str">
        <f t="shared" si="6"/>
        <v>N/A</v>
      </c>
      <c r="G212" s="6"/>
      <c r="AA212" s="15" t="str">
        <f t="shared" si="7"/>
        <v/>
      </c>
      <c r="AB212" s="15" t="str">
        <f>IF(LEN($AA212)=0,"N",IF(LEN($AA212)&gt;1,"Error -- Availability entered in an incorrect format",IF($AA212='Control Panel'!$F$36,$AA212,IF($AA212='Control Panel'!$F$37,$AA212,IF($AA212='Control Panel'!$F$38,$AA212,IF($AA212='Control Panel'!$F$39,$AA212,IF($AA212='Control Panel'!$F$40,$AA212,IF($AA212='Control Panel'!$F$41,$AA212,"Error -- Availability entered in an incorrect format"))))))))</f>
        <v>N</v>
      </c>
    </row>
    <row r="213" spans="1:28" s="15" customFormat="1" x14ac:dyDescent="0.25">
      <c r="A213" s="7">
        <v>201</v>
      </c>
      <c r="B213" s="346" t="s">
        <v>2063</v>
      </c>
      <c r="C213" s="344" t="s">
        <v>5</v>
      </c>
      <c r="D213" s="231"/>
      <c r="E213" s="268"/>
      <c r="F213" s="215" t="str">
        <f t="shared" si="6"/>
        <v>N/A</v>
      </c>
      <c r="G213" s="6"/>
      <c r="AA213" s="15" t="str">
        <f t="shared" si="7"/>
        <v/>
      </c>
      <c r="AB213" s="15" t="str">
        <f>IF(LEN($AA213)=0,"N",IF(LEN($AA213)&gt;1,"Error -- Availability entered in an incorrect format",IF($AA213='Control Panel'!$F$36,$AA213,IF($AA213='Control Panel'!$F$37,$AA213,IF($AA213='Control Panel'!$F$38,$AA213,IF($AA213='Control Panel'!$F$39,$AA213,IF($AA213='Control Panel'!$F$40,$AA213,IF($AA213='Control Panel'!$F$41,$AA213,"Error -- Availability entered in an incorrect format"))))))))</f>
        <v>N</v>
      </c>
    </row>
    <row r="214" spans="1:28" s="15" customFormat="1" x14ac:dyDescent="0.25">
      <c r="A214" s="7">
        <v>202</v>
      </c>
      <c r="B214" s="346" t="s">
        <v>2064</v>
      </c>
      <c r="C214" s="344" t="s">
        <v>5</v>
      </c>
      <c r="D214" s="231"/>
      <c r="E214" s="268"/>
      <c r="F214" s="215" t="str">
        <f t="shared" si="6"/>
        <v>N/A</v>
      </c>
      <c r="G214" s="6"/>
      <c r="AA214" s="15" t="str">
        <f t="shared" si="7"/>
        <v/>
      </c>
      <c r="AB214" s="15" t="str">
        <f>IF(LEN($AA214)=0,"N",IF(LEN($AA214)&gt;1,"Error -- Availability entered in an incorrect format",IF($AA214='Control Panel'!$F$36,$AA214,IF($AA214='Control Panel'!$F$37,$AA214,IF($AA214='Control Panel'!$F$38,$AA214,IF($AA214='Control Panel'!$F$39,$AA214,IF($AA214='Control Panel'!$F$40,$AA214,IF($AA214='Control Panel'!$F$41,$AA214,"Error -- Availability entered in an incorrect format"))))))))</f>
        <v>N</v>
      </c>
    </row>
    <row r="215" spans="1:28" s="15" customFormat="1" ht="30" x14ac:dyDescent="0.25">
      <c r="A215" s="7">
        <v>203</v>
      </c>
      <c r="B215" s="346" t="s">
        <v>2065</v>
      </c>
      <c r="C215" s="344" t="s">
        <v>5</v>
      </c>
      <c r="D215" s="231"/>
      <c r="E215" s="268"/>
      <c r="F215" s="215" t="str">
        <f t="shared" si="6"/>
        <v>N/A</v>
      </c>
      <c r="G215" s="6"/>
      <c r="AA215" s="15" t="str">
        <f t="shared" si="7"/>
        <v/>
      </c>
      <c r="AB215" s="15" t="str">
        <f>IF(LEN($AA215)=0,"N",IF(LEN($AA215)&gt;1,"Error -- Availability entered in an incorrect format",IF($AA215='Control Panel'!$F$36,$AA215,IF($AA215='Control Panel'!$F$37,$AA215,IF($AA215='Control Panel'!$F$38,$AA215,IF($AA215='Control Panel'!$F$39,$AA215,IF($AA215='Control Panel'!$F$40,$AA215,IF($AA215='Control Panel'!$F$41,$AA215,"Error -- Availability entered in an incorrect format"))))))))</f>
        <v>N</v>
      </c>
    </row>
    <row r="216" spans="1:28" s="15" customFormat="1" ht="30" x14ac:dyDescent="0.25">
      <c r="A216" s="7">
        <v>204</v>
      </c>
      <c r="B216" s="346" t="s">
        <v>2066</v>
      </c>
      <c r="C216" s="344" t="s">
        <v>5</v>
      </c>
      <c r="D216" s="231"/>
      <c r="E216" s="268"/>
      <c r="F216" s="215" t="str">
        <f t="shared" si="6"/>
        <v>N/A</v>
      </c>
      <c r="G216" s="6"/>
      <c r="AA216" s="15" t="str">
        <f t="shared" si="7"/>
        <v/>
      </c>
      <c r="AB216" s="15" t="str">
        <f>IF(LEN($AA216)=0,"N",IF(LEN($AA216)&gt;1,"Error -- Availability entered in an incorrect format",IF($AA216='Control Panel'!$F$36,$AA216,IF($AA216='Control Panel'!$F$37,$AA216,IF($AA216='Control Panel'!$F$38,$AA216,IF($AA216='Control Panel'!$F$39,$AA216,IF($AA216='Control Panel'!$F$40,$AA216,IF($AA216='Control Panel'!$F$41,$AA216,"Error -- Availability entered in an incorrect format"))))))))</f>
        <v>N</v>
      </c>
    </row>
    <row r="217" spans="1:28" s="15" customFormat="1" ht="30" x14ac:dyDescent="0.25">
      <c r="A217" s="7">
        <v>205</v>
      </c>
      <c r="B217" s="346" t="s">
        <v>2067</v>
      </c>
      <c r="C217" s="344" t="s">
        <v>5</v>
      </c>
      <c r="D217" s="231"/>
      <c r="E217" s="268"/>
      <c r="F217" s="215" t="str">
        <f t="shared" si="6"/>
        <v>N/A</v>
      </c>
      <c r="G217" s="6"/>
      <c r="AA217" s="15" t="str">
        <f t="shared" si="7"/>
        <v/>
      </c>
      <c r="AB217" s="15" t="str">
        <f>IF(LEN($AA217)=0,"N",IF(LEN($AA217)&gt;1,"Error -- Availability entered in an incorrect format",IF($AA217='Control Panel'!$F$36,$AA217,IF($AA217='Control Panel'!$F$37,$AA217,IF($AA217='Control Panel'!$F$38,$AA217,IF($AA217='Control Panel'!$F$39,$AA217,IF($AA217='Control Panel'!$F$40,$AA217,IF($AA217='Control Panel'!$F$41,$AA217,"Error -- Availability entered in an incorrect format"))))))))</f>
        <v>N</v>
      </c>
    </row>
    <row r="218" spans="1:28" s="15" customFormat="1" ht="30" x14ac:dyDescent="0.25">
      <c r="A218" s="7">
        <v>206</v>
      </c>
      <c r="B218" s="346" t="s">
        <v>2068</v>
      </c>
      <c r="C218" s="344" t="s">
        <v>5</v>
      </c>
      <c r="D218" s="231"/>
      <c r="E218" s="268"/>
      <c r="F218" s="215" t="str">
        <f t="shared" si="6"/>
        <v>N/A</v>
      </c>
      <c r="G218" s="6"/>
      <c r="AA218" s="15" t="str">
        <f t="shared" si="7"/>
        <v/>
      </c>
      <c r="AB218" s="15" t="str">
        <f>IF(LEN($AA218)=0,"N",IF(LEN($AA218)&gt;1,"Error -- Availability entered in an incorrect format",IF($AA218='Control Panel'!$F$36,$AA218,IF($AA218='Control Panel'!$F$37,$AA218,IF($AA218='Control Panel'!$F$38,$AA218,IF($AA218='Control Panel'!$F$39,$AA218,IF($AA218='Control Panel'!$F$40,$AA218,IF($AA218='Control Panel'!$F$41,$AA218,"Error -- Availability entered in an incorrect format"))))))))</f>
        <v>N</v>
      </c>
    </row>
    <row r="219" spans="1:28" s="15" customFormat="1" ht="30" x14ac:dyDescent="0.25">
      <c r="A219" s="7">
        <v>207</v>
      </c>
      <c r="B219" s="346" t="s">
        <v>2069</v>
      </c>
      <c r="C219" s="344" t="s">
        <v>5</v>
      </c>
      <c r="D219" s="231"/>
      <c r="E219" s="268"/>
      <c r="F219" s="215" t="str">
        <f t="shared" si="6"/>
        <v>N/A</v>
      </c>
      <c r="G219" s="6"/>
      <c r="AA219" s="15" t="str">
        <f t="shared" si="7"/>
        <v/>
      </c>
      <c r="AB219" s="15" t="str">
        <f>IF(LEN($AA219)=0,"N",IF(LEN($AA219)&gt;1,"Error -- Availability entered in an incorrect format",IF($AA219='Control Panel'!$F$36,$AA219,IF($AA219='Control Panel'!$F$37,$AA219,IF($AA219='Control Panel'!$F$38,$AA219,IF($AA219='Control Panel'!$F$39,$AA219,IF($AA219='Control Panel'!$F$40,$AA219,IF($AA219='Control Panel'!$F$41,$AA219,"Error -- Availability entered in an incorrect format"))))))))</f>
        <v>N</v>
      </c>
    </row>
    <row r="220" spans="1:28" s="15" customFormat="1" ht="30" x14ac:dyDescent="0.25">
      <c r="A220" s="7">
        <v>208</v>
      </c>
      <c r="B220" s="346" t="s">
        <v>2070</v>
      </c>
      <c r="C220" s="344" t="s">
        <v>5</v>
      </c>
      <c r="D220" s="231"/>
      <c r="E220" s="268"/>
      <c r="F220" s="215" t="str">
        <f t="shared" si="6"/>
        <v>N/A</v>
      </c>
      <c r="G220" s="6"/>
      <c r="AA220" s="15" t="str">
        <f t="shared" si="7"/>
        <v/>
      </c>
      <c r="AB220" s="15" t="str">
        <f>IF(LEN($AA220)=0,"N",IF(LEN($AA220)&gt;1,"Error -- Availability entered in an incorrect format",IF($AA220='Control Panel'!$F$36,$AA220,IF($AA220='Control Panel'!$F$37,$AA220,IF($AA220='Control Panel'!$F$38,$AA220,IF($AA220='Control Panel'!$F$39,$AA220,IF($AA220='Control Panel'!$F$40,$AA220,IF($AA220='Control Panel'!$F$41,$AA220,"Error -- Availability entered in an incorrect format"))))))))</f>
        <v>N</v>
      </c>
    </row>
    <row r="221" spans="1:28" s="15" customFormat="1" ht="45" x14ac:dyDescent="0.25">
      <c r="A221" s="7">
        <v>209</v>
      </c>
      <c r="B221" s="345" t="s">
        <v>2071</v>
      </c>
      <c r="C221" s="344" t="s">
        <v>5</v>
      </c>
      <c r="D221" s="231"/>
      <c r="E221" s="268"/>
      <c r="F221" s="215" t="str">
        <f t="shared" si="6"/>
        <v>N/A</v>
      </c>
      <c r="G221" s="6"/>
      <c r="AA221" s="15" t="str">
        <f t="shared" si="7"/>
        <v/>
      </c>
      <c r="AB221" s="15" t="str">
        <f>IF(LEN($AA221)=0,"N",IF(LEN($AA221)&gt;1,"Error -- Availability entered in an incorrect format",IF($AA221='Control Panel'!$F$36,$AA221,IF($AA221='Control Panel'!$F$37,$AA221,IF($AA221='Control Panel'!$F$38,$AA221,IF($AA221='Control Panel'!$F$39,$AA221,IF($AA221='Control Panel'!$F$40,$AA221,IF($AA221='Control Panel'!$F$41,$AA221,"Error -- Availability entered in an incorrect format"))))))))</f>
        <v>N</v>
      </c>
    </row>
    <row r="222" spans="1:28" s="15" customFormat="1" x14ac:dyDescent="0.25">
      <c r="A222" s="7">
        <v>210</v>
      </c>
      <c r="B222" s="345" t="s">
        <v>2072</v>
      </c>
      <c r="C222" s="344" t="s">
        <v>5</v>
      </c>
      <c r="D222" s="231"/>
      <c r="E222" s="268"/>
      <c r="F222" s="215" t="str">
        <f t="shared" si="6"/>
        <v>N/A</v>
      </c>
      <c r="G222" s="6"/>
      <c r="AA222" s="15" t="str">
        <f t="shared" si="7"/>
        <v/>
      </c>
      <c r="AB222" s="15" t="str">
        <f>IF(LEN($AA222)=0,"N",IF(LEN($AA222)&gt;1,"Error -- Availability entered in an incorrect format",IF($AA222='Control Panel'!$F$36,$AA222,IF($AA222='Control Panel'!$F$37,$AA222,IF($AA222='Control Panel'!$F$38,$AA222,IF($AA222='Control Panel'!$F$39,$AA222,IF($AA222='Control Panel'!$F$40,$AA222,IF($AA222='Control Panel'!$F$41,$AA222,"Error -- Availability entered in an incorrect format"))))))))</f>
        <v>N</v>
      </c>
    </row>
    <row r="223" spans="1:28" s="15" customFormat="1" x14ac:dyDescent="0.25">
      <c r="A223" s="7">
        <v>211</v>
      </c>
      <c r="B223" s="345" t="s">
        <v>2073</v>
      </c>
      <c r="C223" s="344" t="s">
        <v>5</v>
      </c>
      <c r="D223" s="231"/>
      <c r="E223" s="268"/>
      <c r="F223" s="215" t="str">
        <f t="shared" si="6"/>
        <v>N/A</v>
      </c>
      <c r="G223" s="6"/>
      <c r="AA223" s="15" t="str">
        <f t="shared" si="7"/>
        <v/>
      </c>
      <c r="AB223" s="15" t="str">
        <f>IF(LEN($AA223)=0,"N",IF(LEN($AA223)&gt;1,"Error -- Availability entered in an incorrect format",IF($AA223='Control Panel'!$F$36,$AA223,IF($AA223='Control Panel'!$F$37,$AA223,IF($AA223='Control Panel'!$F$38,$AA223,IF($AA223='Control Panel'!$F$39,$AA223,IF($AA223='Control Panel'!$F$40,$AA223,IF($AA223='Control Panel'!$F$41,$AA223,"Error -- Availability entered in an incorrect format"))))))))</f>
        <v>N</v>
      </c>
    </row>
    <row r="224" spans="1:28" s="15" customFormat="1" ht="30" x14ac:dyDescent="0.25">
      <c r="A224" s="7">
        <v>212</v>
      </c>
      <c r="B224" s="345" t="s">
        <v>2074</v>
      </c>
      <c r="C224" s="344" t="s">
        <v>5</v>
      </c>
      <c r="D224" s="231"/>
      <c r="E224" s="268"/>
      <c r="F224" s="215" t="str">
        <f t="shared" si="6"/>
        <v>N/A</v>
      </c>
      <c r="G224" s="6"/>
      <c r="AA224" s="15" t="str">
        <f t="shared" si="7"/>
        <v/>
      </c>
      <c r="AB224" s="15" t="str">
        <f>IF(LEN($AA224)=0,"N",IF(LEN($AA224)&gt;1,"Error -- Availability entered in an incorrect format",IF($AA224='Control Panel'!$F$36,$AA224,IF($AA224='Control Panel'!$F$37,$AA224,IF($AA224='Control Panel'!$F$38,$AA224,IF($AA224='Control Panel'!$F$39,$AA224,IF($AA224='Control Panel'!$F$40,$AA224,IF($AA224='Control Panel'!$F$41,$AA224,"Error -- Availability entered in an incorrect format"))))))))</f>
        <v>N</v>
      </c>
    </row>
    <row r="225" spans="1:28" s="15" customFormat="1" x14ac:dyDescent="0.25">
      <c r="A225" s="7">
        <v>213</v>
      </c>
      <c r="B225" s="345" t="s">
        <v>2075</v>
      </c>
      <c r="C225" s="344" t="s">
        <v>5</v>
      </c>
      <c r="D225" s="231"/>
      <c r="E225" s="268"/>
      <c r="F225" s="215" t="str">
        <f t="shared" si="6"/>
        <v>N/A</v>
      </c>
      <c r="G225" s="6"/>
      <c r="AA225" s="15" t="str">
        <f t="shared" si="7"/>
        <v/>
      </c>
      <c r="AB225" s="15" t="str">
        <f>IF(LEN($AA225)=0,"N",IF(LEN($AA225)&gt;1,"Error -- Availability entered in an incorrect format",IF($AA225='Control Panel'!$F$36,$AA225,IF($AA225='Control Panel'!$F$37,$AA225,IF($AA225='Control Panel'!$F$38,$AA225,IF($AA225='Control Panel'!$F$39,$AA225,IF($AA225='Control Panel'!$F$40,$AA225,IF($AA225='Control Panel'!$F$41,$AA225,"Error -- Availability entered in an incorrect format"))))))))</f>
        <v>N</v>
      </c>
    </row>
    <row r="226" spans="1:28" s="15" customFormat="1" ht="30" x14ac:dyDescent="0.25">
      <c r="A226" s="7">
        <v>214</v>
      </c>
      <c r="B226" s="346" t="s">
        <v>2076</v>
      </c>
      <c r="C226" s="344" t="s">
        <v>5</v>
      </c>
      <c r="D226" s="231"/>
      <c r="E226" s="268"/>
      <c r="F226" s="215" t="str">
        <f t="shared" si="6"/>
        <v>N/A</v>
      </c>
      <c r="G226" s="6"/>
      <c r="AA226" s="15" t="str">
        <f t="shared" si="7"/>
        <v/>
      </c>
      <c r="AB226" s="15" t="str">
        <f>IF(LEN($AA226)=0,"N",IF(LEN($AA226)&gt;1,"Error -- Availability entered in an incorrect format",IF($AA226='Control Panel'!$F$36,$AA226,IF($AA226='Control Panel'!$F$37,$AA226,IF($AA226='Control Panel'!$F$38,$AA226,IF($AA226='Control Panel'!$F$39,$AA226,IF($AA226='Control Panel'!$F$40,$AA226,IF($AA226='Control Panel'!$F$41,$AA226,"Error -- Availability entered in an incorrect format"))))))))</f>
        <v>N</v>
      </c>
    </row>
    <row r="227" spans="1:28" s="15" customFormat="1" ht="45" x14ac:dyDescent="0.25">
      <c r="A227" s="7">
        <v>215</v>
      </c>
      <c r="B227" s="345" t="s">
        <v>2077</v>
      </c>
      <c r="C227" s="344" t="s">
        <v>5</v>
      </c>
      <c r="D227" s="231"/>
      <c r="E227" s="268"/>
      <c r="F227" s="215" t="str">
        <f t="shared" si="6"/>
        <v>N/A</v>
      </c>
      <c r="G227" s="6"/>
      <c r="AA227" s="15" t="str">
        <f t="shared" si="7"/>
        <v/>
      </c>
      <c r="AB227" s="15" t="str">
        <f>IF(LEN($AA227)=0,"N",IF(LEN($AA227)&gt;1,"Error -- Availability entered in an incorrect format",IF($AA227='Control Panel'!$F$36,$AA227,IF($AA227='Control Panel'!$F$37,$AA227,IF($AA227='Control Panel'!$F$38,$AA227,IF($AA227='Control Panel'!$F$39,$AA227,IF($AA227='Control Panel'!$F$40,$AA227,IF($AA227='Control Panel'!$F$41,$AA227,"Error -- Availability entered in an incorrect format"))))))))</f>
        <v>N</v>
      </c>
    </row>
    <row r="228" spans="1:28" s="15" customFormat="1" ht="30" x14ac:dyDescent="0.25">
      <c r="A228" s="7">
        <v>216</v>
      </c>
      <c r="B228" s="345" t="s">
        <v>2078</v>
      </c>
      <c r="C228" s="344" t="s">
        <v>5</v>
      </c>
      <c r="D228" s="231"/>
      <c r="E228" s="268"/>
      <c r="F228" s="215" t="str">
        <f t="shared" si="6"/>
        <v>N/A</v>
      </c>
      <c r="G228" s="6"/>
      <c r="AA228" s="15" t="str">
        <f t="shared" si="7"/>
        <v/>
      </c>
      <c r="AB228" s="15" t="str">
        <f>IF(LEN($AA228)=0,"N",IF(LEN($AA228)&gt;1,"Error -- Availability entered in an incorrect format",IF($AA228='Control Panel'!$F$36,$AA228,IF($AA228='Control Panel'!$F$37,$AA228,IF($AA228='Control Panel'!$F$38,$AA228,IF($AA228='Control Panel'!$F$39,$AA228,IF($AA228='Control Panel'!$F$40,$AA228,IF($AA228='Control Panel'!$F$41,$AA228,"Error -- Availability entered in an incorrect format"))))))))</f>
        <v>N</v>
      </c>
    </row>
    <row r="229" spans="1:28" s="15" customFormat="1" ht="45" x14ac:dyDescent="0.25">
      <c r="A229" s="7">
        <v>217</v>
      </c>
      <c r="B229" s="345" t="s">
        <v>2079</v>
      </c>
      <c r="C229" s="344" t="s">
        <v>5</v>
      </c>
      <c r="D229" s="231"/>
      <c r="E229" s="268"/>
      <c r="F229" s="215" t="str">
        <f t="shared" si="6"/>
        <v>N/A</v>
      </c>
      <c r="G229" s="6"/>
      <c r="AA229" s="15" t="str">
        <f t="shared" si="7"/>
        <v/>
      </c>
      <c r="AB229" s="15" t="str">
        <f>IF(LEN($AA229)=0,"N",IF(LEN($AA229)&gt;1,"Error -- Availability entered in an incorrect format",IF($AA229='Control Panel'!$F$36,$AA229,IF($AA229='Control Panel'!$F$37,$AA229,IF($AA229='Control Panel'!$F$38,$AA229,IF($AA229='Control Panel'!$F$39,$AA229,IF($AA229='Control Panel'!$F$40,$AA229,IF($AA229='Control Panel'!$F$41,$AA229,"Error -- Availability entered in an incorrect format"))))))))</f>
        <v>N</v>
      </c>
    </row>
    <row r="230" spans="1:28" s="15" customFormat="1" ht="30" x14ac:dyDescent="0.25">
      <c r="A230" s="7">
        <v>218</v>
      </c>
      <c r="B230" s="346" t="s">
        <v>2080</v>
      </c>
      <c r="C230" s="344" t="s">
        <v>5</v>
      </c>
      <c r="D230" s="231"/>
      <c r="E230" s="268"/>
      <c r="F230" s="215" t="str">
        <f t="shared" si="6"/>
        <v>N/A</v>
      </c>
      <c r="G230" s="6"/>
      <c r="AA230" s="15" t="str">
        <f t="shared" si="7"/>
        <v/>
      </c>
      <c r="AB230" s="15" t="str">
        <f>IF(LEN($AA230)=0,"N",IF(LEN($AA230)&gt;1,"Error -- Availability entered in an incorrect format",IF($AA230='Control Panel'!$F$36,$AA230,IF($AA230='Control Panel'!$F$37,$AA230,IF($AA230='Control Panel'!$F$38,$AA230,IF($AA230='Control Panel'!$F$39,$AA230,IF($AA230='Control Panel'!$F$40,$AA230,IF($AA230='Control Panel'!$F$41,$AA230,"Error -- Availability entered in an incorrect format"))))))))</f>
        <v>N</v>
      </c>
    </row>
    <row r="231" spans="1:28" s="15" customFormat="1" x14ac:dyDescent="0.25">
      <c r="A231" s="7">
        <v>219</v>
      </c>
      <c r="B231" s="346" t="s">
        <v>2081</v>
      </c>
      <c r="C231" s="344" t="s">
        <v>5</v>
      </c>
      <c r="D231" s="231"/>
      <c r="E231" s="268"/>
      <c r="F231" s="215" t="str">
        <f t="shared" si="6"/>
        <v>N/A</v>
      </c>
      <c r="G231" s="6"/>
      <c r="AA231" s="15" t="str">
        <f t="shared" si="7"/>
        <v/>
      </c>
      <c r="AB231" s="15" t="str">
        <f>IF(LEN($AA231)=0,"N",IF(LEN($AA231)&gt;1,"Error -- Availability entered in an incorrect format",IF($AA231='Control Panel'!$F$36,$AA231,IF($AA231='Control Panel'!$F$37,$AA231,IF($AA231='Control Panel'!$F$38,$AA231,IF($AA231='Control Panel'!$F$39,$AA231,IF($AA231='Control Panel'!$F$40,$AA231,IF($AA231='Control Panel'!$F$41,$AA231,"Error -- Availability entered in an incorrect format"))))))))</f>
        <v>N</v>
      </c>
    </row>
    <row r="232" spans="1:28" s="15" customFormat="1" ht="30" x14ac:dyDescent="0.25">
      <c r="A232" s="7">
        <v>220</v>
      </c>
      <c r="B232" s="346" t="s">
        <v>2082</v>
      </c>
      <c r="C232" s="344" t="s">
        <v>5</v>
      </c>
      <c r="D232" s="231"/>
      <c r="E232" s="268"/>
      <c r="F232" s="215" t="str">
        <f t="shared" si="6"/>
        <v>N/A</v>
      </c>
      <c r="G232" s="6"/>
      <c r="AA232" s="15" t="str">
        <f t="shared" si="7"/>
        <v/>
      </c>
      <c r="AB232" s="15" t="str">
        <f>IF(LEN($AA232)=0,"N",IF(LEN($AA232)&gt;1,"Error -- Availability entered in an incorrect format",IF($AA232='Control Panel'!$F$36,$AA232,IF($AA232='Control Panel'!$F$37,$AA232,IF($AA232='Control Panel'!$F$38,$AA232,IF($AA232='Control Panel'!$F$39,$AA232,IF($AA232='Control Panel'!$F$40,$AA232,IF($AA232='Control Panel'!$F$41,$AA232,"Error -- Availability entered in an incorrect format"))))))))</f>
        <v>N</v>
      </c>
    </row>
    <row r="233" spans="1:28" s="15" customFormat="1" ht="30" x14ac:dyDescent="0.25">
      <c r="A233" s="7">
        <v>221</v>
      </c>
      <c r="B233" s="346" t="s">
        <v>2083</v>
      </c>
      <c r="C233" s="344" t="s">
        <v>5</v>
      </c>
      <c r="D233" s="231"/>
      <c r="E233" s="268"/>
      <c r="F233" s="215" t="str">
        <f t="shared" si="6"/>
        <v>N/A</v>
      </c>
      <c r="G233" s="6"/>
      <c r="AA233" s="15" t="str">
        <f t="shared" si="7"/>
        <v/>
      </c>
      <c r="AB233" s="15" t="str">
        <f>IF(LEN($AA233)=0,"N",IF(LEN($AA233)&gt;1,"Error -- Availability entered in an incorrect format",IF($AA233='Control Panel'!$F$36,$AA233,IF($AA233='Control Panel'!$F$37,$AA233,IF($AA233='Control Panel'!$F$38,$AA233,IF($AA233='Control Panel'!$F$39,$AA233,IF($AA233='Control Panel'!$F$40,$AA233,IF($AA233='Control Panel'!$F$41,$AA233,"Error -- Availability entered in an incorrect format"))))))))</f>
        <v>N</v>
      </c>
    </row>
    <row r="234" spans="1:28" s="15" customFormat="1" ht="30" x14ac:dyDescent="0.25">
      <c r="A234" s="7">
        <v>222</v>
      </c>
      <c r="B234" s="346" t="s">
        <v>2084</v>
      </c>
      <c r="C234" s="344" t="s">
        <v>5</v>
      </c>
      <c r="D234" s="231"/>
      <c r="E234" s="268"/>
      <c r="F234" s="215" t="str">
        <f t="shared" si="6"/>
        <v>N/A</v>
      </c>
      <c r="G234" s="6"/>
      <c r="AA234" s="15" t="str">
        <f t="shared" si="7"/>
        <v/>
      </c>
      <c r="AB234" s="15" t="str">
        <f>IF(LEN($AA234)=0,"N",IF(LEN($AA234)&gt;1,"Error -- Availability entered in an incorrect format",IF($AA234='Control Panel'!$F$36,$AA234,IF($AA234='Control Panel'!$F$37,$AA234,IF($AA234='Control Panel'!$F$38,$AA234,IF($AA234='Control Panel'!$F$39,$AA234,IF($AA234='Control Panel'!$F$40,$AA234,IF($AA234='Control Panel'!$F$41,$AA234,"Error -- Availability entered in an incorrect format"))))))))</f>
        <v>N</v>
      </c>
    </row>
    <row r="235" spans="1:28" s="15" customFormat="1" x14ac:dyDescent="0.25">
      <c r="A235" s="7">
        <v>223</v>
      </c>
      <c r="B235" s="345" t="s">
        <v>2085</v>
      </c>
      <c r="C235" s="344" t="s">
        <v>5</v>
      </c>
      <c r="D235" s="231"/>
      <c r="E235" s="268"/>
      <c r="F235" s="215" t="str">
        <f t="shared" si="6"/>
        <v>N/A</v>
      </c>
      <c r="G235" s="6"/>
      <c r="AA235" s="15" t="str">
        <f t="shared" si="7"/>
        <v/>
      </c>
      <c r="AB235" s="15" t="str">
        <f>IF(LEN($AA235)=0,"N",IF(LEN($AA235)&gt;1,"Error -- Availability entered in an incorrect format",IF($AA235='Control Panel'!$F$36,$AA235,IF($AA235='Control Panel'!$F$37,$AA235,IF($AA235='Control Panel'!$F$38,$AA235,IF($AA235='Control Panel'!$F$39,$AA235,IF($AA235='Control Panel'!$F$40,$AA235,IF($AA235='Control Panel'!$F$41,$AA235,"Error -- Availability entered in an incorrect format"))))))))</f>
        <v>N</v>
      </c>
    </row>
    <row r="236" spans="1:28" s="15" customFormat="1" ht="30" x14ac:dyDescent="0.25">
      <c r="A236" s="7">
        <v>224</v>
      </c>
      <c r="B236" s="345" t="s">
        <v>2086</v>
      </c>
      <c r="C236" s="344" t="s">
        <v>5</v>
      </c>
      <c r="D236" s="231"/>
      <c r="E236" s="268"/>
      <c r="F236" s="215" t="str">
        <f t="shared" si="6"/>
        <v>N/A</v>
      </c>
      <c r="G236" s="6"/>
      <c r="AA236" s="15" t="str">
        <f t="shared" si="7"/>
        <v/>
      </c>
      <c r="AB236" s="15" t="str">
        <f>IF(LEN($AA236)=0,"N",IF(LEN($AA236)&gt;1,"Error -- Availability entered in an incorrect format",IF($AA236='Control Panel'!$F$36,$AA236,IF($AA236='Control Panel'!$F$37,$AA236,IF($AA236='Control Panel'!$F$38,$AA236,IF($AA236='Control Panel'!$F$39,$AA236,IF($AA236='Control Panel'!$F$40,$AA236,IF($AA236='Control Panel'!$F$41,$AA236,"Error -- Availability entered in an incorrect format"))))))))</f>
        <v>N</v>
      </c>
    </row>
    <row r="237" spans="1:28" s="15" customFormat="1" x14ac:dyDescent="0.25">
      <c r="A237" s="7">
        <v>225</v>
      </c>
      <c r="B237" s="345" t="s">
        <v>2087</v>
      </c>
      <c r="C237" s="344" t="s">
        <v>5</v>
      </c>
      <c r="D237" s="231"/>
      <c r="E237" s="268"/>
      <c r="F237" s="215" t="str">
        <f t="shared" si="6"/>
        <v>N/A</v>
      </c>
      <c r="G237" s="6"/>
      <c r="AA237" s="15" t="str">
        <f t="shared" si="7"/>
        <v/>
      </c>
      <c r="AB237" s="15" t="str">
        <f>IF(LEN($AA237)=0,"N",IF(LEN($AA237)&gt;1,"Error -- Availability entered in an incorrect format",IF($AA237='Control Panel'!$F$36,$AA237,IF($AA237='Control Panel'!$F$37,$AA237,IF($AA237='Control Panel'!$F$38,$AA237,IF($AA237='Control Panel'!$F$39,$AA237,IF($AA237='Control Panel'!$F$40,$AA237,IF($AA237='Control Panel'!$F$41,$AA237,"Error -- Availability entered in an incorrect format"))))))))</f>
        <v>N</v>
      </c>
    </row>
    <row r="238" spans="1:28" s="15" customFormat="1" ht="90" x14ac:dyDescent="0.25">
      <c r="A238" s="7">
        <v>226</v>
      </c>
      <c r="B238" s="345" t="s">
        <v>2088</v>
      </c>
      <c r="C238" s="344" t="s">
        <v>7</v>
      </c>
      <c r="D238" s="231"/>
      <c r="E238" s="268"/>
      <c r="F238" s="215" t="str">
        <f t="shared" si="6"/>
        <v>N/A</v>
      </c>
      <c r="G238" s="6"/>
      <c r="AA238" s="15" t="str">
        <f t="shared" si="7"/>
        <v/>
      </c>
      <c r="AB238" s="15" t="str">
        <f>IF(LEN($AA238)=0,"N",IF(LEN($AA238)&gt;1,"Error -- Availability entered in an incorrect format",IF($AA238='Control Panel'!$F$36,$AA238,IF($AA238='Control Panel'!$F$37,$AA238,IF($AA238='Control Panel'!$F$38,$AA238,IF($AA238='Control Panel'!$F$39,$AA238,IF($AA238='Control Panel'!$F$40,$AA238,IF($AA238='Control Panel'!$F$41,$AA238,"Error -- Availability entered in an incorrect format"))))))))</f>
        <v>N</v>
      </c>
    </row>
    <row r="239" spans="1:28" s="15" customFormat="1" ht="60" x14ac:dyDescent="0.25">
      <c r="A239" s="7">
        <v>227</v>
      </c>
      <c r="B239" s="345" t="s">
        <v>2089</v>
      </c>
      <c r="C239" s="344" t="s">
        <v>5</v>
      </c>
      <c r="D239" s="231"/>
      <c r="E239" s="268"/>
      <c r="F239" s="215" t="str">
        <f t="shared" si="6"/>
        <v>N/A</v>
      </c>
      <c r="G239" s="6"/>
      <c r="AA239" s="15" t="str">
        <f t="shared" si="7"/>
        <v/>
      </c>
      <c r="AB239" s="15" t="str">
        <f>IF(LEN($AA239)=0,"N",IF(LEN($AA239)&gt;1,"Error -- Availability entered in an incorrect format",IF($AA239='Control Panel'!$F$36,$AA239,IF($AA239='Control Panel'!$F$37,$AA239,IF($AA239='Control Panel'!$F$38,$AA239,IF($AA239='Control Panel'!$F$39,$AA239,IF($AA239='Control Panel'!$F$40,$AA239,IF($AA239='Control Panel'!$F$41,$AA239,"Error -- Availability entered in an incorrect format"))))))))</f>
        <v>N</v>
      </c>
    </row>
    <row r="240" spans="1:28" s="15" customFormat="1" ht="45" x14ac:dyDescent="0.25">
      <c r="A240" s="7">
        <v>228</v>
      </c>
      <c r="B240" s="345" t="s">
        <v>2090</v>
      </c>
      <c r="C240" s="344" t="s">
        <v>5</v>
      </c>
      <c r="D240" s="231"/>
      <c r="E240" s="268"/>
      <c r="F240" s="215" t="str">
        <f t="shared" si="6"/>
        <v>N/A</v>
      </c>
      <c r="G240" s="6"/>
      <c r="AA240" s="15" t="str">
        <f t="shared" si="7"/>
        <v/>
      </c>
      <c r="AB240" s="15" t="str">
        <f>IF(LEN($AA240)=0,"N",IF(LEN($AA240)&gt;1,"Error -- Availability entered in an incorrect format",IF($AA240='Control Panel'!$F$36,$AA240,IF($AA240='Control Panel'!$F$37,$AA240,IF($AA240='Control Panel'!$F$38,$AA240,IF($AA240='Control Panel'!$F$39,$AA240,IF($AA240='Control Panel'!$F$40,$AA240,IF($AA240='Control Panel'!$F$41,$AA240,"Error -- Availability entered in an incorrect format"))))))))</f>
        <v>N</v>
      </c>
    </row>
    <row r="241" spans="1:28" s="15" customFormat="1" ht="45" x14ac:dyDescent="0.25">
      <c r="A241" s="7">
        <v>229</v>
      </c>
      <c r="B241" s="345" t="s">
        <v>2091</v>
      </c>
      <c r="C241" s="344" t="s">
        <v>5</v>
      </c>
      <c r="D241" s="231"/>
      <c r="E241" s="268"/>
      <c r="F241" s="215" t="str">
        <f t="shared" si="6"/>
        <v>N/A</v>
      </c>
      <c r="G241" s="6"/>
      <c r="AA241" s="15" t="str">
        <f t="shared" si="7"/>
        <v/>
      </c>
      <c r="AB241" s="15" t="str">
        <f>IF(LEN($AA241)=0,"N",IF(LEN($AA241)&gt;1,"Error -- Availability entered in an incorrect format",IF($AA241='Control Panel'!$F$36,$AA241,IF($AA241='Control Panel'!$F$37,$AA241,IF($AA241='Control Panel'!$F$38,$AA241,IF($AA241='Control Panel'!$F$39,$AA241,IF($AA241='Control Panel'!$F$40,$AA241,IF($AA241='Control Panel'!$F$41,$AA241,"Error -- Availability entered in an incorrect format"))))))))</f>
        <v>N</v>
      </c>
    </row>
    <row r="242" spans="1:28" s="15" customFormat="1" x14ac:dyDescent="0.25">
      <c r="A242" s="7">
        <v>230</v>
      </c>
      <c r="B242" s="348" t="s">
        <v>2092</v>
      </c>
      <c r="C242" s="344"/>
      <c r="D242" s="231"/>
      <c r="E242" s="268"/>
      <c r="F242" s="215" t="str">
        <f t="shared" si="6"/>
        <v>N/A</v>
      </c>
      <c r="G242" s="6"/>
      <c r="AA242" s="15" t="str">
        <f t="shared" si="7"/>
        <v/>
      </c>
      <c r="AB242" s="15" t="str">
        <f>IF(LEN($AA242)=0,"N",IF(LEN($AA242)&gt;1,"Error -- Availability entered in an incorrect format",IF($AA242='Control Panel'!$F$36,$AA242,IF($AA242='Control Panel'!$F$37,$AA242,IF($AA242='Control Panel'!$F$38,$AA242,IF($AA242='Control Panel'!$F$39,$AA242,IF($AA242='Control Panel'!$F$40,$AA242,IF($AA242='Control Panel'!$F$41,$AA242,"Error -- Availability entered in an incorrect format"))))))))</f>
        <v>N</v>
      </c>
    </row>
    <row r="243" spans="1:28" s="15" customFormat="1" ht="30" x14ac:dyDescent="0.25">
      <c r="A243" s="7">
        <v>231</v>
      </c>
      <c r="B243" s="345" t="s">
        <v>2093</v>
      </c>
      <c r="C243" s="344" t="s">
        <v>5</v>
      </c>
      <c r="D243" s="231"/>
      <c r="E243" s="268"/>
      <c r="F243" s="215" t="str">
        <f t="shared" si="6"/>
        <v>N/A</v>
      </c>
      <c r="G243" s="6"/>
      <c r="AA243" s="15" t="str">
        <f t="shared" si="7"/>
        <v/>
      </c>
      <c r="AB243" s="15" t="str">
        <f>IF(LEN($AA243)=0,"N",IF(LEN($AA243)&gt;1,"Error -- Availability entered in an incorrect format",IF($AA243='Control Panel'!$F$36,$AA243,IF($AA243='Control Panel'!$F$37,$AA243,IF($AA243='Control Panel'!$F$38,$AA243,IF($AA243='Control Panel'!$F$39,$AA243,IF($AA243='Control Panel'!$F$40,$AA243,IF($AA243='Control Panel'!$F$41,$AA243,"Error -- Availability entered in an incorrect format"))))))))</f>
        <v>N</v>
      </c>
    </row>
    <row r="244" spans="1:28" s="15" customFormat="1" ht="30" x14ac:dyDescent="0.25">
      <c r="A244" s="7">
        <v>232</v>
      </c>
      <c r="B244" s="345" t="s">
        <v>2094</v>
      </c>
      <c r="C244" s="344" t="s">
        <v>5</v>
      </c>
      <c r="D244" s="231"/>
      <c r="E244" s="268"/>
      <c r="F244" s="215" t="str">
        <f t="shared" si="6"/>
        <v>N/A</v>
      </c>
      <c r="G244" s="6"/>
      <c r="AA244" s="15" t="str">
        <f t="shared" si="7"/>
        <v/>
      </c>
      <c r="AB244" s="15" t="str">
        <f>IF(LEN($AA244)=0,"N",IF(LEN($AA244)&gt;1,"Error -- Availability entered in an incorrect format",IF($AA244='Control Panel'!$F$36,$AA244,IF($AA244='Control Panel'!$F$37,$AA244,IF($AA244='Control Panel'!$F$38,$AA244,IF($AA244='Control Panel'!$F$39,$AA244,IF($AA244='Control Panel'!$F$40,$AA244,IF($AA244='Control Panel'!$F$41,$AA244,"Error -- Availability entered in an incorrect format"))))))))</f>
        <v>N</v>
      </c>
    </row>
    <row r="245" spans="1:28" s="15" customFormat="1" ht="30" x14ac:dyDescent="0.25">
      <c r="A245" s="7">
        <v>233</v>
      </c>
      <c r="B245" s="346" t="s">
        <v>2095</v>
      </c>
      <c r="C245" s="344" t="s">
        <v>5</v>
      </c>
      <c r="D245" s="231"/>
      <c r="E245" s="268"/>
      <c r="F245" s="215" t="str">
        <f t="shared" si="6"/>
        <v>N/A</v>
      </c>
      <c r="G245" s="6"/>
      <c r="AA245" s="15" t="str">
        <f t="shared" si="7"/>
        <v/>
      </c>
      <c r="AB245" s="15" t="str">
        <f>IF(LEN($AA245)=0,"N",IF(LEN($AA245)&gt;1,"Error -- Availability entered in an incorrect format",IF($AA245='Control Panel'!$F$36,$AA245,IF($AA245='Control Panel'!$F$37,$AA245,IF($AA245='Control Panel'!$F$38,$AA245,IF($AA245='Control Panel'!$F$39,$AA245,IF($AA245='Control Panel'!$F$40,$AA245,IF($AA245='Control Panel'!$F$41,$AA245,"Error -- Availability entered in an incorrect format"))))))))</f>
        <v>N</v>
      </c>
    </row>
    <row r="246" spans="1:28" s="15" customFormat="1" x14ac:dyDescent="0.25">
      <c r="A246" s="7">
        <v>234</v>
      </c>
      <c r="B246" s="345" t="s">
        <v>2096</v>
      </c>
      <c r="C246" s="344" t="s">
        <v>5</v>
      </c>
      <c r="D246" s="231"/>
      <c r="E246" s="268"/>
      <c r="F246" s="215" t="str">
        <f t="shared" si="6"/>
        <v>N/A</v>
      </c>
      <c r="G246" s="6"/>
      <c r="AA246" s="15" t="str">
        <f t="shared" si="7"/>
        <v/>
      </c>
      <c r="AB246" s="15" t="str">
        <f>IF(LEN($AA246)=0,"N",IF(LEN($AA246)&gt;1,"Error -- Availability entered in an incorrect format",IF($AA246='Control Panel'!$F$36,$AA246,IF($AA246='Control Panel'!$F$37,$AA246,IF($AA246='Control Panel'!$F$38,$AA246,IF($AA246='Control Panel'!$F$39,$AA246,IF($AA246='Control Panel'!$F$40,$AA246,IF($AA246='Control Panel'!$F$41,$AA246,"Error -- Availability entered in an incorrect format"))))))))</f>
        <v>N</v>
      </c>
    </row>
    <row r="247" spans="1:28" s="15" customFormat="1" x14ac:dyDescent="0.25">
      <c r="A247" s="7">
        <v>235</v>
      </c>
      <c r="B247" s="345" t="s">
        <v>2097</v>
      </c>
      <c r="C247" s="344" t="s">
        <v>5</v>
      </c>
      <c r="D247" s="231"/>
      <c r="E247" s="268"/>
      <c r="F247" s="215" t="str">
        <f t="shared" si="6"/>
        <v>N/A</v>
      </c>
      <c r="G247" s="6"/>
      <c r="AA247" s="15" t="str">
        <f t="shared" si="7"/>
        <v/>
      </c>
      <c r="AB247" s="15" t="str">
        <f>IF(LEN($AA247)=0,"N",IF(LEN($AA247)&gt;1,"Error -- Availability entered in an incorrect format",IF($AA247='Control Panel'!$F$36,$AA247,IF($AA247='Control Panel'!$F$37,$AA247,IF($AA247='Control Panel'!$F$38,$AA247,IF($AA247='Control Panel'!$F$39,$AA247,IF($AA247='Control Panel'!$F$40,$AA247,IF($AA247='Control Panel'!$F$41,$AA247,"Error -- Availability entered in an incorrect format"))))))))</f>
        <v>N</v>
      </c>
    </row>
    <row r="248" spans="1:28" s="15" customFormat="1" ht="30" x14ac:dyDescent="0.25">
      <c r="A248" s="7">
        <v>236</v>
      </c>
      <c r="B248" s="345" t="s">
        <v>2098</v>
      </c>
      <c r="C248" s="344" t="s">
        <v>5</v>
      </c>
      <c r="D248" s="231"/>
      <c r="E248" s="268"/>
      <c r="F248" s="215" t="str">
        <f t="shared" si="6"/>
        <v>N/A</v>
      </c>
      <c r="G248" s="6"/>
      <c r="AA248" s="15" t="str">
        <f t="shared" si="7"/>
        <v/>
      </c>
      <c r="AB248" s="15" t="str">
        <f>IF(LEN($AA248)=0,"N",IF(LEN($AA248)&gt;1,"Error -- Availability entered in an incorrect format",IF($AA248='Control Panel'!$F$36,$AA248,IF($AA248='Control Panel'!$F$37,$AA248,IF($AA248='Control Panel'!$F$38,$AA248,IF($AA248='Control Panel'!$F$39,$AA248,IF($AA248='Control Panel'!$F$40,$AA248,IF($AA248='Control Panel'!$F$41,$AA248,"Error -- Availability entered in an incorrect format"))))))))</f>
        <v>N</v>
      </c>
    </row>
    <row r="249" spans="1:28" s="15" customFormat="1" x14ac:dyDescent="0.25">
      <c r="A249" s="7">
        <v>237</v>
      </c>
      <c r="B249" s="345" t="s">
        <v>2099</v>
      </c>
      <c r="C249" s="344" t="s">
        <v>5</v>
      </c>
      <c r="D249" s="231"/>
      <c r="E249" s="268"/>
      <c r="F249" s="215" t="str">
        <f t="shared" si="6"/>
        <v>N/A</v>
      </c>
      <c r="G249" s="6"/>
      <c r="AA249" s="15" t="str">
        <f t="shared" si="7"/>
        <v/>
      </c>
      <c r="AB249" s="15" t="str">
        <f>IF(LEN($AA249)=0,"N",IF(LEN($AA249)&gt;1,"Error -- Availability entered in an incorrect format",IF($AA249='Control Panel'!$F$36,$AA249,IF($AA249='Control Panel'!$F$37,$AA249,IF($AA249='Control Panel'!$F$38,$AA249,IF($AA249='Control Panel'!$F$39,$AA249,IF($AA249='Control Panel'!$F$40,$AA249,IF($AA249='Control Panel'!$F$41,$AA249,"Error -- Availability entered in an incorrect format"))))))))</f>
        <v>N</v>
      </c>
    </row>
    <row r="250" spans="1:28" s="15" customFormat="1" ht="30" x14ac:dyDescent="0.25">
      <c r="A250" s="7">
        <v>238</v>
      </c>
      <c r="B250" s="345" t="s">
        <v>2100</v>
      </c>
      <c r="C250" s="344" t="s">
        <v>5</v>
      </c>
      <c r="D250" s="231"/>
      <c r="E250" s="268"/>
      <c r="F250" s="215" t="str">
        <f t="shared" si="6"/>
        <v>N/A</v>
      </c>
      <c r="G250" s="6"/>
      <c r="AA250" s="15" t="str">
        <f t="shared" si="7"/>
        <v/>
      </c>
      <c r="AB250" s="15" t="str">
        <f>IF(LEN($AA250)=0,"N",IF(LEN($AA250)&gt;1,"Error -- Availability entered in an incorrect format",IF($AA250='Control Panel'!$F$36,$AA250,IF($AA250='Control Panel'!$F$37,$AA250,IF($AA250='Control Panel'!$F$38,$AA250,IF($AA250='Control Panel'!$F$39,$AA250,IF($AA250='Control Panel'!$F$40,$AA250,IF($AA250='Control Panel'!$F$41,$AA250,"Error -- Availability entered in an incorrect format"))))))))</f>
        <v>N</v>
      </c>
    </row>
    <row r="251" spans="1:28" s="15" customFormat="1" ht="30" x14ac:dyDescent="0.25">
      <c r="A251" s="7">
        <v>239</v>
      </c>
      <c r="B251" s="345" t="s">
        <v>2101</v>
      </c>
      <c r="C251" s="344" t="s">
        <v>5</v>
      </c>
      <c r="D251" s="231"/>
      <c r="E251" s="268"/>
      <c r="F251" s="215" t="str">
        <f t="shared" si="6"/>
        <v>N/A</v>
      </c>
      <c r="G251" s="6"/>
      <c r="AA251" s="15" t="str">
        <f t="shared" si="7"/>
        <v/>
      </c>
      <c r="AB251" s="15" t="str">
        <f>IF(LEN($AA251)=0,"N",IF(LEN($AA251)&gt;1,"Error -- Availability entered in an incorrect format",IF($AA251='Control Panel'!$F$36,$AA251,IF($AA251='Control Panel'!$F$37,$AA251,IF($AA251='Control Panel'!$F$38,$AA251,IF($AA251='Control Panel'!$F$39,$AA251,IF($AA251='Control Panel'!$F$40,$AA251,IF($AA251='Control Panel'!$F$41,$AA251,"Error -- Availability entered in an incorrect format"))))))))</f>
        <v>N</v>
      </c>
    </row>
    <row r="252" spans="1:28" s="15" customFormat="1" x14ac:dyDescent="0.25">
      <c r="A252" s="7">
        <v>240</v>
      </c>
      <c r="B252" s="345" t="s">
        <v>2102</v>
      </c>
      <c r="C252" s="344" t="s">
        <v>5</v>
      </c>
      <c r="D252" s="231"/>
      <c r="E252" s="268"/>
      <c r="F252" s="215" t="str">
        <f t="shared" si="6"/>
        <v>N/A</v>
      </c>
      <c r="G252" s="6"/>
      <c r="AA252" s="15" t="str">
        <f t="shared" si="7"/>
        <v/>
      </c>
      <c r="AB252" s="15" t="str">
        <f>IF(LEN($AA252)=0,"N",IF(LEN($AA252)&gt;1,"Error -- Availability entered in an incorrect format",IF($AA252='Control Panel'!$F$36,$AA252,IF($AA252='Control Panel'!$F$37,$AA252,IF($AA252='Control Panel'!$F$38,$AA252,IF($AA252='Control Panel'!$F$39,$AA252,IF($AA252='Control Panel'!$F$40,$AA252,IF($AA252='Control Panel'!$F$41,$AA252,"Error -- Availability entered in an incorrect format"))))))))</f>
        <v>N</v>
      </c>
    </row>
    <row r="253" spans="1:28" s="15" customFormat="1" x14ac:dyDescent="0.25">
      <c r="A253" s="7">
        <v>241</v>
      </c>
      <c r="B253" s="345" t="s">
        <v>2103</v>
      </c>
      <c r="C253" s="344" t="s">
        <v>5</v>
      </c>
      <c r="D253" s="231"/>
      <c r="E253" s="268"/>
      <c r="F253" s="215" t="str">
        <f t="shared" si="6"/>
        <v>N/A</v>
      </c>
      <c r="G253" s="6"/>
      <c r="AA253" s="15" t="str">
        <f t="shared" si="7"/>
        <v/>
      </c>
      <c r="AB253" s="15" t="str">
        <f>IF(LEN($AA253)=0,"N",IF(LEN($AA253)&gt;1,"Error -- Availability entered in an incorrect format",IF($AA253='Control Panel'!$F$36,$AA253,IF($AA253='Control Panel'!$F$37,$AA253,IF($AA253='Control Panel'!$F$38,$AA253,IF($AA253='Control Panel'!$F$39,$AA253,IF($AA253='Control Panel'!$F$40,$AA253,IF($AA253='Control Panel'!$F$41,$AA253,"Error -- Availability entered in an incorrect format"))))))))</f>
        <v>N</v>
      </c>
    </row>
    <row r="254" spans="1:28" s="15" customFormat="1" ht="30" x14ac:dyDescent="0.25">
      <c r="A254" s="7">
        <v>242</v>
      </c>
      <c r="B254" s="345" t="s">
        <v>2104</v>
      </c>
      <c r="C254" s="344" t="s">
        <v>5</v>
      </c>
      <c r="D254" s="231"/>
      <c r="E254" s="268"/>
      <c r="F254" s="215" t="str">
        <f t="shared" si="6"/>
        <v>N/A</v>
      </c>
      <c r="G254" s="6"/>
      <c r="AA254" s="15" t="str">
        <f t="shared" si="7"/>
        <v/>
      </c>
      <c r="AB254" s="15" t="str">
        <f>IF(LEN($AA254)=0,"N",IF(LEN($AA254)&gt;1,"Error -- Availability entered in an incorrect format",IF($AA254='Control Panel'!$F$36,$AA254,IF($AA254='Control Panel'!$F$37,$AA254,IF($AA254='Control Panel'!$F$38,$AA254,IF($AA254='Control Panel'!$F$39,$AA254,IF($AA254='Control Panel'!$F$40,$AA254,IF($AA254='Control Panel'!$F$41,$AA254,"Error -- Availability entered in an incorrect format"))))))))</f>
        <v>N</v>
      </c>
    </row>
    <row r="255" spans="1:28" s="15" customFormat="1" ht="30" x14ac:dyDescent="0.25">
      <c r="A255" s="7">
        <v>243</v>
      </c>
      <c r="B255" s="345" t="s">
        <v>2105</v>
      </c>
      <c r="C255" s="344" t="s">
        <v>5</v>
      </c>
      <c r="D255" s="231"/>
      <c r="E255" s="268"/>
      <c r="F255" s="215" t="str">
        <f t="shared" si="6"/>
        <v>N/A</v>
      </c>
      <c r="G255" s="6"/>
      <c r="AA255" s="15" t="str">
        <f t="shared" si="7"/>
        <v/>
      </c>
      <c r="AB255" s="15" t="str">
        <f>IF(LEN($AA255)=0,"N",IF(LEN($AA255)&gt;1,"Error -- Availability entered in an incorrect format",IF($AA255='Control Panel'!$F$36,$AA255,IF($AA255='Control Panel'!$F$37,$AA255,IF($AA255='Control Panel'!$F$38,$AA255,IF($AA255='Control Panel'!$F$39,$AA255,IF($AA255='Control Panel'!$F$40,$AA255,IF($AA255='Control Panel'!$F$41,$AA255,"Error -- Availability entered in an incorrect format"))))))))</f>
        <v>N</v>
      </c>
    </row>
    <row r="256" spans="1:28" s="15" customFormat="1" x14ac:dyDescent="0.25">
      <c r="A256" s="7">
        <v>244</v>
      </c>
      <c r="B256" s="346" t="s">
        <v>2106</v>
      </c>
      <c r="C256" s="344" t="s">
        <v>5</v>
      </c>
      <c r="D256" s="231"/>
      <c r="E256" s="268"/>
      <c r="F256" s="215" t="str">
        <f t="shared" si="6"/>
        <v>N/A</v>
      </c>
      <c r="G256" s="6"/>
      <c r="AA256" s="15" t="str">
        <f t="shared" si="7"/>
        <v/>
      </c>
      <c r="AB256" s="15" t="str">
        <f>IF(LEN($AA256)=0,"N",IF(LEN($AA256)&gt;1,"Error -- Availability entered in an incorrect format",IF($AA256='Control Panel'!$F$36,$AA256,IF($AA256='Control Panel'!$F$37,$AA256,IF($AA256='Control Panel'!$F$38,$AA256,IF($AA256='Control Panel'!$F$39,$AA256,IF($AA256='Control Panel'!$F$40,$AA256,IF($AA256='Control Panel'!$F$41,$AA256,"Error -- Availability entered in an incorrect format"))))))))</f>
        <v>N</v>
      </c>
    </row>
    <row r="257" spans="1:28" s="15" customFormat="1" x14ac:dyDescent="0.25">
      <c r="A257" s="7">
        <v>245</v>
      </c>
      <c r="B257" s="346" t="s">
        <v>2107</v>
      </c>
      <c r="C257" s="344" t="s">
        <v>5</v>
      </c>
      <c r="D257" s="231"/>
      <c r="E257" s="268"/>
      <c r="F257" s="215" t="str">
        <f t="shared" si="6"/>
        <v>N/A</v>
      </c>
      <c r="G257" s="6"/>
      <c r="AA257" s="15" t="str">
        <f t="shared" si="7"/>
        <v/>
      </c>
      <c r="AB257" s="15" t="str">
        <f>IF(LEN($AA257)=0,"N",IF(LEN($AA257)&gt;1,"Error -- Availability entered in an incorrect format",IF($AA257='Control Panel'!$F$36,$AA257,IF($AA257='Control Panel'!$F$37,$AA257,IF($AA257='Control Panel'!$F$38,$AA257,IF($AA257='Control Panel'!$F$39,$AA257,IF($AA257='Control Panel'!$F$40,$AA257,IF($AA257='Control Panel'!$F$41,$AA257,"Error -- Availability entered in an incorrect format"))))))))</f>
        <v>N</v>
      </c>
    </row>
    <row r="258" spans="1:28" s="15" customFormat="1" x14ac:dyDescent="0.25">
      <c r="A258" s="7">
        <v>246</v>
      </c>
      <c r="B258" s="346" t="s">
        <v>2108</v>
      </c>
      <c r="C258" s="344" t="s">
        <v>5</v>
      </c>
      <c r="D258" s="231"/>
      <c r="E258" s="268"/>
      <c r="F258" s="215" t="str">
        <f t="shared" si="6"/>
        <v>N/A</v>
      </c>
      <c r="G258" s="6"/>
      <c r="AA258" s="15" t="str">
        <f t="shared" si="7"/>
        <v/>
      </c>
      <c r="AB258" s="15" t="str">
        <f>IF(LEN($AA258)=0,"N",IF(LEN($AA258)&gt;1,"Error -- Availability entered in an incorrect format",IF($AA258='Control Panel'!$F$36,$AA258,IF($AA258='Control Panel'!$F$37,$AA258,IF($AA258='Control Panel'!$F$38,$AA258,IF($AA258='Control Panel'!$F$39,$AA258,IF($AA258='Control Panel'!$F$40,$AA258,IF($AA258='Control Panel'!$F$41,$AA258,"Error -- Availability entered in an incorrect format"))))))))</f>
        <v>N</v>
      </c>
    </row>
    <row r="259" spans="1:28" s="15" customFormat="1" x14ac:dyDescent="0.25">
      <c r="A259" s="7">
        <v>247</v>
      </c>
      <c r="B259" s="346" t="s">
        <v>2109</v>
      </c>
      <c r="C259" s="344" t="s">
        <v>5</v>
      </c>
      <c r="D259" s="231"/>
      <c r="E259" s="268"/>
      <c r="F259" s="215" t="str">
        <f t="shared" si="6"/>
        <v>N/A</v>
      </c>
      <c r="G259" s="6"/>
      <c r="AA259" s="15" t="str">
        <f t="shared" si="7"/>
        <v/>
      </c>
      <c r="AB259" s="15" t="str">
        <f>IF(LEN($AA259)=0,"N",IF(LEN($AA259)&gt;1,"Error -- Availability entered in an incorrect format",IF($AA259='Control Panel'!$F$36,$AA259,IF($AA259='Control Panel'!$F$37,$AA259,IF($AA259='Control Panel'!$F$38,$AA259,IF($AA259='Control Panel'!$F$39,$AA259,IF($AA259='Control Panel'!$F$40,$AA259,IF($AA259='Control Panel'!$F$41,$AA259,"Error -- Availability entered in an incorrect format"))))))))</f>
        <v>N</v>
      </c>
    </row>
    <row r="260" spans="1:28" s="15" customFormat="1" ht="30" x14ac:dyDescent="0.25">
      <c r="A260" s="7">
        <v>248</v>
      </c>
      <c r="B260" s="346" t="s">
        <v>2110</v>
      </c>
      <c r="C260" s="344" t="s">
        <v>5</v>
      </c>
      <c r="D260" s="231"/>
      <c r="E260" s="268"/>
      <c r="F260" s="215" t="str">
        <f t="shared" si="6"/>
        <v>N/A</v>
      </c>
      <c r="G260" s="6"/>
      <c r="AA260" s="15" t="str">
        <f t="shared" si="7"/>
        <v/>
      </c>
      <c r="AB260" s="15" t="str">
        <f>IF(LEN($AA260)=0,"N",IF(LEN($AA260)&gt;1,"Error -- Availability entered in an incorrect format",IF($AA260='Control Panel'!$F$36,$AA260,IF($AA260='Control Panel'!$F$37,$AA260,IF($AA260='Control Panel'!$F$38,$AA260,IF($AA260='Control Panel'!$F$39,$AA260,IF($AA260='Control Panel'!$F$40,$AA260,IF($AA260='Control Panel'!$F$41,$AA260,"Error -- Availability entered in an incorrect format"))))))))</f>
        <v>N</v>
      </c>
    </row>
    <row r="261" spans="1:28" s="15" customFormat="1" x14ac:dyDescent="0.25">
      <c r="A261" s="7">
        <v>249</v>
      </c>
      <c r="B261" s="346" t="s">
        <v>2111</v>
      </c>
      <c r="C261" s="344" t="s">
        <v>5</v>
      </c>
      <c r="D261" s="231"/>
      <c r="E261" s="268"/>
      <c r="F261" s="215" t="str">
        <f t="shared" si="6"/>
        <v>N/A</v>
      </c>
      <c r="G261" s="6"/>
      <c r="AA261" s="15" t="str">
        <f t="shared" si="7"/>
        <v/>
      </c>
      <c r="AB261" s="15" t="str">
        <f>IF(LEN($AA261)=0,"N",IF(LEN($AA261)&gt;1,"Error -- Availability entered in an incorrect format",IF($AA261='Control Panel'!$F$36,$AA261,IF($AA261='Control Panel'!$F$37,$AA261,IF($AA261='Control Panel'!$F$38,$AA261,IF($AA261='Control Panel'!$F$39,$AA261,IF($AA261='Control Panel'!$F$40,$AA261,IF($AA261='Control Panel'!$F$41,$AA261,"Error -- Availability entered in an incorrect format"))))))))</f>
        <v>N</v>
      </c>
    </row>
    <row r="262" spans="1:28" s="15" customFormat="1" ht="30" x14ac:dyDescent="0.25">
      <c r="A262" s="7">
        <v>250</v>
      </c>
      <c r="B262" s="345" t="s">
        <v>2112</v>
      </c>
      <c r="C262" s="344" t="s">
        <v>5</v>
      </c>
      <c r="D262" s="231"/>
      <c r="E262" s="268"/>
      <c r="F262" s="215" t="str">
        <f t="shared" si="6"/>
        <v>N/A</v>
      </c>
      <c r="G262" s="6"/>
      <c r="AA262" s="15" t="str">
        <f t="shared" si="7"/>
        <v/>
      </c>
      <c r="AB262" s="15" t="str">
        <f>IF(LEN($AA262)=0,"N",IF(LEN($AA262)&gt;1,"Error -- Availability entered in an incorrect format",IF($AA262='Control Panel'!$F$36,$AA262,IF($AA262='Control Panel'!$F$37,$AA262,IF($AA262='Control Panel'!$F$38,$AA262,IF($AA262='Control Panel'!$F$39,$AA262,IF($AA262='Control Panel'!$F$40,$AA262,IF($AA262='Control Panel'!$F$41,$AA262,"Error -- Availability entered in an incorrect format"))))))))</f>
        <v>N</v>
      </c>
    </row>
    <row r="263" spans="1:28" s="15" customFormat="1" ht="30" x14ac:dyDescent="0.25">
      <c r="A263" s="7">
        <v>251</v>
      </c>
      <c r="B263" s="345" t="s">
        <v>2113</v>
      </c>
      <c r="C263" s="344" t="s">
        <v>5</v>
      </c>
      <c r="D263" s="231"/>
      <c r="E263" s="268"/>
      <c r="F263" s="215" t="str">
        <f t="shared" si="6"/>
        <v>N/A</v>
      </c>
      <c r="G263" s="6"/>
      <c r="AA263" s="15" t="str">
        <f t="shared" si="7"/>
        <v/>
      </c>
      <c r="AB263" s="15" t="str">
        <f>IF(LEN($AA263)=0,"N",IF(LEN($AA263)&gt;1,"Error -- Availability entered in an incorrect format",IF($AA263='Control Panel'!$F$36,$AA263,IF($AA263='Control Panel'!$F$37,$AA263,IF($AA263='Control Panel'!$F$38,$AA263,IF($AA263='Control Panel'!$F$39,$AA263,IF($AA263='Control Panel'!$F$40,$AA263,IF($AA263='Control Panel'!$F$41,$AA263,"Error -- Availability entered in an incorrect format"))))))))</f>
        <v>N</v>
      </c>
    </row>
    <row r="264" spans="1:28" s="15" customFormat="1" ht="30" x14ac:dyDescent="0.25">
      <c r="A264" s="7">
        <v>252</v>
      </c>
      <c r="B264" s="345" t="s">
        <v>2114</v>
      </c>
      <c r="C264" s="344" t="s">
        <v>5</v>
      </c>
      <c r="D264" s="231"/>
      <c r="E264" s="268"/>
      <c r="F264" s="215" t="str">
        <f t="shared" si="6"/>
        <v>N/A</v>
      </c>
      <c r="G264" s="6"/>
      <c r="AA264" s="15" t="str">
        <f t="shared" si="7"/>
        <v/>
      </c>
      <c r="AB264" s="15" t="str">
        <f>IF(LEN($AA264)=0,"N",IF(LEN($AA264)&gt;1,"Error -- Availability entered in an incorrect format",IF($AA264='Control Panel'!$F$36,$AA264,IF($AA264='Control Panel'!$F$37,$AA264,IF($AA264='Control Panel'!$F$38,$AA264,IF($AA264='Control Panel'!$F$39,$AA264,IF($AA264='Control Panel'!$F$40,$AA264,IF($AA264='Control Panel'!$F$41,$AA264,"Error -- Availability entered in an incorrect format"))))))))</f>
        <v>N</v>
      </c>
    </row>
    <row r="265" spans="1:28" s="15" customFormat="1" x14ac:dyDescent="0.25">
      <c r="A265" s="7">
        <v>253</v>
      </c>
      <c r="B265" s="345" t="s">
        <v>2115</v>
      </c>
      <c r="C265" s="344" t="s">
        <v>5</v>
      </c>
      <c r="D265" s="231"/>
      <c r="E265" s="268"/>
      <c r="F265" s="215" t="str">
        <f t="shared" si="6"/>
        <v>N/A</v>
      </c>
      <c r="G265" s="6"/>
      <c r="AA265" s="15" t="str">
        <f t="shared" si="7"/>
        <v/>
      </c>
      <c r="AB265" s="15" t="str">
        <f>IF(LEN($AA265)=0,"N",IF(LEN($AA265)&gt;1,"Error -- Availability entered in an incorrect format",IF($AA265='Control Panel'!$F$36,$AA265,IF($AA265='Control Panel'!$F$37,$AA265,IF($AA265='Control Panel'!$F$38,$AA265,IF($AA265='Control Panel'!$F$39,$AA265,IF($AA265='Control Panel'!$F$40,$AA265,IF($AA265='Control Panel'!$F$41,$AA265,"Error -- Availability entered in an incorrect format"))))))))</f>
        <v>N</v>
      </c>
    </row>
    <row r="266" spans="1:28" s="15" customFormat="1" x14ac:dyDescent="0.25">
      <c r="A266" s="7">
        <v>254</v>
      </c>
      <c r="B266" s="345" t="s">
        <v>2116</v>
      </c>
      <c r="C266" s="344" t="s">
        <v>5</v>
      </c>
      <c r="D266" s="231"/>
      <c r="E266" s="268"/>
      <c r="F266" s="215" t="str">
        <f t="shared" si="6"/>
        <v>N/A</v>
      </c>
      <c r="G266" s="6"/>
      <c r="AA266" s="15" t="str">
        <f t="shared" si="7"/>
        <v/>
      </c>
      <c r="AB266" s="15" t="str">
        <f>IF(LEN($AA266)=0,"N",IF(LEN($AA266)&gt;1,"Error -- Availability entered in an incorrect format",IF($AA266='Control Panel'!$F$36,$AA266,IF($AA266='Control Panel'!$F$37,$AA266,IF($AA266='Control Panel'!$F$38,$AA266,IF($AA266='Control Panel'!$F$39,$AA266,IF($AA266='Control Panel'!$F$40,$AA266,IF($AA266='Control Panel'!$F$41,$AA266,"Error -- Availability entered in an incorrect format"))))))))</f>
        <v>N</v>
      </c>
    </row>
    <row r="267" spans="1:28" s="15" customFormat="1" x14ac:dyDescent="0.25">
      <c r="A267" s="7">
        <v>255</v>
      </c>
      <c r="B267" s="345" t="s">
        <v>2117</v>
      </c>
      <c r="C267" s="344" t="s">
        <v>5</v>
      </c>
      <c r="D267" s="231"/>
      <c r="E267" s="268"/>
      <c r="F267" s="215" t="str">
        <f t="shared" si="6"/>
        <v>N/A</v>
      </c>
      <c r="G267" s="6"/>
      <c r="AA267" s="15" t="str">
        <f t="shared" si="7"/>
        <v/>
      </c>
      <c r="AB267" s="15" t="str">
        <f>IF(LEN($AA267)=0,"N",IF(LEN($AA267)&gt;1,"Error -- Availability entered in an incorrect format",IF($AA267='Control Panel'!$F$36,$AA267,IF($AA267='Control Panel'!$F$37,$AA267,IF($AA267='Control Panel'!$F$38,$AA267,IF($AA267='Control Panel'!$F$39,$AA267,IF($AA267='Control Panel'!$F$40,$AA267,IF($AA267='Control Panel'!$F$41,$AA267,"Error -- Availability entered in an incorrect format"))))))))</f>
        <v>N</v>
      </c>
    </row>
    <row r="268" spans="1:28" s="15" customFormat="1" x14ac:dyDescent="0.25">
      <c r="A268" s="7">
        <v>256</v>
      </c>
      <c r="B268" s="343" t="s">
        <v>2118</v>
      </c>
      <c r="C268" s="344"/>
      <c r="D268" s="231"/>
      <c r="E268" s="268"/>
      <c r="F268" s="215" t="str">
        <f t="shared" si="6"/>
        <v>N/A</v>
      </c>
      <c r="G268" s="6"/>
      <c r="AA268" s="15" t="str">
        <f t="shared" si="7"/>
        <v/>
      </c>
      <c r="AB268" s="15" t="str">
        <f>IF(LEN($AA268)=0,"N",IF(LEN($AA268)&gt;1,"Error -- Availability entered in an incorrect format",IF($AA268='Control Panel'!$F$36,$AA268,IF($AA268='Control Panel'!$F$37,$AA268,IF($AA268='Control Panel'!$F$38,$AA268,IF($AA268='Control Panel'!$F$39,$AA268,IF($AA268='Control Panel'!$F$40,$AA268,IF($AA268='Control Panel'!$F$41,$AA268,"Error -- Availability entered in an incorrect format"))))))))</f>
        <v>N</v>
      </c>
    </row>
    <row r="269" spans="1:28" s="15" customFormat="1" ht="30" x14ac:dyDescent="0.25">
      <c r="A269" s="7">
        <v>257</v>
      </c>
      <c r="B269" s="346" t="s">
        <v>2119</v>
      </c>
      <c r="C269" s="344" t="s">
        <v>5</v>
      </c>
      <c r="D269" s="231"/>
      <c r="E269" s="268"/>
      <c r="F269" s="215" t="str">
        <f t="shared" si="6"/>
        <v>N/A</v>
      </c>
      <c r="G269" s="6"/>
      <c r="AA269" s="15" t="str">
        <f t="shared" si="7"/>
        <v/>
      </c>
      <c r="AB269" s="15" t="str">
        <f>IF(LEN($AA269)=0,"N",IF(LEN($AA269)&gt;1,"Error -- Availability entered in an incorrect format",IF($AA269='Control Panel'!$F$36,$AA269,IF($AA269='Control Panel'!$F$37,$AA269,IF($AA269='Control Panel'!$F$38,$AA269,IF($AA269='Control Panel'!$F$39,$AA269,IF($AA269='Control Panel'!$F$40,$AA269,IF($AA269='Control Panel'!$F$41,$AA269,"Error -- Availability entered in an incorrect format"))))))))</f>
        <v>N</v>
      </c>
    </row>
    <row r="270" spans="1:28" s="15" customFormat="1" ht="30" x14ac:dyDescent="0.25">
      <c r="A270" s="7">
        <v>258</v>
      </c>
      <c r="B270" s="346" t="s">
        <v>2120</v>
      </c>
      <c r="C270" s="344" t="s">
        <v>5</v>
      </c>
      <c r="D270" s="231"/>
      <c r="E270" s="268"/>
      <c r="F270" s="215" t="str">
        <f t="shared" ref="F270:F333" si="8">IF($D$10=$A$9,"N/A",$D$10)</f>
        <v>N/A</v>
      </c>
      <c r="G270" s="6"/>
      <c r="AA270" s="15" t="str">
        <f t="shared" ref="AA270:AA333" si="9">TRIM($D270)</f>
        <v/>
      </c>
      <c r="AB270" s="15" t="str">
        <f>IF(LEN($AA270)=0,"N",IF(LEN($AA270)&gt;1,"Error -- Availability entered in an incorrect format",IF($AA270='Control Panel'!$F$36,$AA270,IF($AA270='Control Panel'!$F$37,$AA270,IF($AA270='Control Panel'!$F$38,$AA270,IF($AA270='Control Panel'!$F$39,$AA270,IF($AA270='Control Panel'!$F$40,$AA270,IF($AA270='Control Panel'!$F$41,$AA270,"Error -- Availability entered in an incorrect format"))))))))</f>
        <v>N</v>
      </c>
    </row>
    <row r="271" spans="1:28" s="15" customFormat="1" ht="30" x14ac:dyDescent="0.25">
      <c r="A271" s="7">
        <v>259</v>
      </c>
      <c r="B271" s="346" t="s">
        <v>2121</v>
      </c>
      <c r="C271" s="344" t="s">
        <v>5</v>
      </c>
      <c r="D271" s="231"/>
      <c r="E271" s="268"/>
      <c r="F271" s="215" t="str">
        <f t="shared" si="8"/>
        <v>N/A</v>
      </c>
      <c r="G271" s="6"/>
      <c r="AA271" s="15" t="str">
        <f t="shared" si="9"/>
        <v/>
      </c>
      <c r="AB271" s="15" t="str">
        <f>IF(LEN($AA271)=0,"N",IF(LEN($AA271)&gt;1,"Error -- Availability entered in an incorrect format",IF($AA271='Control Panel'!$F$36,$AA271,IF($AA271='Control Panel'!$F$37,$AA271,IF($AA271='Control Panel'!$F$38,$AA271,IF($AA271='Control Panel'!$F$39,$AA271,IF($AA271='Control Panel'!$F$40,$AA271,IF($AA271='Control Panel'!$F$41,$AA271,"Error -- Availability entered in an incorrect format"))))))))</f>
        <v>N</v>
      </c>
    </row>
    <row r="272" spans="1:28" s="15" customFormat="1" ht="30" x14ac:dyDescent="0.25">
      <c r="A272" s="7">
        <v>260</v>
      </c>
      <c r="B272" s="346" t="s">
        <v>2122</v>
      </c>
      <c r="C272" s="344" t="s">
        <v>5</v>
      </c>
      <c r="D272" s="231"/>
      <c r="E272" s="268"/>
      <c r="F272" s="215" t="str">
        <f t="shared" si="8"/>
        <v>N/A</v>
      </c>
      <c r="G272" s="6"/>
      <c r="AA272" s="15" t="str">
        <f t="shared" si="9"/>
        <v/>
      </c>
      <c r="AB272" s="15" t="str">
        <f>IF(LEN($AA272)=0,"N",IF(LEN($AA272)&gt;1,"Error -- Availability entered in an incorrect format",IF($AA272='Control Panel'!$F$36,$AA272,IF($AA272='Control Panel'!$F$37,$AA272,IF($AA272='Control Panel'!$F$38,$AA272,IF($AA272='Control Panel'!$F$39,$AA272,IF($AA272='Control Panel'!$F$40,$AA272,IF($AA272='Control Panel'!$F$41,$AA272,"Error -- Availability entered in an incorrect format"))))))))</f>
        <v>N</v>
      </c>
    </row>
    <row r="273" spans="1:28" s="15" customFormat="1" x14ac:dyDescent="0.25">
      <c r="A273" s="7">
        <v>261</v>
      </c>
      <c r="B273" s="343" t="s">
        <v>2123</v>
      </c>
      <c r="C273" s="344"/>
      <c r="D273" s="231"/>
      <c r="E273" s="268"/>
      <c r="F273" s="215" t="str">
        <f t="shared" si="8"/>
        <v>N/A</v>
      </c>
      <c r="G273" s="6"/>
      <c r="AA273" s="15" t="str">
        <f t="shared" si="9"/>
        <v/>
      </c>
      <c r="AB273" s="15" t="str">
        <f>IF(LEN($AA273)=0,"N",IF(LEN($AA273)&gt;1,"Error -- Availability entered in an incorrect format",IF($AA273='Control Panel'!$F$36,$AA273,IF($AA273='Control Panel'!$F$37,$AA273,IF($AA273='Control Panel'!$F$38,$AA273,IF($AA273='Control Panel'!$F$39,$AA273,IF($AA273='Control Panel'!$F$40,$AA273,IF($AA273='Control Panel'!$F$41,$AA273,"Error -- Availability entered in an incorrect format"))))))))</f>
        <v>N</v>
      </c>
    </row>
    <row r="274" spans="1:28" s="15" customFormat="1" ht="60" x14ac:dyDescent="0.25">
      <c r="A274" s="7">
        <v>262</v>
      </c>
      <c r="B274" s="346" t="s">
        <v>2124</v>
      </c>
      <c r="C274" s="344" t="s">
        <v>5</v>
      </c>
      <c r="D274" s="231"/>
      <c r="E274" s="268"/>
      <c r="F274" s="215" t="str">
        <f t="shared" si="8"/>
        <v>N/A</v>
      </c>
      <c r="G274" s="6"/>
      <c r="AA274" s="15" t="str">
        <f t="shared" si="9"/>
        <v/>
      </c>
      <c r="AB274" s="15" t="str">
        <f>IF(LEN($AA274)=0,"N",IF(LEN($AA274)&gt;1,"Error -- Availability entered in an incorrect format",IF($AA274='Control Panel'!$F$36,$AA274,IF($AA274='Control Panel'!$F$37,$AA274,IF($AA274='Control Panel'!$F$38,$AA274,IF($AA274='Control Panel'!$F$39,$AA274,IF($AA274='Control Panel'!$F$40,$AA274,IF($AA274='Control Panel'!$F$41,$AA274,"Error -- Availability entered in an incorrect format"))))))))</f>
        <v>N</v>
      </c>
    </row>
    <row r="275" spans="1:28" s="15" customFormat="1" ht="30" x14ac:dyDescent="0.25">
      <c r="A275" s="7">
        <v>263</v>
      </c>
      <c r="B275" s="346" t="s">
        <v>2125</v>
      </c>
      <c r="C275" s="344" t="s">
        <v>5</v>
      </c>
      <c r="D275" s="231"/>
      <c r="E275" s="268"/>
      <c r="F275" s="215" t="str">
        <f t="shared" si="8"/>
        <v>N/A</v>
      </c>
      <c r="G275" s="6"/>
      <c r="AA275" s="15" t="str">
        <f t="shared" si="9"/>
        <v/>
      </c>
      <c r="AB275" s="15" t="str">
        <f>IF(LEN($AA275)=0,"N",IF(LEN($AA275)&gt;1,"Error -- Availability entered in an incorrect format",IF($AA275='Control Panel'!$F$36,$AA275,IF($AA275='Control Panel'!$F$37,$AA275,IF($AA275='Control Panel'!$F$38,$AA275,IF($AA275='Control Panel'!$F$39,$AA275,IF($AA275='Control Panel'!$F$40,$AA275,IF($AA275='Control Panel'!$F$41,$AA275,"Error -- Availability entered in an incorrect format"))))))))</f>
        <v>N</v>
      </c>
    </row>
    <row r="276" spans="1:28" s="15" customFormat="1" ht="30" x14ac:dyDescent="0.25">
      <c r="A276" s="7">
        <v>264</v>
      </c>
      <c r="B276" s="346" t="s">
        <v>2126</v>
      </c>
      <c r="C276" s="344" t="s">
        <v>5</v>
      </c>
      <c r="D276" s="231"/>
      <c r="E276" s="268"/>
      <c r="F276" s="215" t="str">
        <f t="shared" si="8"/>
        <v>N/A</v>
      </c>
      <c r="G276" s="6"/>
      <c r="AA276" s="15" t="str">
        <f t="shared" si="9"/>
        <v/>
      </c>
      <c r="AB276" s="15" t="str">
        <f>IF(LEN($AA276)=0,"N",IF(LEN($AA276)&gt;1,"Error -- Availability entered in an incorrect format",IF($AA276='Control Panel'!$F$36,$AA276,IF($AA276='Control Panel'!$F$37,$AA276,IF($AA276='Control Panel'!$F$38,$AA276,IF($AA276='Control Panel'!$F$39,$AA276,IF($AA276='Control Panel'!$F$40,$AA276,IF($AA276='Control Panel'!$F$41,$AA276,"Error -- Availability entered in an incorrect format"))))))))</f>
        <v>N</v>
      </c>
    </row>
    <row r="277" spans="1:28" s="15" customFormat="1" ht="30" x14ac:dyDescent="0.25">
      <c r="A277" s="7">
        <v>265</v>
      </c>
      <c r="B277" s="346" t="s">
        <v>2127</v>
      </c>
      <c r="C277" s="344" t="s">
        <v>6</v>
      </c>
      <c r="D277" s="231"/>
      <c r="E277" s="268"/>
      <c r="F277" s="215" t="str">
        <f t="shared" si="8"/>
        <v>N/A</v>
      </c>
      <c r="G277" s="6"/>
      <c r="AA277" s="15" t="str">
        <f t="shared" si="9"/>
        <v/>
      </c>
      <c r="AB277" s="15" t="str">
        <f>IF(LEN($AA277)=0,"N",IF(LEN($AA277)&gt;1,"Error -- Availability entered in an incorrect format",IF($AA277='Control Panel'!$F$36,$AA277,IF($AA277='Control Panel'!$F$37,$AA277,IF($AA277='Control Panel'!$F$38,$AA277,IF($AA277='Control Panel'!$F$39,$AA277,IF($AA277='Control Panel'!$F$40,$AA277,IF($AA277='Control Panel'!$F$41,$AA277,"Error -- Availability entered in an incorrect format"))))))))</f>
        <v>N</v>
      </c>
    </row>
    <row r="278" spans="1:28" s="15" customFormat="1" ht="30" x14ac:dyDescent="0.25">
      <c r="A278" s="7">
        <v>266</v>
      </c>
      <c r="B278" s="346" t="s">
        <v>2128</v>
      </c>
      <c r="C278" s="344" t="s">
        <v>5</v>
      </c>
      <c r="D278" s="231"/>
      <c r="E278" s="268"/>
      <c r="F278" s="215" t="str">
        <f t="shared" si="8"/>
        <v>N/A</v>
      </c>
      <c r="G278" s="6"/>
      <c r="AA278" s="15" t="str">
        <f t="shared" si="9"/>
        <v/>
      </c>
      <c r="AB278" s="15" t="str">
        <f>IF(LEN($AA278)=0,"N",IF(LEN($AA278)&gt;1,"Error -- Availability entered in an incorrect format",IF($AA278='Control Panel'!$F$36,$AA278,IF($AA278='Control Panel'!$F$37,$AA278,IF($AA278='Control Panel'!$F$38,$AA278,IF($AA278='Control Panel'!$F$39,$AA278,IF($AA278='Control Panel'!$F$40,$AA278,IF($AA278='Control Panel'!$F$41,$AA278,"Error -- Availability entered in an incorrect format"))))))))</f>
        <v>N</v>
      </c>
    </row>
    <row r="279" spans="1:28" s="15" customFormat="1" ht="45" x14ac:dyDescent="0.25">
      <c r="A279" s="7">
        <v>267</v>
      </c>
      <c r="B279" s="346" t="s">
        <v>2129</v>
      </c>
      <c r="C279" s="344" t="s">
        <v>5</v>
      </c>
      <c r="D279" s="231"/>
      <c r="E279" s="268"/>
      <c r="F279" s="215" t="str">
        <f t="shared" si="8"/>
        <v>N/A</v>
      </c>
      <c r="G279" s="6"/>
      <c r="AA279" s="15" t="str">
        <f t="shared" si="9"/>
        <v/>
      </c>
      <c r="AB279" s="15" t="str">
        <f>IF(LEN($AA279)=0,"N",IF(LEN($AA279)&gt;1,"Error -- Availability entered in an incorrect format",IF($AA279='Control Panel'!$F$36,$AA279,IF($AA279='Control Panel'!$F$37,$AA279,IF($AA279='Control Panel'!$F$38,$AA279,IF($AA279='Control Panel'!$F$39,$AA279,IF($AA279='Control Panel'!$F$40,$AA279,IF($AA279='Control Panel'!$F$41,$AA279,"Error -- Availability entered in an incorrect format"))))))))</f>
        <v>N</v>
      </c>
    </row>
    <row r="280" spans="1:28" s="15" customFormat="1" ht="45" x14ac:dyDescent="0.25">
      <c r="A280" s="7">
        <v>268</v>
      </c>
      <c r="B280" s="346" t="s">
        <v>2130</v>
      </c>
      <c r="C280" s="344" t="s">
        <v>5</v>
      </c>
      <c r="D280" s="231"/>
      <c r="E280" s="268"/>
      <c r="F280" s="215" t="str">
        <f t="shared" si="8"/>
        <v>N/A</v>
      </c>
      <c r="G280" s="6"/>
      <c r="AA280" s="15" t="str">
        <f t="shared" si="9"/>
        <v/>
      </c>
      <c r="AB280" s="15" t="str">
        <f>IF(LEN($AA280)=0,"N",IF(LEN($AA280)&gt;1,"Error -- Availability entered in an incorrect format",IF($AA280='Control Panel'!$F$36,$AA280,IF($AA280='Control Panel'!$F$37,$AA280,IF($AA280='Control Panel'!$F$38,$AA280,IF($AA280='Control Panel'!$F$39,$AA280,IF($AA280='Control Panel'!$F$40,$AA280,IF($AA280='Control Panel'!$F$41,$AA280,"Error -- Availability entered in an incorrect format"))))))))</f>
        <v>N</v>
      </c>
    </row>
    <row r="281" spans="1:28" s="15" customFormat="1" ht="30" x14ac:dyDescent="0.25">
      <c r="A281" s="7">
        <v>269</v>
      </c>
      <c r="B281" s="346" t="s">
        <v>2131</v>
      </c>
      <c r="C281" s="344" t="s">
        <v>5</v>
      </c>
      <c r="D281" s="231"/>
      <c r="E281" s="268"/>
      <c r="F281" s="215" t="str">
        <f t="shared" si="8"/>
        <v>N/A</v>
      </c>
      <c r="G281" s="6"/>
      <c r="AA281" s="15" t="str">
        <f t="shared" si="9"/>
        <v/>
      </c>
      <c r="AB281" s="15" t="str">
        <f>IF(LEN($AA281)=0,"N",IF(LEN($AA281)&gt;1,"Error -- Availability entered in an incorrect format",IF($AA281='Control Panel'!$F$36,$AA281,IF($AA281='Control Panel'!$F$37,$AA281,IF($AA281='Control Panel'!$F$38,$AA281,IF($AA281='Control Panel'!$F$39,$AA281,IF($AA281='Control Panel'!$F$40,$AA281,IF($AA281='Control Panel'!$F$41,$AA281,"Error -- Availability entered in an incorrect format"))))))))</f>
        <v>N</v>
      </c>
    </row>
    <row r="282" spans="1:28" s="15" customFormat="1" x14ac:dyDescent="0.25">
      <c r="A282" s="7">
        <v>270</v>
      </c>
      <c r="B282" s="346" t="s">
        <v>2132</v>
      </c>
      <c r="C282" s="344" t="s">
        <v>5</v>
      </c>
      <c r="D282" s="231"/>
      <c r="E282" s="268"/>
      <c r="F282" s="215" t="str">
        <f t="shared" si="8"/>
        <v>N/A</v>
      </c>
      <c r="G282" s="6"/>
      <c r="AA282" s="15" t="str">
        <f t="shared" si="9"/>
        <v/>
      </c>
      <c r="AB282" s="15" t="str">
        <f>IF(LEN($AA282)=0,"N",IF(LEN($AA282)&gt;1,"Error -- Availability entered in an incorrect format",IF($AA282='Control Panel'!$F$36,$AA282,IF($AA282='Control Panel'!$F$37,$AA282,IF($AA282='Control Panel'!$F$38,$AA282,IF($AA282='Control Panel'!$F$39,$AA282,IF($AA282='Control Panel'!$F$40,$AA282,IF($AA282='Control Panel'!$F$41,$AA282,"Error -- Availability entered in an incorrect format"))))))))</f>
        <v>N</v>
      </c>
    </row>
    <row r="283" spans="1:28" s="15" customFormat="1" ht="45" x14ac:dyDescent="0.25">
      <c r="A283" s="7">
        <v>271</v>
      </c>
      <c r="B283" s="346" t="s">
        <v>2133</v>
      </c>
      <c r="C283" s="344" t="s">
        <v>6</v>
      </c>
      <c r="D283" s="231"/>
      <c r="E283" s="268"/>
      <c r="F283" s="215" t="str">
        <f t="shared" si="8"/>
        <v>N/A</v>
      </c>
      <c r="G283" s="6"/>
      <c r="AA283" s="15" t="str">
        <f t="shared" si="9"/>
        <v/>
      </c>
      <c r="AB283" s="15" t="str">
        <f>IF(LEN($AA283)=0,"N",IF(LEN($AA283)&gt;1,"Error -- Availability entered in an incorrect format",IF($AA283='Control Panel'!$F$36,$AA283,IF($AA283='Control Panel'!$F$37,$AA283,IF($AA283='Control Panel'!$F$38,$AA283,IF($AA283='Control Panel'!$F$39,$AA283,IF($AA283='Control Panel'!$F$40,$AA283,IF($AA283='Control Panel'!$F$41,$AA283,"Error -- Availability entered in an incorrect format"))))))))</f>
        <v>N</v>
      </c>
    </row>
    <row r="284" spans="1:28" s="15" customFormat="1" ht="45" x14ac:dyDescent="0.25">
      <c r="A284" s="7">
        <v>272</v>
      </c>
      <c r="B284" s="345" t="s">
        <v>2134</v>
      </c>
      <c r="C284" s="344" t="s">
        <v>5</v>
      </c>
      <c r="D284" s="231"/>
      <c r="E284" s="268"/>
      <c r="F284" s="215" t="str">
        <f t="shared" si="8"/>
        <v>N/A</v>
      </c>
      <c r="G284" s="6"/>
      <c r="AA284" s="15" t="str">
        <f t="shared" si="9"/>
        <v/>
      </c>
      <c r="AB284" s="15" t="str">
        <f>IF(LEN($AA284)=0,"N",IF(LEN($AA284)&gt;1,"Error -- Availability entered in an incorrect format",IF($AA284='Control Panel'!$F$36,$AA284,IF($AA284='Control Panel'!$F$37,$AA284,IF($AA284='Control Panel'!$F$38,$AA284,IF($AA284='Control Panel'!$F$39,$AA284,IF($AA284='Control Panel'!$F$40,$AA284,IF($AA284='Control Panel'!$F$41,$AA284,"Error -- Availability entered in an incorrect format"))))))))</f>
        <v>N</v>
      </c>
    </row>
    <row r="285" spans="1:28" s="15" customFormat="1" ht="30" x14ac:dyDescent="0.25">
      <c r="A285" s="7">
        <v>273</v>
      </c>
      <c r="B285" s="345" t="s">
        <v>2135</v>
      </c>
      <c r="C285" s="344" t="s">
        <v>5</v>
      </c>
      <c r="D285" s="231"/>
      <c r="E285" s="268"/>
      <c r="F285" s="215" t="str">
        <f t="shared" si="8"/>
        <v>N/A</v>
      </c>
      <c r="G285" s="6"/>
      <c r="AA285" s="15" t="str">
        <f t="shared" si="9"/>
        <v/>
      </c>
      <c r="AB285" s="15" t="str">
        <f>IF(LEN($AA285)=0,"N",IF(LEN($AA285)&gt;1,"Error -- Availability entered in an incorrect format",IF($AA285='Control Panel'!$F$36,$AA285,IF($AA285='Control Panel'!$F$37,$AA285,IF($AA285='Control Panel'!$F$38,$AA285,IF($AA285='Control Panel'!$F$39,$AA285,IF($AA285='Control Panel'!$F$40,$AA285,IF($AA285='Control Panel'!$F$41,$AA285,"Error -- Availability entered in an incorrect format"))))))))</f>
        <v>N</v>
      </c>
    </row>
    <row r="286" spans="1:28" s="15" customFormat="1" ht="30" x14ac:dyDescent="0.25">
      <c r="A286" s="7">
        <v>274</v>
      </c>
      <c r="B286" s="346" t="s">
        <v>2136</v>
      </c>
      <c r="C286" s="344" t="s">
        <v>5</v>
      </c>
      <c r="D286" s="231"/>
      <c r="E286" s="268"/>
      <c r="F286" s="215" t="str">
        <f t="shared" si="8"/>
        <v>N/A</v>
      </c>
      <c r="G286" s="6"/>
      <c r="AA286" s="15" t="str">
        <f t="shared" si="9"/>
        <v/>
      </c>
      <c r="AB286" s="15" t="str">
        <f>IF(LEN($AA286)=0,"N",IF(LEN($AA286)&gt;1,"Error -- Availability entered in an incorrect format",IF($AA286='Control Panel'!$F$36,$AA286,IF($AA286='Control Panel'!$F$37,$AA286,IF($AA286='Control Panel'!$F$38,$AA286,IF($AA286='Control Panel'!$F$39,$AA286,IF($AA286='Control Panel'!$F$40,$AA286,IF($AA286='Control Panel'!$F$41,$AA286,"Error -- Availability entered in an incorrect format"))))))))</f>
        <v>N</v>
      </c>
    </row>
    <row r="287" spans="1:28" s="15" customFormat="1" ht="45" x14ac:dyDescent="0.25">
      <c r="A287" s="7">
        <v>275</v>
      </c>
      <c r="B287" s="346" t="s">
        <v>2137</v>
      </c>
      <c r="C287" s="344" t="s">
        <v>5</v>
      </c>
      <c r="D287" s="231"/>
      <c r="E287" s="268"/>
      <c r="F287" s="215" t="str">
        <f t="shared" si="8"/>
        <v>N/A</v>
      </c>
      <c r="G287" s="6"/>
      <c r="AA287" s="15" t="str">
        <f t="shared" si="9"/>
        <v/>
      </c>
      <c r="AB287" s="15" t="str">
        <f>IF(LEN($AA287)=0,"N",IF(LEN($AA287)&gt;1,"Error -- Availability entered in an incorrect format",IF($AA287='Control Panel'!$F$36,$AA287,IF($AA287='Control Panel'!$F$37,$AA287,IF($AA287='Control Panel'!$F$38,$AA287,IF($AA287='Control Panel'!$F$39,$AA287,IF($AA287='Control Panel'!$F$40,$AA287,IF($AA287='Control Panel'!$F$41,$AA287,"Error -- Availability entered in an incorrect format"))))))))</f>
        <v>N</v>
      </c>
    </row>
    <row r="288" spans="1:28" s="15" customFormat="1" ht="45" x14ac:dyDescent="0.25">
      <c r="A288" s="7">
        <v>276</v>
      </c>
      <c r="B288" s="346" t="s">
        <v>2138</v>
      </c>
      <c r="C288" s="344" t="s">
        <v>5</v>
      </c>
      <c r="D288" s="231"/>
      <c r="E288" s="268"/>
      <c r="F288" s="215" t="str">
        <f t="shared" si="8"/>
        <v>N/A</v>
      </c>
      <c r="G288" s="6"/>
      <c r="AA288" s="15" t="str">
        <f t="shared" si="9"/>
        <v/>
      </c>
      <c r="AB288" s="15" t="str">
        <f>IF(LEN($AA288)=0,"N",IF(LEN($AA288)&gt;1,"Error -- Availability entered in an incorrect format",IF($AA288='Control Panel'!$F$36,$AA288,IF($AA288='Control Panel'!$F$37,$AA288,IF($AA288='Control Panel'!$F$38,$AA288,IF($AA288='Control Panel'!$F$39,$AA288,IF($AA288='Control Panel'!$F$40,$AA288,IF($AA288='Control Panel'!$F$41,$AA288,"Error -- Availability entered in an incorrect format"))))))))</f>
        <v>N</v>
      </c>
    </row>
    <row r="289" spans="1:28" s="15" customFormat="1" ht="30" x14ac:dyDescent="0.25">
      <c r="A289" s="7">
        <v>277</v>
      </c>
      <c r="B289" s="346" t="s">
        <v>2139</v>
      </c>
      <c r="C289" s="344" t="s">
        <v>5</v>
      </c>
      <c r="D289" s="231"/>
      <c r="E289" s="268"/>
      <c r="F289" s="215" t="str">
        <f t="shared" si="8"/>
        <v>N/A</v>
      </c>
      <c r="G289" s="6"/>
      <c r="AA289" s="15" t="str">
        <f t="shared" si="9"/>
        <v/>
      </c>
      <c r="AB289" s="15" t="str">
        <f>IF(LEN($AA289)=0,"N",IF(LEN($AA289)&gt;1,"Error -- Availability entered in an incorrect format",IF($AA289='Control Panel'!$F$36,$AA289,IF($AA289='Control Panel'!$F$37,$AA289,IF($AA289='Control Panel'!$F$38,$AA289,IF($AA289='Control Panel'!$F$39,$AA289,IF($AA289='Control Panel'!$F$40,$AA289,IF($AA289='Control Panel'!$F$41,$AA289,"Error -- Availability entered in an incorrect format"))))))))</f>
        <v>N</v>
      </c>
    </row>
    <row r="290" spans="1:28" s="15" customFormat="1" ht="45" x14ac:dyDescent="0.25">
      <c r="A290" s="7">
        <v>278</v>
      </c>
      <c r="B290" s="346" t="s">
        <v>2140</v>
      </c>
      <c r="C290" s="344" t="s">
        <v>5</v>
      </c>
      <c r="D290" s="231"/>
      <c r="E290" s="268"/>
      <c r="F290" s="215" t="str">
        <f t="shared" si="8"/>
        <v>N/A</v>
      </c>
      <c r="G290" s="6"/>
      <c r="AA290" s="15" t="str">
        <f t="shared" si="9"/>
        <v/>
      </c>
      <c r="AB290" s="15" t="str">
        <f>IF(LEN($AA290)=0,"N",IF(LEN($AA290)&gt;1,"Error -- Availability entered in an incorrect format",IF($AA290='Control Panel'!$F$36,$AA290,IF($AA290='Control Panel'!$F$37,$AA290,IF($AA290='Control Panel'!$F$38,$AA290,IF($AA290='Control Panel'!$F$39,$AA290,IF($AA290='Control Panel'!$F$40,$AA290,IF($AA290='Control Panel'!$F$41,$AA290,"Error -- Availability entered in an incorrect format"))))))))</f>
        <v>N</v>
      </c>
    </row>
    <row r="291" spans="1:28" s="15" customFormat="1" x14ac:dyDescent="0.25">
      <c r="A291" s="7">
        <v>279</v>
      </c>
      <c r="B291" s="346" t="s">
        <v>2141</v>
      </c>
      <c r="C291" s="344" t="s">
        <v>5</v>
      </c>
      <c r="D291" s="231"/>
      <c r="E291" s="268"/>
      <c r="F291" s="215" t="str">
        <f t="shared" si="8"/>
        <v>N/A</v>
      </c>
      <c r="G291" s="6"/>
      <c r="AA291" s="15" t="str">
        <f t="shared" si="9"/>
        <v/>
      </c>
      <c r="AB291" s="15" t="str">
        <f>IF(LEN($AA291)=0,"N",IF(LEN($AA291)&gt;1,"Error -- Availability entered in an incorrect format",IF($AA291='Control Panel'!$F$36,$AA291,IF($AA291='Control Panel'!$F$37,$AA291,IF($AA291='Control Panel'!$F$38,$AA291,IF($AA291='Control Panel'!$F$39,$AA291,IF($AA291='Control Panel'!$F$40,$AA291,IF($AA291='Control Panel'!$F$41,$AA291,"Error -- Availability entered in an incorrect format"))))))))</f>
        <v>N</v>
      </c>
    </row>
    <row r="292" spans="1:28" s="15" customFormat="1" x14ac:dyDescent="0.25">
      <c r="A292" s="7">
        <v>280</v>
      </c>
      <c r="B292" s="343" t="s">
        <v>2142</v>
      </c>
      <c r="C292" s="344"/>
      <c r="D292" s="231"/>
      <c r="E292" s="268"/>
      <c r="F292" s="215" t="str">
        <f t="shared" si="8"/>
        <v>N/A</v>
      </c>
      <c r="G292" s="6"/>
      <c r="AA292" s="15" t="str">
        <f t="shared" si="9"/>
        <v/>
      </c>
      <c r="AB292" s="15" t="str">
        <f>IF(LEN($AA292)=0,"N",IF(LEN($AA292)&gt;1,"Error -- Availability entered in an incorrect format",IF($AA292='Control Panel'!$F$36,$AA292,IF($AA292='Control Panel'!$F$37,$AA292,IF($AA292='Control Panel'!$F$38,$AA292,IF($AA292='Control Panel'!$F$39,$AA292,IF($AA292='Control Panel'!$F$40,$AA292,IF($AA292='Control Panel'!$F$41,$AA292,"Error -- Availability entered in an incorrect format"))))))))</f>
        <v>N</v>
      </c>
    </row>
    <row r="293" spans="1:28" s="15" customFormat="1" x14ac:dyDescent="0.25">
      <c r="A293" s="7">
        <v>281</v>
      </c>
      <c r="B293" s="346" t="s">
        <v>2143</v>
      </c>
      <c r="C293" s="344" t="s">
        <v>6</v>
      </c>
      <c r="D293" s="231"/>
      <c r="E293" s="268"/>
      <c r="F293" s="215" t="str">
        <f t="shared" si="8"/>
        <v>N/A</v>
      </c>
      <c r="G293" s="6"/>
      <c r="AA293" s="15" t="str">
        <f t="shared" si="9"/>
        <v/>
      </c>
      <c r="AB293" s="15" t="str">
        <f>IF(LEN($AA293)=0,"N",IF(LEN($AA293)&gt;1,"Error -- Availability entered in an incorrect format",IF($AA293='Control Panel'!$F$36,$AA293,IF($AA293='Control Panel'!$F$37,$AA293,IF($AA293='Control Panel'!$F$38,$AA293,IF($AA293='Control Panel'!$F$39,$AA293,IF($AA293='Control Panel'!$F$40,$AA293,IF($AA293='Control Panel'!$F$41,$AA293,"Error -- Availability entered in an incorrect format"))))))))</f>
        <v>N</v>
      </c>
    </row>
    <row r="294" spans="1:28" s="15" customFormat="1" ht="60" x14ac:dyDescent="0.25">
      <c r="A294" s="7">
        <v>282</v>
      </c>
      <c r="B294" s="346" t="s">
        <v>2144</v>
      </c>
      <c r="C294" s="344" t="s">
        <v>6</v>
      </c>
      <c r="D294" s="231"/>
      <c r="E294" s="268"/>
      <c r="F294" s="215" t="str">
        <f t="shared" si="8"/>
        <v>N/A</v>
      </c>
      <c r="G294" s="6"/>
      <c r="AA294" s="15" t="str">
        <f t="shared" si="9"/>
        <v/>
      </c>
      <c r="AB294" s="15" t="str">
        <f>IF(LEN($AA294)=0,"N",IF(LEN($AA294)&gt;1,"Error -- Availability entered in an incorrect format",IF($AA294='Control Panel'!$F$36,$AA294,IF($AA294='Control Panel'!$F$37,$AA294,IF($AA294='Control Panel'!$F$38,$AA294,IF($AA294='Control Panel'!$F$39,$AA294,IF($AA294='Control Panel'!$F$40,$AA294,IF($AA294='Control Panel'!$F$41,$AA294,"Error -- Availability entered in an incorrect format"))))))))</f>
        <v>N</v>
      </c>
    </row>
    <row r="295" spans="1:28" s="15" customFormat="1" ht="45" x14ac:dyDescent="0.25">
      <c r="A295" s="7">
        <v>283</v>
      </c>
      <c r="B295" s="346" t="s">
        <v>2145</v>
      </c>
      <c r="C295" s="344" t="s">
        <v>6</v>
      </c>
      <c r="D295" s="231"/>
      <c r="E295" s="268"/>
      <c r="F295" s="215" t="str">
        <f t="shared" si="8"/>
        <v>N/A</v>
      </c>
      <c r="G295" s="6"/>
      <c r="AA295" s="15" t="str">
        <f t="shared" si="9"/>
        <v/>
      </c>
      <c r="AB295" s="15" t="str">
        <f>IF(LEN($AA295)=0,"N",IF(LEN($AA295)&gt;1,"Error -- Availability entered in an incorrect format",IF($AA295='Control Panel'!$F$36,$AA295,IF($AA295='Control Panel'!$F$37,$AA295,IF($AA295='Control Panel'!$F$38,$AA295,IF($AA295='Control Panel'!$F$39,$AA295,IF($AA295='Control Panel'!$F$40,$AA295,IF($AA295='Control Panel'!$F$41,$AA295,"Error -- Availability entered in an incorrect format"))))))))</f>
        <v>N</v>
      </c>
    </row>
    <row r="296" spans="1:28" s="15" customFormat="1" x14ac:dyDescent="0.25">
      <c r="A296" s="7">
        <v>284</v>
      </c>
      <c r="B296" s="346" t="s">
        <v>2146</v>
      </c>
      <c r="C296" s="344" t="s">
        <v>6</v>
      </c>
      <c r="D296" s="231"/>
      <c r="E296" s="268"/>
      <c r="F296" s="215" t="str">
        <f t="shared" si="8"/>
        <v>N/A</v>
      </c>
      <c r="G296" s="6"/>
      <c r="AA296" s="15" t="str">
        <f t="shared" si="9"/>
        <v/>
      </c>
      <c r="AB296" s="15" t="str">
        <f>IF(LEN($AA296)=0,"N",IF(LEN($AA296)&gt;1,"Error -- Availability entered in an incorrect format",IF($AA296='Control Panel'!$F$36,$AA296,IF($AA296='Control Panel'!$F$37,$AA296,IF($AA296='Control Panel'!$F$38,$AA296,IF($AA296='Control Panel'!$F$39,$AA296,IF($AA296='Control Panel'!$F$40,$AA296,IF($AA296='Control Panel'!$F$41,$AA296,"Error -- Availability entered in an incorrect format"))))))))</f>
        <v>N</v>
      </c>
    </row>
    <row r="297" spans="1:28" s="15" customFormat="1" ht="30" x14ac:dyDescent="0.25">
      <c r="A297" s="7">
        <v>285</v>
      </c>
      <c r="B297" s="346" t="s">
        <v>2147</v>
      </c>
      <c r="C297" s="344" t="s">
        <v>6</v>
      </c>
      <c r="D297" s="231"/>
      <c r="E297" s="268"/>
      <c r="F297" s="215" t="str">
        <f t="shared" si="8"/>
        <v>N/A</v>
      </c>
      <c r="G297" s="6"/>
      <c r="AA297" s="15" t="str">
        <f t="shared" si="9"/>
        <v/>
      </c>
      <c r="AB297" s="15" t="str">
        <f>IF(LEN($AA297)=0,"N",IF(LEN($AA297)&gt;1,"Error -- Availability entered in an incorrect format",IF($AA297='Control Panel'!$F$36,$AA297,IF($AA297='Control Panel'!$F$37,$AA297,IF($AA297='Control Panel'!$F$38,$AA297,IF($AA297='Control Panel'!$F$39,$AA297,IF($AA297='Control Panel'!$F$40,$AA297,IF($AA297='Control Panel'!$F$41,$AA297,"Error -- Availability entered in an incorrect format"))))))))</f>
        <v>N</v>
      </c>
    </row>
    <row r="298" spans="1:28" s="15" customFormat="1" ht="45" x14ac:dyDescent="0.25">
      <c r="A298" s="7">
        <v>286</v>
      </c>
      <c r="B298" s="345" t="s">
        <v>2148</v>
      </c>
      <c r="C298" s="344" t="s">
        <v>6</v>
      </c>
      <c r="D298" s="231"/>
      <c r="E298" s="268"/>
      <c r="F298" s="215" t="str">
        <f t="shared" si="8"/>
        <v>N/A</v>
      </c>
      <c r="G298" s="6"/>
      <c r="AA298" s="15" t="str">
        <f t="shared" si="9"/>
        <v/>
      </c>
      <c r="AB298" s="15" t="str">
        <f>IF(LEN($AA298)=0,"N",IF(LEN($AA298)&gt;1,"Error -- Availability entered in an incorrect format",IF($AA298='Control Panel'!$F$36,$AA298,IF($AA298='Control Panel'!$F$37,$AA298,IF($AA298='Control Panel'!$F$38,$AA298,IF($AA298='Control Panel'!$F$39,$AA298,IF($AA298='Control Panel'!$F$40,$AA298,IF($AA298='Control Panel'!$F$41,$AA298,"Error -- Availability entered in an incorrect format"))))))))</f>
        <v>N</v>
      </c>
    </row>
    <row r="299" spans="1:28" s="15" customFormat="1" ht="30" x14ac:dyDescent="0.25">
      <c r="A299" s="7">
        <v>287</v>
      </c>
      <c r="B299" s="345" t="s">
        <v>2149</v>
      </c>
      <c r="C299" s="344" t="s">
        <v>6</v>
      </c>
      <c r="D299" s="231"/>
      <c r="E299" s="268"/>
      <c r="F299" s="215" t="str">
        <f t="shared" si="8"/>
        <v>N/A</v>
      </c>
      <c r="G299" s="6"/>
      <c r="AA299" s="15" t="str">
        <f t="shared" si="9"/>
        <v/>
      </c>
      <c r="AB299" s="15" t="str">
        <f>IF(LEN($AA299)=0,"N",IF(LEN($AA299)&gt;1,"Error -- Availability entered in an incorrect format",IF($AA299='Control Panel'!$F$36,$AA299,IF($AA299='Control Panel'!$F$37,$AA299,IF($AA299='Control Panel'!$F$38,$AA299,IF($AA299='Control Panel'!$F$39,$AA299,IF($AA299='Control Panel'!$F$40,$AA299,IF($AA299='Control Panel'!$F$41,$AA299,"Error -- Availability entered in an incorrect format"))))))))</f>
        <v>N</v>
      </c>
    </row>
    <row r="300" spans="1:28" s="15" customFormat="1" ht="30" x14ac:dyDescent="0.25">
      <c r="A300" s="7">
        <v>288</v>
      </c>
      <c r="B300" s="345" t="s">
        <v>2150</v>
      </c>
      <c r="C300" s="344" t="s">
        <v>6</v>
      </c>
      <c r="D300" s="231"/>
      <c r="E300" s="268"/>
      <c r="F300" s="215" t="str">
        <f t="shared" si="8"/>
        <v>N/A</v>
      </c>
      <c r="G300" s="6"/>
      <c r="AA300" s="15" t="str">
        <f t="shared" si="9"/>
        <v/>
      </c>
      <c r="AB300" s="15" t="str">
        <f>IF(LEN($AA300)=0,"N",IF(LEN($AA300)&gt;1,"Error -- Availability entered in an incorrect format",IF($AA300='Control Panel'!$F$36,$AA300,IF($AA300='Control Panel'!$F$37,$AA300,IF($AA300='Control Panel'!$F$38,$AA300,IF($AA300='Control Panel'!$F$39,$AA300,IF($AA300='Control Panel'!$F$40,$AA300,IF($AA300='Control Panel'!$F$41,$AA300,"Error -- Availability entered in an incorrect format"))))))))</f>
        <v>N</v>
      </c>
    </row>
    <row r="301" spans="1:28" s="15" customFormat="1" ht="30" x14ac:dyDescent="0.25">
      <c r="A301" s="7">
        <v>289</v>
      </c>
      <c r="B301" s="346" t="s">
        <v>2151</v>
      </c>
      <c r="C301" s="344" t="s">
        <v>6</v>
      </c>
      <c r="D301" s="231"/>
      <c r="E301" s="268"/>
      <c r="F301" s="215" t="str">
        <f t="shared" si="8"/>
        <v>N/A</v>
      </c>
      <c r="G301" s="6"/>
      <c r="AA301" s="15" t="str">
        <f t="shared" si="9"/>
        <v/>
      </c>
      <c r="AB301" s="15" t="str">
        <f>IF(LEN($AA301)=0,"N",IF(LEN($AA301)&gt;1,"Error -- Availability entered in an incorrect format",IF($AA301='Control Panel'!$F$36,$AA301,IF($AA301='Control Panel'!$F$37,$AA301,IF($AA301='Control Panel'!$F$38,$AA301,IF($AA301='Control Panel'!$F$39,$AA301,IF($AA301='Control Panel'!$F$40,$AA301,IF($AA301='Control Panel'!$F$41,$AA301,"Error -- Availability entered in an incorrect format"))))))))</f>
        <v>N</v>
      </c>
    </row>
    <row r="302" spans="1:28" s="15" customFormat="1" ht="30" x14ac:dyDescent="0.25">
      <c r="A302" s="7">
        <v>290</v>
      </c>
      <c r="B302" s="346" t="s">
        <v>2152</v>
      </c>
      <c r="C302" s="344" t="s">
        <v>6</v>
      </c>
      <c r="D302" s="231"/>
      <c r="E302" s="268"/>
      <c r="F302" s="215" t="str">
        <f t="shared" si="8"/>
        <v>N/A</v>
      </c>
      <c r="G302" s="6"/>
      <c r="AA302" s="15" t="str">
        <f t="shared" si="9"/>
        <v/>
      </c>
      <c r="AB302" s="15" t="str">
        <f>IF(LEN($AA302)=0,"N",IF(LEN($AA302)&gt;1,"Error -- Availability entered in an incorrect format",IF($AA302='Control Panel'!$F$36,$AA302,IF($AA302='Control Panel'!$F$37,$AA302,IF($AA302='Control Panel'!$F$38,$AA302,IF($AA302='Control Panel'!$F$39,$AA302,IF($AA302='Control Panel'!$F$40,$AA302,IF($AA302='Control Panel'!$F$41,$AA302,"Error -- Availability entered in an incorrect format"))))))))</f>
        <v>N</v>
      </c>
    </row>
    <row r="303" spans="1:28" s="15" customFormat="1" ht="30" x14ac:dyDescent="0.25">
      <c r="A303" s="7">
        <v>291</v>
      </c>
      <c r="B303" s="345" t="s">
        <v>2153</v>
      </c>
      <c r="C303" s="344" t="s">
        <v>6</v>
      </c>
      <c r="D303" s="231"/>
      <c r="E303" s="268"/>
      <c r="F303" s="215" t="str">
        <f t="shared" si="8"/>
        <v>N/A</v>
      </c>
      <c r="G303" s="6"/>
      <c r="AA303" s="15" t="str">
        <f t="shared" si="9"/>
        <v/>
      </c>
      <c r="AB303" s="15" t="str">
        <f>IF(LEN($AA303)=0,"N",IF(LEN($AA303)&gt;1,"Error -- Availability entered in an incorrect format",IF($AA303='Control Panel'!$F$36,$AA303,IF($AA303='Control Panel'!$F$37,$AA303,IF($AA303='Control Panel'!$F$38,$AA303,IF($AA303='Control Panel'!$F$39,$AA303,IF($AA303='Control Panel'!$F$40,$AA303,IF($AA303='Control Panel'!$F$41,$AA303,"Error -- Availability entered in an incorrect format"))))))))</f>
        <v>N</v>
      </c>
    </row>
    <row r="304" spans="1:28" s="15" customFormat="1" ht="30" x14ac:dyDescent="0.25">
      <c r="A304" s="7">
        <v>292</v>
      </c>
      <c r="B304" s="345" t="s">
        <v>2154</v>
      </c>
      <c r="C304" s="344" t="s">
        <v>6</v>
      </c>
      <c r="D304" s="231"/>
      <c r="E304" s="268"/>
      <c r="F304" s="215" t="str">
        <f t="shared" si="8"/>
        <v>N/A</v>
      </c>
      <c r="G304" s="6"/>
      <c r="AA304" s="15" t="str">
        <f t="shared" si="9"/>
        <v/>
      </c>
      <c r="AB304" s="15" t="str">
        <f>IF(LEN($AA304)=0,"N",IF(LEN($AA304)&gt;1,"Error -- Availability entered in an incorrect format",IF($AA304='Control Panel'!$F$36,$AA304,IF($AA304='Control Panel'!$F$37,$AA304,IF($AA304='Control Panel'!$F$38,$AA304,IF($AA304='Control Panel'!$F$39,$AA304,IF($AA304='Control Panel'!$F$40,$AA304,IF($AA304='Control Panel'!$F$41,$AA304,"Error -- Availability entered in an incorrect format"))))))))</f>
        <v>N</v>
      </c>
    </row>
    <row r="305" spans="1:28" s="15" customFormat="1" ht="30" x14ac:dyDescent="0.25">
      <c r="A305" s="7">
        <v>293</v>
      </c>
      <c r="B305" s="345" t="s">
        <v>2155</v>
      </c>
      <c r="C305" s="344" t="s">
        <v>6</v>
      </c>
      <c r="D305" s="231"/>
      <c r="E305" s="268"/>
      <c r="F305" s="215" t="str">
        <f t="shared" si="8"/>
        <v>N/A</v>
      </c>
      <c r="G305" s="6"/>
      <c r="AA305" s="15" t="str">
        <f t="shared" si="9"/>
        <v/>
      </c>
      <c r="AB305" s="15" t="str">
        <f>IF(LEN($AA305)=0,"N",IF(LEN($AA305)&gt;1,"Error -- Availability entered in an incorrect format",IF($AA305='Control Panel'!$F$36,$AA305,IF($AA305='Control Panel'!$F$37,$AA305,IF($AA305='Control Panel'!$F$38,$AA305,IF($AA305='Control Panel'!$F$39,$AA305,IF($AA305='Control Panel'!$F$40,$AA305,IF($AA305='Control Panel'!$F$41,$AA305,"Error -- Availability entered in an incorrect format"))))))))</f>
        <v>N</v>
      </c>
    </row>
    <row r="306" spans="1:28" s="15" customFormat="1" ht="45" x14ac:dyDescent="0.25">
      <c r="A306" s="7">
        <v>294</v>
      </c>
      <c r="B306" s="345" t="s">
        <v>2156</v>
      </c>
      <c r="C306" s="344" t="s">
        <v>6</v>
      </c>
      <c r="D306" s="231"/>
      <c r="E306" s="268"/>
      <c r="F306" s="215" t="str">
        <f t="shared" si="8"/>
        <v>N/A</v>
      </c>
      <c r="G306" s="6"/>
      <c r="AA306" s="15" t="str">
        <f t="shared" si="9"/>
        <v/>
      </c>
      <c r="AB306" s="15" t="str">
        <f>IF(LEN($AA306)=0,"N",IF(LEN($AA306)&gt;1,"Error -- Availability entered in an incorrect format",IF($AA306='Control Panel'!$F$36,$AA306,IF($AA306='Control Panel'!$F$37,$AA306,IF($AA306='Control Panel'!$F$38,$AA306,IF($AA306='Control Panel'!$F$39,$AA306,IF($AA306='Control Panel'!$F$40,$AA306,IF($AA306='Control Panel'!$F$41,$AA306,"Error -- Availability entered in an incorrect format"))))))))</f>
        <v>N</v>
      </c>
    </row>
    <row r="307" spans="1:28" s="15" customFormat="1" x14ac:dyDescent="0.25">
      <c r="A307" s="7">
        <v>295</v>
      </c>
      <c r="B307" s="346" t="s">
        <v>2157</v>
      </c>
      <c r="C307" s="344" t="s">
        <v>6</v>
      </c>
      <c r="D307" s="231"/>
      <c r="E307" s="268"/>
      <c r="F307" s="215" t="str">
        <f t="shared" si="8"/>
        <v>N/A</v>
      </c>
      <c r="G307" s="6"/>
      <c r="AA307" s="15" t="str">
        <f t="shared" si="9"/>
        <v/>
      </c>
      <c r="AB307" s="15" t="str">
        <f>IF(LEN($AA307)=0,"N",IF(LEN($AA307)&gt;1,"Error -- Availability entered in an incorrect format",IF($AA307='Control Panel'!$F$36,$AA307,IF($AA307='Control Panel'!$F$37,$AA307,IF($AA307='Control Panel'!$F$38,$AA307,IF($AA307='Control Panel'!$F$39,$AA307,IF($AA307='Control Panel'!$F$40,$AA307,IF($AA307='Control Panel'!$F$41,$AA307,"Error -- Availability entered in an incorrect format"))))))))</f>
        <v>N</v>
      </c>
    </row>
    <row r="308" spans="1:28" s="15" customFormat="1" ht="30" x14ac:dyDescent="0.25">
      <c r="A308" s="7">
        <v>296</v>
      </c>
      <c r="B308" s="345" t="s">
        <v>2158</v>
      </c>
      <c r="C308" s="344" t="s">
        <v>6</v>
      </c>
      <c r="D308" s="231"/>
      <c r="E308" s="268"/>
      <c r="F308" s="215" t="str">
        <f t="shared" si="8"/>
        <v>N/A</v>
      </c>
      <c r="G308" s="6"/>
      <c r="AA308" s="15" t="str">
        <f t="shared" si="9"/>
        <v/>
      </c>
      <c r="AB308" s="15" t="str">
        <f>IF(LEN($AA308)=0,"N",IF(LEN($AA308)&gt;1,"Error -- Availability entered in an incorrect format",IF($AA308='Control Panel'!$F$36,$AA308,IF($AA308='Control Panel'!$F$37,$AA308,IF($AA308='Control Panel'!$F$38,$AA308,IF($AA308='Control Panel'!$F$39,$AA308,IF($AA308='Control Panel'!$F$40,$AA308,IF($AA308='Control Panel'!$F$41,$AA308,"Error -- Availability entered in an incorrect format"))))))))</f>
        <v>N</v>
      </c>
    </row>
    <row r="309" spans="1:28" s="15" customFormat="1" ht="30" x14ac:dyDescent="0.25">
      <c r="A309" s="7">
        <v>297</v>
      </c>
      <c r="B309" s="345" t="s">
        <v>2159</v>
      </c>
      <c r="C309" s="344" t="s">
        <v>6</v>
      </c>
      <c r="D309" s="231"/>
      <c r="E309" s="268"/>
      <c r="F309" s="215" t="str">
        <f t="shared" si="8"/>
        <v>N/A</v>
      </c>
      <c r="G309" s="6"/>
      <c r="AA309" s="15" t="str">
        <f t="shared" si="9"/>
        <v/>
      </c>
      <c r="AB309" s="15" t="str">
        <f>IF(LEN($AA309)=0,"N",IF(LEN($AA309)&gt;1,"Error -- Availability entered in an incorrect format",IF($AA309='Control Panel'!$F$36,$AA309,IF($AA309='Control Panel'!$F$37,$AA309,IF($AA309='Control Panel'!$F$38,$AA309,IF($AA309='Control Panel'!$F$39,$AA309,IF($AA309='Control Panel'!$F$40,$AA309,IF($AA309='Control Panel'!$F$41,$AA309,"Error -- Availability entered in an incorrect format"))))))))</f>
        <v>N</v>
      </c>
    </row>
    <row r="310" spans="1:28" s="15" customFormat="1" ht="30" x14ac:dyDescent="0.25">
      <c r="A310" s="7">
        <v>298</v>
      </c>
      <c r="B310" s="345" t="s">
        <v>2160</v>
      </c>
      <c r="C310" s="344" t="s">
        <v>6</v>
      </c>
      <c r="D310" s="231"/>
      <c r="E310" s="268"/>
      <c r="F310" s="215" t="str">
        <f t="shared" si="8"/>
        <v>N/A</v>
      </c>
      <c r="G310" s="6"/>
      <c r="AA310" s="15" t="str">
        <f t="shared" si="9"/>
        <v/>
      </c>
      <c r="AB310" s="15" t="str">
        <f>IF(LEN($AA310)=0,"N",IF(LEN($AA310)&gt;1,"Error -- Availability entered in an incorrect format",IF($AA310='Control Panel'!$F$36,$AA310,IF($AA310='Control Panel'!$F$37,$AA310,IF($AA310='Control Panel'!$F$38,$AA310,IF($AA310='Control Panel'!$F$39,$AA310,IF($AA310='Control Panel'!$F$40,$AA310,IF($AA310='Control Panel'!$F$41,$AA310,"Error -- Availability entered in an incorrect format"))))))))</f>
        <v>N</v>
      </c>
    </row>
    <row r="311" spans="1:28" s="15" customFormat="1" x14ac:dyDescent="0.25">
      <c r="A311" s="7">
        <v>299</v>
      </c>
      <c r="B311" s="345" t="s">
        <v>2161</v>
      </c>
      <c r="C311" s="344" t="s">
        <v>6</v>
      </c>
      <c r="D311" s="231"/>
      <c r="E311" s="268"/>
      <c r="F311" s="215" t="str">
        <f t="shared" si="8"/>
        <v>N/A</v>
      </c>
      <c r="G311" s="6"/>
      <c r="AA311" s="15" t="str">
        <f t="shared" si="9"/>
        <v/>
      </c>
      <c r="AB311" s="15" t="str">
        <f>IF(LEN($AA311)=0,"N",IF(LEN($AA311)&gt;1,"Error -- Availability entered in an incorrect format",IF($AA311='Control Panel'!$F$36,$AA311,IF($AA311='Control Panel'!$F$37,$AA311,IF($AA311='Control Panel'!$F$38,$AA311,IF($AA311='Control Panel'!$F$39,$AA311,IF($AA311='Control Panel'!$F$40,$AA311,IF($AA311='Control Panel'!$F$41,$AA311,"Error -- Availability entered in an incorrect format"))))))))</f>
        <v>N</v>
      </c>
    </row>
    <row r="312" spans="1:28" s="15" customFormat="1" ht="30" x14ac:dyDescent="0.25">
      <c r="A312" s="7">
        <v>300</v>
      </c>
      <c r="B312" s="345" t="s">
        <v>2162</v>
      </c>
      <c r="C312" s="344" t="s">
        <v>6</v>
      </c>
      <c r="D312" s="231"/>
      <c r="E312" s="268"/>
      <c r="F312" s="215" t="str">
        <f t="shared" si="8"/>
        <v>N/A</v>
      </c>
      <c r="G312" s="6"/>
      <c r="AA312" s="15" t="str">
        <f t="shared" si="9"/>
        <v/>
      </c>
      <c r="AB312" s="15" t="str">
        <f>IF(LEN($AA312)=0,"N",IF(LEN($AA312)&gt;1,"Error -- Availability entered in an incorrect format",IF($AA312='Control Panel'!$F$36,$AA312,IF($AA312='Control Panel'!$F$37,$AA312,IF($AA312='Control Panel'!$F$38,$AA312,IF($AA312='Control Panel'!$F$39,$AA312,IF($AA312='Control Panel'!$F$40,$AA312,IF($AA312='Control Panel'!$F$41,$AA312,"Error -- Availability entered in an incorrect format"))))))))</f>
        <v>N</v>
      </c>
    </row>
    <row r="313" spans="1:28" s="15" customFormat="1" x14ac:dyDescent="0.25">
      <c r="A313" s="7">
        <v>301</v>
      </c>
      <c r="B313" s="345" t="s">
        <v>2163</v>
      </c>
      <c r="C313" s="344" t="s">
        <v>6</v>
      </c>
      <c r="D313" s="231"/>
      <c r="E313" s="268"/>
      <c r="F313" s="215" t="str">
        <f t="shared" si="8"/>
        <v>N/A</v>
      </c>
      <c r="G313" s="6"/>
      <c r="AA313" s="15" t="str">
        <f t="shared" si="9"/>
        <v/>
      </c>
      <c r="AB313" s="15" t="str">
        <f>IF(LEN($AA313)=0,"N",IF(LEN($AA313)&gt;1,"Error -- Availability entered in an incorrect format",IF($AA313='Control Panel'!$F$36,$AA313,IF($AA313='Control Panel'!$F$37,$AA313,IF($AA313='Control Panel'!$F$38,$AA313,IF($AA313='Control Panel'!$F$39,$AA313,IF($AA313='Control Panel'!$F$40,$AA313,IF($AA313='Control Panel'!$F$41,$AA313,"Error -- Availability entered in an incorrect format"))))))))</f>
        <v>N</v>
      </c>
    </row>
    <row r="314" spans="1:28" s="15" customFormat="1" ht="30" x14ac:dyDescent="0.25">
      <c r="A314" s="7">
        <v>302</v>
      </c>
      <c r="B314" s="345" t="s">
        <v>2164</v>
      </c>
      <c r="C314" s="344" t="s">
        <v>6</v>
      </c>
      <c r="D314" s="231"/>
      <c r="E314" s="268"/>
      <c r="F314" s="215" t="str">
        <f t="shared" si="8"/>
        <v>N/A</v>
      </c>
      <c r="G314" s="6"/>
      <c r="AA314" s="15" t="str">
        <f t="shared" si="9"/>
        <v/>
      </c>
      <c r="AB314" s="15" t="str">
        <f>IF(LEN($AA314)=0,"N",IF(LEN($AA314)&gt;1,"Error -- Availability entered in an incorrect format",IF($AA314='Control Panel'!$F$36,$AA314,IF($AA314='Control Panel'!$F$37,$AA314,IF($AA314='Control Panel'!$F$38,$AA314,IF($AA314='Control Panel'!$F$39,$AA314,IF($AA314='Control Panel'!$F$40,$AA314,IF($AA314='Control Panel'!$F$41,$AA314,"Error -- Availability entered in an incorrect format"))))))))</f>
        <v>N</v>
      </c>
    </row>
    <row r="315" spans="1:28" s="15" customFormat="1" ht="45" x14ac:dyDescent="0.25">
      <c r="A315" s="7">
        <v>303</v>
      </c>
      <c r="B315" s="345" t="s">
        <v>2165</v>
      </c>
      <c r="C315" s="344" t="s">
        <v>6</v>
      </c>
      <c r="D315" s="231"/>
      <c r="E315" s="268"/>
      <c r="F315" s="215" t="str">
        <f t="shared" si="8"/>
        <v>N/A</v>
      </c>
      <c r="G315" s="6"/>
      <c r="AA315" s="15" t="str">
        <f t="shared" si="9"/>
        <v/>
      </c>
      <c r="AB315" s="15" t="str">
        <f>IF(LEN($AA315)=0,"N",IF(LEN($AA315)&gt;1,"Error -- Availability entered in an incorrect format",IF($AA315='Control Panel'!$F$36,$AA315,IF($AA315='Control Panel'!$F$37,$AA315,IF($AA315='Control Panel'!$F$38,$AA315,IF($AA315='Control Panel'!$F$39,$AA315,IF($AA315='Control Panel'!$F$40,$AA315,IF($AA315='Control Panel'!$F$41,$AA315,"Error -- Availability entered in an incorrect format"))))))))</f>
        <v>N</v>
      </c>
    </row>
    <row r="316" spans="1:28" s="15" customFormat="1" ht="30" x14ac:dyDescent="0.25">
      <c r="A316" s="7">
        <v>304</v>
      </c>
      <c r="B316" s="345" t="s">
        <v>2166</v>
      </c>
      <c r="C316" s="344" t="s">
        <v>6</v>
      </c>
      <c r="D316" s="231"/>
      <c r="E316" s="268"/>
      <c r="F316" s="215" t="str">
        <f t="shared" si="8"/>
        <v>N/A</v>
      </c>
      <c r="G316" s="6"/>
      <c r="AA316" s="15" t="str">
        <f t="shared" si="9"/>
        <v/>
      </c>
      <c r="AB316" s="15" t="str">
        <f>IF(LEN($AA316)=0,"N",IF(LEN($AA316)&gt;1,"Error -- Availability entered in an incorrect format",IF($AA316='Control Panel'!$F$36,$AA316,IF($AA316='Control Panel'!$F$37,$AA316,IF($AA316='Control Panel'!$F$38,$AA316,IF($AA316='Control Panel'!$F$39,$AA316,IF($AA316='Control Panel'!$F$40,$AA316,IF($AA316='Control Panel'!$F$41,$AA316,"Error -- Availability entered in an incorrect format"))))))))</f>
        <v>N</v>
      </c>
    </row>
    <row r="317" spans="1:28" s="15" customFormat="1" x14ac:dyDescent="0.25">
      <c r="A317" s="7">
        <v>305</v>
      </c>
      <c r="B317" s="345" t="s">
        <v>2167</v>
      </c>
      <c r="C317" s="344" t="s">
        <v>6</v>
      </c>
      <c r="D317" s="231"/>
      <c r="E317" s="268"/>
      <c r="F317" s="215" t="str">
        <f t="shared" si="8"/>
        <v>N/A</v>
      </c>
      <c r="G317" s="6"/>
      <c r="AA317" s="15" t="str">
        <f t="shared" si="9"/>
        <v/>
      </c>
      <c r="AB317" s="15" t="str">
        <f>IF(LEN($AA317)=0,"N",IF(LEN($AA317)&gt;1,"Error -- Availability entered in an incorrect format",IF($AA317='Control Panel'!$F$36,$AA317,IF($AA317='Control Panel'!$F$37,$AA317,IF($AA317='Control Panel'!$F$38,$AA317,IF($AA317='Control Panel'!$F$39,$AA317,IF($AA317='Control Panel'!$F$40,$AA317,IF($AA317='Control Panel'!$F$41,$AA317,"Error -- Availability entered in an incorrect format"))))))))</f>
        <v>N</v>
      </c>
    </row>
    <row r="318" spans="1:28" s="15" customFormat="1" x14ac:dyDescent="0.25">
      <c r="A318" s="7">
        <v>306</v>
      </c>
      <c r="B318" s="345" t="s">
        <v>2168</v>
      </c>
      <c r="C318" s="344" t="s">
        <v>7</v>
      </c>
      <c r="D318" s="231"/>
      <c r="E318" s="268"/>
      <c r="F318" s="215" t="str">
        <f t="shared" si="8"/>
        <v>N/A</v>
      </c>
      <c r="G318" s="6"/>
      <c r="AA318" s="15" t="str">
        <f t="shared" si="9"/>
        <v/>
      </c>
      <c r="AB318" s="15" t="str">
        <f>IF(LEN($AA318)=0,"N",IF(LEN($AA318)&gt;1,"Error -- Availability entered in an incorrect format",IF($AA318='Control Panel'!$F$36,$AA318,IF($AA318='Control Panel'!$F$37,$AA318,IF($AA318='Control Panel'!$F$38,$AA318,IF($AA318='Control Panel'!$F$39,$AA318,IF($AA318='Control Panel'!$F$40,$AA318,IF($AA318='Control Panel'!$F$41,$AA318,"Error -- Availability entered in an incorrect format"))))))))</f>
        <v>N</v>
      </c>
    </row>
    <row r="319" spans="1:28" s="15" customFormat="1" x14ac:dyDescent="0.25">
      <c r="A319" s="7">
        <v>307</v>
      </c>
      <c r="B319" s="343" t="s">
        <v>2169</v>
      </c>
      <c r="C319" s="344"/>
      <c r="D319" s="231"/>
      <c r="E319" s="268"/>
      <c r="F319" s="215" t="str">
        <f t="shared" si="8"/>
        <v>N/A</v>
      </c>
      <c r="G319" s="6"/>
      <c r="AA319" s="15" t="str">
        <f t="shared" si="9"/>
        <v/>
      </c>
      <c r="AB319" s="15" t="str">
        <f>IF(LEN($AA319)=0,"N",IF(LEN($AA319)&gt;1,"Error -- Availability entered in an incorrect format",IF($AA319='Control Panel'!$F$36,$AA319,IF($AA319='Control Panel'!$F$37,$AA319,IF($AA319='Control Panel'!$F$38,$AA319,IF($AA319='Control Panel'!$F$39,$AA319,IF($AA319='Control Panel'!$F$40,$AA319,IF($AA319='Control Panel'!$F$41,$AA319,"Error -- Availability entered in an incorrect format"))))))))</f>
        <v>N</v>
      </c>
    </row>
    <row r="320" spans="1:28" s="15" customFormat="1" x14ac:dyDescent="0.25">
      <c r="A320" s="7">
        <v>308</v>
      </c>
      <c r="B320" s="345" t="s">
        <v>2170</v>
      </c>
      <c r="C320" s="344" t="s">
        <v>6</v>
      </c>
      <c r="D320" s="231"/>
      <c r="E320" s="268"/>
      <c r="F320" s="215" t="str">
        <f t="shared" si="8"/>
        <v>N/A</v>
      </c>
      <c r="G320" s="6"/>
      <c r="AA320" s="15" t="str">
        <f t="shared" si="9"/>
        <v/>
      </c>
      <c r="AB320" s="15" t="str">
        <f>IF(LEN($AA320)=0,"N",IF(LEN($AA320)&gt;1,"Error -- Availability entered in an incorrect format",IF($AA320='Control Panel'!$F$36,$AA320,IF($AA320='Control Panel'!$F$37,$AA320,IF($AA320='Control Panel'!$F$38,$AA320,IF($AA320='Control Panel'!$F$39,$AA320,IF($AA320='Control Panel'!$F$40,$AA320,IF($AA320='Control Panel'!$F$41,$AA320,"Error -- Availability entered in an incorrect format"))))))))</f>
        <v>N</v>
      </c>
    </row>
    <row r="321" spans="1:28" s="15" customFormat="1" ht="30" x14ac:dyDescent="0.25">
      <c r="A321" s="7">
        <v>309</v>
      </c>
      <c r="B321" s="345" t="s">
        <v>2171</v>
      </c>
      <c r="C321" s="344" t="s">
        <v>6</v>
      </c>
      <c r="D321" s="231"/>
      <c r="E321" s="268"/>
      <c r="F321" s="215" t="str">
        <f t="shared" si="8"/>
        <v>N/A</v>
      </c>
      <c r="G321" s="6"/>
      <c r="AA321" s="15" t="str">
        <f t="shared" si="9"/>
        <v/>
      </c>
      <c r="AB321" s="15" t="str">
        <f>IF(LEN($AA321)=0,"N",IF(LEN($AA321)&gt;1,"Error -- Availability entered in an incorrect format",IF($AA321='Control Panel'!$F$36,$AA321,IF($AA321='Control Panel'!$F$37,$AA321,IF($AA321='Control Panel'!$F$38,$AA321,IF($AA321='Control Panel'!$F$39,$AA321,IF($AA321='Control Panel'!$F$40,$AA321,IF($AA321='Control Panel'!$F$41,$AA321,"Error -- Availability entered in an incorrect format"))))))))</f>
        <v>N</v>
      </c>
    </row>
    <row r="322" spans="1:28" s="15" customFormat="1" ht="30" x14ac:dyDescent="0.25">
      <c r="A322" s="7">
        <v>310</v>
      </c>
      <c r="B322" s="345" t="s">
        <v>2172</v>
      </c>
      <c r="C322" s="344" t="s">
        <v>6</v>
      </c>
      <c r="D322" s="231"/>
      <c r="E322" s="268"/>
      <c r="F322" s="215" t="str">
        <f t="shared" si="8"/>
        <v>N/A</v>
      </c>
      <c r="G322" s="6"/>
      <c r="AA322" s="15" t="str">
        <f t="shared" si="9"/>
        <v/>
      </c>
      <c r="AB322" s="15" t="str">
        <f>IF(LEN($AA322)=0,"N",IF(LEN($AA322)&gt;1,"Error -- Availability entered in an incorrect format",IF($AA322='Control Panel'!$F$36,$AA322,IF($AA322='Control Panel'!$F$37,$AA322,IF($AA322='Control Panel'!$F$38,$AA322,IF($AA322='Control Panel'!$F$39,$AA322,IF($AA322='Control Panel'!$F$40,$AA322,IF($AA322='Control Panel'!$F$41,$AA322,"Error -- Availability entered in an incorrect format"))))))))</f>
        <v>N</v>
      </c>
    </row>
    <row r="323" spans="1:28" s="15" customFormat="1" ht="30" x14ac:dyDescent="0.25">
      <c r="A323" s="7">
        <v>311</v>
      </c>
      <c r="B323" s="345" t="s">
        <v>2173</v>
      </c>
      <c r="C323" s="344" t="s">
        <v>6</v>
      </c>
      <c r="D323" s="231"/>
      <c r="E323" s="268"/>
      <c r="F323" s="215" t="str">
        <f t="shared" si="8"/>
        <v>N/A</v>
      </c>
      <c r="G323" s="6"/>
      <c r="AA323" s="15" t="str">
        <f t="shared" si="9"/>
        <v/>
      </c>
      <c r="AB323" s="15" t="str">
        <f>IF(LEN($AA323)=0,"N",IF(LEN($AA323)&gt;1,"Error -- Availability entered in an incorrect format",IF($AA323='Control Panel'!$F$36,$AA323,IF($AA323='Control Panel'!$F$37,$AA323,IF($AA323='Control Panel'!$F$38,$AA323,IF($AA323='Control Panel'!$F$39,$AA323,IF($AA323='Control Panel'!$F$40,$AA323,IF($AA323='Control Panel'!$F$41,$AA323,"Error -- Availability entered in an incorrect format"))))))))</f>
        <v>N</v>
      </c>
    </row>
    <row r="324" spans="1:28" s="15" customFormat="1" ht="30" x14ac:dyDescent="0.25">
      <c r="A324" s="7">
        <v>312</v>
      </c>
      <c r="B324" s="345" t="s">
        <v>2174</v>
      </c>
      <c r="C324" s="344" t="s">
        <v>6</v>
      </c>
      <c r="D324" s="231"/>
      <c r="E324" s="268"/>
      <c r="F324" s="215" t="str">
        <f t="shared" si="8"/>
        <v>N/A</v>
      </c>
      <c r="G324" s="6"/>
      <c r="AA324" s="15" t="str">
        <f t="shared" si="9"/>
        <v/>
      </c>
      <c r="AB324" s="15" t="str">
        <f>IF(LEN($AA324)=0,"N",IF(LEN($AA324)&gt;1,"Error -- Availability entered in an incorrect format",IF($AA324='Control Panel'!$F$36,$AA324,IF($AA324='Control Panel'!$F$37,$AA324,IF($AA324='Control Panel'!$F$38,$AA324,IF($AA324='Control Panel'!$F$39,$AA324,IF($AA324='Control Panel'!$F$40,$AA324,IF($AA324='Control Panel'!$F$41,$AA324,"Error -- Availability entered in an incorrect format"))))))))</f>
        <v>N</v>
      </c>
    </row>
    <row r="325" spans="1:28" s="15" customFormat="1" x14ac:dyDescent="0.25">
      <c r="A325" s="7">
        <v>313</v>
      </c>
      <c r="B325" s="347" t="s">
        <v>2175</v>
      </c>
      <c r="C325" s="344" t="s">
        <v>6</v>
      </c>
      <c r="D325" s="231"/>
      <c r="E325" s="268"/>
      <c r="F325" s="215" t="str">
        <f t="shared" si="8"/>
        <v>N/A</v>
      </c>
      <c r="G325" s="6"/>
      <c r="AA325" s="15" t="str">
        <f t="shared" si="9"/>
        <v/>
      </c>
      <c r="AB325" s="15" t="str">
        <f>IF(LEN($AA325)=0,"N",IF(LEN($AA325)&gt;1,"Error -- Availability entered in an incorrect format",IF($AA325='Control Panel'!$F$36,$AA325,IF($AA325='Control Panel'!$F$37,$AA325,IF($AA325='Control Panel'!$F$38,$AA325,IF($AA325='Control Panel'!$F$39,$AA325,IF($AA325='Control Panel'!$F$40,$AA325,IF($AA325='Control Panel'!$F$41,$AA325,"Error -- Availability entered in an incorrect format"))))))))</f>
        <v>N</v>
      </c>
    </row>
    <row r="326" spans="1:28" s="15" customFormat="1" x14ac:dyDescent="0.25">
      <c r="A326" s="7">
        <v>314</v>
      </c>
      <c r="B326" s="343" t="s">
        <v>2176</v>
      </c>
      <c r="C326" s="344"/>
      <c r="D326" s="231"/>
      <c r="E326" s="268"/>
      <c r="F326" s="215" t="str">
        <f t="shared" si="8"/>
        <v>N/A</v>
      </c>
      <c r="G326" s="6"/>
      <c r="AA326" s="15" t="str">
        <f t="shared" si="9"/>
        <v/>
      </c>
      <c r="AB326" s="15" t="str">
        <f>IF(LEN($AA326)=0,"N",IF(LEN($AA326)&gt;1,"Error -- Availability entered in an incorrect format",IF($AA326='Control Panel'!$F$36,$AA326,IF($AA326='Control Panel'!$F$37,$AA326,IF($AA326='Control Panel'!$F$38,$AA326,IF($AA326='Control Panel'!$F$39,$AA326,IF($AA326='Control Panel'!$F$40,$AA326,IF($AA326='Control Panel'!$F$41,$AA326,"Error -- Availability entered in an incorrect format"))))))))</f>
        <v>N</v>
      </c>
    </row>
    <row r="327" spans="1:28" s="15" customFormat="1" x14ac:dyDescent="0.25">
      <c r="A327" s="7">
        <v>315</v>
      </c>
      <c r="B327" s="345" t="s">
        <v>2177</v>
      </c>
      <c r="C327" s="344"/>
      <c r="D327" s="231"/>
      <c r="E327" s="268"/>
      <c r="F327" s="215" t="str">
        <f t="shared" si="8"/>
        <v>N/A</v>
      </c>
      <c r="G327" s="6"/>
      <c r="AA327" s="15" t="str">
        <f t="shared" si="9"/>
        <v/>
      </c>
      <c r="AB327" s="15" t="str">
        <f>IF(LEN($AA327)=0,"N",IF(LEN($AA327)&gt;1,"Error -- Availability entered in an incorrect format",IF($AA327='Control Panel'!$F$36,$AA327,IF($AA327='Control Panel'!$F$37,$AA327,IF($AA327='Control Panel'!$F$38,$AA327,IF($AA327='Control Panel'!$F$39,$AA327,IF($AA327='Control Panel'!$F$40,$AA327,IF($AA327='Control Panel'!$F$41,$AA327,"Error -- Availability entered in an incorrect format"))))))))</f>
        <v>N</v>
      </c>
    </row>
    <row r="328" spans="1:28" s="15" customFormat="1" x14ac:dyDescent="0.25">
      <c r="A328" s="7">
        <v>316</v>
      </c>
      <c r="B328" s="346" t="s">
        <v>2178</v>
      </c>
      <c r="C328" s="344" t="s">
        <v>5</v>
      </c>
      <c r="D328" s="231"/>
      <c r="E328" s="268"/>
      <c r="F328" s="215" t="str">
        <f t="shared" si="8"/>
        <v>N/A</v>
      </c>
      <c r="G328" s="6"/>
      <c r="AA328" s="15" t="str">
        <f t="shared" si="9"/>
        <v/>
      </c>
      <c r="AB328" s="15" t="str">
        <f>IF(LEN($AA328)=0,"N",IF(LEN($AA328)&gt;1,"Error -- Availability entered in an incorrect format",IF($AA328='Control Panel'!$F$36,$AA328,IF($AA328='Control Panel'!$F$37,$AA328,IF($AA328='Control Panel'!$F$38,$AA328,IF($AA328='Control Panel'!$F$39,$AA328,IF($AA328='Control Panel'!$F$40,$AA328,IF($AA328='Control Panel'!$F$41,$AA328,"Error -- Availability entered in an incorrect format"))))))))</f>
        <v>N</v>
      </c>
    </row>
    <row r="329" spans="1:28" s="15" customFormat="1" x14ac:dyDescent="0.25">
      <c r="A329" s="7">
        <v>317</v>
      </c>
      <c r="B329" s="346" t="s">
        <v>2179</v>
      </c>
      <c r="C329" s="344" t="s">
        <v>5</v>
      </c>
      <c r="D329" s="231"/>
      <c r="E329" s="268"/>
      <c r="F329" s="215" t="str">
        <f t="shared" si="8"/>
        <v>N/A</v>
      </c>
      <c r="G329" s="6"/>
      <c r="AA329" s="15" t="str">
        <f t="shared" si="9"/>
        <v/>
      </c>
      <c r="AB329" s="15" t="str">
        <f>IF(LEN($AA329)=0,"N",IF(LEN($AA329)&gt;1,"Error -- Availability entered in an incorrect format",IF($AA329='Control Panel'!$F$36,$AA329,IF($AA329='Control Panel'!$F$37,$AA329,IF($AA329='Control Panel'!$F$38,$AA329,IF($AA329='Control Panel'!$F$39,$AA329,IF($AA329='Control Panel'!$F$40,$AA329,IF($AA329='Control Panel'!$F$41,$AA329,"Error -- Availability entered in an incorrect format"))))))))</f>
        <v>N</v>
      </c>
    </row>
    <row r="330" spans="1:28" s="15" customFormat="1" x14ac:dyDescent="0.25">
      <c r="A330" s="7">
        <v>318</v>
      </c>
      <c r="B330" s="346" t="s">
        <v>2180</v>
      </c>
      <c r="C330" s="344" t="s">
        <v>5</v>
      </c>
      <c r="D330" s="231"/>
      <c r="E330" s="268"/>
      <c r="F330" s="215" t="str">
        <f t="shared" si="8"/>
        <v>N/A</v>
      </c>
      <c r="G330" s="6"/>
      <c r="AA330" s="15" t="str">
        <f t="shared" si="9"/>
        <v/>
      </c>
      <c r="AB330" s="15" t="str">
        <f>IF(LEN($AA330)=0,"N",IF(LEN($AA330)&gt;1,"Error -- Availability entered in an incorrect format",IF($AA330='Control Panel'!$F$36,$AA330,IF($AA330='Control Panel'!$F$37,$AA330,IF($AA330='Control Panel'!$F$38,$AA330,IF($AA330='Control Panel'!$F$39,$AA330,IF($AA330='Control Panel'!$F$40,$AA330,IF($AA330='Control Panel'!$F$41,$AA330,"Error -- Availability entered in an incorrect format"))))))))</f>
        <v>N</v>
      </c>
    </row>
    <row r="331" spans="1:28" s="15" customFormat="1" x14ac:dyDescent="0.25">
      <c r="A331" s="7">
        <v>319</v>
      </c>
      <c r="B331" s="343" t="s">
        <v>2181</v>
      </c>
      <c r="C331" s="344"/>
      <c r="D331" s="231"/>
      <c r="E331" s="268"/>
      <c r="F331" s="215" t="str">
        <f t="shared" si="8"/>
        <v>N/A</v>
      </c>
      <c r="G331" s="6"/>
      <c r="AA331" s="15" t="str">
        <f t="shared" si="9"/>
        <v/>
      </c>
      <c r="AB331" s="15" t="str">
        <f>IF(LEN($AA331)=0,"N",IF(LEN($AA331)&gt;1,"Error -- Availability entered in an incorrect format",IF($AA331='Control Panel'!$F$36,$AA331,IF($AA331='Control Panel'!$F$37,$AA331,IF($AA331='Control Panel'!$F$38,$AA331,IF($AA331='Control Panel'!$F$39,$AA331,IF($AA331='Control Panel'!$F$40,$AA331,IF($AA331='Control Panel'!$F$41,$AA331,"Error -- Availability entered in an incorrect format"))))))))</f>
        <v>N</v>
      </c>
    </row>
    <row r="332" spans="1:28" s="15" customFormat="1" ht="45" x14ac:dyDescent="0.25">
      <c r="A332" s="7">
        <v>320</v>
      </c>
      <c r="B332" s="346" t="s">
        <v>2182</v>
      </c>
      <c r="C332" s="344" t="s">
        <v>5</v>
      </c>
      <c r="D332" s="231"/>
      <c r="E332" s="268"/>
      <c r="F332" s="215" t="str">
        <f t="shared" si="8"/>
        <v>N/A</v>
      </c>
      <c r="G332" s="6"/>
      <c r="AA332" s="15" t="str">
        <f t="shared" si="9"/>
        <v/>
      </c>
      <c r="AB332" s="15" t="str">
        <f>IF(LEN($AA332)=0,"N",IF(LEN($AA332)&gt;1,"Error -- Availability entered in an incorrect format",IF($AA332='Control Panel'!$F$36,$AA332,IF($AA332='Control Panel'!$F$37,$AA332,IF($AA332='Control Panel'!$F$38,$AA332,IF($AA332='Control Panel'!$F$39,$AA332,IF($AA332='Control Panel'!$F$40,$AA332,IF($AA332='Control Panel'!$F$41,$AA332,"Error -- Availability entered in an incorrect format"))))))))</f>
        <v>N</v>
      </c>
    </row>
    <row r="333" spans="1:28" s="15" customFormat="1" ht="30" x14ac:dyDescent="0.25">
      <c r="A333" s="7">
        <v>321</v>
      </c>
      <c r="B333" s="346" t="s">
        <v>2183</v>
      </c>
      <c r="C333" s="344" t="s">
        <v>5</v>
      </c>
      <c r="D333" s="231"/>
      <c r="E333" s="268"/>
      <c r="F333" s="215" t="str">
        <f t="shared" si="8"/>
        <v>N/A</v>
      </c>
      <c r="G333" s="6"/>
      <c r="AA333" s="15" t="str">
        <f t="shared" si="9"/>
        <v/>
      </c>
      <c r="AB333" s="15" t="str">
        <f>IF(LEN($AA333)=0,"N",IF(LEN($AA333)&gt;1,"Error -- Availability entered in an incorrect format",IF($AA333='Control Panel'!$F$36,$AA333,IF($AA333='Control Panel'!$F$37,$AA333,IF($AA333='Control Panel'!$F$38,$AA333,IF($AA333='Control Panel'!$F$39,$AA333,IF($AA333='Control Panel'!$F$40,$AA333,IF($AA333='Control Panel'!$F$41,$AA333,"Error -- Availability entered in an incorrect format"))))))))</f>
        <v>N</v>
      </c>
    </row>
    <row r="334" spans="1:28" s="15" customFormat="1" x14ac:dyDescent="0.25">
      <c r="A334" s="7">
        <v>322</v>
      </c>
      <c r="B334" s="345" t="s">
        <v>2184</v>
      </c>
      <c r="C334" s="344" t="s">
        <v>5</v>
      </c>
      <c r="D334" s="231"/>
      <c r="E334" s="268"/>
      <c r="F334" s="215" t="str">
        <f t="shared" ref="F334:F397" si="10">IF($D$10=$A$9,"N/A",$D$10)</f>
        <v>N/A</v>
      </c>
      <c r="G334" s="6"/>
      <c r="AA334" s="15" t="str">
        <f t="shared" ref="AA334:AA397" si="11">TRIM($D334)</f>
        <v/>
      </c>
      <c r="AB334" s="15" t="str">
        <f>IF(LEN($AA334)=0,"N",IF(LEN($AA334)&gt;1,"Error -- Availability entered in an incorrect format",IF($AA334='Control Panel'!$F$36,$AA334,IF($AA334='Control Panel'!$F$37,$AA334,IF($AA334='Control Panel'!$F$38,$AA334,IF($AA334='Control Panel'!$F$39,$AA334,IF($AA334='Control Panel'!$F$40,$AA334,IF($AA334='Control Panel'!$F$41,$AA334,"Error -- Availability entered in an incorrect format"))))))))</f>
        <v>N</v>
      </c>
    </row>
    <row r="335" spans="1:28" s="15" customFormat="1" x14ac:dyDescent="0.25">
      <c r="A335" s="7">
        <v>323</v>
      </c>
      <c r="B335" s="343" t="s">
        <v>2185</v>
      </c>
      <c r="C335" s="344"/>
      <c r="D335" s="231"/>
      <c r="E335" s="268"/>
      <c r="F335" s="215" t="str">
        <f t="shared" si="10"/>
        <v>N/A</v>
      </c>
      <c r="G335" s="6"/>
      <c r="AA335" s="15" t="str">
        <f t="shared" si="11"/>
        <v/>
      </c>
      <c r="AB335" s="15" t="str">
        <f>IF(LEN($AA335)=0,"N",IF(LEN($AA335)&gt;1,"Error -- Availability entered in an incorrect format",IF($AA335='Control Panel'!$F$36,$AA335,IF($AA335='Control Panel'!$F$37,$AA335,IF($AA335='Control Panel'!$F$38,$AA335,IF($AA335='Control Panel'!$F$39,$AA335,IF($AA335='Control Panel'!$F$40,$AA335,IF($AA335='Control Panel'!$F$41,$AA335,"Error -- Availability entered in an incorrect format"))))))))</f>
        <v>N</v>
      </c>
    </row>
    <row r="336" spans="1:28" s="15" customFormat="1" ht="45" x14ac:dyDescent="0.25">
      <c r="A336" s="7">
        <v>324</v>
      </c>
      <c r="B336" s="345" t="s">
        <v>2186</v>
      </c>
      <c r="C336" s="344" t="s">
        <v>6</v>
      </c>
      <c r="D336" s="231"/>
      <c r="E336" s="268"/>
      <c r="F336" s="215" t="str">
        <f t="shared" si="10"/>
        <v>N/A</v>
      </c>
      <c r="G336" s="6"/>
      <c r="AA336" s="15" t="str">
        <f t="shared" si="11"/>
        <v/>
      </c>
      <c r="AB336" s="15" t="str">
        <f>IF(LEN($AA336)=0,"N",IF(LEN($AA336)&gt;1,"Error -- Availability entered in an incorrect format",IF($AA336='Control Panel'!$F$36,$AA336,IF($AA336='Control Panel'!$F$37,$AA336,IF($AA336='Control Panel'!$F$38,$AA336,IF($AA336='Control Panel'!$F$39,$AA336,IF($AA336='Control Panel'!$F$40,$AA336,IF($AA336='Control Panel'!$F$41,$AA336,"Error -- Availability entered in an incorrect format"))))))))</f>
        <v>N</v>
      </c>
    </row>
    <row r="337" spans="1:28" s="15" customFormat="1" ht="30" x14ac:dyDescent="0.25">
      <c r="A337" s="7">
        <v>325</v>
      </c>
      <c r="B337" s="345" t="s">
        <v>2187</v>
      </c>
      <c r="C337" s="344" t="s">
        <v>6</v>
      </c>
      <c r="D337" s="231"/>
      <c r="E337" s="268"/>
      <c r="F337" s="215" t="str">
        <f t="shared" si="10"/>
        <v>N/A</v>
      </c>
      <c r="G337" s="6"/>
      <c r="AA337" s="15" t="str">
        <f t="shared" si="11"/>
        <v/>
      </c>
      <c r="AB337" s="15" t="str">
        <f>IF(LEN($AA337)=0,"N",IF(LEN($AA337)&gt;1,"Error -- Availability entered in an incorrect format",IF($AA337='Control Panel'!$F$36,$AA337,IF($AA337='Control Panel'!$F$37,$AA337,IF($AA337='Control Panel'!$F$38,$AA337,IF($AA337='Control Panel'!$F$39,$AA337,IF($AA337='Control Panel'!$F$40,$AA337,IF($AA337='Control Panel'!$F$41,$AA337,"Error -- Availability entered in an incorrect format"))))))))</f>
        <v>N</v>
      </c>
    </row>
    <row r="338" spans="1:28" s="15" customFormat="1" ht="30" x14ac:dyDescent="0.25">
      <c r="A338" s="7">
        <v>326</v>
      </c>
      <c r="B338" s="345" t="s">
        <v>2188</v>
      </c>
      <c r="C338" s="344" t="s">
        <v>6</v>
      </c>
      <c r="D338" s="231"/>
      <c r="E338" s="268"/>
      <c r="F338" s="215" t="str">
        <f t="shared" si="10"/>
        <v>N/A</v>
      </c>
      <c r="G338" s="6"/>
      <c r="AA338" s="15" t="str">
        <f t="shared" si="11"/>
        <v/>
      </c>
      <c r="AB338" s="15" t="str">
        <f>IF(LEN($AA338)=0,"N",IF(LEN($AA338)&gt;1,"Error -- Availability entered in an incorrect format",IF($AA338='Control Panel'!$F$36,$AA338,IF($AA338='Control Panel'!$F$37,$AA338,IF($AA338='Control Panel'!$F$38,$AA338,IF($AA338='Control Panel'!$F$39,$AA338,IF($AA338='Control Panel'!$F$40,$AA338,IF($AA338='Control Panel'!$F$41,$AA338,"Error -- Availability entered in an incorrect format"))))))))</f>
        <v>N</v>
      </c>
    </row>
    <row r="339" spans="1:28" s="15" customFormat="1" x14ac:dyDescent="0.25">
      <c r="A339" s="7">
        <v>327</v>
      </c>
      <c r="B339" s="345" t="s">
        <v>2189</v>
      </c>
      <c r="C339" s="344" t="s">
        <v>6</v>
      </c>
      <c r="D339" s="231"/>
      <c r="E339" s="268"/>
      <c r="F339" s="215" t="str">
        <f t="shared" si="10"/>
        <v>N/A</v>
      </c>
      <c r="G339" s="6"/>
      <c r="AA339" s="15" t="str">
        <f t="shared" si="11"/>
        <v/>
      </c>
      <c r="AB339" s="15" t="str">
        <f>IF(LEN($AA339)=0,"N",IF(LEN($AA339)&gt;1,"Error -- Availability entered in an incorrect format",IF($AA339='Control Panel'!$F$36,$AA339,IF($AA339='Control Panel'!$F$37,$AA339,IF($AA339='Control Panel'!$F$38,$AA339,IF($AA339='Control Panel'!$F$39,$AA339,IF($AA339='Control Panel'!$F$40,$AA339,IF($AA339='Control Panel'!$F$41,$AA339,"Error -- Availability entered in an incorrect format"))))))))</f>
        <v>N</v>
      </c>
    </row>
    <row r="340" spans="1:28" s="15" customFormat="1" x14ac:dyDescent="0.25">
      <c r="A340" s="7">
        <v>328</v>
      </c>
      <c r="B340" s="343" t="s">
        <v>2190</v>
      </c>
      <c r="C340" s="344"/>
      <c r="D340" s="231"/>
      <c r="E340" s="268"/>
      <c r="F340" s="215" t="str">
        <f t="shared" si="10"/>
        <v>N/A</v>
      </c>
      <c r="G340" s="6"/>
      <c r="AA340" s="15" t="str">
        <f t="shared" si="11"/>
        <v/>
      </c>
      <c r="AB340" s="15" t="str">
        <f>IF(LEN($AA340)=0,"N",IF(LEN($AA340)&gt;1,"Error -- Availability entered in an incorrect format",IF($AA340='Control Panel'!$F$36,$AA340,IF($AA340='Control Panel'!$F$37,$AA340,IF($AA340='Control Panel'!$F$38,$AA340,IF($AA340='Control Panel'!$F$39,$AA340,IF($AA340='Control Panel'!$F$40,$AA340,IF($AA340='Control Panel'!$F$41,$AA340,"Error -- Availability entered in an incorrect format"))))))))</f>
        <v>N</v>
      </c>
    </row>
    <row r="341" spans="1:28" s="15" customFormat="1" ht="30" x14ac:dyDescent="0.25">
      <c r="A341" s="7">
        <v>329</v>
      </c>
      <c r="B341" s="345" t="s">
        <v>2191</v>
      </c>
      <c r="C341" s="344"/>
      <c r="D341" s="231"/>
      <c r="E341" s="268"/>
      <c r="F341" s="215" t="str">
        <f t="shared" si="10"/>
        <v>N/A</v>
      </c>
      <c r="G341" s="6"/>
      <c r="AA341" s="15" t="str">
        <f t="shared" si="11"/>
        <v/>
      </c>
      <c r="AB341" s="15" t="str">
        <f>IF(LEN($AA341)=0,"N",IF(LEN($AA341)&gt;1,"Error -- Availability entered in an incorrect format",IF($AA341='Control Panel'!$F$36,$AA341,IF($AA341='Control Panel'!$F$37,$AA341,IF($AA341='Control Panel'!$F$38,$AA341,IF($AA341='Control Panel'!$F$39,$AA341,IF($AA341='Control Panel'!$F$40,$AA341,IF($AA341='Control Panel'!$F$41,$AA341,"Error -- Availability entered in an incorrect format"))))))))</f>
        <v>N</v>
      </c>
    </row>
    <row r="342" spans="1:28" s="15" customFormat="1" ht="60" x14ac:dyDescent="0.25">
      <c r="A342" s="7">
        <v>330</v>
      </c>
      <c r="B342" s="346" t="s">
        <v>2192</v>
      </c>
      <c r="C342" s="344" t="s">
        <v>5</v>
      </c>
      <c r="D342" s="231"/>
      <c r="E342" s="268"/>
      <c r="F342" s="215" t="str">
        <f t="shared" si="10"/>
        <v>N/A</v>
      </c>
      <c r="G342" s="6"/>
      <c r="AA342" s="15" t="str">
        <f t="shared" si="11"/>
        <v/>
      </c>
      <c r="AB342" s="15" t="str">
        <f>IF(LEN($AA342)=0,"N",IF(LEN($AA342)&gt;1,"Error -- Availability entered in an incorrect format",IF($AA342='Control Panel'!$F$36,$AA342,IF($AA342='Control Panel'!$F$37,$AA342,IF($AA342='Control Panel'!$F$38,$AA342,IF($AA342='Control Panel'!$F$39,$AA342,IF($AA342='Control Panel'!$F$40,$AA342,IF($AA342='Control Panel'!$F$41,$AA342,"Error -- Availability entered in an incorrect format"))))))))</f>
        <v>N</v>
      </c>
    </row>
    <row r="343" spans="1:28" s="15" customFormat="1" x14ac:dyDescent="0.25">
      <c r="A343" s="7">
        <v>331</v>
      </c>
      <c r="B343" s="346" t="s">
        <v>2193</v>
      </c>
      <c r="C343" s="344" t="s">
        <v>5</v>
      </c>
      <c r="D343" s="231"/>
      <c r="E343" s="268"/>
      <c r="F343" s="215" t="str">
        <f t="shared" si="10"/>
        <v>N/A</v>
      </c>
      <c r="G343" s="6"/>
      <c r="AA343" s="15" t="str">
        <f t="shared" si="11"/>
        <v/>
      </c>
      <c r="AB343" s="15" t="str">
        <f>IF(LEN($AA343)=0,"N",IF(LEN($AA343)&gt;1,"Error -- Availability entered in an incorrect format",IF($AA343='Control Panel'!$F$36,$AA343,IF($AA343='Control Panel'!$F$37,$AA343,IF($AA343='Control Panel'!$F$38,$AA343,IF($AA343='Control Panel'!$F$39,$AA343,IF($AA343='Control Panel'!$F$40,$AA343,IF($AA343='Control Panel'!$F$41,$AA343,"Error -- Availability entered in an incorrect format"))))))))</f>
        <v>N</v>
      </c>
    </row>
    <row r="344" spans="1:28" s="15" customFormat="1" ht="30" x14ac:dyDescent="0.25">
      <c r="A344" s="7">
        <v>332</v>
      </c>
      <c r="B344" s="346" t="s">
        <v>2194</v>
      </c>
      <c r="C344" s="344" t="s">
        <v>5</v>
      </c>
      <c r="D344" s="231"/>
      <c r="E344" s="268"/>
      <c r="F344" s="215" t="str">
        <f t="shared" si="10"/>
        <v>N/A</v>
      </c>
      <c r="G344" s="6"/>
      <c r="AA344" s="15" t="str">
        <f t="shared" si="11"/>
        <v/>
      </c>
      <c r="AB344" s="15" t="str">
        <f>IF(LEN($AA344)=0,"N",IF(LEN($AA344)&gt;1,"Error -- Availability entered in an incorrect format",IF($AA344='Control Panel'!$F$36,$AA344,IF($AA344='Control Panel'!$F$37,$AA344,IF($AA344='Control Panel'!$F$38,$AA344,IF($AA344='Control Panel'!$F$39,$AA344,IF($AA344='Control Panel'!$F$40,$AA344,IF($AA344='Control Panel'!$F$41,$AA344,"Error -- Availability entered in an incorrect format"))))))))</f>
        <v>N</v>
      </c>
    </row>
    <row r="345" spans="1:28" s="15" customFormat="1" x14ac:dyDescent="0.25">
      <c r="A345" s="7">
        <v>333</v>
      </c>
      <c r="B345" s="346" t="s">
        <v>2195</v>
      </c>
      <c r="C345" s="344" t="s">
        <v>5</v>
      </c>
      <c r="D345" s="231"/>
      <c r="E345" s="268"/>
      <c r="F345" s="215" t="str">
        <f t="shared" si="10"/>
        <v>N/A</v>
      </c>
      <c r="G345" s="6"/>
      <c r="AA345" s="15" t="str">
        <f t="shared" si="11"/>
        <v/>
      </c>
      <c r="AB345" s="15" t="str">
        <f>IF(LEN($AA345)=0,"N",IF(LEN($AA345)&gt;1,"Error -- Availability entered in an incorrect format",IF($AA345='Control Panel'!$F$36,$AA345,IF($AA345='Control Panel'!$F$37,$AA345,IF($AA345='Control Panel'!$F$38,$AA345,IF($AA345='Control Panel'!$F$39,$AA345,IF($AA345='Control Panel'!$F$40,$AA345,IF($AA345='Control Panel'!$F$41,$AA345,"Error -- Availability entered in an incorrect format"))))))))</f>
        <v>N</v>
      </c>
    </row>
    <row r="346" spans="1:28" s="15" customFormat="1" x14ac:dyDescent="0.25">
      <c r="A346" s="7">
        <v>334</v>
      </c>
      <c r="B346" s="346" t="s">
        <v>2196</v>
      </c>
      <c r="C346" s="344" t="s">
        <v>5</v>
      </c>
      <c r="D346" s="231"/>
      <c r="E346" s="268"/>
      <c r="F346" s="215" t="str">
        <f t="shared" si="10"/>
        <v>N/A</v>
      </c>
      <c r="G346" s="6"/>
      <c r="AA346" s="15" t="str">
        <f t="shared" si="11"/>
        <v/>
      </c>
      <c r="AB346" s="15" t="str">
        <f>IF(LEN($AA346)=0,"N",IF(LEN($AA346)&gt;1,"Error -- Availability entered in an incorrect format",IF($AA346='Control Panel'!$F$36,$AA346,IF($AA346='Control Panel'!$F$37,$AA346,IF($AA346='Control Panel'!$F$38,$AA346,IF($AA346='Control Panel'!$F$39,$AA346,IF($AA346='Control Panel'!$F$40,$AA346,IF($AA346='Control Panel'!$F$41,$AA346,"Error -- Availability entered in an incorrect format"))))))))</f>
        <v>N</v>
      </c>
    </row>
    <row r="347" spans="1:28" s="15" customFormat="1" x14ac:dyDescent="0.25">
      <c r="A347" s="7">
        <v>335</v>
      </c>
      <c r="B347" s="346" t="s">
        <v>2197</v>
      </c>
      <c r="C347" s="344" t="s">
        <v>5</v>
      </c>
      <c r="D347" s="231"/>
      <c r="E347" s="268"/>
      <c r="F347" s="215" t="str">
        <f t="shared" si="10"/>
        <v>N/A</v>
      </c>
      <c r="G347" s="6"/>
      <c r="AA347" s="15" t="str">
        <f t="shared" si="11"/>
        <v/>
      </c>
      <c r="AB347" s="15" t="str">
        <f>IF(LEN($AA347)=0,"N",IF(LEN($AA347)&gt;1,"Error -- Availability entered in an incorrect format",IF($AA347='Control Panel'!$F$36,$AA347,IF($AA347='Control Panel'!$F$37,$AA347,IF($AA347='Control Panel'!$F$38,$AA347,IF($AA347='Control Panel'!$F$39,$AA347,IF($AA347='Control Panel'!$F$40,$AA347,IF($AA347='Control Panel'!$F$41,$AA347,"Error -- Availability entered in an incorrect format"))))))))</f>
        <v>N</v>
      </c>
    </row>
    <row r="348" spans="1:28" s="15" customFormat="1" x14ac:dyDescent="0.25">
      <c r="A348" s="7">
        <v>336</v>
      </c>
      <c r="B348" s="346" t="s">
        <v>2198</v>
      </c>
      <c r="C348" s="344" t="s">
        <v>5</v>
      </c>
      <c r="D348" s="231"/>
      <c r="E348" s="268"/>
      <c r="F348" s="215" t="str">
        <f t="shared" si="10"/>
        <v>N/A</v>
      </c>
      <c r="G348" s="6"/>
      <c r="AA348" s="15" t="str">
        <f t="shared" si="11"/>
        <v/>
      </c>
      <c r="AB348" s="15" t="str">
        <f>IF(LEN($AA348)=0,"N",IF(LEN($AA348)&gt;1,"Error -- Availability entered in an incorrect format",IF($AA348='Control Panel'!$F$36,$AA348,IF($AA348='Control Panel'!$F$37,$AA348,IF($AA348='Control Panel'!$F$38,$AA348,IF($AA348='Control Panel'!$F$39,$AA348,IF($AA348='Control Panel'!$F$40,$AA348,IF($AA348='Control Panel'!$F$41,$AA348,"Error -- Availability entered in an incorrect format"))))))))</f>
        <v>N</v>
      </c>
    </row>
    <row r="349" spans="1:28" s="15" customFormat="1" x14ac:dyDescent="0.25">
      <c r="A349" s="7">
        <v>337</v>
      </c>
      <c r="B349" s="346" t="s">
        <v>2199</v>
      </c>
      <c r="C349" s="344" t="s">
        <v>5</v>
      </c>
      <c r="D349" s="231"/>
      <c r="E349" s="268"/>
      <c r="F349" s="215" t="str">
        <f t="shared" si="10"/>
        <v>N/A</v>
      </c>
      <c r="G349" s="6"/>
      <c r="AA349" s="15" t="str">
        <f t="shared" si="11"/>
        <v/>
      </c>
      <c r="AB349" s="15" t="str">
        <f>IF(LEN($AA349)=0,"N",IF(LEN($AA349)&gt;1,"Error -- Availability entered in an incorrect format",IF($AA349='Control Panel'!$F$36,$AA349,IF($AA349='Control Panel'!$F$37,$AA349,IF($AA349='Control Panel'!$F$38,$AA349,IF($AA349='Control Panel'!$F$39,$AA349,IF($AA349='Control Panel'!$F$40,$AA349,IF($AA349='Control Panel'!$F$41,$AA349,"Error -- Availability entered in an incorrect format"))))))))</f>
        <v>N</v>
      </c>
    </row>
    <row r="350" spans="1:28" s="15" customFormat="1" x14ac:dyDescent="0.25">
      <c r="A350" s="7">
        <v>338</v>
      </c>
      <c r="B350" s="346" t="s">
        <v>2200</v>
      </c>
      <c r="C350" s="344" t="s">
        <v>5</v>
      </c>
      <c r="D350" s="231"/>
      <c r="E350" s="268"/>
      <c r="F350" s="215" t="str">
        <f t="shared" si="10"/>
        <v>N/A</v>
      </c>
      <c r="G350" s="6"/>
      <c r="AA350" s="15" t="str">
        <f t="shared" si="11"/>
        <v/>
      </c>
      <c r="AB350" s="15" t="str">
        <f>IF(LEN($AA350)=0,"N",IF(LEN($AA350)&gt;1,"Error -- Availability entered in an incorrect format",IF($AA350='Control Panel'!$F$36,$AA350,IF($AA350='Control Panel'!$F$37,$AA350,IF($AA350='Control Panel'!$F$38,$AA350,IF($AA350='Control Panel'!$F$39,$AA350,IF($AA350='Control Panel'!$F$40,$AA350,IF($AA350='Control Panel'!$F$41,$AA350,"Error -- Availability entered in an incorrect format"))))))))</f>
        <v>N</v>
      </c>
    </row>
    <row r="351" spans="1:28" s="15" customFormat="1" x14ac:dyDescent="0.25">
      <c r="A351" s="7">
        <v>339</v>
      </c>
      <c r="B351" s="346" t="s">
        <v>2201</v>
      </c>
      <c r="C351" s="344" t="s">
        <v>7</v>
      </c>
      <c r="D351" s="231"/>
      <c r="E351" s="268"/>
      <c r="F351" s="215" t="str">
        <f t="shared" si="10"/>
        <v>N/A</v>
      </c>
      <c r="G351" s="6"/>
      <c r="AA351" s="15" t="str">
        <f t="shared" si="11"/>
        <v/>
      </c>
      <c r="AB351" s="15" t="str">
        <f>IF(LEN($AA351)=0,"N",IF(LEN($AA351)&gt;1,"Error -- Availability entered in an incorrect format",IF($AA351='Control Panel'!$F$36,$AA351,IF($AA351='Control Panel'!$F$37,$AA351,IF($AA351='Control Panel'!$F$38,$AA351,IF($AA351='Control Panel'!$F$39,$AA351,IF($AA351='Control Panel'!$F$40,$AA351,IF($AA351='Control Panel'!$F$41,$AA351,"Error -- Availability entered in an incorrect format"))))))))</f>
        <v>N</v>
      </c>
    </row>
    <row r="352" spans="1:28" s="15" customFormat="1" x14ac:dyDescent="0.25">
      <c r="A352" s="7">
        <v>340</v>
      </c>
      <c r="B352" s="346" t="s">
        <v>2202</v>
      </c>
      <c r="C352" s="344" t="s">
        <v>7</v>
      </c>
      <c r="D352" s="231"/>
      <c r="E352" s="268"/>
      <c r="F352" s="215" t="str">
        <f t="shared" si="10"/>
        <v>N/A</v>
      </c>
      <c r="G352" s="6"/>
      <c r="AA352" s="15" t="str">
        <f t="shared" si="11"/>
        <v/>
      </c>
      <c r="AB352" s="15" t="str">
        <f>IF(LEN($AA352)=0,"N",IF(LEN($AA352)&gt;1,"Error -- Availability entered in an incorrect format",IF($AA352='Control Panel'!$F$36,$AA352,IF($AA352='Control Panel'!$F$37,$AA352,IF($AA352='Control Panel'!$F$38,$AA352,IF($AA352='Control Panel'!$F$39,$AA352,IF($AA352='Control Panel'!$F$40,$AA352,IF($AA352='Control Panel'!$F$41,$AA352,"Error -- Availability entered in an incorrect format"))))))))</f>
        <v>N</v>
      </c>
    </row>
    <row r="353" spans="1:28" s="15" customFormat="1" ht="30" x14ac:dyDescent="0.25">
      <c r="A353" s="7">
        <v>341</v>
      </c>
      <c r="B353" s="346" t="s">
        <v>2203</v>
      </c>
      <c r="C353" s="344" t="s">
        <v>5</v>
      </c>
      <c r="D353" s="231"/>
      <c r="E353" s="268"/>
      <c r="F353" s="215" t="str">
        <f t="shared" si="10"/>
        <v>N/A</v>
      </c>
      <c r="G353" s="6"/>
      <c r="AA353" s="15" t="str">
        <f t="shared" si="11"/>
        <v/>
      </c>
      <c r="AB353" s="15" t="str">
        <f>IF(LEN($AA353)=0,"N",IF(LEN($AA353)&gt;1,"Error -- Availability entered in an incorrect format",IF($AA353='Control Panel'!$F$36,$AA353,IF($AA353='Control Panel'!$F$37,$AA353,IF($AA353='Control Panel'!$F$38,$AA353,IF($AA353='Control Panel'!$F$39,$AA353,IF($AA353='Control Panel'!$F$40,$AA353,IF($AA353='Control Panel'!$F$41,$AA353,"Error -- Availability entered in an incorrect format"))))))))</f>
        <v>N</v>
      </c>
    </row>
    <row r="354" spans="1:28" s="15" customFormat="1" ht="45" x14ac:dyDescent="0.25">
      <c r="A354" s="7">
        <v>342</v>
      </c>
      <c r="B354" s="345" t="s">
        <v>2204</v>
      </c>
      <c r="C354" s="344" t="s">
        <v>5</v>
      </c>
      <c r="D354" s="231"/>
      <c r="E354" s="268"/>
      <c r="F354" s="215" t="str">
        <f t="shared" si="10"/>
        <v>N/A</v>
      </c>
      <c r="G354" s="6"/>
      <c r="AA354" s="15" t="str">
        <f t="shared" si="11"/>
        <v/>
      </c>
      <c r="AB354" s="15" t="str">
        <f>IF(LEN($AA354)=0,"N",IF(LEN($AA354)&gt;1,"Error -- Availability entered in an incorrect format",IF($AA354='Control Panel'!$F$36,$AA354,IF($AA354='Control Panel'!$F$37,$AA354,IF($AA354='Control Panel'!$F$38,$AA354,IF($AA354='Control Panel'!$F$39,$AA354,IF($AA354='Control Panel'!$F$40,$AA354,IF($AA354='Control Panel'!$F$41,$AA354,"Error -- Availability entered in an incorrect format"))))))))</f>
        <v>N</v>
      </c>
    </row>
    <row r="355" spans="1:28" s="15" customFormat="1" ht="30" x14ac:dyDescent="0.25">
      <c r="A355" s="7">
        <v>343</v>
      </c>
      <c r="B355" s="345" t="s">
        <v>2205</v>
      </c>
      <c r="C355" s="344" t="s">
        <v>6</v>
      </c>
      <c r="D355" s="231"/>
      <c r="E355" s="268"/>
      <c r="F355" s="215" t="str">
        <f t="shared" si="10"/>
        <v>N/A</v>
      </c>
      <c r="G355" s="6"/>
      <c r="AA355" s="15" t="str">
        <f t="shared" si="11"/>
        <v/>
      </c>
      <c r="AB355" s="15" t="str">
        <f>IF(LEN($AA355)=0,"N",IF(LEN($AA355)&gt;1,"Error -- Availability entered in an incorrect format",IF($AA355='Control Panel'!$F$36,$AA355,IF($AA355='Control Panel'!$F$37,$AA355,IF($AA355='Control Panel'!$F$38,$AA355,IF($AA355='Control Panel'!$F$39,$AA355,IF($AA355='Control Panel'!$F$40,$AA355,IF($AA355='Control Panel'!$F$41,$AA355,"Error -- Availability entered in an incorrect format"))))))))</f>
        <v>N</v>
      </c>
    </row>
    <row r="356" spans="1:28" s="15" customFormat="1" ht="45" x14ac:dyDescent="0.25">
      <c r="A356" s="7">
        <v>344</v>
      </c>
      <c r="B356" s="345" t="s">
        <v>2206</v>
      </c>
      <c r="C356" s="344" t="s">
        <v>6</v>
      </c>
      <c r="D356" s="231"/>
      <c r="E356" s="268"/>
      <c r="F356" s="215" t="str">
        <f t="shared" si="10"/>
        <v>N/A</v>
      </c>
      <c r="G356" s="6"/>
      <c r="AA356" s="15" t="str">
        <f t="shared" si="11"/>
        <v/>
      </c>
      <c r="AB356" s="15" t="str">
        <f>IF(LEN($AA356)=0,"N",IF(LEN($AA356)&gt;1,"Error -- Availability entered in an incorrect format",IF($AA356='Control Panel'!$F$36,$AA356,IF($AA356='Control Panel'!$F$37,$AA356,IF($AA356='Control Panel'!$F$38,$AA356,IF($AA356='Control Panel'!$F$39,$AA356,IF($AA356='Control Panel'!$F$40,$AA356,IF($AA356='Control Panel'!$F$41,$AA356,"Error -- Availability entered in an incorrect format"))))))))</f>
        <v>N</v>
      </c>
    </row>
    <row r="357" spans="1:28" s="15" customFormat="1" x14ac:dyDescent="0.25">
      <c r="A357" s="7">
        <v>345</v>
      </c>
      <c r="B357" s="343" t="s">
        <v>2207</v>
      </c>
      <c r="C357" s="344"/>
      <c r="D357" s="231"/>
      <c r="E357" s="268"/>
      <c r="F357" s="215" t="str">
        <f t="shared" si="10"/>
        <v>N/A</v>
      </c>
      <c r="G357" s="6"/>
      <c r="AA357" s="15" t="str">
        <f t="shared" si="11"/>
        <v/>
      </c>
      <c r="AB357" s="15" t="str">
        <f>IF(LEN($AA357)=0,"N",IF(LEN($AA357)&gt;1,"Error -- Availability entered in an incorrect format",IF($AA357='Control Panel'!$F$36,$AA357,IF($AA357='Control Panel'!$F$37,$AA357,IF($AA357='Control Panel'!$F$38,$AA357,IF($AA357='Control Panel'!$F$39,$AA357,IF($AA357='Control Panel'!$F$40,$AA357,IF($AA357='Control Panel'!$F$41,$AA357,"Error -- Availability entered in an incorrect format"))))))))</f>
        <v>N</v>
      </c>
    </row>
    <row r="358" spans="1:28" s="15" customFormat="1" ht="45" x14ac:dyDescent="0.25">
      <c r="A358" s="7">
        <v>346</v>
      </c>
      <c r="B358" s="345" t="s">
        <v>2208</v>
      </c>
      <c r="C358" s="344" t="s">
        <v>5</v>
      </c>
      <c r="D358" s="231"/>
      <c r="E358" s="268"/>
      <c r="F358" s="215" t="str">
        <f t="shared" si="10"/>
        <v>N/A</v>
      </c>
      <c r="G358" s="6"/>
      <c r="AA358" s="15" t="str">
        <f t="shared" si="11"/>
        <v/>
      </c>
      <c r="AB358" s="15" t="str">
        <f>IF(LEN($AA358)=0,"N",IF(LEN($AA358)&gt;1,"Error -- Availability entered in an incorrect format",IF($AA358='Control Panel'!$F$36,$AA358,IF($AA358='Control Panel'!$F$37,$AA358,IF($AA358='Control Panel'!$F$38,$AA358,IF($AA358='Control Panel'!$F$39,$AA358,IF($AA358='Control Panel'!$F$40,$AA358,IF($AA358='Control Panel'!$F$41,$AA358,"Error -- Availability entered in an incorrect format"))))))))</f>
        <v>N</v>
      </c>
    </row>
    <row r="359" spans="1:28" s="15" customFormat="1" ht="45" x14ac:dyDescent="0.25">
      <c r="A359" s="7">
        <v>347</v>
      </c>
      <c r="B359" s="345" t="s">
        <v>2209</v>
      </c>
      <c r="C359" s="344" t="s">
        <v>5</v>
      </c>
      <c r="D359" s="231"/>
      <c r="E359" s="268"/>
      <c r="F359" s="215" t="str">
        <f t="shared" si="10"/>
        <v>N/A</v>
      </c>
      <c r="G359" s="6"/>
      <c r="AA359" s="15" t="str">
        <f t="shared" si="11"/>
        <v/>
      </c>
      <c r="AB359" s="15" t="str">
        <f>IF(LEN($AA359)=0,"N",IF(LEN($AA359)&gt;1,"Error -- Availability entered in an incorrect format",IF($AA359='Control Panel'!$F$36,$AA359,IF($AA359='Control Panel'!$F$37,$AA359,IF($AA359='Control Panel'!$F$38,$AA359,IF($AA359='Control Panel'!$F$39,$AA359,IF($AA359='Control Panel'!$F$40,$AA359,IF($AA359='Control Panel'!$F$41,$AA359,"Error -- Availability entered in an incorrect format"))))))))</f>
        <v>N</v>
      </c>
    </row>
    <row r="360" spans="1:28" s="15" customFormat="1" x14ac:dyDescent="0.25">
      <c r="A360" s="7">
        <v>348</v>
      </c>
      <c r="B360" s="345" t="s">
        <v>2210</v>
      </c>
      <c r="C360" s="344" t="s">
        <v>5</v>
      </c>
      <c r="D360" s="231"/>
      <c r="E360" s="268"/>
      <c r="F360" s="215" t="str">
        <f t="shared" si="10"/>
        <v>N/A</v>
      </c>
      <c r="G360" s="6"/>
      <c r="AA360" s="15" t="str">
        <f t="shared" si="11"/>
        <v/>
      </c>
      <c r="AB360" s="15" t="str">
        <f>IF(LEN($AA360)=0,"N",IF(LEN($AA360)&gt;1,"Error -- Availability entered in an incorrect format",IF($AA360='Control Panel'!$F$36,$AA360,IF($AA360='Control Panel'!$F$37,$AA360,IF($AA360='Control Panel'!$F$38,$AA360,IF($AA360='Control Panel'!$F$39,$AA360,IF($AA360='Control Panel'!$F$40,$AA360,IF($AA360='Control Panel'!$F$41,$AA360,"Error -- Availability entered in an incorrect format"))))))))</f>
        <v>N</v>
      </c>
    </row>
    <row r="361" spans="1:28" s="15" customFormat="1" x14ac:dyDescent="0.25">
      <c r="A361" s="7">
        <v>349</v>
      </c>
      <c r="B361" s="345" t="s">
        <v>2211</v>
      </c>
      <c r="C361" s="344" t="s">
        <v>5</v>
      </c>
      <c r="D361" s="231"/>
      <c r="E361" s="268"/>
      <c r="F361" s="215" t="str">
        <f t="shared" si="10"/>
        <v>N/A</v>
      </c>
      <c r="G361" s="6"/>
      <c r="AA361" s="15" t="str">
        <f t="shared" si="11"/>
        <v/>
      </c>
      <c r="AB361" s="15" t="str">
        <f>IF(LEN($AA361)=0,"N",IF(LEN($AA361)&gt;1,"Error -- Availability entered in an incorrect format",IF($AA361='Control Panel'!$F$36,$AA361,IF($AA361='Control Panel'!$F$37,$AA361,IF($AA361='Control Panel'!$F$38,$AA361,IF($AA361='Control Panel'!$F$39,$AA361,IF($AA361='Control Panel'!$F$40,$AA361,IF($AA361='Control Panel'!$F$41,$AA361,"Error -- Availability entered in an incorrect format"))))))))</f>
        <v>N</v>
      </c>
    </row>
    <row r="362" spans="1:28" s="15" customFormat="1" ht="30" x14ac:dyDescent="0.25">
      <c r="A362" s="7">
        <v>350</v>
      </c>
      <c r="B362" s="345" t="s">
        <v>2212</v>
      </c>
      <c r="C362" s="344" t="s">
        <v>5</v>
      </c>
      <c r="D362" s="231"/>
      <c r="E362" s="268"/>
      <c r="F362" s="215" t="str">
        <f t="shared" si="10"/>
        <v>N/A</v>
      </c>
      <c r="G362" s="6"/>
      <c r="AA362" s="15" t="str">
        <f t="shared" si="11"/>
        <v/>
      </c>
      <c r="AB362" s="15" t="str">
        <f>IF(LEN($AA362)=0,"N",IF(LEN($AA362)&gt;1,"Error -- Availability entered in an incorrect format",IF($AA362='Control Panel'!$F$36,$AA362,IF($AA362='Control Panel'!$F$37,$AA362,IF($AA362='Control Panel'!$F$38,$AA362,IF($AA362='Control Panel'!$F$39,$AA362,IF($AA362='Control Panel'!$F$40,$AA362,IF($AA362='Control Panel'!$F$41,$AA362,"Error -- Availability entered in an incorrect format"))))))))</f>
        <v>N</v>
      </c>
    </row>
    <row r="363" spans="1:28" s="15" customFormat="1" ht="45" x14ac:dyDescent="0.25">
      <c r="A363" s="7">
        <v>351</v>
      </c>
      <c r="B363" s="345" t="s">
        <v>2213</v>
      </c>
      <c r="C363" s="344" t="s">
        <v>5</v>
      </c>
      <c r="D363" s="231"/>
      <c r="E363" s="268"/>
      <c r="F363" s="215" t="str">
        <f t="shared" si="10"/>
        <v>N/A</v>
      </c>
      <c r="G363" s="6"/>
      <c r="AA363" s="15" t="str">
        <f t="shared" si="11"/>
        <v/>
      </c>
      <c r="AB363" s="15" t="str">
        <f>IF(LEN($AA363)=0,"N",IF(LEN($AA363)&gt;1,"Error -- Availability entered in an incorrect format",IF($AA363='Control Panel'!$F$36,$AA363,IF($AA363='Control Panel'!$F$37,$AA363,IF($AA363='Control Panel'!$F$38,$AA363,IF($AA363='Control Panel'!$F$39,$AA363,IF($AA363='Control Panel'!$F$40,$AA363,IF($AA363='Control Panel'!$F$41,$AA363,"Error -- Availability entered in an incorrect format"))))))))</f>
        <v>N</v>
      </c>
    </row>
    <row r="364" spans="1:28" s="15" customFormat="1" ht="30" x14ac:dyDescent="0.25">
      <c r="A364" s="7">
        <v>352</v>
      </c>
      <c r="B364" s="345" t="s">
        <v>2214</v>
      </c>
      <c r="C364" s="344" t="s">
        <v>5</v>
      </c>
      <c r="D364" s="231"/>
      <c r="E364" s="268"/>
      <c r="F364" s="215" t="str">
        <f t="shared" si="10"/>
        <v>N/A</v>
      </c>
      <c r="G364" s="6"/>
      <c r="AA364" s="15" t="str">
        <f t="shared" si="11"/>
        <v/>
      </c>
      <c r="AB364" s="15" t="str">
        <f>IF(LEN($AA364)=0,"N",IF(LEN($AA364)&gt;1,"Error -- Availability entered in an incorrect format",IF($AA364='Control Panel'!$F$36,$AA364,IF($AA364='Control Panel'!$F$37,$AA364,IF($AA364='Control Panel'!$F$38,$AA364,IF($AA364='Control Panel'!$F$39,$AA364,IF($AA364='Control Panel'!$F$40,$AA364,IF($AA364='Control Panel'!$F$41,$AA364,"Error -- Availability entered in an incorrect format"))))))))</f>
        <v>N</v>
      </c>
    </row>
    <row r="365" spans="1:28" s="15" customFormat="1" ht="30" x14ac:dyDescent="0.25">
      <c r="A365" s="7">
        <v>353</v>
      </c>
      <c r="B365" s="345" t="s">
        <v>2215</v>
      </c>
      <c r="C365" s="344" t="s">
        <v>5</v>
      </c>
      <c r="D365" s="231"/>
      <c r="E365" s="268"/>
      <c r="F365" s="215" t="str">
        <f t="shared" si="10"/>
        <v>N/A</v>
      </c>
      <c r="G365" s="6"/>
      <c r="AA365" s="15" t="str">
        <f t="shared" si="11"/>
        <v/>
      </c>
      <c r="AB365" s="15" t="str">
        <f>IF(LEN($AA365)=0,"N",IF(LEN($AA365)&gt;1,"Error -- Availability entered in an incorrect format",IF($AA365='Control Panel'!$F$36,$AA365,IF($AA365='Control Panel'!$F$37,$AA365,IF($AA365='Control Panel'!$F$38,$AA365,IF($AA365='Control Panel'!$F$39,$AA365,IF($AA365='Control Panel'!$F$40,$AA365,IF($AA365='Control Panel'!$F$41,$AA365,"Error -- Availability entered in an incorrect format"))))))))</f>
        <v>N</v>
      </c>
    </row>
    <row r="366" spans="1:28" s="15" customFormat="1" ht="45" x14ac:dyDescent="0.25">
      <c r="A366" s="7">
        <v>354</v>
      </c>
      <c r="B366" s="345" t="s">
        <v>2216</v>
      </c>
      <c r="C366" s="344" t="s">
        <v>5</v>
      </c>
      <c r="D366" s="231"/>
      <c r="E366" s="268"/>
      <c r="F366" s="215" t="str">
        <f t="shared" si="10"/>
        <v>N/A</v>
      </c>
      <c r="G366" s="6"/>
      <c r="AA366" s="15" t="str">
        <f t="shared" si="11"/>
        <v/>
      </c>
      <c r="AB366" s="15" t="str">
        <f>IF(LEN($AA366)=0,"N",IF(LEN($AA366)&gt;1,"Error -- Availability entered in an incorrect format",IF($AA366='Control Panel'!$F$36,$AA366,IF($AA366='Control Panel'!$F$37,$AA366,IF($AA366='Control Panel'!$F$38,$AA366,IF($AA366='Control Panel'!$F$39,$AA366,IF($AA366='Control Panel'!$F$40,$AA366,IF($AA366='Control Panel'!$F$41,$AA366,"Error -- Availability entered in an incorrect format"))))))))</f>
        <v>N</v>
      </c>
    </row>
    <row r="367" spans="1:28" s="15" customFormat="1" ht="60" x14ac:dyDescent="0.25">
      <c r="A367" s="7">
        <v>355</v>
      </c>
      <c r="B367" s="345" t="s">
        <v>2217</v>
      </c>
      <c r="C367" s="344" t="s">
        <v>5</v>
      </c>
      <c r="D367" s="231"/>
      <c r="E367" s="268"/>
      <c r="F367" s="215" t="str">
        <f t="shared" si="10"/>
        <v>N/A</v>
      </c>
      <c r="G367" s="6"/>
      <c r="AA367" s="15" t="str">
        <f t="shared" si="11"/>
        <v/>
      </c>
      <c r="AB367" s="15" t="str">
        <f>IF(LEN($AA367)=0,"N",IF(LEN($AA367)&gt;1,"Error -- Availability entered in an incorrect format",IF($AA367='Control Panel'!$F$36,$AA367,IF($AA367='Control Panel'!$F$37,$AA367,IF($AA367='Control Panel'!$F$38,$AA367,IF($AA367='Control Panel'!$F$39,$AA367,IF($AA367='Control Panel'!$F$40,$AA367,IF($AA367='Control Panel'!$F$41,$AA367,"Error -- Availability entered in an incorrect format"))))))))</f>
        <v>N</v>
      </c>
    </row>
    <row r="368" spans="1:28" s="15" customFormat="1" ht="60" x14ac:dyDescent="0.25">
      <c r="A368" s="7">
        <v>356</v>
      </c>
      <c r="B368" s="345" t="s">
        <v>2218</v>
      </c>
      <c r="C368" s="344" t="s">
        <v>5</v>
      </c>
      <c r="D368" s="231"/>
      <c r="E368" s="268"/>
      <c r="F368" s="215" t="str">
        <f t="shared" si="10"/>
        <v>N/A</v>
      </c>
      <c r="G368" s="6"/>
      <c r="AA368" s="15" t="str">
        <f t="shared" si="11"/>
        <v/>
      </c>
      <c r="AB368" s="15" t="str">
        <f>IF(LEN($AA368)=0,"N",IF(LEN($AA368)&gt;1,"Error -- Availability entered in an incorrect format",IF($AA368='Control Panel'!$F$36,$AA368,IF($AA368='Control Panel'!$F$37,$AA368,IF($AA368='Control Panel'!$F$38,$AA368,IF($AA368='Control Panel'!$F$39,$AA368,IF($AA368='Control Panel'!$F$40,$AA368,IF($AA368='Control Panel'!$F$41,$AA368,"Error -- Availability entered in an incorrect format"))))))))</f>
        <v>N</v>
      </c>
    </row>
    <row r="369" spans="1:28" s="15" customFormat="1" x14ac:dyDescent="0.25">
      <c r="A369" s="7">
        <v>357</v>
      </c>
      <c r="B369" s="345" t="s">
        <v>2219</v>
      </c>
      <c r="C369" s="344" t="s">
        <v>5</v>
      </c>
      <c r="D369" s="231"/>
      <c r="E369" s="268"/>
      <c r="F369" s="215" t="str">
        <f t="shared" si="10"/>
        <v>N/A</v>
      </c>
      <c r="G369" s="6"/>
      <c r="AA369" s="15" t="str">
        <f t="shared" si="11"/>
        <v/>
      </c>
      <c r="AB369" s="15" t="str">
        <f>IF(LEN($AA369)=0,"N",IF(LEN($AA369)&gt;1,"Error -- Availability entered in an incorrect format",IF($AA369='Control Panel'!$F$36,$AA369,IF($AA369='Control Panel'!$F$37,$AA369,IF($AA369='Control Panel'!$F$38,$AA369,IF($AA369='Control Panel'!$F$39,$AA369,IF($AA369='Control Panel'!$F$40,$AA369,IF($AA369='Control Panel'!$F$41,$AA369,"Error -- Availability entered in an incorrect format"))))))))</f>
        <v>N</v>
      </c>
    </row>
    <row r="370" spans="1:28" s="15" customFormat="1" ht="75" x14ac:dyDescent="0.25">
      <c r="A370" s="7">
        <v>358</v>
      </c>
      <c r="B370" s="345" t="s">
        <v>2220</v>
      </c>
      <c r="C370" s="344" t="s">
        <v>5</v>
      </c>
      <c r="D370" s="231"/>
      <c r="E370" s="268"/>
      <c r="F370" s="215" t="str">
        <f t="shared" si="10"/>
        <v>N/A</v>
      </c>
      <c r="G370" s="6"/>
      <c r="AA370" s="15" t="str">
        <f t="shared" si="11"/>
        <v/>
      </c>
      <c r="AB370" s="15" t="str">
        <f>IF(LEN($AA370)=0,"N",IF(LEN($AA370)&gt;1,"Error -- Availability entered in an incorrect format",IF($AA370='Control Panel'!$F$36,$AA370,IF($AA370='Control Panel'!$F$37,$AA370,IF($AA370='Control Panel'!$F$38,$AA370,IF($AA370='Control Panel'!$F$39,$AA370,IF($AA370='Control Panel'!$F$40,$AA370,IF($AA370='Control Panel'!$F$41,$AA370,"Error -- Availability entered in an incorrect format"))))))))</f>
        <v>N</v>
      </c>
    </row>
    <row r="371" spans="1:28" s="15" customFormat="1" ht="45" x14ac:dyDescent="0.25">
      <c r="A371" s="7">
        <v>359</v>
      </c>
      <c r="B371" s="345" t="s">
        <v>2221</v>
      </c>
      <c r="C371" s="344" t="s">
        <v>5</v>
      </c>
      <c r="D371" s="231"/>
      <c r="E371" s="268"/>
      <c r="F371" s="215" t="str">
        <f t="shared" si="10"/>
        <v>N/A</v>
      </c>
      <c r="G371" s="6"/>
      <c r="AA371" s="15" t="str">
        <f t="shared" si="11"/>
        <v/>
      </c>
      <c r="AB371" s="15" t="str">
        <f>IF(LEN($AA371)=0,"N",IF(LEN($AA371)&gt;1,"Error -- Availability entered in an incorrect format",IF($AA371='Control Panel'!$F$36,$AA371,IF($AA371='Control Panel'!$F$37,$AA371,IF($AA371='Control Panel'!$F$38,$AA371,IF($AA371='Control Panel'!$F$39,$AA371,IF($AA371='Control Panel'!$F$40,$AA371,IF($AA371='Control Panel'!$F$41,$AA371,"Error -- Availability entered in an incorrect format"))))))))</f>
        <v>N</v>
      </c>
    </row>
    <row r="372" spans="1:28" s="15" customFormat="1" ht="30" x14ac:dyDescent="0.25">
      <c r="A372" s="7">
        <v>360</v>
      </c>
      <c r="B372" s="345" t="s">
        <v>2222</v>
      </c>
      <c r="C372" s="344" t="s">
        <v>5</v>
      </c>
      <c r="D372" s="231"/>
      <c r="E372" s="268"/>
      <c r="F372" s="215" t="str">
        <f t="shared" si="10"/>
        <v>N/A</v>
      </c>
      <c r="G372" s="6"/>
      <c r="AA372" s="15" t="str">
        <f t="shared" si="11"/>
        <v/>
      </c>
      <c r="AB372" s="15" t="str">
        <f>IF(LEN($AA372)=0,"N",IF(LEN($AA372)&gt;1,"Error -- Availability entered in an incorrect format",IF($AA372='Control Panel'!$F$36,$AA372,IF($AA372='Control Panel'!$F$37,$AA372,IF($AA372='Control Panel'!$F$38,$AA372,IF($AA372='Control Panel'!$F$39,$AA372,IF($AA372='Control Panel'!$F$40,$AA372,IF($AA372='Control Panel'!$F$41,$AA372,"Error -- Availability entered in an incorrect format"))))))))</f>
        <v>N</v>
      </c>
    </row>
    <row r="373" spans="1:28" s="15" customFormat="1" ht="30" x14ac:dyDescent="0.25">
      <c r="A373" s="7">
        <v>361</v>
      </c>
      <c r="B373" s="345" t="s">
        <v>2223</v>
      </c>
      <c r="C373" s="344" t="s">
        <v>5</v>
      </c>
      <c r="D373" s="231"/>
      <c r="E373" s="268"/>
      <c r="F373" s="215" t="str">
        <f t="shared" si="10"/>
        <v>N/A</v>
      </c>
      <c r="G373" s="6"/>
      <c r="AA373" s="15" t="str">
        <f t="shared" si="11"/>
        <v/>
      </c>
      <c r="AB373" s="15" t="str">
        <f>IF(LEN($AA373)=0,"N",IF(LEN($AA373)&gt;1,"Error -- Availability entered in an incorrect format",IF($AA373='Control Panel'!$F$36,$AA373,IF($AA373='Control Panel'!$F$37,$AA373,IF($AA373='Control Panel'!$F$38,$AA373,IF($AA373='Control Panel'!$F$39,$AA373,IF($AA373='Control Panel'!$F$40,$AA373,IF($AA373='Control Panel'!$F$41,$AA373,"Error -- Availability entered in an incorrect format"))))))))</f>
        <v>N</v>
      </c>
    </row>
    <row r="374" spans="1:28" s="15" customFormat="1" ht="45" x14ac:dyDescent="0.25">
      <c r="A374" s="7">
        <v>362</v>
      </c>
      <c r="B374" s="345" t="s">
        <v>2224</v>
      </c>
      <c r="C374" s="344" t="s">
        <v>5</v>
      </c>
      <c r="D374" s="231"/>
      <c r="E374" s="268"/>
      <c r="F374" s="215" t="str">
        <f t="shared" si="10"/>
        <v>N/A</v>
      </c>
      <c r="G374" s="6"/>
      <c r="AA374" s="15" t="str">
        <f t="shared" si="11"/>
        <v/>
      </c>
      <c r="AB374" s="15" t="str">
        <f>IF(LEN($AA374)=0,"N",IF(LEN($AA374)&gt;1,"Error -- Availability entered in an incorrect format",IF($AA374='Control Panel'!$F$36,$AA374,IF($AA374='Control Panel'!$F$37,$AA374,IF($AA374='Control Panel'!$F$38,$AA374,IF($AA374='Control Panel'!$F$39,$AA374,IF($AA374='Control Panel'!$F$40,$AA374,IF($AA374='Control Panel'!$F$41,$AA374,"Error -- Availability entered in an incorrect format"))))))))</f>
        <v>N</v>
      </c>
    </row>
    <row r="375" spans="1:28" s="15" customFormat="1" ht="30" x14ac:dyDescent="0.25">
      <c r="A375" s="7">
        <v>363</v>
      </c>
      <c r="B375" s="345" t="s">
        <v>2225</v>
      </c>
      <c r="C375" s="344" t="s">
        <v>5</v>
      </c>
      <c r="D375" s="231"/>
      <c r="E375" s="268"/>
      <c r="F375" s="215" t="str">
        <f t="shared" si="10"/>
        <v>N/A</v>
      </c>
      <c r="G375" s="6"/>
      <c r="AA375" s="15" t="str">
        <f t="shared" si="11"/>
        <v/>
      </c>
      <c r="AB375" s="15" t="str">
        <f>IF(LEN($AA375)=0,"N",IF(LEN($AA375)&gt;1,"Error -- Availability entered in an incorrect format",IF($AA375='Control Panel'!$F$36,$AA375,IF($AA375='Control Panel'!$F$37,$AA375,IF($AA375='Control Panel'!$F$38,$AA375,IF($AA375='Control Panel'!$F$39,$AA375,IF($AA375='Control Panel'!$F$40,$AA375,IF($AA375='Control Panel'!$F$41,$AA375,"Error -- Availability entered in an incorrect format"))))))))</f>
        <v>N</v>
      </c>
    </row>
    <row r="376" spans="1:28" s="15" customFormat="1" ht="30" x14ac:dyDescent="0.25">
      <c r="A376" s="7">
        <v>364</v>
      </c>
      <c r="B376" s="346" t="s">
        <v>2226</v>
      </c>
      <c r="C376" s="344" t="s">
        <v>5</v>
      </c>
      <c r="D376" s="231"/>
      <c r="E376" s="268"/>
      <c r="F376" s="215" t="str">
        <f t="shared" si="10"/>
        <v>N/A</v>
      </c>
      <c r="G376" s="6"/>
      <c r="AA376" s="15" t="str">
        <f t="shared" si="11"/>
        <v/>
      </c>
      <c r="AB376" s="15" t="str">
        <f>IF(LEN($AA376)=0,"N",IF(LEN($AA376)&gt;1,"Error -- Availability entered in an incorrect format",IF($AA376='Control Panel'!$F$36,$AA376,IF($AA376='Control Panel'!$F$37,$AA376,IF($AA376='Control Panel'!$F$38,$AA376,IF($AA376='Control Panel'!$F$39,$AA376,IF($AA376='Control Panel'!$F$40,$AA376,IF($AA376='Control Panel'!$F$41,$AA376,"Error -- Availability entered in an incorrect format"))))))))</f>
        <v>N</v>
      </c>
    </row>
    <row r="377" spans="1:28" s="15" customFormat="1" ht="30" x14ac:dyDescent="0.25">
      <c r="A377" s="7">
        <v>365</v>
      </c>
      <c r="B377" s="346" t="s">
        <v>2227</v>
      </c>
      <c r="C377" s="344" t="s">
        <v>5</v>
      </c>
      <c r="D377" s="231"/>
      <c r="E377" s="268"/>
      <c r="F377" s="215" t="str">
        <f t="shared" si="10"/>
        <v>N/A</v>
      </c>
      <c r="G377" s="6"/>
      <c r="AA377" s="15" t="str">
        <f t="shared" si="11"/>
        <v/>
      </c>
      <c r="AB377" s="15" t="str">
        <f>IF(LEN($AA377)=0,"N",IF(LEN($AA377)&gt;1,"Error -- Availability entered in an incorrect format",IF($AA377='Control Panel'!$F$36,$AA377,IF($AA377='Control Panel'!$F$37,$AA377,IF($AA377='Control Panel'!$F$38,$AA377,IF($AA377='Control Panel'!$F$39,$AA377,IF($AA377='Control Panel'!$F$40,$AA377,IF($AA377='Control Panel'!$F$41,$AA377,"Error -- Availability entered in an incorrect format"))))))))</f>
        <v>N</v>
      </c>
    </row>
    <row r="378" spans="1:28" s="15" customFormat="1" x14ac:dyDescent="0.25">
      <c r="A378" s="7">
        <v>366</v>
      </c>
      <c r="B378" s="345" t="s">
        <v>2228</v>
      </c>
      <c r="C378" s="344" t="s">
        <v>5</v>
      </c>
      <c r="D378" s="231"/>
      <c r="E378" s="268"/>
      <c r="F378" s="215" t="str">
        <f t="shared" si="10"/>
        <v>N/A</v>
      </c>
      <c r="G378" s="6"/>
      <c r="AA378" s="15" t="str">
        <f t="shared" si="11"/>
        <v/>
      </c>
      <c r="AB378" s="15" t="str">
        <f>IF(LEN($AA378)=0,"N",IF(LEN($AA378)&gt;1,"Error -- Availability entered in an incorrect format",IF($AA378='Control Panel'!$F$36,$AA378,IF($AA378='Control Panel'!$F$37,$AA378,IF($AA378='Control Panel'!$F$38,$AA378,IF($AA378='Control Panel'!$F$39,$AA378,IF($AA378='Control Panel'!$F$40,$AA378,IF($AA378='Control Panel'!$F$41,$AA378,"Error -- Availability entered in an incorrect format"))))))))</f>
        <v>N</v>
      </c>
    </row>
    <row r="379" spans="1:28" s="15" customFormat="1" x14ac:dyDescent="0.25">
      <c r="A379" s="7">
        <v>367</v>
      </c>
      <c r="B379" s="345" t="s">
        <v>2229</v>
      </c>
      <c r="C379" s="344" t="s">
        <v>5</v>
      </c>
      <c r="D379" s="231"/>
      <c r="E379" s="268"/>
      <c r="F379" s="215" t="str">
        <f t="shared" si="10"/>
        <v>N/A</v>
      </c>
      <c r="G379" s="6"/>
      <c r="AA379" s="15" t="str">
        <f t="shared" si="11"/>
        <v/>
      </c>
      <c r="AB379" s="15" t="str">
        <f>IF(LEN($AA379)=0,"N",IF(LEN($AA379)&gt;1,"Error -- Availability entered in an incorrect format",IF($AA379='Control Panel'!$F$36,$AA379,IF($AA379='Control Panel'!$F$37,$AA379,IF($AA379='Control Panel'!$F$38,$AA379,IF($AA379='Control Panel'!$F$39,$AA379,IF($AA379='Control Panel'!$F$40,$AA379,IF($AA379='Control Panel'!$F$41,$AA379,"Error -- Availability entered in an incorrect format"))))))))</f>
        <v>N</v>
      </c>
    </row>
    <row r="380" spans="1:28" s="15" customFormat="1" ht="30" x14ac:dyDescent="0.25">
      <c r="A380" s="7">
        <v>368</v>
      </c>
      <c r="B380" s="345" t="s">
        <v>2230</v>
      </c>
      <c r="C380" s="344" t="s">
        <v>5</v>
      </c>
      <c r="D380" s="231"/>
      <c r="E380" s="268"/>
      <c r="F380" s="215" t="str">
        <f t="shared" si="10"/>
        <v>N/A</v>
      </c>
      <c r="G380" s="6"/>
      <c r="AA380" s="15" t="str">
        <f t="shared" si="11"/>
        <v/>
      </c>
      <c r="AB380" s="15" t="str">
        <f>IF(LEN($AA380)=0,"N",IF(LEN($AA380)&gt;1,"Error -- Availability entered in an incorrect format",IF($AA380='Control Panel'!$F$36,$AA380,IF($AA380='Control Panel'!$F$37,$AA380,IF($AA380='Control Panel'!$F$38,$AA380,IF($AA380='Control Panel'!$F$39,$AA380,IF($AA380='Control Panel'!$F$40,$AA380,IF($AA380='Control Panel'!$F$41,$AA380,"Error -- Availability entered in an incorrect format"))))))))</f>
        <v>N</v>
      </c>
    </row>
    <row r="381" spans="1:28" s="15" customFormat="1" ht="30" x14ac:dyDescent="0.25">
      <c r="A381" s="7">
        <v>369</v>
      </c>
      <c r="B381" s="345" t="s">
        <v>2231</v>
      </c>
      <c r="C381" s="344" t="s">
        <v>5</v>
      </c>
      <c r="D381" s="231"/>
      <c r="E381" s="268"/>
      <c r="F381" s="215" t="str">
        <f t="shared" si="10"/>
        <v>N/A</v>
      </c>
      <c r="G381" s="6"/>
      <c r="AA381" s="15" t="str">
        <f t="shared" si="11"/>
        <v/>
      </c>
      <c r="AB381" s="15" t="str">
        <f>IF(LEN($AA381)=0,"N",IF(LEN($AA381)&gt;1,"Error -- Availability entered in an incorrect format",IF($AA381='Control Panel'!$F$36,$AA381,IF($AA381='Control Panel'!$F$37,$AA381,IF($AA381='Control Panel'!$F$38,$AA381,IF($AA381='Control Panel'!$F$39,$AA381,IF($AA381='Control Panel'!$F$40,$AA381,IF($AA381='Control Panel'!$F$41,$AA381,"Error -- Availability entered in an incorrect format"))))))))</f>
        <v>N</v>
      </c>
    </row>
    <row r="382" spans="1:28" s="15" customFormat="1" x14ac:dyDescent="0.25">
      <c r="A382" s="7">
        <v>370</v>
      </c>
      <c r="B382" s="345" t="s">
        <v>2232</v>
      </c>
      <c r="C382" s="344" t="s">
        <v>5</v>
      </c>
      <c r="D382" s="231"/>
      <c r="E382" s="268"/>
      <c r="F382" s="215" t="str">
        <f t="shared" si="10"/>
        <v>N/A</v>
      </c>
      <c r="G382" s="6"/>
      <c r="AA382" s="15" t="str">
        <f t="shared" si="11"/>
        <v/>
      </c>
      <c r="AB382" s="15" t="str">
        <f>IF(LEN($AA382)=0,"N",IF(LEN($AA382)&gt;1,"Error -- Availability entered in an incorrect format",IF($AA382='Control Panel'!$F$36,$AA382,IF($AA382='Control Panel'!$F$37,$AA382,IF($AA382='Control Panel'!$F$38,$AA382,IF($AA382='Control Panel'!$F$39,$AA382,IF($AA382='Control Panel'!$F$40,$AA382,IF($AA382='Control Panel'!$F$41,$AA382,"Error -- Availability entered in an incorrect format"))))))))</f>
        <v>N</v>
      </c>
    </row>
    <row r="383" spans="1:28" s="15" customFormat="1" x14ac:dyDescent="0.25">
      <c r="A383" s="7">
        <v>371</v>
      </c>
      <c r="B383" s="345" t="s">
        <v>2233</v>
      </c>
      <c r="C383" s="344" t="s">
        <v>5</v>
      </c>
      <c r="D383" s="231"/>
      <c r="E383" s="268"/>
      <c r="F383" s="215" t="str">
        <f t="shared" si="10"/>
        <v>N/A</v>
      </c>
      <c r="G383" s="6"/>
      <c r="AA383" s="15" t="str">
        <f t="shared" si="11"/>
        <v/>
      </c>
      <c r="AB383" s="15" t="str">
        <f>IF(LEN($AA383)=0,"N",IF(LEN($AA383)&gt;1,"Error -- Availability entered in an incorrect format",IF($AA383='Control Panel'!$F$36,$AA383,IF($AA383='Control Panel'!$F$37,$AA383,IF($AA383='Control Panel'!$F$38,$AA383,IF($AA383='Control Panel'!$F$39,$AA383,IF($AA383='Control Panel'!$F$40,$AA383,IF($AA383='Control Panel'!$F$41,$AA383,"Error -- Availability entered in an incorrect format"))))))))</f>
        <v>N</v>
      </c>
    </row>
    <row r="384" spans="1:28" s="15" customFormat="1" x14ac:dyDescent="0.25">
      <c r="A384" s="7">
        <v>372</v>
      </c>
      <c r="B384" s="345" t="s">
        <v>2234</v>
      </c>
      <c r="C384" s="344" t="s">
        <v>7</v>
      </c>
      <c r="D384" s="231"/>
      <c r="E384" s="268"/>
      <c r="F384" s="215" t="str">
        <f t="shared" si="10"/>
        <v>N/A</v>
      </c>
      <c r="G384" s="6"/>
      <c r="AA384" s="15" t="str">
        <f t="shared" si="11"/>
        <v/>
      </c>
      <c r="AB384" s="15" t="str">
        <f>IF(LEN($AA384)=0,"N",IF(LEN($AA384)&gt;1,"Error -- Availability entered in an incorrect format",IF($AA384='Control Panel'!$F$36,$AA384,IF($AA384='Control Panel'!$F$37,$AA384,IF($AA384='Control Panel'!$F$38,$AA384,IF($AA384='Control Panel'!$F$39,$AA384,IF($AA384='Control Panel'!$F$40,$AA384,IF($AA384='Control Panel'!$F$41,$AA384,"Error -- Availability entered in an incorrect format"))))))))</f>
        <v>N</v>
      </c>
    </row>
    <row r="385" spans="1:28" s="15" customFormat="1" ht="30" x14ac:dyDescent="0.25">
      <c r="A385" s="7">
        <v>373</v>
      </c>
      <c r="B385" s="345" t="s">
        <v>2235</v>
      </c>
      <c r="C385" s="344" t="s">
        <v>6</v>
      </c>
      <c r="D385" s="231"/>
      <c r="E385" s="268"/>
      <c r="F385" s="215" t="str">
        <f t="shared" si="10"/>
        <v>N/A</v>
      </c>
      <c r="G385" s="6"/>
      <c r="AA385" s="15" t="str">
        <f t="shared" si="11"/>
        <v/>
      </c>
      <c r="AB385" s="15" t="str">
        <f>IF(LEN($AA385)=0,"N",IF(LEN($AA385)&gt;1,"Error -- Availability entered in an incorrect format",IF($AA385='Control Panel'!$F$36,$AA385,IF($AA385='Control Panel'!$F$37,$AA385,IF($AA385='Control Panel'!$F$38,$AA385,IF($AA385='Control Panel'!$F$39,$AA385,IF($AA385='Control Panel'!$F$40,$AA385,IF($AA385='Control Panel'!$F$41,$AA385,"Error -- Availability entered in an incorrect format"))))))))</f>
        <v>N</v>
      </c>
    </row>
    <row r="386" spans="1:28" s="15" customFormat="1" x14ac:dyDescent="0.25">
      <c r="A386" s="7">
        <v>374</v>
      </c>
      <c r="B386" s="345" t="s">
        <v>2097</v>
      </c>
      <c r="C386" s="344" t="s">
        <v>5</v>
      </c>
      <c r="D386" s="231"/>
      <c r="E386" s="268"/>
      <c r="F386" s="215" t="str">
        <f t="shared" si="10"/>
        <v>N/A</v>
      </c>
      <c r="G386" s="6"/>
      <c r="AA386" s="15" t="str">
        <f t="shared" si="11"/>
        <v/>
      </c>
      <c r="AB386" s="15" t="str">
        <f>IF(LEN($AA386)=0,"N",IF(LEN($AA386)&gt;1,"Error -- Availability entered in an incorrect format",IF($AA386='Control Panel'!$F$36,$AA386,IF($AA386='Control Panel'!$F$37,$AA386,IF($AA386='Control Panel'!$F$38,$AA386,IF($AA386='Control Panel'!$F$39,$AA386,IF($AA386='Control Panel'!$F$40,$AA386,IF($AA386='Control Panel'!$F$41,$AA386,"Error -- Availability entered in an incorrect format"))))))))</f>
        <v>N</v>
      </c>
    </row>
    <row r="387" spans="1:28" s="15" customFormat="1" x14ac:dyDescent="0.25">
      <c r="A387" s="7">
        <v>375</v>
      </c>
      <c r="B387" s="345" t="s">
        <v>2236</v>
      </c>
      <c r="C387" s="344" t="s">
        <v>5</v>
      </c>
      <c r="D387" s="231"/>
      <c r="E387" s="268"/>
      <c r="F387" s="215" t="str">
        <f t="shared" si="10"/>
        <v>N/A</v>
      </c>
      <c r="G387" s="6"/>
      <c r="AA387" s="15" t="str">
        <f t="shared" si="11"/>
        <v/>
      </c>
      <c r="AB387" s="15" t="str">
        <f>IF(LEN($AA387)=0,"N",IF(LEN($AA387)&gt;1,"Error -- Availability entered in an incorrect format",IF($AA387='Control Panel'!$F$36,$AA387,IF($AA387='Control Panel'!$F$37,$AA387,IF($AA387='Control Panel'!$F$38,$AA387,IF($AA387='Control Panel'!$F$39,$AA387,IF($AA387='Control Panel'!$F$40,$AA387,IF($AA387='Control Panel'!$F$41,$AA387,"Error -- Availability entered in an incorrect format"))))))))</f>
        <v>N</v>
      </c>
    </row>
    <row r="388" spans="1:28" s="15" customFormat="1" x14ac:dyDescent="0.25">
      <c r="A388" s="7">
        <v>376</v>
      </c>
      <c r="B388" s="343" t="s">
        <v>2237</v>
      </c>
      <c r="C388" s="344"/>
      <c r="D388" s="231"/>
      <c r="E388" s="268"/>
      <c r="F388" s="215" t="str">
        <f t="shared" si="10"/>
        <v>N/A</v>
      </c>
      <c r="G388" s="6"/>
      <c r="AA388" s="15" t="str">
        <f t="shared" si="11"/>
        <v/>
      </c>
      <c r="AB388" s="15" t="str">
        <f>IF(LEN($AA388)=0,"N",IF(LEN($AA388)&gt;1,"Error -- Availability entered in an incorrect format",IF($AA388='Control Panel'!$F$36,$AA388,IF($AA388='Control Panel'!$F$37,$AA388,IF($AA388='Control Panel'!$F$38,$AA388,IF($AA388='Control Panel'!$F$39,$AA388,IF($AA388='Control Panel'!$F$40,$AA388,IF($AA388='Control Panel'!$F$41,$AA388,"Error -- Availability entered in an incorrect format"))))))))</f>
        <v>N</v>
      </c>
    </row>
    <row r="389" spans="1:28" s="15" customFormat="1" ht="30" x14ac:dyDescent="0.25">
      <c r="A389" s="7">
        <v>377</v>
      </c>
      <c r="B389" s="345" t="s">
        <v>2238</v>
      </c>
      <c r="C389" s="344"/>
      <c r="D389" s="231"/>
      <c r="E389" s="268"/>
      <c r="F389" s="215" t="str">
        <f t="shared" si="10"/>
        <v>N/A</v>
      </c>
      <c r="G389" s="6"/>
      <c r="AA389" s="15" t="str">
        <f t="shared" si="11"/>
        <v/>
      </c>
      <c r="AB389" s="15" t="str">
        <f>IF(LEN($AA389)=0,"N",IF(LEN($AA389)&gt;1,"Error -- Availability entered in an incorrect format",IF($AA389='Control Panel'!$F$36,$AA389,IF($AA389='Control Panel'!$F$37,$AA389,IF($AA389='Control Panel'!$F$38,$AA389,IF($AA389='Control Panel'!$F$39,$AA389,IF($AA389='Control Panel'!$F$40,$AA389,IF($AA389='Control Panel'!$F$41,$AA389,"Error -- Availability entered in an incorrect format"))))))))</f>
        <v>N</v>
      </c>
    </row>
    <row r="390" spans="1:28" s="15" customFormat="1" x14ac:dyDescent="0.25">
      <c r="A390" s="7">
        <v>378</v>
      </c>
      <c r="B390" s="346" t="s">
        <v>2239</v>
      </c>
      <c r="C390" s="344" t="s">
        <v>5</v>
      </c>
      <c r="D390" s="231"/>
      <c r="E390" s="268"/>
      <c r="F390" s="215" t="str">
        <f t="shared" si="10"/>
        <v>N/A</v>
      </c>
      <c r="G390" s="6"/>
      <c r="AA390" s="15" t="str">
        <f t="shared" si="11"/>
        <v/>
      </c>
      <c r="AB390" s="15" t="str">
        <f>IF(LEN($AA390)=0,"N",IF(LEN($AA390)&gt;1,"Error -- Availability entered in an incorrect format",IF($AA390='Control Panel'!$F$36,$AA390,IF($AA390='Control Panel'!$F$37,$AA390,IF($AA390='Control Panel'!$F$38,$AA390,IF($AA390='Control Panel'!$F$39,$AA390,IF($AA390='Control Panel'!$F$40,$AA390,IF($AA390='Control Panel'!$F$41,$AA390,"Error -- Availability entered in an incorrect format"))))))))</f>
        <v>N</v>
      </c>
    </row>
    <row r="391" spans="1:28" s="15" customFormat="1" x14ac:dyDescent="0.25">
      <c r="A391" s="7">
        <v>379</v>
      </c>
      <c r="B391" s="346" t="s">
        <v>2240</v>
      </c>
      <c r="C391" s="344" t="s">
        <v>5</v>
      </c>
      <c r="D391" s="231"/>
      <c r="E391" s="268"/>
      <c r="F391" s="215" t="str">
        <f t="shared" si="10"/>
        <v>N/A</v>
      </c>
      <c r="G391" s="6"/>
      <c r="AA391" s="15" t="str">
        <f t="shared" si="11"/>
        <v/>
      </c>
      <c r="AB391" s="15" t="str">
        <f>IF(LEN($AA391)=0,"N",IF(LEN($AA391)&gt;1,"Error -- Availability entered in an incorrect format",IF($AA391='Control Panel'!$F$36,$AA391,IF($AA391='Control Panel'!$F$37,$AA391,IF($AA391='Control Panel'!$F$38,$AA391,IF($AA391='Control Panel'!$F$39,$AA391,IF($AA391='Control Panel'!$F$40,$AA391,IF($AA391='Control Panel'!$F$41,$AA391,"Error -- Availability entered in an incorrect format"))))))))</f>
        <v>N</v>
      </c>
    </row>
    <row r="392" spans="1:28" s="15" customFormat="1" x14ac:dyDescent="0.25">
      <c r="A392" s="7">
        <v>380</v>
      </c>
      <c r="B392" s="346" t="s">
        <v>2241</v>
      </c>
      <c r="C392" s="344" t="s">
        <v>5</v>
      </c>
      <c r="D392" s="231"/>
      <c r="E392" s="268"/>
      <c r="F392" s="215" t="str">
        <f t="shared" si="10"/>
        <v>N/A</v>
      </c>
      <c r="G392" s="6"/>
      <c r="AA392" s="15" t="str">
        <f t="shared" si="11"/>
        <v/>
      </c>
      <c r="AB392" s="15" t="str">
        <f>IF(LEN($AA392)=0,"N",IF(LEN($AA392)&gt;1,"Error -- Availability entered in an incorrect format",IF($AA392='Control Panel'!$F$36,$AA392,IF($AA392='Control Panel'!$F$37,$AA392,IF($AA392='Control Panel'!$F$38,$AA392,IF($AA392='Control Panel'!$F$39,$AA392,IF($AA392='Control Panel'!$F$40,$AA392,IF($AA392='Control Panel'!$F$41,$AA392,"Error -- Availability entered in an incorrect format"))))))))</f>
        <v>N</v>
      </c>
    </row>
    <row r="393" spans="1:28" s="15" customFormat="1" x14ac:dyDescent="0.25">
      <c r="A393" s="7">
        <v>381</v>
      </c>
      <c r="B393" s="346" t="s">
        <v>2242</v>
      </c>
      <c r="C393" s="344" t="s">
        <v>5</v>
      </c>
      <c r="D393" s="231"/>
      <c r="E393" s="268"/>
      <c r="F393" s="215" t="str">
        <f t="shared" si="10"/>
        <v>N/A</v>
      </c>
      <c r="G393" s="6"/>
      <c r="AA393" s="15" t="str">
        <f t="shared" si="11"/>
        <v/>
      </c>
      <c r="AB393" s="15" t="str">
        <f>IF(LEN($AA393)=0,"N",IF(LEN($AA393)&gt;1,"Error -- Availability entered in an incorrect format",IF($AA393='Control Panel'!$F$36,$AA393,IF($AA393='Control Panel'!$F$37,$AA393,IF($AA393='Control Panel'!$F$38,$AA393,IF($AA393='Control Panel'!$F$39,$AA393,IF($AA393='Control Panel'!$F$40,$AA393,IF($AA393='Control Panel'!$F$41,$AA393,"Error -- Availability entered in an incorrect format"))))))))</f>
        <v>N</v>
      </c>
    </row>
    <row r="394" spans="1:28" s="15" customFormat="1" x14ac:dyDescent="0.25">
      <c r="A394" s="7">
        <v>382</v>
      </c>
      <c r="B394" s="346" t="s">
        <v>2243</v>
      </c>
      <c r="C394" s="344" t="s">
        <v>5</v>
      </c>
      <c r="D394" s="231"/>
      <c r="E394" s="268"/>
      <c r="F394" s="215" t="str">
        <f t="shared" si="10"/>
        <v>N/A</v>
      </c>
      <c r="G394" s="6"/>
      <c r="AA394" s="15" t="str">
        <f t="shared" si="11"/>
        <v/>
      </c>
      <c r="AB394" s="15" t="str">
        <f>IF(LEN($AA394)=0,"N",IF(LEN($AA394)&gt;1,"Error -- Availability entered in an incorrect format",IF($AA394='Control Panel'!$F$36,$AA394,IF($AA394='Control Panel'!$F$37,$AA394,IF($AA394='Control Panel'!$F$38,$AA394,IF($AA394='Control Panel'!$F$39,$AA394,IF($AA394='Control Panel'!$F$40,$AA394,IF($AA394='Control Panel'!$F$41,$AA394,"Error -- Availability entered in an incorrect format"))))))))</f>
        <v>N</v>
      </c>
    </row>
    <row r="395" spans="1:28" s="15" customFormat="1" x14ac:dyDescent="0.25">
      <c r="A395" s="7">
        <v>383</v>
      </c>
      <c r="B395" s="346" t="s">
        <v>2244</v>
      </c>
      <c r="C395" s="344" t="s">
        <v>5</v>
      </c>
      <c r="D395" s="231"/>
      <c r="E395" s="268"/>
      <c r="F395" s="215" t="str">
        <f t="shared" si="10"/>
        <v>N/A</v>
      </c>
      <c r="G395" s="6"/>
      <c r="AA395" s="15" t="str">
        <f t="shared" si="11"/>
        <v/>
      </c>
      <c r="AB395" s="15" t="str">
        <f>IF(LEN($AA395)=0,"N",IF(LEN($AA395)&gt;1,"Error -- Availability entered in an incorrect format",IF($AA395='Control Panel'!$F$36,$AA395,IF($AA395='Control Panel'!$F$37,$AA395,IF($AA395='Control Panel'!$F$38,$AA395,IF($AA395='Control Panel'!$F$39,$AA395,IF($AA395='Control Panel'!$F$40,$AA395,IF($AA395='Control Panel'!$F$41,$AA395,"Error -- Availability entered in an incorrect format"))))))))</f>
        <v>N</v>
      </c>
    </row>
    <row r="396" spans="1:28" s="15" customFormat="1" x14ac:dyDescent="0.25">
      <c r="A396" s="7">
        <v>384</v>
      </c>
      <c r="B396" s="346" t="s">
        <v>2245</v>
      </c>
      <c r="C396" s="344" t="s">
        <v>5</v>
      </c>
      <c r="D396" s="231"/>
      <c r="E396" s="268"/>
      <c r="F396" s="215" t="str">
        <f t="shared" si="10"/>
        <v>N/A</v>
      </c>
      <c r="G396" s="6"/>
      <c r="AA396" s="15" t="str">
        <f t="shared" si="11"/>
        <v/>
      </c>
      <c r="AB396" s="15" t="str">
        <f>IF(LEN($AA396)=0,"N",IF(LEN($AA396)&gt;1,"Error -- Availability entered in an incorrect format",IF($AA396='Control Panel'!$F$36,$AA396,IF($AA396='Control Panel'!$F$37,$AA396,IF($AA396='Control Panel'!$F$38,$AA396,IF($AA396='Control Panel'!$F$39,$AA396,IF($AA396='Control Panel'!$F$40,$AA396,IF($AA396='Control Panel'!$F$41,$AA396,"Error -- Availability entered in an incorrect format"))))))))</f>
        <v>N</v>
      </c>
    </row>
    <row r="397" spans="1:28" s="15" customFormat="1" ht="30" x14ac:dyDescent="0.25">
      <c r="A397" s="7">
        <v>385</v>
      </c>
      <c r="B397" s="345" t="s">
        <v>2246</v>
      </c>
      <c r="C397" s="344" t="s">
        <v>5</v>
      </c>
      <c r="D397" s="231"/>
      <c r="E397" s="268"/>
      <c r="F397" s="215" t="str">
        <f t="shared" si="10"/>
        <v>N/A</v>
      </c>
      <c r="G397" s="6"/>
      <c r="AA397" s="15" t="str">
        <f t="shared" si="11"/>
        <v/>
      </c>
      <c r="AB397" s="15" t="str">
        <f>IF(LEN($AA397)=0,"N",IF(LEN($AA397)&gt;1,"Error -- Availability entered in an incorrect format",IF($AA397='Control Panel'!$F$36,$AA397,IF($AA397='Control Panel'!$F$37,$AA397,IF($AA397='Control Panel'!$F$38,$AA397,IF($AA397='Control Panel'!$F$39,$AA397,IF($AA397='Control Panel'!$F$40,$AA397,IF($AA397='Control Panel'!$F$41,$AA397,"Error -- Availability entered in an incorrect format"))))))))</f>
        <v>N</v>
      </c>
    </row>
    <row r="398" spans="1:28" s="15" customFormat="1" ht="30" x14ac:dyDescent="0.25">
      <c r="A398" s="7">
        <v>386</v>
      </c>
      <c r="B398" s="345" t="s">
        <v>2247</v>
      </c>
      <c r="C398" s="344" t="s">
        <v>5</v>
      </c>
      <c r="D398" s="231"/>
      <c r="E398" s="268"/>
      <c r="F398" s="215" t="str">
        <f t="shared" ref="F398:F461" si="12">IF($D$10=$A$9,"N/A",$D$10)</f>
        <v>N/A</v>
      </c>
      <c r="G398" s="6"/>
      <c r="AA398" s="15" t="str">
        <f t="shared" ref="AA398:AA461" si="13">TRIM($D398)</f>
        <v/>
      </c>
      <c r="AB398" s="15" t="str">
        <f>IF(LEN($AA398)=0,"N",IF(LEN($AA398)&gt;1,"Error -- Availability entered in an incorrect format",IF($AA398='Control Panel'!$F$36,$AA398,IF($AA398='Control Panel'!$F$37,$AA398,IF($AA398='Control Panel'!$F$38,$AA398,IF($AA398='Control Panel'!$F$39,$AA398,IF($AA398='Control Panel'!$F$40,$AA398,IF($AA398='Control Panel'!$F$41,$AA398,"Error -- Availability entered in an incorrect format"))))))))</f>
        <v>N</v>
      </c>
    </row>
    <row r="399" spans="1:28" s="15" customFormat="1" ht="45" x14ac:dyDescent="0.25">
      <c r="A399" s="7">
        <v>387</v>
      </c>
      <c r="B399" s="345" t="s">
        <v>2248</v>
      </c>
      <c r="C399" s="344" t="s">
        <v>5</v>
      </c>
      <c r="D399" s="231"/>
      <c r="E399" s="268"/>
      <c r="F399" s="215" t="str">
        <f t="shared" si="12"/>
        <v>N/A</v>
      </c>
      <c r="G399" s="6"/>
      <c r="AA399" s="15" t="str">
        <f t="shared" si="13"/>
        <v/>
      </c>
      <c r="AB399" s="15" t="str">
        <f>IF(LEN($AA399)=0,"N",IF(LEN($AA399)&gt;1,"Error -- Availability entered in an incorrect format",IF($AA399='Control Panel'!$F$36,$AA399,IF($AA399='Control Panel'!$F$37,$AA399,IF($AA399='Control Panel'!$F$38,$AA399,IF($AA399='Control Panel'!$F$39,$AA399,IF($AA399='Control Panel'!$F$40,$AA399,IF($AA399='Control Panel'!$F$41,$AA399,"Error -- Availability entered in an incorrect format"))))))))</f>
        <v>N</v>
      </c>
    </row>
    <row r="400" spans="1:28" s="15" customFormat="1" x14ac:dyDescent="0.25">
      <c r="A400" s="7">
        <v>388</v>
      </c>
      <c r="B400" s="343" t="s">
        <v>2249</v>
      </c>
      <c r="C400" s="344"/>
      <c r="D400" s="231"/>
      <c r="E400" s="268"/>
      <c r="F400" s="215" t="str">
        <f t="shared" si="12"/>
        <v>N/A</v>
      </c>
      <c r="G400" s="6"/>
      <c r="AA400" s="15" t="str">
        <f t="shared" si="13"/>
        <v/>
      </c>
      <c r="AB400" s="15" t="str">
        <f>IF(LEN($AA400)=0,"N",IF(LEN($AA400)&gt;1,"Error -- Availability entered in an incorrect format",IF($AA400='Control Panel'!$F$36,$AA400,IF($AA400='Control Panel'!$F$37,$AA400,IF($AA400='Control Panel'!$F$38,$AA400,IF($AA400='Control Panel'!$F$39,$AA400,IF($AA400='Control Panel'!$F$40,$AA400,IF($AA400='Control Panel'!$F$41,$AA400,"Error -- Availability entered in an incorrect format"))))))))</f>
        <v>N</v>
      </c>
    </row>
    <row r="401" spans="1:28" s="15" customFormat="1" ht="30" x14ac:dyDescent="0.25">
      <c r="A401" s="7">
        <v>389</v>
      </c>
      <c r="B401" s="345" t="s">
        <v>2250</v>
      </c>
      <c r="C401" s="344" t="s">
        <v>5</v>
      </c>
      <c r="D401" s="231"/>
      <c r="E401" s="268"/>
      <c r="F401" s="215" t="str">
        <f t="shared" si="12"/>
        <v>N/A</v>
      </c>
      <c r="G401" s="6"/>
      <c r="AA401" s="15" t="str">
        <f t="shared" si="13"/>
        <v/>
      </c>
      <c r="AB401" s="15" t="str">
        <f>IF(LEN($AA401)=0,"N",IF(LEN($AA401)&gt;1,"Error -- Availability entered in an incorrect format",IF($AA401='Control Panel'!$F$36,$AA401,IF($AA401='Control Panel'!$F$37,$AA401,IF($AA401='Control Panel'!$F$38,$AA401,IF($AA401='Control Panel'!$F$39,$AA401,IF($AA401='Control Panel'!$F$40,$AA401,IF($AA401='Control Panel'!$F$41,$AA401,"Error -- Availability entered in an incorrect format"))))))))</f>
        <v>N</v>
      </c>
    </row>
    <row r="402" spans="1:28" s="15" customFormat="1" ht="75" x14ac:dyDescent="0.25">
      <c r="A402" s="7">
        <v>390</v>
      </c>
      <c r="B402" s="345" t="s">
        <v>2251</v>
      </c>
      <c r="C402" s="344" t="s">
        <v>5</v>
      </c>
      <c r="D402" s="231"/>
      <c r="E402" s="268"/>
      <c r="F402" s="215" t="str">
        <f t="shared" si="12"/>
        <v>N/A</v>
      </c>
      <c r="G402" s="6"/>
      <c r="AA402" s="15" t="str">
        <f t="shared" si="13"/>
        <v/>
      </c>
      <c r="AB402" s="15" t="str">
        <f>IF(LEN($AA402)=0,"N",IF(LEN($AA402)&gt;1,"Error -- Availability entered in an incorrect format",IF($AA402='Control Panel'!$F$36,$AA402,IF($AA402='Control Panel'!$F$37,$AA402,IF($AA402='Control Panel'!$F$38,$AA402,IF($AA402='Control Panel'!$F$39,$AA402,IF($AA402='Control Panel'!$F$40,$AA402,IF($AA402='Control Panel'!$F$41,$AA402,"Error -- Availability entered in an incorrect format"))))))))</f>
        <v>N</v>
      </c>
    </row>
    <row r="403" spans="1:28" s="15" customFormat="1" ht="45" x14ac:dyDescent="0.25">
      <c r="A403" s="7">
        <v>391</v>
      </c>
      <c r="B403" s="345" t="s">
        <v>2252</v>
      </c>
      <c r="C403" s="344" t="s">
        <v>5</v>
      </c>
      <c r="D403" s="231"/>
      <c r="E403" s="268"/>
      <c r="F403" s="215" t="str">
        <f t="shared" si="12"/>
        <v>N/A</v>
      </c>
      <c r="G403" s="6"/>
      <c r="AA403" s="15" t="str">
        <f t="shared" si="13"/>
        <v/>
      </c>
      <c r="AB403" s="15" t="str">
        <f>IF(LEN($AA403)=0,"N",IF(LEN($AA403)&gt;1,"Error -- Availability entered in an incorrect format",IF($AA403='Control Panel'!$F$36,$AA403,IF($AA403='Control Panel'!$F$37,$AA403,IF($AA403='Control Panel'!$F$38,$AA403,IF($AA403='Control Panel'!$F$39,$AA403,IF($AA403='Control Panel'!$F$40,$AA403,IF($AA403='Control Panel'!$F$41,$AA403,"Error -- Availability entered in an incorrect format"))))))))</f>
        <v>N</v>
      </c>
    </row>
    <row r="404" spans="1:28" s="15" customFormat="1" x14ac:dyDescent="0.25">
      <c r="A404" s="7">
        <v>392</v>
      </c>
      <c r="B404" s="345" t="s">
        <v>2253</v>
      </c>
      <c r="C404" s="344" t="s">
        <v>6</v>
      </c>
      <c r="D404" s="231"/>
      <c r="E404" s="268"/>
      <c r="F404" s="215" t="str">
        <f t="shared" si="12"/>
        <v>N/A</v>
      </c>
      <c r="G404" s="6"/>
      <c r="AA404" s="15" t="str">
        <f t="shared" si="13"/>
        <v/>
      </c>
      <c r="AB404" s="15" t="str">
        <f>IF(LEN($AA404)=0,"N",IF(LEN($AA404)&gt;1,"Error -- Availability entered in an incorrect format",IF($AA404='Control Panel'!$F$36,$AA404,IF($AA404='Control Panel'!$F$37,$AA404,IF($AA404='Control Panel'!$F$38,$AA404,IF($AA404='Control Panel'!$F$39,$AA404,IF($AA404='Control Panel'!$F$40,$AA404,IF($AA404='Control Panel'!$F$41,$AA404,"Error -- Availability entered in an incorrect format"))))))))</f>
        <v>N</v>
      </c>
    </row>
    <row r="405" spans="1:28" s="15" customFormat="1" ht="45" x14ac:dyDescent="0.25">
      <c r="A405" s="7">
        <v>393</v>
      </c>
      <c r="B405" s="345" t="s">
        <v>2254</v>
      </c>
      <c r="C405" s="344" t="s">
        <v>5</v>
      </c>
      <c r="D405" s="231"/>
      <c r="E405" s="268"/>
      <c r="F405" s="215" t="str">
        <f t="shared" si="12"/>
        <v>N/A</v>
      </c>
      <c r="G405" s="6"/>
      <c r="AA405" s="15" t="str">
        <f t="shared" si="13"/>
        <v/>
      </c>
      <c r="AB405" s="15" t="str">
        <f>IF(LEN($AA405)=0,"N",IF(LEN($AA405)&gt;1,"Error -- Availability entered in an incorrect format",IF($AA405='Control Panel'!$F$36,$AA405,IF($AA405='Control Panel'!$F$37,$AA405,IF($AA405='Control Panel'!$F$38,$AA405,IF($AA405='Control Panel'!$F$39,$AA405,IF($AA405='Control Panel'!$F$40,$AA405,IF($AA405='Control Panel'!$F$41,$AA405,"Error -- Availability entered in an incorrect format"))))))))</f>
        <v>N</v>
      </c>
    </row>
    <row r="406" spans="1:28" s="15" customFormat="1" ht="45" x14ac:dyDescent="0.25">
      <c r="A406" s="7">
        <v>394</v>
      </c>
      <c r="B406" s="345" t="s">
        <v>2255</v>
      </c>
      <c r="C406" s="344" t="s">
        <v>5</v>
      </c>
      <c r="D406" s="231"/>
      <c r="E406" s="268"/>
      <c r="F406" s="215" t="str">
        <f t="shared" si="12"/>
        <v>N/A</v>
      </c>
      <c r="G406" s="6"/>
      <c r="AA406" s="15" t="str">
        <f t="shared" si="13"/>
        <v/>
      </c>
      <c r="AB406" s="15" t="str">
        <f>IF(LEN($AA406)=0,"N",IF(LEN($AA406)&gt;1,"Error -- Availability entered in an incorrect format",IF($AA406='Control Panel'!$F$36,$AA406,IF($AA406='Control Panel'!$F$37,$AA406,IF($AA406='Control Panel'!$F$38,$AA406,IF($AA406='Control Panel'!$F$39,$AA406,IF($AA406='Control Panel'!$F$40,$AA406,IF($AA406='Control Panel'!$F$41,$AA406,"Error -- Availability entered in an incorrect format"))))))))</f>
        <v>N</v>
      </c>
    </row>
    <row r="407" spans="1:28" s="15" customFormat="1" ht="30" x14ac:dyDescent="0.25">
      <c r="A407" s="7">
        <v>395</v>
      </c>
      <c r="B407" s="345" t="s">
        <v>2256</v>
      </c>
      <c r="C407" s="344" t="s">
        <v>5</v>
      </c>
      <c r="D407" s="231"/>
      <c r="E407" s="268"/>
      <c r="F407" s="215" t="str">
        <f t="shared" si="12"/>
        <v>N/A</v>
      </c>
      <c r="G407" s="6"/>
      <c r="AA407" s="15" t="str">
        <f t="shared" si="13"/>
        <v/>
      </c>
      <c r="AB407" s="15" t="str">
        <f>IF(LEN($AA407)=0,"N",IF(LEN($AA407)&gt;1,"Error -- Availability entered in an incorrect format",IF($AA407='Control Panel'!$F$36,$AA407,IF($AA407='Control Panel'!$F$37,$AA407,IF($AA407='Control Panel'!$F$38,$AA407,IF($AA407='Control Panel'!$F$39,$AA407,IF($AA407='Control Panel'!$F$40,$AA407,IF($AA407='Control Panel'!$F$41,$AA407,"Error -- Availability entered in an incorrect format"))))))))</f>
        <v>N</v>
      </c>
    </row>
    <row r="408" spans="1:28" s="15" customFormat="1" ht="30" x14ac:dyDescent="0.25">
      <c r="A408" s="7">
        <v>396</v>
      </c>
      <c r="B408" s="345" t="s">
        <v>2257</v>
      </c>
      <c r="C408" s="344" t="s">
        <v>5</v>
      </c>
      <c r="D408" s="231"/>
      <c r="E408" s="268"/>
      <c r="F408" s="215" t="str">
        <f t="shared" si="12"/>
        <v>N/A</v>
      </c>
      <c r="G408" s="6"/>
      <c r="AA408" s="15" t="str">
        <f t="shared" si="13"/>
        <v/>
      </c>
      <c r="AB408" s="15" t="str">
        <f>IF(LEN($AA408)=0,"N",IF(LEN($AA408)&gt;1,"Error -- Availability entered in an incorrect format",IF($AA408='Control Panel'!$F$36,$AA408,IF($AA408='Control Panel'!$F$37,$AA408,IF($AA408='Control Panel'!$F$38,$AA408,IF($AA408='Control Panel'!$F$39,$AA408,IF($AA408='Control Panel'!$F$40,$AA408,IF($AA408='Control Panel'!$F$41,$AA408,"Error -- Availability entered in an incorrect format"))))))))</f>
        <v>N</v>
      </c>
    </row>
    <row r="409" spans="1:28" s="15" customFormat="1" ht="30" x14ac:dyDescent="0.25">
      <c r="A409" s="7">
        <v>397</v>
      </c>
      <c r="B409" s="345" t="s">
        <v>2258</v>
      </c>
      <c r="C409" s="344" t="s">
        <v>5</v>
      </c>
      <c r="D409" s="231"/>
      <c r="E409" s="268"/>
      <c r="F409" s="215" t="str">
        <f t="shared" si="12"/>
        <v>N/A</v>
      </c>
      <c r="G409" s="6"/>
      <c r="AA409" s="15" t="str">
        <f t="shared" si="13"/>
        <v/>
      </c>
      <c r="AB409" s="15" t="str">
        <f>IF(LEN($AA409)=0,"N",IF(LEN($AA409)&gt;1,"Error -- Availability entered in an incorrect format",IF($AA409='Control Panel'!$F$36,$AA409,IF($AA409='Control Panel'!$F$37,$AA409,IF($AA409='Control Panel'!$F$38,$AA409,IF($AA409='Control Panel'!$F$39,$AA409,IF($AA409='Control Panel'!$F$40,$AA409,IF($AA409='Control Panel'!$F$41,$AA409,"Error -- Availability entered in an incorrect format"))))))))</f>
        <v>N</v>
      </c>
    </row>
    <row r="410" spans="1:28" s="15" customFormat="1" ht="45" x14ac:dyDescent="0.25">
      <c r="A410" s="7">
        <v>398</v>
      </c>
      <c r="B410" s="345" t="s">
        <v>2259</v>
      </c>
      <c r="C410" s="344" t="s">
        <v>5</v>
      </c>
      <c r="D410" s="231"/>
      <c r="E410" s="268"/>
      <c r="F410" s="215" t="str">
        <f t="shared" si="12"/>
        <v>N/A</v>
      </c>
      <c r="G410" s="6"/>
      <c r="AA410" s="15" t="str">
        <f t="shared" si="13"/>
        <v/>
      </c>
      <c r="AB410" s="15" t="str">
        <f>IF(LEN($AA410)=0,"N",IF(LEN($AA410)&gt;1,"Error -- Availability entered in an incorrect format",IF($AA410='Control Panel'!$F$36,$AA410,IF($AA410='Control Panel'!$F$37,$AA410,IF($AA410='Control Panel'!$F$38,$AA410,IF($AA410='Control Panel'!$F$39,$AA410,IF($AA410='Control Panel'!$F$40,$AA410,IF($AA410='Control Panel'!$F$41,$AA410,"Error -- Availability entered in an incorrect format"))))))))</f>
        <v>N</v>
      </c>
    </row>
    <row r="411" spans="1:28" s="15" customFormat="1" ht="30" x14ac:dyDescent="0.25">
      <c r="A411" s="7">
        <v>399</v>
      </c>
      <c r="B411" s="345" t="s">
        <v>2260</v>
      </c>
      <c r="C411" s="344" t="s">
        <v>5</v>
      </c>
      <c r="D411" s="231"/>
      <c r="E411" s="268"/>
      <c r="F411" s="215" t="str">
        <f t="shared" si="12"/>
        <v>N/A</v>
      </c>
      <c r="G411" s="6"/>
      <c r="AA411" s="15" t="str">
        <f t="shared" si="13"/>
        <v/>
      </c>
      <c r="AB411" s="15" t="str">
        <f>IF(LEN($AA411)=0,"N",IF(LEN($AA411)&gt;1,"Error -- Availability entered in an incorrect format",IF($AA411='Control Panel'!$F$36,$AA411,IF($AA411='Control Panel'!$F$37,$AA411,IF($AA411='Control Panel'!$F$38,$AA411,IF($AA411='Control Panel'!$F$39,$AA411,IF($AA411='Control Panel'!$F$40,$AA411,IF($AA411='Control Panel'!$F$41,$AA411,"Error -- Availability entered in an incorrect format"))))))))</f>
        <v>N</v>
      </c>
    </row>
    <row r="412" spans="1:28" s="15" customFormat="1" ht="45" x14ac:dyDescent="0.25">
      <c r="A412" s="7">
        <v>400</v>
      </c>
      <c r="B412" s="345" t="s">
        <v>2261</v>
      </c>
      <c r="C412" s="344" t="s">
        <v>5</v>
      </c>
      <c r="D412" s="231"/>
      <c r="E412" s="268"/>
      <c r="F412" s="215" t="str">
        <f t="shared" si="12"/>
        <v>N/A</v>
      </c>
      <c r="G412" s="6"/>
      <c r="AA412" s="15" t="str">
        <f t="shared" si="13"/>
        <v/>
      </c>
      <c r="AB412" s="15" t="str">
        <f>IF(LEN($AA412)=0,"N",IF(LEN($AA412)&gt;1,"Error -- Availability entered in an incorrect format",IF($AA412='Control Panel'!$F$36,$AA412,IF($AA412='Control Panel'!$F$37,$AA412,IF($AA412='Control Panel'!$F$38,$AA412,IF($AA412='Control Panel'!$F$39,$AA412,IF($AA412='Control Panel'!$F$40,$AA412,IF($AA412='Control Panel'!$F$41,$AA412,"Error -- Availability entered in an incorrect format"))))))))</f>
        <v>N</v>
      </c>
    </row>
    <row r="413" spans="1:28" s="15" customFormat="1" ht="30" x14ac:dyDescent="0.25">
      <c r="A413" s="7">
        <v>401</v>
      </c>
      <c r="B413" s="345" t="s">
        <v>2262</v>
      </c>
      <c r="C413" s="344" t="s">
        <v>5</v>
      </c>
      <c r="D413" s="231"/>
      <c r="E413" s="268"/>
      <c r="F413" s="215" t="str">
        <f t="shared" si="12"/>
        <v>N/A</v>
      </c>
      <c r="G413" s="6"/>
      <c r="AA413" s="15" t="str">
        <f t="shared" si="13"/>
        <v/>
      </c>
      <c r="AB413" s="15" t="str">
        <f>IF(LEN($AA413)=0,"N",IF(LEN($AA413)&gt;1,"Error -- Availability entered in an incorrect format",IF($AA413='Control Panel'!$F$36,$AA413,IF($AA413='Control Panel'!$F$37,$AA413,IF($AA413='Control Panel'!$F$38,$AA413,IF($AA413='Control Panel'!$F$39,$AA413,IF($AA413='Control Panel'!$F$40,$AA413,IF($AA413='Control Panel'!$F$41,$AA413,"Error -- Availability entered in an incorrect format"))))))))</f>
        <v>N</v>
      </c>
    </row>
    <row r="414" spans="1:28" s="15" customFormat="1" ht="30" x14ac:dyDescent="0.25">
      <c r="A414" s="7">
        <v>402</v>
      </c>
      <c r="B414" s="346" t="s">
        <v>2263</v>
      </c>
      <c r="C414" s="344" t="s">
        <v>6</v>
      </c>
      <c r="D414" s="231"/>
      <c r="E414" s="268"/>
      <c r="F414" s="215" t="str">
        <f t="shared" si="12"/>
        <v>N/A</v>
      </c>
      <c r="G414" s="6"/>
      <c r="AA414" s="15" t="str">
        <f t="shared" si="13"/>
        <v/>
      </c>
      <c r="AB414" s="15" t="str">
        <f>IF(LEN($AA414)=0,"N",IF(LEN($AA414)&gt;1,"Error -- Availability entered in an incorrect format",IF($AA414='Control Panel'!$F$36,$AA414,IF($AA414='Control Panel'!$F$37,$AA414,IF($AA414='Control Panel'!$F$38,$AA414,IF($AA414='Control Panel'!$F$39,$AA414,IF($AA414='Control Panel'!$F$40,$AA414,IF($AA414='Control Panel'!$F$41,$AA414,"Error -- Availability entered in an incorrect format"))))))))</f>
        <v>N</v>
      </c>
    </row>
    <row r="415" spans="1:28" s="15" customFormat="1" x14ac:dyDescent="0.25">
      <c r="A415" s="7">
        <v>403</v>
      </c>
      <c r="B415" s="346" t="s">
        <v>2264</v>
      </c>
      <c r="C415" s="344" t="s">
        <v>6</v>
      </c>
      <c r="D415" s="231"/>
      <c r="E415" s="268"/>
      <c r="F415" s="215" t="str">
        <f t="shared" si="12"/>
        <v>N/A</v>
      </c>
      <c r="G415" s="6"/>
      <c r="AA415" s="15" t="str">
        <f t="shared" si="13"/>
        <v/>
      </c>
      <c r="AB415" s="15" t="str">
        <f>IF(LEN($AA415)=0,"N",IF(LEN($AA415)&gt;1,"Error -- Availability entered in an incorrect format",IF($AA415='Control Panel'!$F$36,$AA415,IF($AA415='Control Panel'!$F$37,$AA415,IF($AA415='Control Panel'!$F$38,$AA415,IF($AA415='Control Panel'!$F$39,$AA415,IF($AA415='Control Panel'!$F$40,$AA415,IF($AA415='Control Panel'!$F$41,$AA415,"Error -- Availability entered in an incorrect format"))))))))</f>
        <v>N</v>
      </c>
    </row>
    <row r="416" spans="1:28" s="15" customFormat="1" ht="30" x14ac:dyDescent="0.25">
      <c r="A416" s="7">
        <v>404</v>
      </c>
      <c r="B416" s="346" t="s">
        <v>2265</v>
      </c>
      <c r="C416" s="344" t="s">
        <v>5</v>
      </c>
      <c r="D416" s="231"/>
      <c r="E416" s="268"/>
      <c r="F416" s="215" t="str">
        <f t="shared" si="12"/>
        <v>N/A</v>
      </c>
      <c r="G416" s="6"/>
      <c r="AA416" s="15" t="str">
        <f t="shared" si="13"/>
        <v/>
      </c>
      <c r="AB416" s="15" t="str">
        <f>IF(LEN($AA416)=0,"N",IF(LEN($AA416)&gt;1,"Error -- Availability entered in an incorrect format",IF($AA416='Control Panel'!$F$36,$AA416,IF($AA416='Control Panel'!$F$37,$AA416,IF($AA416='Control Panel'!$F$38,$AA416,IF($AA416='Control Panel'!$F$39,$AA416,IF($AA416='Control Panel'!$F$40,$AA416,IF($AA416='Control Panel'!$F$41,$AA416,"Error -- Availability entered in an incorrect format"))))))))</f>
        <v>N</v>
      </c>
    </row>
    <row r="417" spans="1:28" s="15" customFormat="1" x14ac:dyDescent="0.25">
      <c r="A417" s="7">
        <v>405</v>
      </c>
      <c r="B417" s="346" t="s">
        <v>2266</v>
      </c>
      <c r="C417" s="344" t="s">
        <v>5</v>
      </c>
      <c r="D417" s="231"/>
      <c r="E417" s="268"/>
      <c r="F417" s="215" t="str">
        <f t="shared" si="12"/>
        <v>N/A</v>
      </c>
      <c r="G417" s="6"/>
      <c r="AA417" s="15" t="str">
        <f t="shared" si="13"/>
        <v/>
      </c>
      <c r="AB417" s="15" t="str">
        <f>IF(LEN($AA417)=0,"N",IF(LEN($AA417)&gt;1,"Error -- Availability entered in an incorrect format",IF($AA417='Control Panel'!$F$36,$AA417,IF($AA417='Control Panel'!$F$37,$AA417,IF($AA417='Control Panel'!$F$38,$AA417,IF($AA417='Control Panel'!$F$39,$AA417,IF($AA417='Control Panel'!$F$40,$AA417,IF($AA417='Control Panel'!$F$41,$AA417,"Error -- Availability entered in an incorrect format"))))))))</f>
        <v>N</v>
      </c>
    </row>
    <row r="418" spans="1:28" s="15" customFormat="1" x14ac:dyDescent="0.25">
      <c r="A418" s="7">
        <v>406</v>
      </c>
      <c r="B418" s="343" t="s">
        <v>2267</v>
      </c>
      <c r="C418" s="344"/>
      <c r="D418" s="231"/>
      <c r="E418" s="268"/>
      <c r="F418" s="215" t="str">
        <f t="shared" si="12"/>
        <v>N/A</v>
      </c>
      <c r="G418" s="6"/>
      <c r="AA418" s="15" t="str">
        <f t="shared" si="13"/>
        <v/>
      </c>
      <c r="AB418" s="15" t="str">
        <f>IF(LEN($AA418)=0,"N",IF(LEN($AA418)&gt;1,"Error -- Availability entered in an incorrect format",IF($AA418='Control Panel'!$F$36,$AA418,IF($AA418='Control Panel'!$F$37,$AA418,IF($AA418='Control Panel'!$F$38,$AA418,IF($AA418='Control Panel'!$F$39,$AA418,IF($AA418='Control Panel'!$F$40,$AA418,IF($AA418='Control Panel'!$F$41,$AA418,"Error -- Availability entered in an incorrect format"))))))))</f>
        <v>N</v>
      </c>
    </row>
    <row r="419" spans="1:28" s="15" customFormat="1" x14ac:dyDescent="0.25">
      <c r="A419" s="7">
        <v>407</v>
      </c>
      <c r="B419" s="345" t="s">
        <v>2268</v>
      </c>
      <c r="C419" s="344" t="s">
        <v>5</v>
      </c>
      <c r="D419" s="231"/>
      <c r="E419" s="268"/>
      <c r="F419" s="215" t="str">
        <f t="shared" si="12"/>
        <v>N/A</v>
      </c>
      <c r="G419" s="6"/>
      <c r="AA419" s="15" t="str">
        <f t="shared" si="13"/>
        <v/>
      </c>
      <c r="AB419" s="15" t="str">
        <f>IF(LEN($AA419)=0,"N",IF(LEN($AA419)&gt;1,"Error -- Availability entered in an incorrect format",IF($AA419='Control Panel'!$F$36,$AA419,IF($AA419='Control Panel'!$F$37,$AA419,IF($AA419='Control Panel'!$F$38,$AA419,IF($AA419='Control Panel'!$F$39,$AA419,IF($AA419='Control Panel'!$F$40,$AA419,IF($AA419='Control Panel'!$F$41,$AA419,"Error -- Availability entered in an incorrect format"))))))))</f>
        <v>N</v>
      </c>
    </row>
    <row r="420" spans="1:28" s="15" customFormat="1" ht="30" x14ac:dyDescent="0.25">
      <c r="A420" s="7">
        <v>408</v>
      </c>
      <c r="B420" s="345" t="s">
        <v>2269</v>
      </c>
      <c r="C420" s="344" t="s">
        <v>5</v>
      </c>
      <c r="D420" s="231"/>
      <c r="E420" s="268"/>
      <c r="F420" s="215" t="str">
        <f t="shared" si="12"/>
        <v>N/A</v>
      </c>
      <c r="G420" s="6"/>
      <c r="AA420" s="15" t="str">
        <f t="shared" si="13"/>
        <v/>
      </c>
      <c r="AB420" s="15" t="str">
        <f>IF(LEN($AA420)=0,"N",IF(LEN($AA420)&gt;1,"Error -- Availability entered in an incorrect format",IF($AA420='Control Panel'!$F$36,$AA420,IF($AA420='Control Panel'!$F$37,$AA420,IF($AA420='Control Panel'!$F$38,$AA420,IF($AA420='Control Panel'!$F$39,$AA420,IF($AA420='Control Panel'!$F$40,$AA420,IF($AA420='Control Panel'!$F$41,$AA420,"Error -- Availability entered in an incorrect format"))))))))</f>
        <v>N</v>
      </c>
    </row>
    <row r="421" spans="1:28" s="15" customFormat="1" ht="30" x14ac:dyDescent="0.25">
      <c r="A421" s="7">
        <v>409</v>
      </c>
      <c r="B421" s="345" t="s">
        <v>2270</v>
      </c>
      <c r="C421" s="344" t="s">
        <v>5</v>
      </c>
      <c r="D421" s="231"/>
      <c r="E421" s="268"/>
      <c r="F421" s="215" t="str">
        <f t="shared" si="12"/>
        <v>N/A</v>
      </c>
      <c r="G421" s="6"/>
      <c r="AA421" s="15" t="str">
        <f t="shared" si="13"/>
        <v/>
      </c>
      <c r="AB421" s="15" t="str">
        <f>IF(LEN($AA421)=0,"N",IF(LEN($AA421)&gt;1,"Error -- Availability entered in an incorrect format",IF($AA421='Control Panel'!$F$36,$AA421,IF($AA421='Control Panel'!$F$37,$AA421,IF($AA421='Control Panel'!$F$38,$AA421,IF($AA421='Control Panel'!$F$39,$AA421,IF($AA421='Control Panel'!$F$40,$AA421,IF($AA421='Control Panel'!$F$41,$AA421,"Error -- Availability entered in an incorrect format"))))))))</f>
        <v>N</v>
      </c>
    </row>
    <row r="422" spans="1:28" s="15" customFormat="1" x14ac:dyDescent="0.25">
      <c r="A422" s="7">
        <v>410</v>
      </c>
      <c r="B422" s="349" t="s">
        <v>2271</v>
      </c>
      <c r="C422" s="344"/>
      <c r="D422" s="231"/>
      <c r="E422" s="268"/>
      <c r="F422" s="215" t="str">
        <f t="shared" si="12"/>
        <v>N/A</v>
      </c>
      <c r="G422" s="6"/>
      <c r="AA422" s="15" t="str">
        <f t="shared" si="13"/>
        <v/>
      </c>
      <c r="AB422" s="15" t="str">
        <f>IF(LEN($AA422)=0,"N",IF(LEN($AA422)&gt;1,"Error -- Availability entered in an incorrect format",IF($AA422='Control Panel'!$F$36,$AA422,IF($AA422='Control Panel'!$F$37,$AA422,IF($AA422='Control Panel'!$F$38,$AA422,IF($AA422='Control Panel'!$F$39,$AA422,IF($AA422='Control Panel'!$F$40,$AA422,IF($AA422='Control Panel'!$F$41,$AA422,"Error -- Availability entered in an incorrect format"))))))))</f>
        <v>N</v>
      </c>
    </row>
    <row r="423" spans="1:28" s="15" customFormat="1" ht="45" x14ac:dyDescent="0.25">
      <c r="A423" s="7">
        <v>411</v>
      </c>
      <c r="B423" s="346" t="s">
        <v>2272</v>
      </c>
      <c r="C423" s="344" t="s">
        <v>5</v>
      </c>
      <c r="D423" s="231"/>
      <c r="E423" s="268"/>
      <c r="F423" s="215" t="str">
        <f t="shared" si="12"/>
        <v>N/A</v>
      </c>
      <c r="G423" s="6"/>
      <c r="AA423" s="15" t="str">
        <f t="shared" si="13"/>
        <v/>
      </c>
      <c r="AB423" s="15" t="str">
        <f>IF(LEN($AA423)=0,"N",IF(LEN($AA423)&gt;1,"Error -- Availability entered in an incorrect format",IF($AA423='Control Panel'!$F$36,$AA423,IF($AA423='Control Panel'!$F$37,$AA423,IF($AA423='Control Panel'!$F$38,$AA423,IF($AA423='Control Panel'!$F$39,$AA423,IF($AA423='Control Panel'!$F$40,$AA423,IF($AA423='Control Panel'!$F$41,$AA423,"Error -- Availability entered in an incorrect format"))))))))</f>
        <v>N</v>
      </c>
    </row>
    <row r="424" spans="1:28" s="15" customFormat="1" ht="30" x14ac:dyDescent="0.25">
      <c r="A424" s="7">
        <v>412</v>
      </c>
      <c r="B424" s="346" t="s">
        <v>2273</v>
      </c>
      <c r="C424" s="344" t="s">
        <v>6</v>
      </c>
      <c r="D424" s="231"/>
      <c r="E424" s="268"/>
      <c r="F424" s="215" t="str">
        <f t="shared" si="12"/>
        <v>N/A</v>
      </c>
      <c r="G424" s="6"/>
      <c r="AA424" s="15" t="str">
        <f t="shared" si="13"/>
        <v/>
      </c>
      <c r="AB424" s="15" t="str">
        <f>IF(LEN($AA424)=0,"N",IF(LEN($AA424)&gt;1,"Error -- Availability entered in an incorrect format",IF($AA424='Control Panel'!$F$36,$AA424,IF($AA424='Control Panel'!$F$37,$AA424,IF($AA424='Control Panel'!$F$38,$AA424,IF($AA424='Control Panel'!$F$39,$AA424,IF($AA424='Control Panel'!$F$40,$AA424,IF($AA424='Control Panel'!$F$41,$AA424,"Error -- Availability entered in an incorrect format"))))))))</f>
        <v>N</v>
      </c>
    </row>
    <row r="425" spans="1:28" s="15" customFormat="1" ht="30" x14ac:dyDescent="0.25">
      <c r="A425" s="7">
        <v>413</v>
      </c>
      <c r="B425" s="346" t="s">
        <v>2274</v>
      </c>
      <c r="C425" s="344" t="s">
        <v>5</v>
      </c>
      <c r="D425" s="231"/>
      <c r="E425" s="268"/>
      <c r="F425" s="215" t="str">
        <f t="shared" si="12"/>
        <v>N/A</v>
      </c>
      <c r="G425" s="6"/>
      <c r="AA425" s="15" t="str">
        <f t="shared" si="13"/>
        <v/>
      </c>
      <c r="AB425" s="15" t="str">
        <f>IF(LEN($AA425)=0,"N",IF(LEN($AA425)&gt;1,"Error -- Availability entered in an incorrect format",IF($AA425='Control Panel'!$F$36,$AA425,IF($AA425='Control Panel'!$F$37,$AA425,IF($AA425='Control Panel'!$F$38,$AA425,IF($AA425='Control Panel'!$F$39,$AA425,IF($AA425='Control Panel'!$F$40,$AA425,IF($AA425='Control Panel'!$F$41,$AA425,"Error -- Availability entered in an incorrect format"))))))))</f>
        <v>N</v>
      </c>
    </row>
    <row r="426" spans="1:28" s="15" customFormat="1" ht="30" x14ac:dyDescent="0.25">
      <c r="A426" s="7">
        <v>414</v>
      </c>
      <c r="B426" s="346" t="s">
        <v>2275</v>
      </c>
      <c r="C426" s="344" t="s">
        <v>6</v>
      </c>
      <c r="D426" s="231"/>
      <c r="E426" s="268"/>
      <c r="F426" s="215" t="str">
        <f t="shared" si="12"/>
        <v>N/A</v>
      </c>
      <c r="G426" s="6"/>
      <c r="AA426" s="15" t="str">
        <f t="shared" si="13"/>
        <v/>
      </c>
      <c r="AB426" s="15" t="str">
        <f>IF(LEN($AA426)=0,"N",IF(LEN($AA426)&gt;1,"Error -- Availability entered in an incorrect format",IF($AA426='Control Panel'!$F$36,$AA426,IF($AA426='Control Panel'!$F$37,$AA426,IF($AA426='Control Panel'!$F$38,$AA426,IF($AA426='Control Panel'!$F$39,$AA426,IF($AA426='Control Panel'!$F$40,$AA426,IF($AA426='Control Panel'!$F$41,$AA426,"Error -- Availability entered in an incorrect format"))))))))</f>
        <v>N</v>
      </c>
    </row>
    <row r="427" spans="1:28" s="15" customFormat="1" ht="30" x14ac:dyDescent="0.25">
      <c r="A427" s="7">
        <v>415</v>
      </c>
      <c r="B427" s="346" t="s">
        <v>2276</v>
      </c>
      <c r="C427" s="344"/>
      <c r="D427" s="231"/>
      <c r="E427" s="268"/>
      <c r="F427" s="215" t="str">
        <f t="shared" si="12"/>
        <v>N/A</v>
      </c>
      <c r="G427" s="6"/>
      <c r="AA427" s="15" t="str">
        <f t="shared" si="13"/>
        <v/>
      </c>
      <c r="AB427" s="15" t="str">
        <f>IF(LEN($AA427)=0,"N",IF(LEN($AA427)&gt;1,"Error -- Availability entered in an incorrect format",IF($AA427='Control Panel'!$F$36,$AA427,IF($AA427='Control Panel'!$F$37,$AA427,IF($AA427='Control Panel'!$F$38,$AA427,IF($AA427='Control Panel'!$F$39,$AA427,IF($AA427='Control Panel'!$F$40,$AA427,IF($AA427='Control Panel'!$F$41,$AA427,"Error -- Availability entered in an incorrect format"))))))))</f>
        <v>N</v>
      </c>
    </row>
    <row r="428" spans="1:28" s="15" customFormat="1" x14ac:dyDescent="0.25">
      <c r="A428" s="7">
        <v>416</v>
      </c>
      <c r="B428" s="346" t="s">
        <v>2277</v>
      </c>
      <c r="C428" s="344" t="s">
        <v>5</v>
      </c>
      <c r="D428" s="231"/>
      <c r="E428" s="268"/>
      <c r="F428" s="215" t="str">
        <f t="shared" si="12"/>
        <v>N/A</v>
      </c>
      <c r="G428" s="6"/>
      <c r="AA428" s="15" t="str">
        <f t="shared" si="13"/>
        <v/>
      </c>
      <c r="AB428" s="15" t="str">
        <f>IF(LEN($AA428)=0,"N",IF(LEN($AA428)&gt;1,"Error -- Availability entered in an incorrect format",IF($AA428='Control Panel'!$F$36,$AA428,IF($AA428='Control Panel'!$F$37,$AA428,IF($AA428='Control Panel'!$F$38,$AA428,IF($AA428='Control Panel'!$F$39,$AA428,IF($AA428='Control Panel'!$F$40,$AA428,IF($AA428='Control Panel'!$F$41,$AA428,"Error -- Availability entered in an incorrect format"))))))))</f>
        <v>N</v>
      </c>
    </row>
    <row r="429" spans="1:28" s="15" customFormat="1" x14ac:dyDescent="0.25">
      <c r="A429" s="7">
        <v>417</v>
      </c>
      <c r="B429" s="346" t="s">
        <v>1185</v>
      </c>
      <c r="C429" s="344" t="s">
        <v>5</v>
      </c>
      <c r="D429" s="231"/>
      <c r="E429" s="268"/>
      <c r="F429" s="215" t="str">
        <f t="shared" si="12"/>
        <v>N/A</v>
      </c>
      <c r="G429" s="6"/>
      <c r="AA429" s="15" t="str">
        <f t="shared" si="13"/>
        <v/>
      </c>
      <c r="AB429" s="15" t="str">
        <f>IF(LEN($AA429)=0,"N",IF(LEN($AA429)&gt;1,"Error -- Availability entered in an incorrect format",IF($AA429='Control Panel'!$F$36,$AA429,IF($AA429='Control Panel'!$F$37,$AA429,IF($AA429='Control Panel'!$F$38,$AA429,IF($AA429='Control Panel'!$F$39,$AA429,IF($AA429='Control Panel'!$F$40,$AA429,IF($AA429='Control Panel'!$F$41,$AA429,"Error -- Availability entered in an incorrect format"))))))))</f>
        <v>N</v>
      </c>
    </row>
    <row r="430" spans="1:28" s="15" customFormat="1" x14ac:dyDescent="0.25">
      <c r="A430" s="7">
        <v>418</v>
      </c>
      <c r="B430" s="346" t="s">
        <v>125</v>
      </c>
      <c r="C430" s="344" t="s">
        <v>5</v>
      </c>
      <c r="D430" s="231"/>
      <c r="E430" s="268"/>
      <c r="F430" s="215" t="str">
        <f t="shared" si="12"/>
        <v>N/A</v>
      </c>
      <c r="G430" s="6"/>
      <c r="AA430" s="15" t="str">
        <f t="shared" si="13"/>
        <v/>
      </c>
      <c r="AB430" s="15" t="str">
        <f>IF(LEN($AA430)=0,"N",IF(LEN($AA430)&gt;1,"Error -- Availability entered in an incorrect format",IF($AA430='Control Panel'!$F$36,$AA430,IF($AA430='Control Panel'!$F$37,$AA430,IF($AA430='Control Panel'!$F$38,$AA430,IF($AA430='Control Panel'!$F$39,$AA430,IF($AA430='Control Panel'!$F$40,$AA430,IF($AA430='Control Panel'!$F$41,$AA430,"Error -- Availability entered in an incorrect format"))))))))</f>
        <v>N</v>
      </c>
    </row>
    <row r="431" spans="1:28" s="15" customFormat="1" x14ac:dyDescent="0.25">
      <c r="A431" s="7">
        <v>419</v>
      </c>
      <c r="B431" s="346" t="s">
        <v>2278</v>
      </c>
      <c r="C431" s="344" t="s">
        <v>5</v>
      </c>
      <c r="D431" s="231"/>
      <c r="E431" s="268"/>
      <c r="F431" s="215" t="str">
        <f t="shared" si="12"/>
        <v>N/A</v>
      </c>
      <c r="G431" s="6"/>
      <c r="AA431" s="15" t="str">
        <f t="shared" si="13"/>
        <v/>
      </c>
      <c r="AB431" s="15" t="str">
        <f>IF(LEN($AA431)=0,"N",IF(LEN($AA431)&gt;1,"Error -- Availability entered in an incorrect format",IF($AA431='Control Panel'!$F$36,$AA431,IF($AA431='Control Panel'!$F$37,$AA431,IF($AA431='Control Panel'!$F$38,$AA431,IF($AA431='Control Panel'!$F$39,$AA431,IF($AA431='Control Panel'!$F$40,$AA431,IF($AA431='Control Panel'!$F$41,$AA431,"Error -- Availability entered in an incorrect format"))))))))</f>
        <v>N</v>
      </c>
    </row>
    <row r="432" spans="1:28" s="15" customFormat="1" x14ac:dyDescent="0.25">
      <c r="A432" s="7">
        <v>420</v>
      </c>
      <c r="B432" s="346" t="s">
        <v>2279</v>
      </c>
      <c r="C432" s="344" t="s">
        <v>5</v>
      </c>
      <c r="D432" s="231"/>
      <c r="E432" s="268"/>
      <c r="F432" s="215" t="str">
        <f t="shared" si="12"/>
        <v>N/A</v>
      </c>
      <c r="G432" s="6"/>
      <c r="AA432" s="15" t="str">
        <f t="shared" si="13"/>
        <v/>
      </c>
      <c r="AB432" s="15" t="str">
        <f>IF(LEN($AA432)=0,"N",IF(LEN($AA432)&gt;1,"Error -- Availability entered in an incorrect format",IF($AA432='Control Panel'!$F$36,$AA432,IF($AA432='Control Panel'!$F$37,$AA432,IF($AA432='Control Panel'!$F$38,$AA432,IF($AA432='Control Panel'!$F$39,$AA432,IF($AA432='Control Panel'!$F$40,$AA432,IF($AA432='Control Panel'!$F$41,$AA432,"Error -- Availability entered in an incorrect format"))))))))</f>
        <v>N</v>
      </c>
    </row>
    <row r="433" spans="1:28" s="15" customFormat="1" x14ac:dyDescent="0.25">
      <c r="A433" s="7">
        <v>421</v>
      </c>
      <c r="B433" s="346" t="s">
        <v>2280</v>
      </c>
      <c r="C433" s="344" t="s">
        <v>5</v>
      </c>
      <c r="D433" s="231"/>
      <c r="E433" s="268"/>
      <c r="F433" s="215" t="str">
        <f t="shared" si="12"/>
        <v>N/A</v>
      </c>
      <c r="G433" s="6"/>
      <c r="AA433" s="15" t="str">
        <f t="shared" si="13"/>
        <v/>
      </c>
      <c r="AB433" s="15" t="str">
        <f>IF(LEN($AA433)=0,"N",IF(LEN($AA433)&gt;1,"Error -- Availability entered in an incorrect format",IF($AA433='Control Panel'!$F$36,$AA433,IF($AA433='Control Panel'!$F$37,$AA433,IF($AA433='Control Panel'!$F$38,$AA433,IF($AA433='Control Panel'!$F$39,$AA433,IF($AA433='Control Panel'!$F$40,$AA433,IF($AA433='Control Panel'!$F$41,$AA433,"Error -- Availability entered in an incorrect format"))))))))</f>
        <v>N</v>
      </c>
    </row>
    <row r="434" spans="1:28" s="15" customFormat="1" x14ac:dyDescent="0.25">
      <c r="A434" s="7">
        <v>422</v>
      </c>
      <c r="B434" s="346" t="s">
        <v>2281</v>
      </c>
      <c r="C434" s="344" t="s">
        <v>5</v>
      </c>
      <c r="D434" s="231"/>
      <c r="E434" s="268"/>
      <c r="F434" s="215" t="str">
        <f t="shared" si="12"/>
        <v>N/A</v>
      </c>
      <c r="G434" s="6"/>
      <c r="AA434" s="15" t="str">
        <f t="shared" si="13"/>
        <v/>
      </c>
      <c r="AB434" s="15" t="str">
        <f>IF(LEN($AA434)=0,"N",IF(LEN($AA434)&gt;1,"Error -- Availability entered in an incorrect format",IF($AA434='Control Panel'!$F$36,$AA434,IF($AA434='Control Panel'!$F$37,$AA434,IF($AA434='Control Panel'!$F$38,$AA434,IF($AA434='Control Panel'!$F$39,$AA434,IF($AA434='Control Panel'!$F$40,$AA434,IF($AA434='Control Panel'!$F$41,$AA434,"Error -- Availability entered in an incorrect format"))))))))</f>
        <v>N</v>
      </c>
    </row>
    <row r="435" spans="1:28" s="15" customFormat="1" x14ac:dyDescent="0.25">
      <c r="A435" s="7">
        <v>423</v>
      </c>
      <c r="B435" s="346" t="s">
        <v>2282</v>
      </c>
      <c r="C435" s="344" t="s">
        <v>5</v>
      </c>
      <c r="D435" s="231"/>
      <c r="E435" s="268"/>
      <c r="F435" s="215" t="str">
        <f t="shared" si="12"/>
        <v>N/A</v>
      </c>
      <c r="G435" s="6"/>
      <c r="AA435" s="15" t="str">
        <f t="shared" si="13"/>
        <v/>
      </c>
      <c r="AB435" s="15" t="str">
        <f>IF(LEN($AA435)=0,"N",IF(LEN($AA435)&gt;1,"Error -- Availability entered in an incorrect format",IF($AA435='Control Panel'!$F$36,$AA435,IF($AA435='Control Panel'!$F$37,$AA435,IF($AA435='Control Panel'!$F$38,$AA435,IF($AA435='Control Panel'!$F$39,$AA435,IF($AA435='Control Panel'!$F$40,$AA435,IF($AA435='Control Panel'!$F$41,$AA435,"Error -- Availability entered in an incorrect format"))))))))</f>
        <v>N</v>
      </c>
    </row>
    <row r="436" spans="1:28" s="15" customFormat="1" x14ac:dyDescent="0.25">
      <c r="A436" s="7">
        <v>424</v>
      </c>
      <c r="B436" s="346" t="s">
        <v>1788</v>
      </c>
      <c r="C436" s="344" t="s">
        <v>5</v>
      </c>
      <c r="D436" s="231"/>
      <c r="E436" s="268"/>
      <c r="F436" s="215" t="str">
        <f t="shared" si="12"/>
        <v>N/A</v>
      </c>
      <c r="G436" s="6"/>
      <c r="AA436" s="15" t="str">
        <f t="shared" si="13"/>
        <v/>
      </c>
      <c r="AB436" s="15" t="str">
        <f>IF(LEN($AA436)=0,"N",IF(LEN($AA436)&gt;1,"Error -- Availability entered in an incorrect format",IF($AA436='Control Panel'!$F$36,$AA436,IF($AA436='Control Panel'!$F$37,$AA436,IF($AA436='Control Panel'!$F$38,$AA436,IF($AA436='Control Panel'!$F$39,$AA436,IF($AA436='Control Panel'!$F$40,$AA436,IF($AA436='Control Panel'!$F$41,$AA436,"Error -- Availability entered in an incorrect format"))))))))</f>
        <v>N</v>
      </c>
    </row>
    <row r="437" spans="1:28" s="15" customFormat="1" ht="30" x14ac:dyDescent="0.25">
      <c r="A437" s="7">
        <v>425</v>
      </c>
      <c r="B437" s="346" t="s">
        <v>2283</v>
      </c>
      <c r="C437" s="344" t="s">
        <v>5</v>
      </c>
      <c r="D437" s="231"/>
      <c r="E437" s="268"/>
      <c r="F437" s="215" t="str">
        <f t="shared" si="12"/>
        <v>N/A</v>
      </c>
      <c r="G437" s="6"/>
      <c r="AA437" s="15" t="str">
        <f t="shared" si="13"/>
        <v/>
      </c>
      <c r="AB437" s="15" t="str">
        <f>IF(LEN($AA437)=0,"N",IF(LEN($AA437)&gt;1,"Error -- Availability entered in an incorrect format",IF($AA437='Control Panel'!$F$36,$AA437,IF($AA437='Control Panel'!$F$37,$AA437,IF($AA437='Control Panel'!$F$38,$AA437,IF($AA437='Control Panel'!$F$39,$AA437,IF($AA437='Control Panel'!$F$40,$AA437,IF($AA437='Control Panel'!$F$41,$AA437,"Error -- Availability entered in an incorrect format"))))))))</f>
        <v>N</v>
      </c>
    </row>
    <row r="438" spans="1:28" s="15" customFormat="1" x14ac:dyDescent="0.25">
      <c r="A438" s="7">
        <v>426</v>
      </c>
      <c r="B438" s="346" t="s">
        <v>2284</v>
      </c>
      <c r="C438" s="344" t="s">
        <v>5</v>
      </c>
      <c r="D438" s="231"/>
      <c r="E438" s="268"/>
      <c r="F438" s="215" t="str">
        <f t="shared" si="12"/>
        <v>N/A</v>
      </c>
      <c r="G438" s="6"/>
      <c r="AA438" s="15" t="str">
        <f t="shared" si="13"/>
        <v/>
      </c>
      <c r="AB438" s="15" t="str">
        <f>IF(LEN($AA438)=0,"N",IF(LEN($AA438)&gt;1,"Error -- Availability entered in an incorrect format",IF($AA438='Control Panel'!$F$36,$AA438,IF($AA438='Control Panel'!$F$37,$AA438,IF($AA438='Control Panel'!$F$38,$AA438,IF($AA438='Control Panel'!$F$39,$AA438,IF($AA438='Control Panel'!$F$40,$AA438,IF($AA438='Control Panel'!$F$41,$AA438,"Error -- Availability entered in an incorrect format"))))))))</f>
        <v>N</v>
      </c>
    </row>
    <row r="439" spans="1:28" s="15" customFormat="1" x14ac:dyDescent="0.25">
      <c r="A439" s="7">
        <v>427</v>
      </c>
      <c r="B439" s="346" t="s">
        <v>2277</v>
      </c>
      <c r="C439" s="344" t="s">
        <v>5</v>
      </c>
      <c r="D439" s="231"/>
      <c r="E439" s="268"/>
      <c r="F439" s="215" t="str">
        <f t="shared" si="12"/>
        <v>N/A</v>
      </c>
      <c r="G439" s="6"/>
      <c r="AA439" s="15" t="str">
        <f t="shared" si="13"/>
        <v/>
      </c>
      <c r="AB439" s="15" t="str">
        <f>IF(LEN($AA439)=0,"N",IF(LEN($AA439)&gt;1,"Error -- Availability entered in an incorrect format",IF($AA439='Control Panel'!$F$36,$AA439,IF($AA439='Control Panel'!$F$37,$AA439,IF($AA439='Control Panel'!$F$38,$AA439,IF($AA439='Control Panel'!$F$39,$AA439,IF($AA439='Control Panel'!$F$40,$AA439,IF($AA439='Control Panel'!$F$41,$AA439,"Error -- Availability entered in an incorrect format"))))))))</f>
        <v>N</v>
      </c>
    </row>
    <row r="440" spans="1:28" s="15" customFormat="1" x14ac:dyDescent="0.25">
      <c r="A440" s="7">
        <v>428</v>
      </c>
      <c r="B440" s="346" t="s">
        <v>2285</v>
      </c>
      <c r="C440" s="344" t="s">
        <v>5</v>
      </c>
      <c r="D440" s="231"/>
      <c r="E440" s="268"/>
      <c r="F440" s="215" t="str">
        <f t="shared" si="12"/>
        <v>N/A</v>
      </c>
      <c r="G440" s="6"/>
      <c r="AA440" s="15" t="str">
        <f t="shared" si="13"/>
        <v/>
      </c>
      <c r="AB440" s="15" t="str">
        <f>IF(LEN($AA440)=0,"N",IF(LEN($AA440)&gt;1,"Error -- Availability entered in an incorrect format",IF($AA440='Control Panel'!$F$36,$AA440,IF($AA440='Control Panel'!$F$37,$AA440,IF($AA440='Control Panel'!$F$38,$AA440,IF($AA440='Control Panel'!$F$39,$AA440,IF($AA440='Control Panel'!$F$40,$AA440,IF($AA440='Control Panel'!$F$41,$AA440,"Error -- Availability entered in an incorrect format"))))))))</f>
        <v>N</v>
      </c>
    </row>
    <row r="441" spans="1:28" s="15" customFormat="1" x14ac:dyDescent="0.25">
      <c r="A441" s="7">
        <v>429</v>
      </c>
      <c r="B441" s="346" t="s">
        <v>2286</v>
      </c>
      <c r="C441" s="344" t="s">
        <v>5</v>
      </c>
      <c r="D441" s="231"/>
      <c r="E441" s="268"/>
      <c r="F441" s="215" t="str">
        <f t="shared" si="12"/>
        <v>N/A</v>
      </c>
      <c r="G441" s="6"/>
      <c r="AA441" s="15" t="str">
        <f t="shared" si="13"/>
        <v/>
      </c>
      <c r="AB441" s="15" t="str">
        <f>IF(LEN($AA441)=0,"N",IF(LEN($AA441)&gt;1,"Error -- Availability entered in an incorrect format",IF($AA441='Control Panel'!$F$36,$AA441,IF($AA441='Control Panel'!$F$37,$AA441,IF($AA441='Control Panel'!$F$38,$AA441,IF($AA441='Control Panel'!$F$39,$AA441,IF($AA441='Control Panel'!$F$40,$AA441,IF($AA441='Control Panel'!$F$41,$AA441,"Error -- Availability entered in an incorrect format"))))))))</f>
        <v>N</v>
      </c>
    </row>
    <row r="442" spans="1:28" s="15" customFormat="1" x14ac:dyDescent="0.25">
      <c r="A442" s="7">
        <v>430</v>
      </c>
      <c r="B442" s="346" t="s">
        <v>2287</v>
      </c>
      <c r="C442" s="344" t="s">
        <v>5</v>
      </c>
      <c r="D442" s="231"/>
      <c r="E442" s="268"/>
      <c r="F442" s="215" t="str">
        <f t="shared" si="12"/>
        <v>N/A</v>
      </c>
      <c r="G442" s="6"/>
      <c r="AA442" s="15" t="str">
        <f t="shared" si="13"/>
        <v/>
      </c>
      <c r="AB442" s="15" t="str">
        <f>IF(LEN($AA442)=0,"N",IF(LEN($AA442)&gt;1,"Error -- Availability entered in an incorrect format",IF($AA442='Control Panel'!$F$36,$AA442,IF($AA442='Control Panel'!$F$37,$AA442,IF($AA442='Control Panel'!$F$38,$AA442,IF($AA442='Control Panel'!$F$39,$AA442,IF($AA442='Control Panel'!$F$40,$AA442,IF($AA442='Control Panel'!$F$41,$AA442,"Error -- Availability entered in an incorrect format"))))))))</f>
        <v>N</v>
      </c>
    </row>
    <row r="443" spans="1:28" s="15" customFormat="1" x14ac:dyDescent="0.25">
      <c r="A443" s="7">
        <v>431</v>
      </c>
      <c r="B443" s="346" t="s">
        <v>40</v>
      </c>
      <c r="C443" s="344" t="s">
        <v>5</v>
      </c>
      <c r="D443" s="231"/>
      <c r="E443" s="268"/>
      <c r="F443" s="215" t="str">
        <f t="shared" si="12"/>
        <v>N/A</v>
      </c>
      <c r="G443" s="6"/>
      <c r="AA443" s="15" t="str">
        <f t="shared" si="13"/>
        <v/>
      </c>
      <c r="AB443" s="15" t="str">
        <f>IF(LEN($AA443)=0,"N",IF(LEN($AA443)&gt;1,"Error -- Availability entered in an incorrect format",IF($AA443='Control Panel'!$F$36,$AA443,IF($AA443='Control Panel'!$F$37,$AA443,IF($AA443='Control Panel'!$F$38,$AA443,IF($AA443='Control Panel'!$F$39,$AA443,IF($AA443='Control Panel'!$F$40,$AA443,IF($AA443='Control Panel'!$F$41,$AA443,"Error -- Availability entered in an incorrect format"))))))))</f>
        <v>N</v>
      </c>
    </row>
    <row r="444" spans="1:28" s="15" customFormat="1" x14ac:dyDescent="0.25">
      <c r="A444" s="7">
        <v>432</v>
      </c>
      <c r="B444" s="346" t="s">
        <v>2288</v>
      </c>
      <c r="C444" s="344" t="s">
        <v>5</v>
      </c>
      <c r="D444" s="231"/>
      <c r="E444" s="268"/>
      <c r="F444" s="215" t="str">
        <f t="shared" si="12"/>
        <v>N/A</v>
      </c>
      <c r="G444" s="6"/>
      <c r="AA444" s="15" t="str">
        <f t="shared" si="13"/>
        <v/>
      </c>
      <c r="AB444" s="15" t="str">
        <f>IF(LEN($AA444)=0,"N",IF(LEN($AA444)&gt;1,"Error -- Availability entered in an incorrect format",IF($AA444='Control Panel'!$F$36,$AA444,IF($AA444='Control Panel'!$F$37,$AA444,IF($AA444='Control Panel'!$F$38,$AA444,IF($AA444='Control Panel'!$F$39,$AA444,IF($AA444='Control Panel'!$F$40,$AA444,IF($AA444='Control Panel'!$F$41,$AA444,"Error -- Availability entered in an incorrect format"))))))))</f>
        <v>N</v>
      </c>
    </row>
    <row r="445" spans="1:28" s="15" customFormat="1" x14ac:dyDescent="0.25">
      <c r="A445" s="7">
        <v>433</v>
      </c>
      <c r="B445" s="346" t="s">
        <v>1788</v>
      </c>
      <c r="C445" s="344" t="s">
        <v>5</v>
      </c>
      <c r="D445" s="231"/>
      <c r="E445" s="268"/>
      <c r="F445" s="215" t="str">
        <f t="shared" si="12"/>
        <v>N/A</v>
      </c>
      <c r="G445" s="6"/>
      <c r="AA445" s="15" t="str">
        <f t="shared" si="13"/>
        <v/>
      </c>
      <c r="AB445" s="15" t="str">
        <f>IF(LEN($AA445)=0,"N",IF(LEN($AA445)&gt;1,"Error -- Availability entered in an incorrect format",IF($AA445='Control Panel'!$F$36,$AA445,IF($AA445='Control Panel'!$F$37,$AA445,IF($AA445='Control Panel'!$F$38,$AA445,IF($AA445='Control Panel'!$F$39,$AA445,IF($AA445='Control Panel'!$F$40,$AA445,IF($AA445='Control Panel'!$F$41,$AA445,"Error -- Availability entered in an incorrect format"))))))))</f>
        <v>N</v>
      </c>
    </row>
    <row r="446" spans="1:28" s="15" customFormat="1" x14ac:dyDescent="0.25">
      <c r="A446" s="7">
        <v>434</v>
      </c>
      <c r="B446" s="346" t="s">
        <v>2289</v>
      </c>
      <c r="C446" s="344" t="s">
        <v>5</v>
      </c>
      <c r="D446" s="231"/>
      <c r="E446" s="268"/>
      <c r="F446" s="215" t="str">
        <f t="shared" si="12"/>
        <v>N/A</v>
      </c>
      <c r="G446" s="6"/>
      <c r="AA446" s="15" t="str">
        <f t="shared" si="13"/>
        <v/>
      </c>
      <c r="AB446" s="15" t="str">
        <f>IF(LEN($AA446)=0,"N",IF(LEN($AA446)&gt;1,"Error -- Availability entered in an incorrect format",IF($AA446='Control Panel'!$F$36,$AA446,IF($AA446='Control Panel'!$F$37,$AA446,IF($AA446='Control Panel'!$F$38,$AA446,IF($AA446='Control Panel'!$F$39,$AA446,IF($AA446='Control Panel'!$F$40,$AA446,IF($AA446='Control Panel'!$F$41,$AA446,"Error -- Availability entered in an incorrect format"))))))))</f>
        <v>N</v>
      </c>
    </row>
    <row r="447" spans="1:28" s="15" customFormat="1" ht="30" x14ac:dyDescent="0.25">
      <c r="A447" s="7">
        <v>435</v>
      </c>
      <c r="B447" s="346" t="s">
        <v>2290</v>
      </c>
      <c r="C447" s="344" t="s">
        <v>5</v>
      </c>
      <c r="D447" s="231"/>
      <c r="E447" s="268"/>
      <c r="F447" s="215" t="str">
        <f t="shared" si="12"/>
        <v>N/A</v>
      </c>
      <c r="G447" s="6"/>
      <c r="AA447" s="15" t="str">
        <f t="shared" si="13"/>
        <v/>
      </c>
      <c r="AB447" s="15" t="str">
        <f>IF(LEN($AA447)=0,"N",IF(LEN($AA447)&gt;1,"Error -- Availability entered in an incorrect format",IF($AA447='Control Panel'!$F$36,$AA447,IF($AA447='Control Panel'!$F$37,$AA447,IF($AA447='Control Panel'!$F$38,$AA447,IF($AA447='Control Panel'!$F$39,$AA447,IF($AA447='Control Panel'!$F$40,$AA447,IF($AA447='Control Panel'!$F$41,$AA447,"Error -- Availability entered in an incorrect format"))))))))</f>
        <v>N</v>
      </c>
    </row>
    <row r="448" spans="1:28" s="15" customFormat="1" x14ac:dyDescent="0.25">
      <c r="A448" s="7">
        <v>436</v>
      </c>
      <c r="B448" s="343" t="s">
        <v>2291</v>
      </c>
      <c r="C448" s="344"/>
      <c r="D448" s="231"/>
      <c r="E448" s="268"/>
      <c r="F448" s="215" t="str">
        <f t="shared" si="12"/>
        <v>N/A</v>
      </c>
      <c r="G448" s="6"/>
      <c r="AA448" s="15" t="str">
        <f t="shared" si="13"/>
        <v/>
      </c>
      <c r="AB448" s="15" t="str">
        <f>IF(LEN($AA448)=0,"N",IF(LEN($AA448)&gt;1,"Error -- Availability entered in an incorrect format",IF($AA448='Control Panel'!$F$36,$AA448,IF($AA448='Control Panel'!$F$37,$AA448,IF($AA448='Control Panel'!$F$38,$AA448,IF($AA448='Control Panel'!$F$39,$AA448,IF($AA448='Control Panel'!$F$40,$AA448,IF($AA448='Control Panel'!$F$41,$AA448,"Error -- Availability entered in an incorrect format"))))))))</f>
        <v>N</v>
      </c>
    </row>
    <row r="449" spans="1:28" s="15" customFormat="1" ht="30" x14ac:dyDescent="0.25">
      <c r="A449" s="7">
        <v>437</v>
      </c>
      <c r="B449" s="345" t="s">
        <v>2292</v>
      </c>
      <c r="C449" s="344" t="s">
        <v>6</v>
      </c>
      <c r="D449" s="231"/>
      <c r="E449" s="268"/>
      <c r="F449" s="215" t="str">
        <f t="shared" si="12"/>
        <v>N/A</v>
      </c>
      <c r="G449" s="6"/>
      <c r="AA449" s="15" t="str">
        <f t="shared" si="13"/>
        <v/>
      </c>
      <c r="AB449" s="15" t="str">
        <f>IF(LEN($AA449)=0,"N",IF(LEN($AA449)&gt;1,"Error -- Availability entered in an incorrect format",IF($AA449='Control Panel'!$F$36,$AA449,IF($AA449='Control Panel'!$F$37,$AA449,IF($AA449='Control Panel'!$F$38,$AA449,IF($AA449='Control Panel'!$F$39,$AA449,IF($AA449='Control Panel'!$F$40,$AA449,IF($AA449='Control Panel'!$F$41,$AA449,"Error -- Availability entered in an incorrect format"))))))))</f>
        <v>N</v>
      </c>
    </row>
    <row r="450" spans="1:28" s="15" customFormat="1" x14ac:dyDescent="0.25">
      <c r="A450" s="7">
        <v>438</v>
      </c>
      <c r="B450" s="346" t="s">
        <v>2293</v>
      </c>
      <c r="C450" s="344"/>
      <c r="D450" s="231"/>
      <c r="E450" s="268"/>
      <c r="F450" s="215" t="str">
        <f t="shared" si="12"/>
        <v>N/A</v>
      </c>
      <c r="G450" s="6"/>
      <c r="AA450" s="15" t="str">
        <f t="shared" si="13"/>
        <v/>
      </c>
      <c r="AB450" s="15" t="str">
        <f>IF(LEN($AA450)=0,"N",IF(LEN($AA450)&gt;1,"Error -- Availability entered in an incorrect format",IF($AA450='Control Panel'!$F$36,$AA450,IF($AA450='Control Panel'!$F$37,$AA450,IF($AA450='Control Panel'!$F$38,$AA450,IF($AA450='Control Panel'!$F$39,$AA450,IF($AA450='Control Panel'!$F$40,$AA450,IF($AA450='Control Panel'!$F$41,$AA450,"Error -- Availability entered in an incorrect format"))))))))</f>
        <v>N</v>
      </c>
    </row>
    <row r="451" spans="1:28" s="15" customFormat="1" x14ac:dyDescent="0.25">
      <c r="A451" s="7">
        <v>439</v>
      </c>
      <c r="B451" s="346" t="s">
        <v>2294</v>
      </c>
      <c r="C451" s="344" t="s">
        <v>6</v>
      </c>
      <c r="D451" s="231"/>
      <c r="E451" s="268"/>
      <c r="F451" s="215" t="str">
        <f t="shared" si="12"/>
        <v>N/A</v>
      </c>
      <c r="G451" s="6"/>
      <c r="AA451" s="15" t="str">
        <f t="shared" si="13"/>
        <v/>
      </c>
      <c r="AB451" s="15" t="str">
        <f>IF(LEN($AA451)=0,"N",IF(LEN($AA451)&gt;1,"Error -- Availability entered in an incorrect format",IF($AA451='Control Panel'!$F$36,$AA451,IF($AA451='Control Panel'!$F$37,$AA451,IF($AA451='Control Panel'!$F$38,$AA451,IF($AA451='Control Panel'!$F$39,$AA451,IF($AA451='Control Panel'!$F$40,$AA451,IF($AA451='Control Panel'!$F$41,$AA451,"Error -- Availability entered in an incorrect format"))))))))</f>
        <v>N</v>
      </c>
    </row>
    <row r="452" spans="1:28" s="15" customFormat="1" x14ac:dyDescent="0.25">
      <c r="A452" s="7">
        <v>440</v>
      </c>
      <c r="B452" s="346" t="s">
        <v>2295</v>
      </c>
      <c r="C452" s="344" t="s">
        <v>6</v>
      </c>
      <c r="D452" s="231"/>
      <c r="E452" s="268"/>
      <c r="F452" s="215" t="str">
        <f t="shared" si="12"/>
        <v>N/A</v>
      </c>
      <c r="G452" s="6"/>
      <c r="AA452" s="15" t="str">
        <f t="shared" si="13"/>
        <v/>
      </c>
      <c r="AB452" s="15" t="str">
        <f>IF(LEN($AA452)=0,"N",IF(LEN($AA452)&gt;1,"Error -- Availability entered in an incorrect format",IF($AA452='Control Panel'!$F$36,$AA452,IF($AA452='Control Panel'!$F$37,$AA452,IF($AA452='Control Panel'!$F$38,$AA452,IF($AA452='Control Panel'!$F$39,$AA452,IF($AA452='Control Panel'!$F$40,$AA452,IF($AA452='Control Panel'!$F$41,$AA452,"Error -- Availability entered in an incorrect format"))))))))</f>
        <v>N</v>
      </c>
    </row>
    <row r="453" spans="1:28" s="15" customFormat="1" x14ac:dyDescent="0.25">
      <c r="A453" s="7">
        <v>441</v>
      </c>
      <c r="B453" s="346" t="s">
        <v>2296</v>
      </c>
      <c r="C453" s="344" t="s">
        <v>6</v>
      </c>
      <c r="D453" s="231"/>
      <c r="E453" s="268"/>
      <c r="F453" s="215" t="str">
        <f t="shared" si="12"/>
        <v>N/A</v>
      </c>
      <c r="G453" s="6"/>
      <c r="AA453" s="15" t="str">
        <f t="shared" si="13"/>
        <v/>
      </c>
      <c r="AB453" s="15" t="str">
        <f>IF(LEN($AA453)=0,"N",IF(LEN($AA453)&gt;1,"Error -- Availability entered in an incorrect format",IF($AA453='Control Panel'!$F$36,$AA453,IF($AA453='Control Panel'!$F$37,$AA453,IF($AA453='Control Panel'!$F$38,$AA453,IF($AA453='Control Panel'!$F$39,$AA453,IF($AA453='Control Panel'!$F$40,$AA453,IF($AA453='Control Panel'!$F$41,$AA453,"Error -- Availability entered in an incorrect format"))))))))</f>
        <v>N</v>
      </c>
    </row>
    <row r="454" spans="1:28" s="15" customFormat="1" x14ac:dyDescent="0.25">
      <c r="A454" s="7">
        <v>442</v>
      </c>
      <c r="B454" s="346" t="s">
        <v>2297</v>
      </c>
      <c r="C454" s="344" t="s">
        <v>6</v>
      </c>
      <c r="D454" s="231"/>
      <c r="E454" s="268"/>
      <c r="F454" s="215" t="str">
        <f t="shared" si="12"/>
        <v>N/A</v>
      </c>
      <c r="G454" s="6"/>
      <c r="AA454" s="15" t="str">
        <f t="shared" si="13"/>
        <v/>
      </c>
      <c r="AB454" s="15" t="str">
        <f>IF(LEN($AA454)=0,"N",IF(LEN($AA454)&gt;1,"Error -- Availability entered in an incorrect format",IF($AA454='Control Panel'!$F$36,$AA454,IF($AA454='Control Panel'!$F$37,$AA454,IF($AA454='Control Panel'!$F$38,$AA454,IF($AA454='Control Panel'!$F$39,$AA454,IF($AA454='Control Panel'!$F$40,$AA454,IF($AA454='Control Panel'!$F$41,$AA454,"Error -- Availability entered in an incorrect format"))))))))</f>
        <v>N</v>
      </c>
    </row>
    <row r="455" spans="1:28" s="15" customFormat="1" x14ac:dyDescent="0.25">
      <c r="A455" s="7">
        <v>443</v>
      </c>
      <c r="B455" s="346" t="s">
        <v>2298</v>
      </c>
      <c r="C455" s="344" t="s">
        <v>6</v>
      </c>
      <c r="D455" s="231"/>
      <c r="E455" s="268"/>
      <c r="F455" s="215" t="str">
        <f t="shared" si="12"/>
        <v>N/A</v>
      </c>
      <c r="G455" s="6"/>
      <c r="AA455" s="15" t="str">
        <f t="shared" si="13"/>
        <v/>
      </c>
      <c r="AB455" s="15" t="str">
        <f>IF(LEN($AA455)=0,"N",IF(LEN($AA455)&gt;1,"Error -- Availability entered in an incorrect format",IF($AA455='Control Panel'!$F$36,$AA455,IF($AA455='Control Panel'!$F$37,$AA455,IF($AA455='Control Panel'!$F$38,$AA455,IF($AA455='Control Panel'!$F$39,$AA455,IF($AA455='Control Panel'!$F$40,$AA455,IF($AA455='Control Panel'!$F$41,$AA455,"Error -- Availability entered in an incorrect format"))))))))</f>
        <v>N</v>
      </c>
    </row>
    <row r="456" spans="1:28" s="15" customFormat="1" x14ac:dyDescent="0.25">
      <c r="A456" s="7">
        <v>444</v>
      </c>
      <c r="B456" s="346" t="s">
        <v>2299</v>
      </c>
      <c r="C456" s="344" t="s">
        <v>6</v>
      </c>
      <c r="D456" s="231"/>
      <c r="E456" s="268"/>
      <c r="F456" s="215" t="str">
        <f t="shared" si="12"/>
        <v>N/A</v>
      </c>
      <c r="G456" s="6"/>
      <c r="AA456" s="15" t="str">
        <f t="shared" si="13"/>
        <v/>
      </c>
      <c r="AB456" s="15" t="str">
        <f>IF(LEN($AA456)=0,"N",IF(LEN($AA456)&gt;1,"Error -- Availability entered in an incorrect format",IF($AA456='Control Panel'!$F$36,$AA456,IF($AA456='Control Panel'!$F$37,$AA456,IF($AA456='Control Panel'!$F$38,$AA456,IF($AA456='Control Panel'!$F$39,$AA456,IF($AA456='Control Panel'!$F$40,$AA456,IF($AA456='Control Panel'!$F$41,$AA456,"Error -- Availability entered in an incorrect format"))))))))</f>
        <v>N</v>
      </c>
    </row>
    <row r="457" spans="1:28" s="15" customFormat="1" x14ac:dyDescent="0.25">
      <c r="A457" s="7">
        <v>445</v>
      </c>
      <c r="B457" s="346" t="s">
        <v>2300</v>
      </c>
      <c r="C457" s="344" t="s">
        <v>6</v>
      </c>
      <c r="D457" s="231"/>
      <c r="E457" s="268"/>
      <c r="F457" s="215" t="str">
        <f t="shared" si="12"/>
        <v>N/A</v>
      </c>
      <c r="G457" s="6"/>
      <c r="AA457" s="15" t="str">
        <f t="shared" si="13"/>
        <v/>
      </c>
      <c r="AB457" s="15" t="str">
        <f>IF(LEN($AA457)=0,"N",IF(LEN($AA457)&gt;1,"Error -- Availability entered in an incorrect format",IF($AA457='Control Panel'!$F$36,$AA457,IF($AA457='Control Panel'!$F$37,$AA457,IF($AA457='Control Panel'!$F$38,$AA457,IF($AA457='Control Panel'!$F$39,$AA457,IF($AA457='Control Panel'!$F$40,$AA457,IF($AA457='Control Panel'!$F$41,$AA457,"Error -- Availability entered in an incorrect format"))))))))</f>
        <v>N</v>
      </c>
    </row>
    <row r="458" spans="1:28" s="15" customFormat="1" x14ac:dyDescent="0.25">
      <c r="A458" s="7">
        <v>446</v>
      </c>
      <c r="B458" s="346" t="s">
        <v>2301</v>
      </c>
      <c r="C458" s="344" t="s">
        <v>6</v>
      </c>
      <c r="D458" s="231"/>
      <c r="E458" s="268"/>
      <c r="F458" s="215" t="str">
        <f t="shared" si="12"/>
        <v>N/A</v>
      </c>
      <c r="G458" s="6"/>
      <c r="AA458" s="15" t="str">
        <f t="shared" si="13"/>
        <v/>
      </c>
      <c r="AB458" s="15" t="str">
        <f>IF(LEN($AA458)=0,"N",IF(LEN($AA458)&gt;1,"Error -- Availability entered in an incorrect format",IF($AA458='Control Panel'!$F$36,$AA458,IF($AA458='Control Panel'!$F$37,$AA458,IF($AA458='Control Panel'!$F$38,$AA458,IF($AA458='Control Panel'!$F$39,$AA458,IF($AA458='Control Panel'!$F$40,$AA458,IF($AA458='Control Panel'!$F$41,$AA458,"Error -- Availability entered in an incorrect format"))))))))</f>
        <v>N</v>
      </c>
    </row>
    <row r="459" spans="1:28" s="15" customFormat="1" x14ac:dyDescent="0.25">
      <c r="A459" s="7">
        <v>447</v>
      </c>
      <c r="B459" s="345" t="s">
        <v>2302</v>
      </c>
      <c r="C459" s="344" t="s">
        <v>6</v>
      </c>
      <c r="D459" s="231"/>
      <c r="E459" s="268"/>
      <c r="F459" s="215" t="str">
        <f t="shared" si="12"/>
        <v>N/A</v>
      </c>
      <c r="G459" s="6"/>
      <c r="AA459" s="15" t="str">
        <f t="shared" si="13"/>
        <v/>
      </c>
      <c r="AB459" s="15" t="str">
        <f>IF(LEN($AA459)=0,"N",IF(LEN($AA459)&gt;1,"Error -- Availability entered in an incorrect format",IF($AA459='Control Panel'!$F$36,$AA459,IF($AA459='Control Panel'!$F$37,$AA459,IF($AA459='Control Panel'!$F$38,$AA459,IF($AA459='Control Panel'!$F$39,$AA459,IF($AA459='Control Panel'!$F$40,$AA459,IF($AA459='Control Panel'!$F$41,$AA459,"Error -- Availability entered in an incorrect format"))))))))</f>
        <v>N</v>
      </c>
    </row>
    <row r="460" spans="1:28" s="15" customFormat="1" ht="30" x14ac:dyDescent="0.25">
      <c r="A460" s="7">
        <v>448</v>
      </c>
      <c r="B460" s="345" t="s">
        <v>2303</v>
      </c>
      <c r="C460" s="344" t="s">
        <v>6</v>
      </c>
      <c r="D460" s="231"/>
      <c r="E460" s="268"/>
      <c r="F460" s="215" t="str">
        <f t="shared" si="12"/>
        <v>N/A</v>
      </c>
      <c r="G460" s="6"/>
      <c r="AA460" s="15" t="str">
        <f t="shared" si="13"/>
        <v/>
      </c>
      <c r="AB460" s="15" t="str">
        <f>IF(LEN($AA460)=0,"N",IF(LEN($AA460)&gt;1,"Error -- Availability entered in an incorrect format",IF($AA460='Control Panel'!$F$36,$AA460,IF($AA460='Control Panel'!$F$37,$AA460,IF($AA460='Control Panel'!$F$38,$AA460,IF($AA460='Control Panel'!$F$39,$AA460,IF($AA460='Control Panel'!$F$40,$AA460,IF($AA460='Control Panel'!$F$41,$AA460,"Error -- Availability entered in an incorrect format"))))))))</f>
        <v>N</v>
      </c>
    </row>
    <row r="461" spans="1:28" s="15" customFormat="1" x14ac:dyDescent="0.25">
      <c r="A461" s="7">
        <v>449</v>
      </c>
      <c r="B461" s="345" t="s">
        <v>2304</v>
      </c>
      <c r="C461" s="344" t="s">
        <v>6</v>
      </c>
      <c r="D461" s="231"/>
      <c r="E461" s="268"/>
      <c r="F461" s="215" t="str">
        <f t="shared" si="12"/>
        <v>N/A</v>
      </c>
      <c r="G461" s="6"/>
      <c r="AA461" s="15" t="str">
        <f t="shared" si="13"/>
        <v/>
      </c>
      <c r="AB461" s="15" t="str">
        <f>IF(LEN($AA461)=0,"N",IF(LEN($AA461)&gt;1,"Error -- Availability entered in an incorrect format",IF($AA461='Control Panel'!$F$36,$AA461,IF($AA461='Control Panel'!$F$37,$AA461,IF($AA461='Control Panel'!$F$38,$AA461,IF($AA461='Control Panel'!$F$39,$AA461,IF($AA461='Control Panel'!$F$40,$AA461,IF($AA461='Control Panel'!$F$41,$AA461,"Error -- Availability entered in an incorrect format"))))))))</f>
        <v>N</v>
      </c>
    </row>
    <row r="462" spans="1:28" s="15" customFormat="1" x14ac:dyDescent="0.25">
      <c r="A462" s="7">
        <v>450</v>
      </c>
      <c r="B462" s="345" t="s">
        <v>2305</v>
      </c>
      <c r="C462" s="344" t="s">
        <v>6</v>
      </c>
      <c r="D462" s="231"/>
      <c r="E462" s="268"/>
      <c r="F462" s="215" t="str">
        <f t="shared" ref="F462:F502" si="14">IF($D$10=$A$9,"N/A",$D$10)</f>
        <v>N/A</v>
      </c>
      <c r="G462" s="6"/>
      <c r="AA462" s="15" t="str">
        <f t="shared" ref="AA462:AA502" si="15">TRIM($D462)</f>
        <v/>
      </c>
      <c r="AB462" s="15" t="str">
        <f>IF(LEN($AA462)=0,"N",IF(LEN($AA462)&gt;1,"Error -- Availability entered in an incorrect format",IF($AA462='Control Panel'!$F$36,$AA462,IF($AA462='Control Panel'!$F$37,$AA462,IF($AA462='Control Panel'!$F$38,$AA462,IF($AA462='Control Panel'!$F$39,$AA462,IF($AA462='Control Panel'!$F$40,$AA462,IF($AA462='Control Panel'!$F$41,$AA462,"Error -- Availability entered in an incorrect format"))))))))</f>
        <v>N</v>
      </c>
    </row>
    <row r="463" spans="1:28" s="15" customFormat="1" ht="30" x14ac:dyDescent="0.25">
      <c r="A463" s="7">
        <v>451</v>
      </c>
      <c r="B463" s="345" t="s">
        <v>2306</v>
      </c>
      <c r="C463" s="344" t="s">
        <v>6</v>
      </c>
      <c r="D463" s="231"/>
      <c r="E463" s="268"/>
      <c r="F463" s="215" t="str">
        <f t="shared" si="14"/>
        <v>N/A</v>
      </c>
      <c r="G463" s="6"/>
      <c r="AA463" s="15" t="str">
        <f t="shared" si="15"/>
        <v/>
      </c>
      <c r="AB463" s="15" t="str">
        <f>IF(LEN($AA463)=0,"N",IF(LEN($AA463)&gt;1,"Error -- Availability entered in an incorrect format",IF($AA463='Control Panel'!$F$36,$AA463,IF($AA463='Control Panel'!$F$37,$AA463,IF($AA463='Control Panel'!$F$38,$AA463,IF($AA463='Control Panel'!$F$39,$AA463,IF($AA463='Control Panel'!$F$40,$AA463,IF($AA463='Control Panel'!$F$41,$AA463,"Error -- Availability entered in an incorrect format"))))))))</f>
        <v>N</v>
      </c>
    </row>
    <row r="464" spans="1:28" s="15" customFormat="1" x14ac:dyDescent="0.25">
      <c r="A464" s="7">
        <v>452</v>
      </c>
      <c r="B464" s="345" t="s">
        <v>2307</v>
      </c>
      <c r="C464" s="344" t="s">
        <v>6</v>
      </c>
      <c r="D464" s="231"/>
      <c r="E464" s="268"/>
      <c r="F464" s="215" t="str">
        <f t="shared" si="14"/>
        <v>N/A</v>
      </c>
      <c r="G464" s="6"/>
      <c r="AA464" s="15" t="str">
        <f t="shared" si="15"/>
        <v/>
      </c>
      <c r="AB464" s="15" t="str">
        <f>IF(LEN($AA464)=0,"N",IF(LEN($AA464)&gt;1,"Error -- Availability entered in an incorrect format",IF($AA464='Control Panel'!$F$36,$AA464,IF($AA464='Control Panel'!$F$37,$AA464,IF($AA464='Control Panel'!$F$38,$AA464,IF($AA464='Control Panel'!$F$39,$AA464,IF($AA464='Control Panel'!$F$40,$AA464,IF($AA464='Control Panel'!$F$41,$AA464,"Error -- Availability entered in an incorrect format"))))))))</f>
        <v>N</v>
      </c>
    </row>
    <row r="465" spans="1:28" s="15" customFormat="1" x14ac:dyDescent="0.25">
      <c r="A465" s="7">
        <v>453</v>
      </c>
      <c r="B465" s="345" t="s">
        <v>2308</v>
      </c>
      <c r="C465" s="344" t="s">
        <v>6</v>
      </c>
      <c r="D465" s="231"/>
      <c r="E465" s="268"/>
      <c r="F465" s="215" t="str">
        <f t="shared" si="14"/>
        <v>N/A</v>
      </c>
      <c r="G465" s="6"/>
      <c r="AA465" s="15" t="str">
        <f t="shared" si="15"/>
        <v/>
      </c>
      <c r="AB465" s="15" t="str">
        <f>IF(LEN($AA465)=0,"N",IF(LEN($AA465)&gt;1,"Error -- Availability entered in an incorrect format",IF($AA465='Control Panel'!$F$36,$AA465,IF($AA465='Control Panel'!$F$37,$AA465,IF($AA465='Control Panel'!$F$38,$AA465,IF($AA465='Control Panel'!$F$39,$AA465,IF($AA465='Control Panel'!$F$40,$AA465,IF($AA465='Control Panel'!$F$41,$AA465,"Error -- Availability entered in an incorrect format"))))))))</f>
        <v>N</v>
      </c>
    </row>
    <row r="466" spans="1:28" s="15" customFormat="1" ht="30" x14ac:dyDescent="0.25">
      <c r="A466" s="7">
        <v>454</v>
      </c>
      <c r="B466" s="345" t="s">
        <v>2309</v>
      </c>
      <c r="C466" s="344" t="s">
        <v>6</v>
      </c>
      <c r="D466" s="231"/>
      <c r="E466" s="268"/>
      <c r="F466" s="215" t="str">
        <f t="shared" si="14"/>
        <v>N/A</v>
      </c>
      <c r="G466" s="6"/>
      <c r="AA466" s="15" t="str">
        <f t="shared" si="15"/>
        <v/>
      </c>
      <c r="AB466" s="15" t="str">
        <f>IF(LEN($AA466)=0,"N",IF(LEN($AA466)&gt;1,"Error -- Availability entered in an incorrect format",IF($AA466='Control Panel'!$F$36,$AA466,IF($AA466='Control Panel'!$F$37,$AA466,IF($AA466='Control Panel'!$F$38,$AA466,IF($AA466='Control Panel'!$F$39,$AA466,IF($AA466='Control Panel'!$F$40,$AA466,IF($AA466='Control Panel'!$F$41,$AA466,"Error -- Availability entered in an incorrect format"))))))))</f>
        <v>N</v>
      </c>
    </row>
    <row r="467" spans="1:28" s="15" customFormat="1" ht="30" x14ac:dyDescent="0.25">
      <c r="A467" s="7">
        <v>455</v>
      </c>
      <c r="B467" s="345" t="s">
        <v>2310</v>
      </c>
      <c r="C467" s="344" t="s">
        <v>6</v>
      </c>
      <c r="D467" s="231"/>
      <c r="E467" s="268"/>
      <c r="F467" s="215" t="str">
        <f t="shared" si="14"/>
        <v>N/A</v>
      </c>
      <c r="G467" s="6"/>
      <c r="AA467" s="15" t="str">
        <f t="shared" si="15"/>
        <v/>
      </c>
      <c r="AB467" s="15" t="str">
        <f>IF(LEN($AA467)=0,"N",IF(LEN($AA467)&gt;1,"Error -- Availability entered in an incorrect format",IF($AA467='Control Panel'!$F$36,$AA467,IF($AA467='Control Panel'!$F$37,$AA467,IF($AA467='Control Panel'!$F$38,$AA467,IF($AA467='Control Panel'!$F$39,$AA467,IF($AA467='Control Panel'!$F$40,$AA467,IF($AA467='Control Panel'!$F$41,$AA467,"Error -- Availability entered in an incorrect format"))))))))</f>
        <v>N</v>
      </c>
    </row>
    <row r="468" spans="1:28" s="15" customFormat="1" x14ac:dyDescent="0.25">
      <c r="A468" s="7">
        <v>456</v>
      </c>
      <c r="B468" s="345" t="s">
        <v>2311</v>
      </c>
      <c r="C468" s="344" t="s">
        <v>6</v>
      </c>
      <c r="D468" s="231"/>
      <c r="E468" s="268"/>
      <c r="F468" s="215" t="str">
        <f t="shared" si="14"/>
        <v>N/A</v>
      </c>
      <c r="G468" s="6"/>
      <c r="AA468" s="15" t="str">
        <f t="shared" si="15"/>
        <v/>
      </c>
      <c r="AB468" s="15" t="str">
        <f>IF(LEN($AA468)=0,"N",IF(LEN($AA468)&gt;1,"Error -- Availability entered in an incorrect format",IF($AA468='Control Panel'!$F$36,$AA468,IF($AA468='Control Panel'!$F$37,$AA468,IF($AA468='Control Panel'!$F$38,$AA468,IF($AA468='Control Panel'!$F$39,$AA468,IF($AA468='Control Panel'!$F$40,$AA468,IF($AA468='Control Panel'!$F$41,$AA468,"Error -- Availability entered in an incorrect format"))))))))</f>
        <v>N</v>
      </c>
    </row>
    <row r="469" spans="1:28" s="15" customFormat="1" ht="30" x14ac:dyDescent="0.25">
      <c r="A469" s="7">
        <v>457</v>
      </c>
      <c r="B469" s="345" t="s">
        <v>2312</v>
      </c>
      <c r="C469" s="344" t="s">
        <v>6</v>
      </c>
      <c r="D469" s="231"/>
      <c r="E469" s="268"/>
      <c r="F469" s="215" t="str">
        <f t="shared" si="14"/>
        <v>N/A</v>
      </c>
      <c r="G469" s="6"/>
      <c r="AA469" s="15" t="str">
        <f t="shared" si="15"/>
        <v/>
      </c>
      <c r="AB469" s="15" t="str">
        <f>IF(LEN($AA469)=0,"N",IF(LEN($AA469)&gt;1,"Error -- Availability entered in an incorrect format",IF($AA469='Control Panel'!$F$36,$AA469,IF($AA469='Control Panel'!$F$37,$AA469,IF($AA469='Control Panel'!$F$38,$AA469,IF($AA469='Control Panel'!$F$39,$AA469,IF($AA469='Control Panel'!$F$40,$AA469,IF($AA469='Control Panel'!$F$41,$AA469,"Error -- Availability entered in an incorrect format"))))))))</f>
        <v>N</v>
      </c>
    </row>
    <row r="470" spans="1:28" s="15" customFormat="1" ht="30" x14ac:dyDescent="0.25">
      <c r="A470" s="7">
        <v>458</v>
      </c>
      <c r="B470" s="345" t="s">
        <v>2313</v>
      </c>
      <c r="C470" s="344" t="s">
        <v>6</v>
      </c>
      <c r="D470" s="231"/>
      <c r="E470" s="268"/>
      <c r="F470" s="215" t="str">
        <f t="shared" si="14"/>
        <v>N/A</v>
      </c>
      <c r="G470" s="6"/>
      <c r="AA470" s="15" t="str">
        <f t="shared" si="15"/>
        <v/>
      </c>
      <c r="AB470" s="15" t="str">
        <f>IF(LEN($AA470)=0,"N",IF(LEN($AA470)&gt;1,"Error -- Availability entered in an incorrect format",IF($AA470='Control Panel'!$F$36,$AA470,IF($AA470='Control Panel'!$F$37,$AA470,IF($AA470='Control Panel'!$F$38,$AA470,IF($AA470='Control Panel'!$F$39,$AA470,IF($AA470='Control Panel'!$F$40,$AA470,IF($AA470='Control Panel'!$F$41,$AA470,"Error -- Availability entered in an incorrect format"))))))))</f>
        <v>N</v>
      </c>
    </row>
    <row r="471" spans="1:28" s="15" customFormat="1" ht="30" x14ac:dyDescent="0.25">
      <c r="A471" s="7">
        <v>459</v>
      </c>
      <c r="B471" s="345" t="s">
        <v>2314</v>
      </c>
      <c r="C471" s="344" t="s">
        <v>6</v>
      </c>
      <c r="D471" s="231"/>
      <c r="E471" s="268"/>
      <c r="F471" s="215" t="str">
        <f t="shared" si="14"/>
        <v>N/A</v>
      </c>
      <c r="G471" s="6"/>
      <c r="AA471" s="15" t="str">
        <f t="shared" si="15"/>
        <v/>
      </c>
      <c r="AB471" s="15" t="str">
        <f>IF(LEN($AA471)=0,"N",IF(LEN($AA471)&gt;1,"Error -- Availability entered in an incorrect format",IF($AA471='Control Panel'!$F$36,$AA471,IF($AA471='Control Panel'!$F$37,$AA471,IF($AA471='Control Panel'!$F$38,$AA471,IF($AA471='Control Panel'!$F$39,$AA471,IF($AA471='Control Panel'!$F$40,$AA471,IF($AA471='Control Panel'!$F$41,$AA471,"Error -- Availability entered in an incorrect format"))))))))</f>
        <v>N</v>
      </c>
    </row>
    <row r="472" spans="1:28" s="15" customFormat="1" x14ac:dyDescent="0.25">
      <c r="A472" s="7">
        <v>460</v>
      </c>
      <c r="B472" s="345" t="s">
        <v>2315</v>
      </c>
      <c r="C472" s="344" t="s">
        <v>6</v>
      </c>
      <c r="D472" s="231"/>
      <c r="E472" s="268"/>
      <c r="F472" s="215" t="str">
        <f t="shared" si="14"/>
        <v>N/A</v>
      </c>
      <c r="G472" s="6"/>
      <c r="AA472" s="15" t="str">
        <f t="shared" si="15"/>
        <v/>
      </c>
      <c r="AB472" s="15" t="str">
        <f>IF(LEN($AA472)=0,"N",IF(LEN($AA472)&gt;1,"Error -- Availability entered in an incorrect format",IF($AA472='Control Panel'!$F$36,$AA472,IF($AA472='Control Panel'!$F$37,$AA472,IF($AA472='Control Panel'!$F$38,$AA472,IF($AA472='Control Panel'!$F$39,$AA472,IF($AA472='Control Panel'!$F$40,$AA472,IF($AA472='Control Panel'!$F$41,$AA472,"Error -- Availability entered in an incorrect format"))))))))</f>
        <v>N</v>
      </c>
    </row>
    <row r="473" spans="1:28" s="15" customFormat="1" x14ac:dyDescent="0.25">
      <c r="A473" s="7">
        <v>461</v>
      </c>
      <c r="B473" s="345" t="s">
        <v>2316</v>
      </c>
      <c r="C473" s="344" t="s">
        <v>6</v>
      </c>
      <c r="D473" s="231"/>
      <c r="E473" s="268"/>
      <c r="F473" s="215" t="str">
        <f t="shared" si="14"/>
        <v>N/A</v>
      </c>
      <c r="G473" s="6"/>
      <c r="AA473" s="15" t="str">
        <f t="shared" si="15"/>
        <v/>
      </c>
      <c r="AB473" s="15" t="str">
        <f>IF(LEN($AA473)=0,"N",IF(LEN($AA473)&gt;1,"Error -- Availability entered in an incorrect format",IF($AA473='Control Panel'!$F$36,$AA473,IF($AA473='Control Panel'!$F$37,$AA473,IF($AA473='Control Panel'!$F$38,$AA473,IF($AA473='Control Panel'!$F$39,$AA473,IF($AA473='Control Panel'!$F$40,$AA473,IF($AA473='Control Panel'!$F$41,$AA473,"Error -- Availability entered in an incorrect format"))))))))</f>
        <v>N</v>
      </c>
    </row>
    <row r="474" spans="1:28" s="15" customFormat="1" ht="30" x14ac:dyDescent="0.25">
      <c r="A474" s="7">
        <v>462</v>
      </c>
      <c r="B474" s="345" t="s">
        <v>2317</v>
      </c>
      <c r="C474" s="344" t="s">
        <v>6</v>
      </c>
      <c r="D474" s="231"/>
      <c r="E474" s="268"/>
      <c r="F474" s="215" t="str">
        <f t="shared" si="14"/>
        <v>N/A</v>
      </c>
      <c r="G474" s="6"/>
      <c r="AA474" s="15" t="str">
        <f t="shared" si="15"/>
        <v/>
      </c>
      <c r="AB474" s="15" t="str">
        <f>IF(LEN($AA474)=0,"N",IF(LEN($AA474)&gt;1,"Error -- Availability entered in an incorrect format",IF($AA474='Control Panel'!$F$36,$AA474,IF($AA474='Control Panel'!$F$37,$AA474,IF($AA474='Control Panel'!$F$38,$AA474,IF($AA474='Control Panel'!$F$39,$AA474,IF($AA474='Control Panel'!$F$40,$AA474,IF($AA474='Control Panel'!$F$41,$AA474,"Error -- Availability entered in an incorrect format"))))))))</f>
        <v>N</v>
      </c>
    </row>
    <row r="475" spans="1:28" s="15" customFormat="1" x14ac:dyDescent="0.25">
      <c r="A475" s="7">
        <v>463</v>
      </c>
      <c r="B475" s="345" t="s">
        <v>2318</v>
      </c>
      <c r="C475" s="344" t="s">
        <v>6</v>
      </c>
      <c r="D475" s="231"/>
      <c r="E475" s="268"/>
      <c r="F475" s="215" t="str">
        <f t="shared" si="14"/>
        <v>N/A</v>
      </c>
      <c r="G475" s="6"/>
      <c r="AA475" s="15" t="str">
        <f t="shared" si="15"/>
        <v/>
      </c>
      <c r="AB475" s="15" t="str">
        <f>IF(LEN($AA475)=0,"N",IF(LEN($AA475)&gt;1,"Error -- Availability entered in an incorrect format",IF($AA475='Control Panel'!$F$36,$AA475,IF($AA475='Control Panel'!$F$37,$AA475,IF($AA475='Control Panel'!$F$38,$AA475,IF($AA475='Control Panel'!$F$39,$AA475,IF($AA475='Control Panel'!$F$40,$AA475,IF($AA475='Control Panel'!$F$41,$AA475,"Error -- Availability entered in an incorrect format"))))))))</f>
        <v>N</v>
      </c>
    </row>
    <row r="476" spans="1:28" s="15" customFormat="1" x14ac:dyDescent="0.25">
      <c r="A476" s="7">
        <v>464</v>
      </c>
      <c r="B476" s="345" t="s">
        <v>2319</v>
      </c>
      <c r="C476" s="344" t="s">
        <v>6</v>
      </c>
      <c r="D476" s="231"/>
      <c r="E476" s="268"/>
      <c r="F476" s="215" t="str">
        <f t="shared" si="14"/>
        <v>N/A</v>
      </c>
      <c r="G476" s="6"/>
      <c r="AA476" s="15" t="str">
        <f t="shared" si="15"/>
        <v/>
      </c>
      <c r="AB476" s="15" t="str">
        <f>IF(LEN($AA476)=0,"N",IF(LEN($AA476)&gt;1,"Error -- Availability entered in an incorrect format",IF($AA476='Control Panel'!$F$36,$AA476,IF($AA476='Control Panel'!$F$37,$AA476,IF($AA476='Control Panel'!$F$38,$AA476,IF($AA476='Control Panel'!$F$39,$AA476,IF($AA476='Control Panel'!$F$40,$AA476,IF($AA476='Control Panel'!$F$41,$AA476,"Error -- Availability entered in an incorrect format"))))))))</f>
        <v>N</v>
      </c>
    </row>
    <row r="477" spans="1:28" s="15" customFormat="1" ht="30" x14ac:dyDescent="0.25">
      <c r="A477" s="7">
        <v>465</v>
      </c>
      <c r="B477" s="345" t="s">
        <v>2320</v>
      </c>
      <c r="C477" s="344" t="s">
        <v>6</v>
      </c>
      <c r="D477" s="231"/>
      <c r="E477" s="268"/>
      <c r="F477" s="215" t="str">
        <f t="shared" si="14"/>
        <v>N/A</v>
      </c>
      <c r="G477" s="6"/>
      <c r="AA477" s="15" t="str">
        <f t="shared" si="15"/>
        <v/>
      </c>
      <c r="AB477" s="15" t="str">
        <f>IF(LEN($AA477)=0,"N",IF(LEN($AA477)&gt;1,"Error -- Availability entered in an incorrect format",IF($AA477='Control Panel'!$F$36,$AA477,IF($AA477='Control Panel'!$F$37,$AA477,IF($AA477='Control Panel'!$F$38,$AA477,IF($AA477='Control Panel'!$F$39,$AA477,IF($AA477='Control Panel'!$F$40,$AA477,IF($AA477='Control Panel'!$F$41,$AA477,"Error -- Availability entered in an incorrect format"))))))))</f>
        <v>N</v>
      </c>
    </row>
    <row r="478" spans="1:28" s="15" customFormat="1" x14ac:dyDescent="0.25">
      <c r="A478" s="7">
        <v>466</v>
      </c>
      <c r="B478" s="345" t="s">
        <v>2321</v>
      </c>
      <c r="C478" s="344" t="s">
        <v>6</v>
      </c>
      <c r="D478" s="231"/>
      <c r="E478" s="268"/>
      <c r="F478" s="215" t="str">
        <f t="shared" si="14"/>
        <v>N/A</v>
      </c>
      <c r="G478" s="6"/>
      <c r="AA478" s="15" t="str">
        <f t="shared" si="15"/>
        <v/>
      </c>
      <c r="AB478" s="15" t="str">
        <f>IF(LEN($AA478)=0,"N",IF(LEN($AA478)&gt;1,"Error -- Availability entered in an incorrect format",IF($AA478='Control Panel'!$F$36,$AA478,IF($AA478='Control Panel'!$F$37,$AA478,IF($AA478='Control Panel'!$F$38,$AA478,IF($AA478='Control Panel'!$F$39,$AA478,IF($AA478='Control Panel'!$F$40,$AA478,IF($AA478='Control Panel'!$F$41,$AA478,"Error -- Availability entered in an incorrect format"))))))))</f>
        <v>N</v>
      </c>
    </row>
    <row r="479" spans="1:28" s="15" customFormat="1" x14ac:dyDescent="0.25">
      <c r="A479" s="7">
        <v>467</v>
      </c>
      <c r="B479" s="345" t="s">
        <v>2322</v>
      </c>
      <c r="C479" s="344" t="s">
        <v>6</v>
      </c>
      <c r="D479" s="231"/>
      <c r="E479" s="268"/>
      <c r="F479" s="215" t="str">
        <f t="shared" si="14"/>
        <v>N/A</v>
      </c>
      <c r="G479" s="6"/>
      <c r="AA479" s="15" t="str">
        <f t="shared" si="15"/>
        <v/>
      </c>
      <c r="AB479" s="15" t="str">
        <f>IF(LEN($AA479)=0,"N",IF(LEN($AA479)&gt;1,"Error -- Availability entered in an incorrect format",IF($AA479='Control Panel'!$F$36,$AA479,IF($AA479='Control Panel'!$F$37,$AA479,IF($AA479='Control Panel'!$F$38,$AA479,IF($AA479='Control Panel'!$F$39,$AA479,IF($AA479='Control Panel'!$F$40,$AA479,IF($AA479='Control Panel'!$F$41,$AA479,"Error -- Availability entered in an incorrect format"))))))))</f>
        <v>N</v>
      </c>
    </row>
    <row r="480" spans="1:28" s="15" customFormat="1" x14ac:dyDescent="0.25">
      <c r="A480" s="7">
        <v>468</v>
      </c>
      <c r="B480" s="345" t="s">
        <v>2323</v>
      </c>
      <c r="C480" s="344" t="s">
        <v>6</v>
      </c>
      <c r="D480" s="231"/>
      <c r="E480" s="268"/>
      <c r="F480" s="215" t="str">
        <f t="shared" si="14"/>
        <v>N/A</v>
      </c>
      <c r="G480" s="6"/>
      <c r="AA480" s="15" t="str">
        <f t="shared" si="15"/>
        <v/>
      </c>
      <c r="AB480" s="15" t="str">
        <f>IF(LEN($AA480)=0,"N",IF(LEN($AA480)&gt;1,"Error -- Availability entered in an incorrect format",IF($AA480='Control Panel'!$F$36,$AA480,IF($AA480='Control Panel'!$F$37,$AA480,IF($AA480='Control Panel'!$F$38,$AA480,IF($AA480='Control Panel'!$F$39,$AA480,IF($AA480='Control Panel'!$F$40,$AA480,IF($AA480='Control Panel'!$F$41,$AA480,"Error -- Availability entered in an incorrect format"))))))))</f>
        <v>N</v>
      </c>
    </row>
    <row r="481" spans="1:28" s="15" customFormat="1" ht="30" x14ac:dyDescent="0.25">
      <c r="A481" s="7">
        <v>469</v>
      </c>
      <c r="B481" s="345" t="s">
        <v>2324</v>
      </c>
      <c r="C481" s="344" t="s">
        <v>6</v>
      </c>
      <c r="D481" s="231"/>
      <c r="E481" s="268"/>
      <c r="F481" s="215" t="str">
        <f t="shared" si="14"/>
        <v>N/A</v>
      </c>
      <c r="G481" s="6"/>
      <c r="AA481" s="15" t="str">
        <f t="shared" si="15"/>
        <v/>
      </c>
      <c r="AB481" s="15" t="str">
        <f>IF(LEN($AA481)=0,"N",IF(LEN($AA481)&gt;1,"Error -- Availability entered in an incorrect format",IF($AA481='Control Panel'!$F$36,$AA481,IF($AA481='Control Panel'!$F$37,$AA481,IF($AA481='Control Panel'!$F$38,$AA481,IF($AA481='Control Panel'!$F$39,$AA481,IF($AA481='Control Panel'!$F$40,$AA481,IF($AA481='Control Panel'!$F$41,$AA481,"Error -- Availability entered in an incorrect format"))))))))</f>
        <v>N</v>
      </c>
    </row>
    <row r="482" spans="1:28" s="15" customFormat="1" x14ac:dyDescent="0.25">
      <c r="A482" s="7">
        <v>470</v>
      </c>
      <c r="B482" s="345" t="s">
        <v>2325</v>
      </c>
      <c r="C482" s="344" t="s">
        <v>6</v>
      </c>
      <c r="D482" s="231"/>
      <c r="E482" s="268"/>
      <c r="F482" s="215" t="str">
        <f t="shared" si="14"/>
        <v>N/A</v>
      </c>
      <c r="G482" s="6"/>
      <c r="AA482" s="15" t="str">
        <f t="shared" si="15"/>
        <v/>
      </c>
      <c r="AB482" s="15" t="str">
        <f>IF(LEN($AA482)=0,"N",IF(LEN($AA482)&gt;1,"Error -- Availability entered in an incorrect format",IF($AA482='Control Panel'!$F$36,$AA482,IF($AA482='Control Panel'!$F$37,$AA482,IF($AA482='Control Panel'!$F$38,$AA482,IF($AA482='Control Panel'!$F$39,$AA482,IF($AA482='Control Panel'!$F$40,$AA482,IF($AA482='Control Panel'!$F$41,$AA482,"Error -- Availability entered in an incorrect format"))))))))</f>
        <v>N</v>
      </c>
    </row>
    <row r="483" spans="1:28" s="15" customFormat="1" x14ac:dyDescent="0.25">
      <c r="A483" s="7">
        <v>471</v>
      </c>
      <c r="B483" s="345" t="s">
        <v>2326</v>
      </c>
      <c r="C483" s="344" t="s">
        <v>6</v>
      </c>
      <c r="D483" s="231"/>
      <c r="E483" s="268"/>
      <c r="F483" s="215" t="str">
        <f t="shared" si="14"/>
        <v>N/A</v>
      </c>
      <c r="G483" s="6"/>
      <c r="AA483" s="15" t="str">
        <f t="shared" si="15"/>
        <v/>
      </c>
      <c r="AB483" s="15" t="str">
        <f>IF(LEN($AA483)=0,"N",IF(LEN($AA483)&gt;1,"Error -- Availability entered in an incorrect format",IF($AA483='Control Panel'!$F$36,$AA483,IF($AA483='Control Panel'!$F$37,$AA483,IF($AA483='Control Panel'!$F$38,$AA483,IF($AA483='Control Panel'!$F$39,$AA483,IF($AA483='Control Panel'!$F$40,$AA483,IF($AA483='Control Panel'!$F$41,$AA483,"Error -- Availability entered in an incorrect format"))))))))</f>
        <v>N</v>
      </c>
    </row>
    <row r="484" spans="1:28" s="15" customFormat="1" x14ac:dyDescent="0.25">
      <c r="A484" s="7">
        <v>472</v>
      </c>
      <c r="B484" s="343" t="s">
        <v>2327</v>
      </c>
      <c r="C484" s="344"/>
      <c r="D484" s="231"/>
      <c r="E484" s="268"/>
      <c r="F484" s="215" t="str">
        <f t="shared" si="14"/>
        <v>N/A</v>
      </c>
      <c r="G484" s="6"/>
      <c r="AA484" s="15" t="str">
        <f t="shared" si="15"/>
        <v/>
      </c>
      <c r="AB484" s="15" t="str">
        <f>IF(LEN($AA484)=0,"N",IF(LEN($AA484)&gt;1,"Error -- Availability entered in an incorrect format",IF($AA484='Control Panel'!$F$36,$AA484,IF($AA484='Control Panel'!$F$37,$AA484,IF($AA484='Control Panel'!$F$38,$AA484,IF($AA484='Control Panel'!$F$39,$AA484,IF($AA484='Control Panel'!$F$40,$AA484,IF($AA484='Control Panel'!$F$41,$AA484,"Error -- Availability entered in an incorrect format"))))))))</f>
        <v>N</v>
      </c>
    </row>
    <row r="485" spans="1:28" s="15" customFormat="1" ht="30" x14ac:dyDescent="0.25">
      <c r="A485" s="7">
        <v>473</v>
      </c>
      <c r="B485" s="345" t="s">
        <v>2328</v>
      </c>
      <c r="C485" s="344" t="s">
        <v>5</v>
      </c>
      <c r="D485" s="231"/>
      <c r="E485" s="268"/>
      <c r="F485" s="215" t="str">
        <f t="shared" si="14"/>
        <v>N/A</v>
      </c>
      <c r="G485" s="6"/>
      <c r="AA485" s="15" t="str">
        <f t="shared" si="15"/>
        <v/>
      </c>
      <c r="AB485" s="15" t="str">
        <f>IF(LEN($AA485)=0,"N",IF(LEN($AA485)&gt;1,"Error -- Availability entered in an incorrect format",IF($AA485='Control Panel'!$F$36,$AA485,IF($AA485='Control Panel'!$F$37,$AA485,IF($AA485='Control Panel'!$F$38,$AA485,IF($AA485='Control Panel'!$F$39,$AA485,IF($AA485='Control Panel'!$F$40,$AA485,IF($AA485='Control Panel'!$F$41,$AA485,"Error -- Availability entered in an incorrect format"))))))))</f>
        <v>N</v>
      </c>
    </row>
    <row r="486" spans="1:28" s="15" customFormat="1" x14ac:dyDescent="0.25">
      <c r="A486" s="7">
        <v>474</v>
      </c>
      <c r="B486" s="345" t="s">
        <v>2329</v>
      </c>
      <c r="C486" s="344" t="s">
        <v>5</v>
      </c>
      <c r="D486" s="231"/>
      <c r="E486" s="268"/>
      <c r="F486" s="215" t="str">
        <f t="shared" si="14"/>
        <v>N/A</v>
      </c>
      <c r="G486" s="6"/>
      <c r="AA486" s="15" t="str">
        <f t="shared" si="15"/>
        <v/>
      </c>
      <c r="AB486" s="15" t="str">
        <f>IF(LEN($AA486)=0,"N",IF(LEN($AA486)&gt;1,"Error -- Availability entered in an incorrect format",IF($AA486='Control Panel'!$F$36,$AA486,IF($AA486='Control Panel'!$F$37,$AA486,IF($AA486='Control Panel'!$F$38,$AA486,IF($AA486='Control Panel'!$F$39,$AA486,IF($AA486='Control Panel'!$F$40,$AA486,IF($AA486='Control Panel'!$F$41,$AA486,"Error -- Availability entered in an incorrect format"))))))))</f>
        <v>N</v>
      </c>
    </row>
    <row r="487" spans="1:28" s="15" customFormat="1" x14ac:dyDescent="0.25">
      <c r="A487" s="7">
        <v>475</v>
      </c>
      <c r="B487" s="345" t="s">
        <v>2330</v>
      </c>
      <c r="C487" s="344" t="s">
        <v>5</v>
      </c>
      <c r="D487" s="231"/>
      <c r="E487" s="268"/>
      <c r="F487" s="215" t="str">
        <f t="shared" si="14"/>
        <v>N/A</v>
      </c>
      <c r="G487" s="6"/>
      <c r="AA487" s="15" t="str">
        <f t="shared" si="15"/>
        <v/>
      </c>
      <c r="AB487" s="15" t="str">
        <f>IF(LEN($AA487)=0,"N",IF(LEN($AA487)&gt;1,"Error -- Availability entered in an incorrect format",IF($AA487='Control Panel'!$F$36,$AA487,IF($AA487='Control Panel'!$F$37,$AA487,IF($AA487='Control Panel'!$F$38,$AA487,IF($AA487='Control Panel'!$F$39,$AA487,IF($AA487='Control Panel'!$F$40,$AA487,IF($AA487='Control Panel'!$F$41,$AA487,"Error -- Availability entered in an incorrect format"))))))))</f>
        <v>N</v>
      </c>
    </row>
    <row r="488" spans="1:28" s="15" customFormat="1" x14ac:dyDescent="0.25">
      <c r="A488" s="7">
        <v>476</v>
      </c>
      <c r="B488" s="345" t="s">
        <v>2331</v>
      </c>
      <c r="C488" s="344" t="s">
        <v>5</v>
      </c>
      <c r="D488" s="231"/>
      <c r="E488" s="268"/>
      <c r="F488" s="215" t="str">
        <f t="shared" si="14"/>
        <v>N/A</v>
      </c>
      <c r="G488" s="6"/>
      <c r="AA488" s="15" t="str">
        <f t="shared" si="15"/>
        <v/>
      </c>
      <c r="AB488" s="15" t="str">
        <f>IF(LEN($AA488)=0,"N",IF(LEN($AA488)&gt;1,"Error -- Availability entered in an incorrect format",IF($AA488='Control Panel'!$F$36,$AA488,IF($AA488='Control Panel'!$F$37,$AA488,IF($AA488='Control Panel'!$F$38,$AA488,IF($AA488='Control Panel'!$F$39,$AA488,IF($AA488='Control Panel'!$F$40,$AA488,IF($AA488='Control Panel'!$F$41,$AA488,"Error -- Availability entered in an incorrect format"))))))))</f>
        <v>N</v>
      </c>
    </row>
    <row r="489" spans="1:28" s="15" customFormat="1" x14ac:dyDescent="0.25">
      <c r="A489" s="7">
        <v>477</v>
      </c>
      <c r="B489" s="345" t="s">
        <v>2332</v>
      </c>
      <c r="C489" s="344" t="s">
        <v>5</v>
      </c>
      <c r="D489" s="231"/>
      <c r="E489" s="268"/>
      <c r="F489" s="215" t="str">
        <f t="shared" si="14"/>
        <v>N/A</v>
      </c>
      <c r="G489" s="6"/>
      <c r="AA489" s="15" t="str">
        <f t="shared" si="15"/>
        <v/>
      </c>
      <c r="AB489" s="15" t="str">
        <f>IF(LEN($AA489)=0,"N",IF(LEN($AA489)&gt;1,"Error -- Availability entered in an incorrect format",IF($AA489='Control Panel'!$F$36,$AA489,IF($AA489='Control Panel'!$F$37,$AA489,IF($AA489='Control Panel'!$F$38,$AA489,IF($AA489='Control Panel'!$F$39,$AA489,IF($AA489='Control Panel'!$F$40,$AA489,IF($AA489='Control Panel'!$F$41,$AA489,"Error -- Availability entered in an incorrect format"))))))))</f>
        <v>N</v>
      </c>
    </row>
    <row r="490" spans="1:28" s="15" customFormat="1" ht="30" x14ac:dyDescent="0.25">
      <c r="A490" s="7">
        <v>478</v>
      </c>
      <c r="B490" s="345" t="s">
        <v>2333</v>
      </c>
      <c r="C490" s="344" t="s">
        <v>5</v>
      </c>
      <c r="D490" s="231"/>
      <c r="E490" s="268"/>
      <c r="F490" s="215" t="str">
        <f t="shared" si="14"/>
        <v>N/A</v>
      </c>
      <c r="G490" s="6"/>
      <c r="AA490" s="15" t="str">
        <f t="shared" si="15"/>
        <v/>
      </c>
      <c r="AB490" s="15" t="str">
        <f>IF(LEN($AA490)=0,"N",IF(LEN($AA490)&gt;1,"Error -- Availability entered in an incorrect format",IF($AA490='Control Panel'!$F$36,$AA490,IF($AA490='Control Panel'!$F$37,$AA490,IF($AA490='Control Panel'!$F$38,$AA490,IF($AA490='Control Panel'!$F$39,$AA490,IF($AA490='Control Panel'!$F$40,$AA490,IF($AA490='Control Panel'!$F$41,$AA490,"Error -- Availability entered in an incorrect format"))))))))</f>
        <v>N</v>
      </c>
    </row>
    <row r="491" spans="1:28" s="15" customFormat="1" x14ac:dyDescent="0.25">
      <c r="A491" s="7">
        <v>479</v>
      </c>
      <c r="B491" s="343" t="s">
        <v>2334</v>
      </c>
      <c r="C491" s="344"/>
      <c r="D491" s="231"/>
      <c r="E491" s="268"/>
      <c r="F491" s="215" t="str">
        <f t="shared" si="14"/>
        <v>N/A</v>
      </c>
      <c r="G491" s="6"/>
      <c r="AA491" s="15" t="str">
        <f t="shared" si="15"/>
        <v/>
      </c>
      <c r="AB491" s="15" t="str">
        <f>IF(LEN($AA491)=0,"N",IF(LEN($AA491)&gt;1,"Error -- Availability entered in an incorrect format",IF($AA491='Control Panel'!$F$36,$AA491,IF($AA491='Control Panel'!$F$37,$AA491,IF($AA491='Control Panel'!$F$38,$AA491,IF($AA491='Control Panel'!$F$39,$AA491,IF($AA491='Control Panel'!$F$40,$AA491,IF($AA491='Control Panel'!$F$41,$AA491,"Error -- Availability entered in an incorrect format"))))))))</f>
        <v>N</v>
      </c>
    </row>
    <row r="492" spans="1:28" s="15" customFormat="1" x14ac:dyDescent="0.25">
      <c r="A492" s="7">
        <v>480</v>
      </c>
      <c r="B492" s="345" t="s">
        <v>2335</v>
      </c>
      <c r="C492" s="344" t="s">
        <v>6</v>
      </c>
      <c r="D492" s="231"/>
      <c r="E492" s="268"/>
      <c r="F492" s="215" t="str">
        <f t="shared" si="14"/>
        <v>N/A</v>
      </c>
      <c r="G492" s="6"/>
      <c r="AA492" s="15" t="str">
        <f t="shared" si="15"/>
        <v/>
      </c>
      <c r="AB492" s="15" t="str">
        <f>IF(LEN($AA492)=0,"N",IF(LEN($AA492)&gt;1,"Error -- Availability entered in an incorrect format",IF($AA492='Control Panel'!$F$36,$AA492,IF($AA492='Control Panel'!$F$37,$AA492,IF($AA492='Control Panel'!$F$38,$AA492,IF($AA492='Control Panel'!$F$39,$AA492,IF($AA492='Control Panel'!$F$40,$AA492,IF($AA492='Control Panel'!$F$41,$AA492,"Error -- Availability entered in an incorrect format"))))))))</f>
        <v>N</v>
      </c>
    </row>
    <row r="493" spans="1:28" s="15" customFormat="1" x14ac:dyDescent="0.25">
      <c r="A493" s="7">
        <v>481</v>
      </c>
      <c r="B493" s="345" t="s">
        <v>2336</v>
      </c>
      <c r="C493" s="344" t="s">
        <v>6</v>
      </c>
      <c r="D493" s="231"/>
      <c r="E493" s="268"/>
      <c r="F493" s="215" t="str">
        <f t="shared" si="14"/>
        <v>N/A</v>
      </c>
      <c r="G493" s="6"/>
      <c r="AA493" s="15" t="str">
        <f t="shared" si="15"/>
        <v/>
      </c>
      <c r="AB493" s="15" t="str">
        <f>IF(LEN($AA493)=0,"N",IF(LEN($AA493)&gt;1,"Error -- Availability entered in an incorrect format",IF($AA493='Control Panel'!$F$36,$AA493,IF($AA493='Control Panel'!$F$37,$AA493,IF($AA493='Control Panel'!$F$38,$AA493,IF($AA493='Control Panel'!$F$39,$AA493,IF($AA493='Control Panel'!$F$40,$AA493,IF($AA493='Control Panel'!$F$41,$AA493,"Error -- Availability entered in an incorrect format"))))))))</f>
        <v>N</v>
      </c>
    </row>
    <row r="494" spans="1:28" s="15" customFormat="1" x14ac:dyDescent="0.25">
      <c r="A494" s="7">
        <v>482</v>
      </c>
      <c r="B494" s="345" t="s">
        <v>2337</v>
      </c>
      <c r="C494" s="344" t="s">
        <v>6</v>
      </c>
      <c r="D494" s="231"/>
      <c r="E494" s="268"/>
      <c r="F494" s="215" t="str">
        <f t="shared" si="14"/>
        <v>N/A</v>
      </c>
      <c r="G494" s="6"/>
      <c r="AA494" s="15" t="str">
        <f t="shared" si="15"/>
        <v/>
      </c>
      <c r="AB494" s="15" t="str">
        <f>IF(LEN($AA494)=0,"N",IF(LEN($AA494)&gt;1,"Error -- Availability entered in an incorrect format",IF($AA494='Control Panel'!$F$36,$AA494,IF($AA494='Control Panel'!$F$37,$AA494,IF($AA494='Control Panel'!$F$38,$AA494,IF($AA494='Control Panel'!$F$39,$AA494,IF($AA494='Control Panel'!$F$40,$AA494,IF($AA494='Control Panel'!$F$41,$AA494,"Error -- Availability entered in an incorrect format"))))))))</f>
        <v>N</v>
      </c>
    </row>
    <row r="495" spans="1:28" s="15" customFormat="1" x14ac:dyDescent="0.25">
      <c r="A495" s="7">
        <v>483</v>
      </c>
      <c r="B495" s="345" t="s">
        <v>2338</v>
      </c>
      <c r="C495" s="344" t="s">
        <v>6</v>
      </c>
      <c r="D495" s="231"/>
      <c r="E495" s="268"/>
      <c r="F495" s="215" t="str">
        <f t="shared" si="14"/>
        <v>N/A</v>
      </c>
      <c r="G495" s="6"/>
      <c r="AA495" s="15" t="str">
        <f t="shared" si="15"/>
        <v/>
      </c>
      <c r="AB495" s="15" t="str">
        <f>IF(LEN($AA495)=0,"N",IF(LEN($AA495)&gt;1,"Error -- Availability entered in an incorrect format",IF($AA495='Control Panel'!$F$36,$AA495,IF($AA495='Control Panel'!$F$37,$AA495,IF($AA495='Control Panel'!$F$38,$AA495,IF($AA495='Control Panel'!$F$39,$AA495,IF($AA495='Control Panel'!$F$40,$AA495,IF($AA495='Control Panel'!$F$41,$AA495,"Error -- Availability entered in an incorrect format"))))))))</f>
        <v>N</v>
      </c>
    </row>
    <row r="496" spans="1:28" s="15" customFormat="1" ht="30" x14ac:dyDescent="0.25">
      <c r="A496" s="7">
        <v>484</v>
      </c>
      <c r="B496" s="345" t="s">
        <v>2339</v>
      </c>
      <c r="C496" s="344" t="s">
        <v>6</v>
      </c>
      <c r="D496" s="231"/>
      <c r="E496" s="268"/>
      <c r="F496" s="215" t="str">
        <f t="shared" si="14"/>
        <v>N/A</v>
      </c>
      <c r="G496" s="6"/>
      <c r="AA496" s="15" t="str">
        <f t="shared" si="15"/>
        <v/>
      </c>
      <c r="AB496" s="15" t="str">
        <f>IF(LEN($AA496)=0,"N",IF(LEN($AA496)&gt;1,"Error -- Availability entered in an incorrect format",IF($AA496='Control Panel'!$F$36,$AA496,IF($AA496='Control Panel'!$F$37,$AA496,IF($AA496='Control Panel'!$F$38,$AA496,IF($AA496='Control Panel'!$F$39,$AA496,IF($AA496='Control Panel'!$F$40,$AA496,IF($AA496='Control Panel'!$F$41,$AA496,"Error -- Availability entered in an incorrect format"))))))))</f>
        <v>N</v>
      </c>
    </row>
    <row r="497" spans="1:28" s="15" customFormat="1" x14ac:dyDescent="0.25">
      <c r="A497" s="7">
        <v>485</v>
      </c>
      <c r="B497" s="343" t="s">
        <v>453</v>
      </c>
      <c r="C497" s="344"/>
      <c r="D497" s="231"/>
      <c r="E497" s="268"/>
      <c r="F497" s="215" t="str">
        <f t="shared" si="14"/>
        <v>N/A</v>
      </c>
      <c r="G497" s="6"/>
      <c r="AA497" s="15" t="str">
        <f t="shared" si="15"/>
        <v/>
      </c>
      <c r="AB497" s="15" t="str">
        <f>IF(LEN($AA497)=0,"N",IF(LEN($AA497)&gt;1,"Error -- Availability entered in an incorrect format",IF($AA497='Control Panel'!$F$36,$AA497,IF($AA497='Control Panel'!$F$37,$AA497,IF($AA497='Control Panel'!$F$38,$AA497,IF($AA497='Control Panel'!$F$39,$AA497,IF($AA497='Control Panel'!$F$40,$AA497,IF($AA497='Control Panel'!$F$41,$AA497,"Error -- Availability entered in an incorrect format"))))))))</f>
        <v>N</v>
      </c>
    </row>
    <row r="498" spans="1:28" s="15" customFormat="1" ht="30" x14ac:dyDescent="0.25">
      <c r="A498" s="7">
        <v>486</v>
      </c>
      <c r="B498" s="345" t="s">
        <v>2340</v>
      </c>
      <c r="C498" s="344" t="s">
        <v>5</v>
      </c>
      <c r="D498" s="231"/>
      <c r="E498" s="268"/>
      <c r="F498" s="215" t="str">
        <f t="shared" si="14"/>
        <v>N/A</v>
      </c>
      <c r="G498" s="6"/>
      <c r="AA498" s="15" t="str">
        <f t="shared" si="15"/>
        <v/>
      </c>
      <c r="AB498" s="15" t="str">
        <f>IF(LEN($AA498)=0,"N",IF(LEN($AA498)&gt;1,"Error -- Availability entered in an incorrect format",IF($AA498='Control Panel'!$F$36,$AA498,IF($AA498='Control Panel'!$F$37,$AA498,IF($AA498='Control Panel'!$F$38,$AA498,IF($AA498='Control Panel'!$F$39,$AA498,IF($AA498='Control Panel'!$F$40,$AA498,IF($AA498='Control Panel'!$F$41,$AA498,"Error -- Availability entered in an incorrect format"))))))))</f>
        <v>N</v>
      </c>
    </row>
    <row r="499" spans="1:28" s="15" customFormat="1" ht="30" x14ac:dyDescent="0.25">
      <c r="A499" s="7">
        <v>487</v>
      </c>
      <c r="B499" s="345" t="s">
        <v>2341</v>
      </c>
      <c r="C499" s="344" t="s">
        <v>6</v>
      </c>
      <c r="D499" s="231"/>
      <c r="E499" s="268"/>
      <c r="F499" s="215" t="str">
        <f t="shared" si="14"/>
        <v>N/A</v>
      </c>
      <c r="G499" s="6"/>
      <c r="AA499" s="15" t="str">
        <f t="shared" si="15"/>
        <v/>
      </c>
      <c r="AB499" s="15" t="str">
        <f>IF(LEN($AA499)=0,"N",IF(LEN($AA499)&gt;1,"Error -- Availability entered in an incorrect format",IF($AA499='Control Panel'!$F$36,$AA499,IF($AA499='Control Panel'!$F$37,$AA499,IF($AA499='Control Panel'!$F$38,$AA499,IF($AA499='Control Panel'!$F$39,$AA499,IF($AA499='Control Panel'!$F$40,$AA499,IF($AA499='Control Panel'!$F$41,$AA499,"Error -- Availability entered in an incorrect format"))))))))</f>
        <v>N</v>
      </c>
    </row>
    <row r="500" spans="1:28" s="15" customFormat="1" ht="30" x14ac:dyDescent="0.25">
      <c r="A500" s="7">
        <v>488</v>
      </c>
      <c r="B500" s="345" t="s">
        <v>2342</v>
      </c>
      <c r="C500" s="344" t="s">
        <v>5</v>
      </c>
      <c r="D500" s="231"/>
      <c r="E500" s="268"/>
      <c r="F500" s="215" t="str">
        <f t="shared" si="14"/>
        <v>N/A</v>
      </c>
      <c r="G500" s="6"/>
      <c r="AA500" s="15" t="str">
        <f t="shared" si="15"/>
        <v/>
      </c>
      <c r="AB500" s="15" t="str">
        <f>IF(LEN($AA500)=0,"N",IF(LEN($AA500)&gt;1,"Error -- Availability entered in an incorrect format",IF($AA500='Control Panel'!$F$36,$AA500,IF($AA500='Control Panel'!$F$37,$AA500,IF($AA500='Control Panel'!$F$38,$AA500,IF($AA500='Control Panel'!$F$39,$AA500,IF($AA500='Control Panel'!$F$40,$AA500,IF($AA500='Control Panel'!$F$41,$AA500,"Error -- Availability entered in an incorrect format"))))))))</f>
        <v>N</v>
      </c>
    </row>
    <row r="501" spans="1:28" s="15" customFormat="1" ht="30" x14ac:dyDescent="0.25">
      <c r="A501" s="7">
        <v>489</v>
      </c>
      <c r="B501" s="345" t="s">
        <v>2343</v>
      </c>
      <c r="C501" s="344" t="s">
        <v>6</v>
      </c>
      <c r="D501" s="231"/>
      <c r="E501" s="268"/>
      <c r="F501" s="215" t="str">
        <f t="shared" si="14"/>
        <v>N/A</v>
      </c>
      <c r="G501" s="6"/>
      <c r="AA501" s="15" t="str">
        <f t="shared" si="15"/>
        <v/>
      </c>
      <c r="AB501" s="15" t="str">
        <f>IF(LEN($AA501)=0,"N",IF(LEN($AA501)&gt;1,"Error -- Availability entered in an incorrect format",IF($AA501='Control Panel'!$F$36,$AA501,IF($AA501='Control Panel'!$F$37,$AA501,IF($AA501='Control Panel'!$F$38,$AA501,IF($AA501='Control Panel'!$F$39,$AA501,IF($AA501='Control Panel'!$F$40,$AA501,IF($AA501='Control Panel'!$F$41,$AA501,"Error -- Availability entered in an incorrect format"))))))))</f>
        <v>N</v>
      </c>
    </row>
    <row r="502" spans="1:28" s="15" customFormat="1" ht="30" x14ac:dyDescent="0.25">
      <c r="A502" s="7">
        <v>490</v>
      </c>
      <c r="B502" s="345" t="s">
        <v>2344</v>
      </c>
      <c r="C502" s="344" t="s">
        <v>5</v>
      </c>
      <c r="D502" s="231"/>
      <c r="E502" s="268"/>
      <c r="F502" s="215" t="str">
        <f t="shared" si="14"/>
        <v>N/A</v>
      </c>
      <c r="G502" s="6"/>
      <c r="AA502" s="15" t="str">
        <f t="shared" si="15"/>
        <v/>
      </c>
      <c r="AB502" s="15" t="str">
        <f>IF(LEN($AA502)=0,"N",IF(LEN($AA502)&gt;1,"Error -- Availability entered in an incorrect format",IF($AA502='Control Panel'!$F$36,$AA502,IF($AA502='Control Panel'!$F$37,$AA502,IF($AA502='Control Panel'!$F$38,$AA502,IF($AA502='Control Panel'!$F$39,$AA502,IF($AA502='Control Panel'!$F$40,$AA502,IF($AA502='Control Panel'!$F$41,$AA502,"Error -- Availability entered in an incorrect format"))))))))</f>
        <v>N</v>
      </c>
    </row>
  </sheetData>
  <sheetProtection password="E125" sheet="1" objects="1" scenarios="1" formatCells="0" formatRows="0"/>
  <protectedRanges>
    <protectedRange sqref="D1:G1048576" name="Range1"/>
  </protectedRanges>
  <mergeCells count="12">
    <mergeCell ref="A11:G11"/>
    <mergeCell ref="A10:C10"/>
    <mergeCell ref="D10:G10"/>
    <mergeCell ref="A1:G1"/>
    <mergeCell ref="B2:G2"/>
    <mergeCell ref="B3:G3"/>
    <mergeCell ref="B4:G4"/>
    <mergeCell ref="B5:G5"/>
    <mergeCell ref="B6:G6"/>
    <mergeCell ref="B7:G7"/>
    <mergeCell ref="B8:G8"/>
    <mergeCell ref="A9:G9"/>
  </mergeCells>
  <conditionalFormatting sqref="A13:A502 C13:E502 G13:G502">
    <cfRule type="expression" dxfId="114" priority="5">
      <formula>$C13=""</formula>
    </cfRule>
  </conditionalFormatting>
  <conditionalFormatting sqref="B13:B502">
    <cfRule type="expression" dxfId="113" priority="4">
      <formula>$C13=""</formula>
    </cfRule>
  </conditionalFormatting>
  <conditionalFormatting sqref="F13:F502">
    <cfRule type="expression" dxfId="112" priority="3">
      <formula>$C13=""</formula>
    </cfRule>
  </conditionalFormatting>
  <conditionalFormatting sqref="A1:G1">
    <cfRule type="cellIs" dxfId="111" priority="1" operator="equal">
      <formula>"Replace this text with vendor name in the first module."</formula>
    </cfRule>
  </conditionalFormatting>
  <dataValidations count="1">
    <dataValidation type="decimal" allowBlank="1" showInputMessage="1" showErrorMessage="1" errorTitle="Invalid Response" error="Please enter number only and inlcude text in comments column." promptTitle="Cost" prompt="Please enter any related cost for specification compliance." sqref="E13:E502">
      <formula1>0</formula1>
      <formula2>1000000</formula2>
    </dataValidation>
  </dataValidations>
  <printOptions horizontalCentered="1"/>
  <pageMargins left="0.25" right="0.25" top="0.75" bottom="0.75" header="0.3" footer="0.3"/>
  <pageSetup scale="76" fitToHeight="0" orientation="landscape" r:id="rId1"/>
  <headerFooter>
    <oddHeader>&amp;C&amp;"Calibri,Bold"&amp;12City of Bend, OR - ERP System Solution Project RFP #IT14AA
&amp;"Calibri,Italic"&amp;A</oddHeader>
    <oddFooter>&amp;L&amp;"-,Bold"&amp;10&amp;U&amp;K01+019Priority&amp;"-,Regular"&amp;U
H - High | M - Medium | L - Low&amp;C&amp;10&amp;K01+019&amp;P of &amp;N&amp;R&amp;"-,Bold"&amp;10&amp;U&amp;K01+019Availability&amp;"-,Regular"&amp;U
Y - Yes | R - Reporting Tool | T - Third Party
M - Modification | F - Future | N - Not Available</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5361" r:id="rId4" name="Button 1">
              <controlPr defaultSize="0" print="0" autoFill="0" autoPict="0" macro="[0]!FormatSpecs">
                <anchor moveWithCells="1" sizeWithCells="1">
                  <from>
                    <xdr:col>5</xdr:col>
                    <xdr:colOff>1600200</xdr:colOff>
                    <xdr:row>9</xdr:row>
                    <xdr:rowOff>123825</xdr:rowOff>
                  </from>
                  <to>
                    <xdr:col>5</xdr:col>
                    <xdr:colOff>1600200</xdr:colOff>
                    <xdr:row>14</xdr:row>
                    <xdr:rowOff>381000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00000000-0000-0000-0000-000000000000}">
            <xm:f>D10='Control Panel'!$I$25</xm:f>
            <x14:dxf>
              <font>
                <color rgb="FFFFFF00"/>
              </font>
              <fill>
                <patternFill>
                  <fgColor indexed="64"/>
                  <bgColor rgb="FFBF311A"/>
                </patternFill>
              </fill>
            </x14:dxf>
          </x14:cfRule>
          <xm:sqref>D10:G10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errorTitle="Invalid Response" error="Please enter appropriate availability response." promptTitle="Please enter availability:" prompt="_x000a_  Y - Yes_x000a_  R - Reporting_x000a_  T - Third Party_x000a_  M - Modification_x000a_  F - Future_x000a_  N - Not Available_x000a__x000a__x000a_*Paste values permitted.">
          <x14:formula1>
            <xm:f>'Control Panel'!$F$36:$F$41</xm:f>
          </x14:formula1>
          <xm:sqref>D13:D502</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pageSetUpPr fitToPage="1"/>
  </sheetPr>
  <dimension ref="A1:AI86"/>
  <sheetViews>
    <sheetView showGridLines="0" showRowColHeaders="0" workbookViewId="0">
      <pane ySplit="12" topLeftCell="A13" activePane="bottomLeft" state="frozen"/>
      <selection activeCell="B16" sqref="B16"/>
      <selection pane="bottomLeft" activeCell="B16" sqref="B16"/>
    </sheetView>
  </sheetViews>
  <sheetFormatPr defaultColWidth="0" defaultRowHeight="15" x14ac:dyDescent="0.25"/>
  <cols>
    <col min="1" max="1" width="8.7109375" style="218" customWidth="1"/>
    <col min="2" max="2" width="65.7109375" style="219" customWidth="1"/>
    <col min="3" max="3" width="12.7109375" style="220" customWidth="1"/>
    <col min="4" max="4" width="12.7109375" style="221" customWidth="1"/>
    <col min="5" max="5" width="12.7109375" style="220" customWidth="1"/>
    <col min="6" max="6" width="27.7109375" style="222" customWidth="1"/>
    <col min="7" max="7" width="35.7109375" style="219" customWidth="1"/>
    <col min="8" max="8" width="3.7109375" style="2" customWidth="1"/>
    <col min="9" max="34" width="9.140625" style="2" hidden="1" customWidth="1"/>
    <col min="35" max="35" width="4.140625" style="2" hidden="1" customWidth="1"/>
    <col min="36" max="16384" width="9.140625" style="2" hidden="1"/>
  </cols>
  <sheetData>
    <row r="1" spans="1:35" ht="15" customHeight="1" x14ac:dyDescent="0.25">
      <c r="A1" s="548" t="str">
        <f>'Accounts Payable'!A1</f>
        <v>Replace this text with vendor name in the first module.</v>
      </c>
      <c r="B1" s="548"/>
      <c r="C1" s="548"/>
      <c r="D1" s="548"/>
      <c r="E1" s="548"/>
      <c r="F1" s="548"/>
      <c r="G1" s="548"/>
    </row>
    <row r="2" spans="1:35" x14ac:dyDescent="0.25">
      <c r="A2" s="210" t="s">
        <v>8</v>
      </c>
      <c r="B2" s="538" t="s">
        <v>193</v>
      </c>
      <c r="C2" s="538"/>
      <c r="D2" s="538"/>
      <c r="E2" s="538"/>
      <c r="F2" s="538"/>
      <c r="G2" s="538"/>
      <c r="AB2" s="2" t="s">
        <v>219</v>
      </c>
      <c r="AC2" s="2">
        <f>SUBTOTAL(3,A13:A86)</f>
        <v>74</v>
      </c>
    </row>
    <row r="3" spans="1:35" ht="45" customHeight="1" x14ac:dyDescent="0.25">
      <c r="A3" s="232" t="str">
        <f>'Control Panel'!F36</f>
        <v>Y</v>
      </c>
      <c r="B3" s="543" t="str">
        <f>'Control Panel'!H36</f>
        <v>Functionality is provided out of the box through the completion of a task associated with a routine configurable area that includes, but is not limited to, user-defined fields, delivered or configurable workflows, alerts or notifications, standard import/export, table driven setups and standard reports with no changes.  These configuration areas will not be affected by a future upgrade.  The proposed services include implementation and training on this functionality, unless specifically excluded in the Statement of Work, as part of the deployment of the solution.</v>
      </c>
      <c r="C3" s="543"/>
      <c r="D3" s="543"/>
      <c r="E3" s="543"/>
      <c r="F3" s="543"/>
      <c r="G3" s="543"/>
    </row>
    <row r="4" spans="1:35" x14ac:dyDescent="0.25">
      <c r="A4" s="233" t="str">
        <f>'Control Panel'!F37</f>
        <v>R</v>
      </c>
      <c r="B4" s="544" t="str">
        <f>'Control Panel'!H37</f>
        <v>Functionality is provided through reports generated using proposed Reporting Tools.</v>
      </c>
      <c r="C4" s="544"/>
      <c r="D4" s="544"/>
      <c r="E4" s="544"/>
      <c r="F4" s="544"/>
      <c r="G4" s="544"/>
    </row>
    <row r="5" spans="1:35" ht="30" customHeight="1" x14ac:dyDescent="0.25">
      <c r="A5" s="232" t="str">
        <f>'Control Panel'!F38</f>
        <v>T</v>
      </c>
      <c r="B5" s="543" t="str">
        <f>'Control Panel'!H38</f>
        <v>Functionality is provided by proposed third party functionality (i.e., third party is defined as a separate software vendor from the primary software vendor).  The pricing of all third party products that provide this functionality MUST be included in the cost proposal.</v>
      </c>
      <c r="C5" s="543"/>
      <c r="D5" s="543"/>
      <c r="E5" s="543"/>
      <c r="F5" s="543"/>
      <c r="G5" s="543"/>
    </row>
    <row r="6" spans="1:35" x14ac:dyDescent="0.25">
      <c r="A6" s="233" t="str">
        <f>'Control Panel'!F39</f>
        <v>M</v>
      </c>
      <c r="B6" s="544" t="str">
        <f>'Control Panel'!H39</f>
        <v>Functionality is provided through customization to the application, including creation of a new workflow or development of a custom interface, that may have an impact on future upgradability.</v>
      </c>
      <c r="C6" s="544"/>
      <c r="D6" s="544"/>
      <c r="E6" s="544"/>
      <c r="F6" s="544"/>
      <c r="G6" s="544"/>
    </row>
    <row r="7" spans="1:35" ht="16.5" customHeight="1" x14ac:dyDescent="0.25">
      <c r="A7" s="232" t="str">
        <f>'Control Panel'!F40</f>
        <v>F</v>
      </c>
      <c r="B7" s="543" t="str">
        <f>'Control Panel'!H40</f>
        <v>Functionality is provided through a future general availability (GA) release that is scheduled to occur within 1 year of the proposal response.</v>
      </c>
      <c r="C7" s="543"/>
      <c r="D7" s="543"/>
      <c r="E7" s="543"/>
      <c r="F7" s="543"/>
      <c r="G7" s="543"/>
    </row>
    <row r="8" spans="1:35" x14ac:dyDescent="0.25">
      <c r="A8" s="233" t="str">
        <f>'Control Panel'!F41</f>
        <v>N</v>
      </c>
      <c r="B8" s="544" t="str">
        <f>'Control Panel'!H41</f>
        <v>Functionality is not provided.</v>
      </c>
      <c r="C8" s="544"/>
      <c r="D8" s="544"/>
      <c r="E8" s="544"/>
      <c r="F8" s="544"/>
      <c r="G8" s="544"/>
    </row>
    <row r="9" spans="1:35" x14ac:dyDescent="0.25">
      <c r="A9" s="545" t="str">
        <f>'Control Panel'!I25</f>
        <v>Replace this text with the primary product name(s) which satisfy requirements.</v>
      </c>
      <c r="B9" s="546"/>
      <c r="C9" s="546"/>
      <c r="D9" s="546"/>
      <c r="E9" s="546"/>
      <c r="F9" s="546"/>
      <c r="G9" s="547"/>
    </row>
    <row r="10" spans="1:35" ht="15" customHeight="1" x14ac:dyDescent="0.25">
      <c r="A10" s="541" t="str">
        <f>'Control Panel'!F60&amp;" - "&amp;'Control Panel'!E60</f>
        <v>4.15 - Inspections and Code Enforcement</v>
      </c>
      <c r="B10" s="541"/>
      <c r="C10" s="541"/>
      <c r="D10" s="542" t="str">
        <f>A9</f>
        <v>Replace this text with the primary product name(s) which satisfy requirements.</v>
      </c>
      <c r="E10" s="542"/>
      <c r="F10" s="542"/>
      <c r="G10" s="542"/>
    </row>
    <row r="11" spans="1:35" ht="30.75" customHeight="1" x14ac:dyDescent="0.25">
      <c r="A11" s="540" t="s">
        <v>663</v>
      </c>
      <c r="B11" s="540"/>
      <c r="C11" s="540"/>
      <c r="D11" s="540"/>
      <c r="E11" s="540"/>
      <c r="F11" s="540"/>
      <c r="G11" s="540"/>
      <c r="AA11" s="2" t="s">
        <v>30</v>
      </c>
      <c r="AI11" s="3"/>
    </row>
    <row r="12" spans="1:35" ht="15" customHeight="1" x14ac:dyDescent="0.25">
      <c r="A12" s="269" t="str">
        <f>'Accounts Payable'!A12</f>
        <v>Number</v>
      </c>
      <c r="B12" s="270" t="str">
        <f>'Accounts Payable'!B12</f>
        <v>Application Requirements</v>
      </c>
      <c r="C12" s="271" t="str">
        <f>'Accounts Payable'!C12</f>
        <v>Priority</v>
      </c>
      <c r="D12" s="269" t="str">
        <f>'Accounts Payable'!D12</f>
        <v>Availability</v>
      </c>
      <c r="E12" s="271" t="str">
        <f>'Accounts Payable'!E12</f>
        <v>Cost</v>
      </c>
      <c r="F12" s="270" t="str">
        <f>'Accounts Payable'!F12</f>
        <v>Required Product(s)</v>
      </c>
      <c r="G12" s="270" t="str">
        <f>'Accounts Payable'!G12</f>
        <v>Comments</v>
      </c>
      <c r="AA12" s="4" t="s">
        <v>27</v>
      </c>
      <c r="AC12" s="5">
        <f>COUNTIF(AB:AB,"Error -- Availability entered in an incorrect format")</f>
        <v>0</v>
      </c>
    </row>
    <row r="13" spans="1:35" s="15" customFormat="1" x14ac:dyDescent="0.25">
      <c r="A13" s="7">
        <v>1</v>
      </c>
      <c r="B13" s="280" t="s">
        <v>2345</v>
      </c>
      <c r="C13" s="281"/>
      <c r="D13" s="7"/>
      <c r="E13" s="267"/>
      <c r="F13" s="215" t="str">
        <f>IF($D$10=$A$9,"N/A",$D$10)</f>
        <v>N/A</v>
      </c>
      <c r="G13" s="10"/>
      <c r="AA13" s="15" t="str">
        <f>TRIM($D13)</f>
        <v/>
      </c>
      <c r="AB13" s="15" t="str">
        <f>IF(LEN($AA13)=0,"N",IF(LEN($AA13)&gt;1,"Error -- Availability entered in an incorrect format",IF($AA13='Control Panel'!$F$36,$AA13,IF($AA13='Control Panel'!$F$37,$AA13,IF($AA13='Control Panel'!$F$38,$AA13,IF($AA13='Control Panel'!$F$39,$AA13,IF($AA13='Control Panel'!$F$40,$AA13,IF($AA13='Control Panel'!$F$41,$AA13,"Error -- Availability entered in an incorrect format"))))))))</f>
        <v>N</v>
      </c>
    </row>
    <row r="14" spans="1:35" s="15" customFormat="1" ht="30" x14ac:dyDescent="0.25">
      <c r="A14" s="7">
        <v>2</v>
      </c>
      <c r="B14" s="350" t="s">
        <v>2346</v>
      </c>
      <c r="C14" s="277" t="s">
        <v>5</v>
      </c>
      <c r="D14" s="7"/>
      <c r="E14" s="267"/>
      <c r="F14" s="215" t="str">
        <f t="shared" ref="F14:F77" si="0">IF($D$10=$A$9,"N/A",$D$10)</f>
        <v>N/A</v>
      </c>
      <c r="G14" s="10"/>
      <c r="AA14" s="15" t="str">
        <f t="shared" ref="AA14:AA77" si="1">TRIM($D14)</f>
        <v/>
      </c>
      <c r="AB14" s="15" t="str">
        <f>IF(LEN($AA14)=0,"N",IF(LEN($AA14)&gt;1,"Error -- Availability entered in an incorrect format",IF($AA14='Control Panel'!$F$36,$AA14,IF($AA14='Control Panel'!$F$37,$AA14,IF($AA14='Control Panel'!$F$38,$AA14,IF($AA14='Control Panel'!$F$39,$AA14,IF($AA14='Control Panel'!$F$40,$AA14,IF($AA14='Control Panel'!$F$41,$AA14,"Error -- Availability entered in an incorrect format"))))))))</f>
        <v>N</v>
      </c>
    </row>
    <row r="15" spans="1:35" s="13" customFormat="1" ht="45" x14ac:dyDescent="0.25">
      <c r="A15" s="7">
        <v>3</v>
      </c>
      <c r="B15" s="350" t="s">
        <v>2347</v>
      </c>
      <c r="C15" s="277" t="s">
        <v>5</v>
      </c>
      <c r="D15" s="7"/>
      <c r="E15" s="267"/>
      <c r="F15" s="215" t="str">
        <f t="shared" si="0"/>
        <v>N/A</v>
      </c>
      <c r="G15" s="10"/>
      <c r="AA15" s="13" t="str">
        <f t="shared" si="1"/>
        <v/>
      </c>
      <c r="AB15" s="13" t="str">
        <f>IF(LEN($AA15)=0,"N",IF(LEN($AA15)&gt;1,"Error -- Availability entered in an incorrect format",IF($AA15='Control Panel'!$F$36,$AA15,IF($AA15='Control Panel'!$F$37,$AA15,IF($AA15='Control Panel'!$F$38,$AA15,IF($AA15='Control Panel'!$F$39,$AA15,IF($AA15='Control Panel'!$F$40,$AA15,IF($AA15='Control Panel'!$F$41,$AA15,"Error -- Availability entered in an incorrect format"))))))))</f>
        <v>N</v>
      </c>
    </row>
    <row r="16" spans="1:35" s="13" customFormat="1" ht="30" x14ac:dyDescent="0.25">
      <c r="A16" s="7">
        <v>4</v>
      </c>
      <c r="B16" s="279" t="s">
        <v>2348</v>
      </c>
      <c r="C16" s="277" t="s">
        <v>5</v>
      </c>
      <c r="D16" s="7"/>
      <c r="E16" s="267"/>
      <c r="F16" s="215" t="str">
        <f t="shared" si="0"/>
        <v>N/A</v>
      </c>
      <c r="G16" s="10"/>
      <c r="AA16" s="13" t="str">
        <f t="shared" si="1"/>
        <v/>
      </c>
      <c r="AB16" s="13" t="str">
        <f>IF(LEN($AA16)=0,"N",IF(LEN($AA16)&gt;1,"Error -- Availability entered in an incorrect format",IF($AA16='Control Panel'!$F$36,$AA16,IF($AA16='Control Panel'!$F$37,$AA16,IF($AA16='Control Panel'!$F$38,$AA16,IF($AA16='Control Panel'!$F$39,$AA16,IF($AA16='Control Panel'!$F$40,$AA16,IF($AA16='Control Panel'!$F$41,$AA16,"Error -- Availability entered in an incorrect format"))))))))</f>
        <v>N</v>
      </c>
    </row>
    <row r="17" spans="1:28" s="13" customFormat="1" ht="30" x14ac:dyDescent="0.25">
      <c r="A17" s="7">
        <v>5</v>
      </c>
      <c r="B17" s="279" t="s">
        <v>2349</v>
      </c>
      <c r="C17" s="277" t="s">
        <v>5</v>
      </c>
      <c r="D17" s="7"/>
      <c r="E17" s="267"/>
      <c r="F17" s="215" t="str">
        <f t="shared" si="0"/>
        <v>N/A</v>
      </c>
      <c r="G17" s="10"/>
      <c r="AA17" s="13" t="str">
        <f t="shared" si="1"/>
        <v/>
      </c>
      <c r="AB17" s="13" t="str">
        <f>IF(LEN($AA17)=0,"N",IF(LEN($AA17)&gt;1,"Error -- Availability entered in an incorrect format",IF($AA17='Control Panel'!$F$36,$AA17,IF($AA17='Control Panel'!$F$37,$AA17,IF($AA17='Control Panel'!$F$38,$AA17,IF($AA17='Control Panel'!$F$39,$AA17,IF($AA17='Control Panel'!$F$40,$AA17,IF($AA17='Control Panel'!$F$41,$AA17,"Error -- Availability entered in an incorrect format"))))))))</f>
        <v>N</v>
      </c>
    </row>
    <row r="18" spans="1:28" s="13" customFormat="1" x14ac:dyDescent="0.25">
      <c r="A18" s="7">
        <v>6</v>
      </c>
      <c r="B18" s="279" t="s">
        <v>2350</v>
      </c>
      <c r="C18" s="277" t="s">
        <v>5</v>
      </c>
      <c r="D18" s="7"/>
      <c r="E18" s="267"/>
      <c r="F18" s="215" t="str">
        <f t="shared" si="0"/>
        <v>N/A</v>
      </c>
      <c r="G18" s="10"/>
      <c r="AA18" s="13" t="str">
        <f t="shared" si="1"/>
        <v/>
      </c>
      <c r="AB18" s="13" t="str">
        <f>IF(LEN($AA18)=0,"N",IF(LEN($AA18)&gt;1,"Error -- Availability entered in an incorrect format",IF($AA18='Control Panel'!$F$36,$AA18,IF($AA18='Control Panel'!$F$37,$AA18,IF($AA18='Control Panel'!$F$38,$AA18,IF($AA18='Control Panel'!$F$39,$AA18,IF($AA18='Control Panel'!$F$40,$AA18,IF($AA18='Control Panel'!$F$41,$AA18,"Error -- Availability entered in an incorrect format"))))))))</f>
        <v>N</v>
      </c>
    </row>
    <row r="19" spans="1:28" s="13" customFormat="1" x14ac:dyDescent="0.25">
      <c r="A19" s="7">
        <v>7</v>
      </c>
      <c r="B19" s="279" t="s">
        <v>2351</v>
      </c>
      <c r="C19" s="277" t="s">
        <v>6</v>
      </c>
      <c r="D19" s="7"/>
      <c r="E19" s="267"/>
      <c r="F19" s="215" t="str">
        <f t="shared" si="0"/>
        <v>N/A</v>
      </c>
      <c r="G19" s="10"/>
      <c r="AA19" s="13" t="str">
        <f t="shared" si="1"/>
        <v/>
      </c>
      <c r="AB19" s="13" t="str">
        <f>IF(LEN($AA19)=0,"N",IF(LEN($AA19)&gt;1,"Error -- Availability entered in an incorrect format",IF($AA19='Control Panel'!$F$36,$AA19,IF($AA19='Control Panel'!$F$37,$AA19,IF($AA19='Control Panel'!$F$38,$AA19,IF($AA19='Control Panel'!$F$39,$AA19,IF($AA19='Control Panel'!$F$40,$AA19,IF($AA19='Control Panel'!$F$41,$AA19,"Error -- Availability entered in an incorrect format"))))))))</f>
        <v>N</v>
      </c>
    </row>
    <row r="20" spans="1:28" s="13" customFormat="1" x14ac:dyDescent="0.25">
      <c r="A20" s="7">
        <v>8</v>
      </c>
      <c r="B20" s="279" t="s">
        <v>2352</v>
      </c>
      <c r="C20" s="277" t="s">
        <v>5</v>
      </c>
      <c r="D20" s="7"/>
      <c r="E20" s="267"/>
      <c r="F20" s="215" t="str">
        <f t="shared" si="0"/>
        <v>N/A</v>
      </c>
      <c r="G20" s="10"/>
      <c r="AA20" s="13" t="str">
        <f t="shared" si="1"/>
        <v/>
      </c>
      <c r="AB20" s="13" t="str">
        <f>IF(LEN($AA20)=0,"N",IF(LEN($AA20)&gt;1,"Error -- Availability entered in an incorrect format",IF($AA20='Control Panel'!$F$36,$AA20,IF($AA20='Control Panel'!$F$37,$AA20,IF($AA20='Control Panel'!$F$38,$AA20,IF($AA20='Control Panel'!$F$39,$AA20,IF($AA20='Control Panel'!$F$40,$AA20,IF($AA20='Control Panel'!$F$41,$AA20,"Error -- Availability entered in an incorrect format"))))))))</f>
        <v>N</v>
      </c>
    </row>
    <row r="21" spans="1:28" s="13" customFormat="1" ht="30" x14ac:dyDescent="0.25">
      <c r="A21" s="7">
        <v>9</v>
      </c>
      <c r="B21" s="279" t="s">
        <v>2353</v>
      </c>
      <c r="C21" s="277" t="s">
        <v>6</v>
      </c>
      <c r="D21" s="7"/>
      <c r="E21" s="267"/>
      <c r="F21" s="215" t="str">
        <f t="shared" si="0"/>
        <v>N/A</v>
      </c>
      <c r="G21" s="10"/>
      <c r="AA21" s="13" t="str">
        <f t="shared" si="1"/>
        <v/>
      </c>
      <c r="AB21" s="13" t="str">
        <f>IF(LEN($AA21)=0,"N",IF(LEN($AA21)&gt;1,"Error -- Availability entered in an incorrect format",IF($AA21='Control Panel'!$F$36,$AA21,IF($AA21='Control Panel'!$F$37,$AA21,IF($AA21='Control Panel'!$F$38,$AA21,IF($AA21='Control Panel'!$F$39,$AA21,IF($AA21='Control Panel'!$F$40,$AA21,IF($AA21='Control Panel'!$F$41,$AA21,"Error -- Availability entered in an incorrect format"))))))))</f>
        <v>N</v>
      </c>
    </row>
    <row r="22" spans="1:28" s="13" customFormat="1" ht="30" x14ac:dyDescent="0.25">
      <c r="A22" s="7">
        <v>10</v>
      </c>
      <c r="B22" s="279" t="s">
        <v>2354</v>
      </c>
      <c r="C22" s="277" t="s">
        <v>6</v>
      </c>
      <c r="D22" s="7"/>
      <c r="E22" s="267"/>
      <c r="F22" s="215" t="str">
        <f t="shared" si="0"/>
        <v>N/A</v>
      </c>
      <c r="G22" s="10"/>
      <c r="AA22" s="13" t="str">
        <f t="shared" si="1"/>
        <v/>
      </c>
      <c r="AB22" s="13" t="str">
        <f>IF(LEN($AA22)=0,"N",IF(LEN($AA22)&gt;1,"Error -- Availability entered in an incorrect format",IF($AA22='Control Panel'!$F$36,$AA22,IF($AA22='Control Panel'!$F$37,$AA22,IF($AA22='Control Panel'!$F$38,$AA22,IF($AA22='Control Panel'!$F$39,$AA22,IF($AA22='Control Panel'!$F$40,$AA22,IF($AA22='Control Panel'!$F$41,$AA22,"Error -- Availability entered in an incorrect format"))))))))</f>
        <v>N</v>
      </c>
    </row>
    <row r="23" spans="1:28" s="13" customFormat="1" x14ac:dyDescent="0.25">
      <c r="A23" s="7">
        <v>11</v>
      </c>
      <c r="B23" s="280" t="s">
        <v>2355</v>
      </c>
      <c r="C23" s="281"/>
      <c r="D23" s="7"/>
      <c r="E23" s="267"/>
      <c r="F23" s="215" t="str">
        <f t="shared" si="0"/>
        <v>N/A</v>
      </c>
      <c r="G23" s="10"/>
      <c r="AA23" s="13" t="str">
        <f t="shared" si="1"/>
        <v/>
      </c>
      <c r="AB23" s="13" t="str">
        <f>IF(LEN($AA23)=0,"N",IF(LEN($AA23)&gt;1,"Error -- Availability entered in an incorrect format",IF($AA23='Control Panel'!$F$36,$AA23,IF($AA23='Control Panel'!$F$37,$AA23,IF($AA23='Control Panel'!$F$38,$AA23,IF($AA23='Control Panel'!$F$39,$AA23,IF($AA23='Control Panel'!$F$40,$AA23,IF($AA23='Control Panel'!$F$41,$AA23,"Error -- Availability entered in an incorrect format"))))))))</f>
        <v>N</v>
      </c>
    </row>
    <row r="24" spans="1:28" s="13" customFormat="1" ht="30" x14ac:dyDescent="0.25">
      <c r="A24" s="7">
        <v>12</v>
      </c>
      <c r="B24" s="350" t="s">
        <v>2356</v>
      </c>
      <c r="C24" s="277" t="s">
        <v>5</v>
      </c>
      <c r="D24" s="7"/>
      <c r="E24" s="267"/>
      <c r="F24" s="215" t="str">
        <f t="shared" si="0"/>
        <v>N/A</v>
      </c>
      <c r="G24" s="10"/>
      <c r="AA24" s="13" t="str">
        <f t="shared" si="1"/>
        <v/>
      </c>
      <c r="AB24" s="13" t="str">
        <f>IF(LEN($AA24)=0,"N",IF(LEN($AA24)&gt;1,"Error -- Availability entered in an incorrect format",IF($AA24='Control Panel'!$F$36,$AA24,IF($AA24='Control Panel'!$F$37,$AA24,IF($AA24='Control Panel'!$F$38,$AA24,IF($AA24='Control Panel'!$F$39,$AA24,IF($AA24='Control Panel'!$F$40,$AA24,IF($AA24='Control Panel'!$F$41,$AA24,"Error -- Availability entered in an incorrect format"))))))))</f>
        <v>N</v>
      </c>
    </row>
    <row r="25" spans="1:28" s="15" customFormat="1" ht="30" x14ac:dyDescent="0.25">
      <c r="A25" s="7">
        <v>13</v>
      </c>
      <c r="B25" s="350" t="s">
        <v>2357</v>
      </c>
      <c r="C25" s="277" t="s">
        <v>5</v>
      </c>
      <c r="D25" s="12"/>
      <c r="E25" s="268"/>
      <c r="F25" s="215" t="str">
        <f t="shared" si="0"/>
        <v>N/A</v>
      </c>
      <c r="G25" s="6"/>
      <c r="AA25" s="15" t="str">
        <f t="shared" si="1"/>
        <v/>
      </c>
      <c r="AB25" s="15" t="str">
        <f>IF(LEN($AA25)=0,"N",IF(LEN($AA25)&gt;1,"Error -- Availability entered in an incorrect format",IF($AA25='Control Panel'!$F$36,$AA25,IF($AA25='Control Panel'!$F$37,$AA25,IF($AA25='Control Panel'!$F$38,$AA25,IF($AA25='Control Panel'!$F$39,$AA25,IF($AA25='Control Panel'!$F$40,$AA25,IF($AA25='Control Panel'!$F$41,$AA25,"Error -- Availability entered in an incorrect format"))))))))</f>
        <v>N</v>
      </c>
    </row>
    <row r="26" spans="1:28" s="15" customFormat="1" ht="30" x14ac:dyDescent="0.25">
      <c r="A26" s="7">
        <v>14</v>
      </c>
      <c r="B26" s="350" t="s">
        <v>2358</v>
      </c>
      <c r="C26" s="277" t="s">
        <v>5</v>
      </c>
      <c r="D26" s="12"/>
      <c r="E26" s="268"/>
      <c r="F26" s="215" t="str">
        <f t="shared" si="0"/>
        <v>N/A</v>
      </c>
      <c r="G26" s="6"/>
      <c r="AA26" s="15" t="str">
        <f t="shared" si="1"/>
        <v/>
      </c>
      <c r="AB26" s="15" t="str">
        <f>IF(LEN($AA26)=0,"N",IF(LEN($AA26)&gt;1,"Error -- Availability entered in an incorrect format",IF($AA26='Control Panel'!$F$36,$AA26,IF($AA26='Control Panel'!$F$37,$AA26,IF($AA26='Control Panel'!$F$38,$AA26,IF($AA26='Control Panel'!$F$39,$AA26,IF($AA26='Control Panel'!$F$40,$AA26,IF($AA26='Control Panel'!$F$41,$AA26,"Error -- Availability entered in an incorrect format"))))))))</f>
        <v>N</v>
      </c>
    </row>
    <row r="27" spans="1:28" s="15" customFormat="1" ht="30" x14ac:dyDescent="0.25">
      <c r="A27" s="7">
        <v>15</v>
      </c>
      <c r="B27" s="350" t="s">
        <v>2359</v>
      </c>
      <c r="C27" s="277" t="s">
        <v>5</v>
      </c>
      <c r="D27" s="12"/>
      <c r="E27" s="268"/>
      <c r="F27" s="215" t="str">
        <f t="shared" si="0"/>
        <v>N/A</v>
      </c>
      <c r="G27" s="6"/>
      <c r="AA27" s="15" t="str">
        <f t="shared" si="1"/>
        <v/>
      </c>
      <c r="AB27" s="15" t="str">
        <f>IF(LEN($AA27)=0,"N",IF(LEN($AA27)&gt;1,"Error -- Availability entered in an incorrect format",IF($AA27='Control Panel'!$F$36,$AA27,IF($AA27='Control Panel'!$F$37,$AA27,IF($AA27='Control Panel'!$F$38,$AA27,IF($AA27='Control Panel'!$F$39,$AA27,IF($AA27='Control Panel'!$F$40,$AA27,IF($AA27='Control Panel'!$F$41,$AA27,"Error -- Availability entered in an incorrect format"))))))))</f>
        <v>N</v>
      </c>
    </row>
    <row r="28" spans="1:28" s="15" customFormat="1" x14ac:dyDescent="0.25">
      <c r="A28" s="7">
        <v>16</v>
      </c>
      <c r="B28" s="280" t="s">
        <v>2360</v>
      </c>
      <c r="C28" s="281"/>
      <c r="D28" s="12"/>
      <c r="E28" s="268"/>
      <c r="F28" s="215" t="str">
        <f t="shared" si="0"/>
        <v>N/A</v>
      </c>
      <c r="G28" s="6"/>
      <c r="AA28" s="15" t="str">
        <f t="shared" si="1"/>
        <v/>
      </c>
      <c r="AB28" s="15" t="str">
        <f>IF(LEN($AA28)=0,"N",IF(LEN($AA28)&gt;1,"Error -- Availability entered in an incorrect format",IF($AA28='Control Panel'!$F$36,$AA28,IF($AA28='Control Panel'!$F$37,$AA28,IF($AA28='Control Panel'!$F$38,$AA28,IF($AA28='Control Panel'!$F$39,$AA28,IF($AA28='Control Panel'!$F$40,$AA28,IF($AA28='Control Panel'!$F$41,$AA28,"Error -- Availability entered in an incorrect format"))))))))</f>
        <v>N</v>
      </c>
    </row>
    <row r="29" spans="1:28" s="15" customFormat="1" ht="45" x14ac:dyDescent="0.25">
      <c r="A29" s="7">
        <v>17</v>
      </c>
      <c r="B29" s="279" t="s">
        <v>2361</v>
      </c>
      <c r="C29" s="277" t="s">
        <v>5</v>
      </c>
      <c r="D29" s="12"/>
      <c r="E29" s="268"/>
      <c r="F29" s="215" t="str">
        <f t="shared" si="0"/>
        <v>N/A</v>
      </c>
      <c r="G29" s="6"/>
      <c r="AA29" s="15" t="str">
        <f t="shared" si="1"/>
        <v/>
      </c>
      <c r="AB29" s="15" t="str">
        <f>IF(LEN($AA29)=0,"N",IF(LEN($AA29)&gt;1,"Error -- Availability entered in an incorrect format",IF($AA29='Control Panel'!$F$36,$AA29,IF($AA29='Control Panel'!$F$37,$AA29,IF($AA29='Control Panel'!$F$38,$AA29,IF($AA29='Control Panel'!$F$39,$AA29,IF($AA29='Control Panel'!$F$40,$AA29,IF($AA29='Control Panel'!$F$41,$AA29,"Error -- Availability entered in an incorrect format"))))))))</f>
        <v>N</v>
      </c>
    </row>
    <row r="30" spans="1:28" s="15" customFormat="1" ht="30" x14ac:dyDescent="0.25">
      <c r="A30" s="7">
        <v>18</v>
      </c>
      <c r="B30" s="279" t="s">
        <v>2362</v>
      </c>
      <c r="C30" s="277" t="s">
        <v>5</v>
      </c>
      <c r="D30" s="12"/>
      <c r="E30" s="268"/>
      <c r="F30" s="215" t="str">
        <f t="shared" si="0"/>
        <v>N/A</v>
      </c>
      <c r="G30" s="6"/>
      <c r="AA30" s="15" t="str">
        <f t="shared" si="1"/>
        <v/>
      </c>
      <c r="AB30" s="15" t="str">
        <f>IF(LEN($AA30)=0,"N",IF(LEN($AA30)&gt;1,"Error -- Availability entered in an incorrect format",IF($AA30='Control Panel'!$F$36,$AA30,IF($AA30='Control Panel'!$F$37,$AA30,IF($AA30='Control Panel'!$F$38,$AA30,IF($AA30='Control Panel'!$F$39,$AA30,IF($AA30='Control Panel'!$F$40,$AA30,IF($AA30='Control Panel'!$F$41,$AA30,"Error -- Availability entered in an incorrect format"))))))))</f>
        <v>N</v>
      </c>
    </row>
    <row r="31" spans="1:28" s="15" customFormat="1" ht="45" x14ac:dyDescent="0.25">
      <c r="A31" s="7">
        <v>19</v>
      </c>
      <c r="B31" s="279" t="s">
        <v>2363</v>
      </c>
      <c r="C31" s="277" t="s">
        <v>6</v>
      </c>
      <c r="D31" s="231"/>
      <c r="E31" s="268"/>
      <c r="F31" s="215" t="str">
        <f t="shared" si="0"/>
        <v>N/A</v>
      </c>
      <c r="G31" s="6"/>
      <c r="AA31" s="15" t="str">
        <f t="shared" si="1"/>
        <v/>
      </c>
      <c r="AB31" s="15" t="str">
        <f>IF(LEN($AA31)=0,"N",IF(LEN($AA31)&gt;1,"Error -- Availability entered in an incorrect format",IF($AA31='Control Panel'!$F$36,$AA31,IF($AA31='Control Panel'!$F$37,$AA31,IF($AA31='Control Panel'!$F$38,$AA31,IF($AA31='Control Panel'!$F$39,$AA31,IF($AA31='Control Panel'!$F$40,$AA31,IF($AA31='Control Panel'!$F$41,$AA31,"Error -- Availability entered in an incorrect format"))))))))</f>
        <v>N</v>
      </c>
    </row>
    <row r="32" spans="1:28" s="15" customFormat="1" ht="30" x14ac:dyDescent="0.25">
      <c r="A32" s="7">
        <v>20</v>
      </c>
      <c r="B32" s="279" t="s">
        <v>2364</v>
      </c>
      <c r="C32" s="277" t="s">
        <v>5</v>
      </c>
      <c r="D32" s="231"/>
      <c r="E32" s="268"/>
      <c r="F32" s="215" t="str">
        <f t="shared" si="0"/>
        <v>N/A</v>
      </c>
      <c r="G32" s="6"/>
      <c r="AA32" s="15" t="str">
        <f t="shared" si="1"/>
        <v/>
      </c>
      <c r="AB32" s="15" t="str">
        <f>IF(LEN($AA32)=0,"N",IF(LEN($AA32)&gt;1,"Error -- Availability entered in an incorrect format",IF($AA32='Control Panel'!$F$36,$AA32,IF($AA32='Control Panel'!$F$37,$AA32,IF($AA32='Control Panel'!$F$38,$AA32,IF($AA32='Control Panel'!$F$39,$AA32,IF($AA32='Control Panel'!$F$40,$AA32,IF($AA32='Control Panel'!$F$41,$AA32,"Error -- Availability entered in an incorrect format"))))))))</f>
        <v>N</v>
      </c>
    </row>
    <row r="33" spans="1:28" s="15" customFormat="1" ht="60" x14ac:dyDescent="0.25">
      <c r="A33" s="7">
        <v>21</v>
      </c>
      <c r="B33" s="278" t="s">
        <v>2365</v>
      </c>
      <c r="C33" s="277" t="s">
        <v>5</v>
      </c>
      <c r="D33" s="231"/>
      <c r="E33" s="268"/>
      <c r="F33" s="215" t="str">
        <f t="shared" si="0"/>
        <v>N/A</v>
      </c>
      <c r="G33" s="6"/>
      <c r="AA33" s="15" t="str">
        <f t="shared" si="1"/>
        <v/>
      </c>
      <c r="AB33" s="15" t="str">
        <f>IF(LEN($AA33)=0,"N",IF(LEN($AA33)&gt;1,"Error -- Availability entered in an incorrect format",IF($AA33='Control Panel'!$F$36,$AA33,IF($AA33='Control Panel'!$F$37,$AA33,IF($AA33='Control Panel'!$F$38,$AA33,IF($AA33='Control Panel'!$F$39,$AA33,IF($AA33='Control Panel'!$F$40,$AA33,IF($AA33='Control Panel'!$F$41,$AA33,"Error -- Availability entered in an incorrect format"))))))))</f>
        <v>N</v>
      </c>
    </row>
    <row r="34" spans="1:28" s="15" customFormat="1" x14ac:dyDescent="0.25">
      <c r="A34" s="7">
        <v>22</v>
      </c>
      <c r="B34" s="280" t="s">
        <v>2366</v>
      </c>
      <c r="C34" s="281"/>
      <c r="D34" s="231"/>
      <c r="E34" s="268"/>
      <c r="F34" s="215" t="str">
        <f t="shared" si="0"/>
        <v>N/A</v>
      </c>
      <c r="G34" s="6"/>
      <c r="AA34" s="15" t="str">
        <f t="shared" si="1"/>
        <v/>
      </c>
      <c r="AB34" s="15" t="str">
        <f>IF(LEN($AA34)=0,"N",IF(LEN($AA34)&gt;1,"Error -- Availability entered in an incorrect format",IF($AA34='Control Panel'!$F$36,$AA34,IF($AA34='Control Panel'!$F$37,$AA34,IF($AA34='Control Panel'!$F$38,$AA34,IF($AA34='Control Panel'!$F$39,$AA34,IF($AA34='Control Panel'!$F$40,$AA34,IF($AA34='Control Panel'!$F$41,$AA34,"Error -- Availability entered in an incorrect format"))))))))</f>
        <v>N</v>
      </c>
    </row>
    <row r="35" spans="1:28" s="15" customFormat="1" ht="30" x14ac:dyDescent="0.25">
      <c r="A35" s="7">
        <v>23</v>
      </c>
      <c r="B35" s="279" t="s">
        <v>2367</v>
      </c>
      <c r="C35" s="277" t="s">
        <v>6</v>
      </c>
      <c r="D35" s="231"/>
      <c r="E35" s="268"/>
      <c r="F35" s="215" t="str">
        <f t="shared" si="0"/>
        <v>N/A</v>
      </c>
      <c r="G35" s="6"/>
      <c r="AA35" s="15" t="str">
        <f t="shared" si="1"/>
        <v/>
      </c>
      <c r="AB35" s="15" t="str">
        <f>IF(LEN($AA35)=0,"N",IF(LEN($AA35)&gt;1,"Error -- Availability entered in an incorrect format",IF($AA35='Control Panel'!$F$36,$AA35,IF($AA35='Control Panel'!$F$37,$AA35,IF($AA35='Control Panel'!$F$38,$AA35,IF($AA35='Control Panel'!$F$39,$AA35,IF($AA35='Control Panel'!$F$40,$AA35,IF($AA35='Control Panel'!$F$41,$AA35,"Error -- Availability entered in an incorrect format"))))))))</f>
        <v>N</v>
      </c>
    </row>
    <row r="36" spans="1:28" s="15" customFormat="1" ht="30" x14ac:dyDescent="0.25">
      <c r="A36" s="7">
        <v>24</v>
      </c>
      <c r="B36" s="279" t="s">
        <v>2368</v>
      </c>
      <c r="C36" s="277" t="s">
        <v>5</v>
      </c>
      <c r="D36" s="231"/>
      <c r="E36" s="268"/>
      <c r="F36" s="215" t="str">
        <f t="shared" si="0"/>
        <v>N/A</v>
      </c>
      <c r="G36" s="6"/>
      <c r="AA36" s="15" t="str">
        <f t="shared" si="1"/>
        <v/>
      </c>
      <c r="AB36" s="15" t="str">
        <f>IF(LEN($AA36)=0,"N",IF(LEN($AA36)&gt;1,"Error -- Availability entered in an incorrect format",IF($AA36='Control Panel'!$F$36,$AA36,IF($AA36='Control Panel'!$F$37,$AA36,IF($AA36='Control Panel'!$F$38,$AA36,IF($AA36='Control Panel'!$F$39,$AA36,IF($AA36='Control Panel'!$F$40,$AA36,IF($AA36='Control Panel'!$F$41,$AA36,"Error -- Availability entered in an incorrect format"))))))))</f>
        <v>N</v>
      </c>
    </row>
    <row r="37" spans="1:28" s="15" customFormat="1" x14ac:dyDescent="0.25">
      <c r="A37" s="7">
        <v>25</v>
      </c>
      <c r="B37" s="350" t="s">
        <v>2369</v>
      </c>
      <c r="C37" s="351" t="s">
        <v>5</v>
      </c>
      <c r="D37" s="231"/>
      <c r="E37" s="268"/>
      <c r="F37" s="215" t="str">
        <f t="shared" si="0"/>
        <v>N/A</v>
      </c>
      <c r="G37" s="6"/>
      <c r="AA37" s="15" t="str">
        <f t="shared" si="1"/>
        <v/>
      </c>
      <c r="AB37" s="15" t="str">
        <f>IF(LEN($AA37)=0,"N",IF(LEN($AA37)&gt;1,"Error -- Availability entered in an incorrect format",IF($AA37='Control Panel'!$F$36,$AA37,IF($AA37='Control Panel'!$F$37,$AA37,IF($AA37='Control Panel'!$F$38,$AA37,IF($AA37='Control Panel'!$F$39,$AA37,IF($AA37='Control Panel'!$F$40,$AA37,IF($AA37='Control Panel'!$F$41,$AA37,"Error -- Availability entered in an incorrect format"))))))))</f>
        <v>N</v>
      </c>
    </row>
    <row r="38" spans="1:28" s="15" customFormat="1" x14ac:dyDescent="0.25">
      <c r="A38" s="7">
        <v>26</v>
      </c>
      <c r="B38" s="279" t="s">
        <v>2370</v>
      </c>
      <c r="C38" s="277" t="s">
        <v>5</v>
      </c>
      <c r="D38" s="231"/>
      <c r="E38" s="268"/>
      <c r="F38" s="215" t="str">
        <f t="shared" si="0"/>
        <v>N/A</v>
      </c>
      <c r="G38" s="6"/>
      <c r="AA38" s="15" t="str">
        <f t="shared" si="1"/>
        <v/>
      </c>
      <c r="AB38" s="15" t="str">
        <f>IF(LEN($AA38)=0,"N",IF(LEN($AA38)&gt;1,"Error -- Availability entered in an incorrect format",IF($AA38='Control Panel'!$F$36,$AA38,IF($AA38='Control Panel'!$F$37,$AA38,IF($AA38='Control Panel'!$F$38,$AA38,IF($AA38='Control Panel'!$F$39,$AA38,IF($AA38='Control Panel'!$F$40,$AA38,IF($AA38='Control Panel'!$F$41,$AA38,"Error -- Availability entered in an incorrect format"))))))))</f>
        <v>N</v>
      </c>
    </row>
    <row r="39" spans="1:28" s="15" customFormat="1" ht="30" x14ac:dyDescent="0.25">
      <c r="A39" s="7">
        <v>27</v>
      </c>
      <c r="B39" s="279" t="s">
        <v>2371</v>
      </c>
      <c r="C39" s="277" t="s">
        <v>5</v>
      </c>
      <c r="D39" s="231"/>
      <c r="E39" s="268"/>
      <c r="F39" s="215" t="str">
        <f t="shared" si="0"/>
        <v>N/A</v>
      </c>
      <c r="G39" s="6"/>
      <c r="AA39" s="15" t="str">
        <f t="shared" si="1"/>
        <v/>
      </c>
      <c r="AB39" s="15" t="str">
        <f>IF(LEN($AA39)=0,"N",IF(LEN($AA39)&gt;1,"Error -- Availability entered in an incorrect format",IF($AA39='Control Panel'!$F$36,$AA39,IF($AA39='Control Panel'!$F$37,$AA39,IF($AA39='Control Panel'!$F$38,$AA39,IF($AA39='Control Panel'!$F$39,$AA39,IF($AA39='Control Panel'!$F$40,$AA39,IF($AA39='Control Panel'!$F$41,$AA39,"Error -- Availability entered in an incorrect format"))))))))</f>
        <v>N</v>
      </c>
    </row>
    <row r="40" spans="1:28" s="15" customFormat="1" x14ac:dyDescent="0.25">
      <c r="A40" s="7">
        <v>28</v>
      </c>
      <c r="B40" s="350" t="s">
        <v>2372</v>
      </c>
      <c r="C40" s="351" t="s">
        <v>5</v>
      </c>
      <c r="D40" s="231"/>
      <c r="E40" s="268"/>
      <c r="F40" s="215" t="str">
        <f t="shared" si="0"/>
        <v>N/A</v>
      </c>
      <c r="G40" s="6"/>
      <c r="AA40" s="15" t="str">
        <f t="shared" si="1"/>
        <v/>
      </c>
      <c r="AB40" s="15" t="str">
        <f>IF(LEN($AA40)=0,"N",IF(LEN($AA40)&gt;1,"Error -- Availability entered in an incorrect format",IF($AA40='Control Panel'!$F$36,$AA40,IF($AA40='Control Panel'!$F$37,$AA40,IF($AA40='Control Panel'!$F$38,$AA40,IF($AA40='Control Panel'!$F$39,$AA40,IF($AA40='Control Panel'!$F$40,$AA40,IF($AA40='Control Panel'!$F$41,$AA40,"Error -- Availability entered in an incorrect format"))))))))</f>
        <v>N</v>
      </c>
    </row>
    <row r="41" spans="1:28" s="15" customFormat="1" x14ac:dyDescent="0.25">
      <c r="A41" s="7">
        <v>29</v>
      </c>
      <c r="B41" s="350" t="s">
        <v>2373</v>
      </c>
      <c r="C41" s="351" t="s">
        <v>5</v>
      </c>
      <c r="D41" s="231"/>
      <c r="E41" s="268"/>
      <c r="F41" s="215" t="str">
        <f t="shared" si="0"/>
        <v>N/A</v>
      </c>
      <c r="G41" s="6"/>
      <c r="AA41" s="15" t="str">
        <f t="shared" si="1"/>
        <v/>
      </c>
      <c r="AB41" s="15" t="str">
        <f>IF(LEN($AA41)=0,"N",IF(LEN($AA41)&gt;1,"Error -- Availability entered in an incorrect format",IF($AA41='Control Panel'!$F$36,$AA41,IF($AA41='Control Panel'!$F$37,$AA41,IF($AA41='Control Panel'!$F$38,$AA41,IF($AA41='Control Panel'!$F$39,$AA41,IF($AA41='Control Panel'!$F$40,$AA41,IF($AA41='Control Panel'!$F$41,$AA41,"Error -- Availability entered in an incorrect format"))))))))</f>
        <v>N</v>
      </c>
    </row>
    <row r="42" spans="1:28" s="15" customFormat="1" ht="45" x14ac:dyDescent="0.25">
      <c r="A42" s="7">
        <v>30</v>
      </c>
      <c r="B42" s="350" t="s">
        <v>2374</v>
      </c>
      <c r="C42" s="351" t="s">
        <v>5</v>
      </c>
      <c r="D42" s="231"/>
      <c r="E42" s="268"/>
      <c r="F42" s="215" t="str">
        <f t="shared" si="0"/>
        <v>N/A</v>
      </c>
      <c r="G42" s="6"/>
      <c r="AA42" s="15" t="str">
        <f t="shared" si="1"/>
        <v/>
      </c>
      <c r="AB42" s="15" t="str">
        <f>IF(LEN($AA42)=0,"N",IF(LEN($AA42)&gt;1,"Error -- Availability entered in an incorrect format",IF($AA42='Control Panel'!$F$36,$AA42,IF($AA42='Control Panel'!$F$37,$AA42,IF($AA42='Control Panel'!$F$38,$AA42,IF($AA42='Control Panel'!$F$39,$AA42,IF($AA42='Control Panel'!$F$40,$AA42,IF($AA42='Control Panel'!$F$41,$AA42,"Error -- Availability entered in an incorrect format"))))))))</f>
        <v>N</v>
      </c>
    </row>
    <row r="43" spans="1:28" s="15" customFormat="1" ht="45" x14ac:dyDescent="0.25">
      <c r="A43" s="7">
        <v>31</v>
      </c>
      <c r="B43" s="350" t="s">
        <v>2375</v>
      </c>
      <c r="C43" s="351" t="s">
        <v>5</v>
      </c>
      <c r="D43" s="231"/>
      <c r="E43" s="268"/>
      <c r="F43" s="215" t="str">
        <f t="shared" si="0"/>
        <v>N/A</v>
      </c>
      <c r="G43" s="6"/>
      <c r="AA43" s="15" t="str">
        <f t="shared" si="1"/>
        <v/>
      </c>
      <c r="AB43" s="15" t="str">
        <f>IF(LEN($AA43)=0,"N",IF(LEN($AA43)&gt;1,"Error -- Availability entered in an incorrect format",IF($AA43='Control Panel'!$F$36,$AA43,IF($AA43='Control Panel'!$F$37,$AA43,IF($AA43='Control Panel'!$F$38,$AA43,IF($AA43='Control Panel'!$F$39,$AA43,IF($AA43='Control Panel'!$F$40,$AA43,IF($AA43='Control Panel'!$F$41,$AA43,"Error -- Availability entered in an incorrect format"))))))))</f>
        <v>N</v>
      </c>
    </row>
    <row r="44" spans="1:28" s="15" customFormat="1" x14ac:dyDescent="0.25">
      <c r="A44" s="7">
        <v>32</v>
      </c>
      <c r="B44" s="350" t="s">
        <v>2376</v>
      </c>
      <c r="C44" s="351" t="s">
        <v>5</v>
      </c>
      <c r="D44" s="231"/>
      <c r="E44" s="268"/>
      <c r="F44" s="215" t="str">
        <f t="shared" si="0"/>
        <v>N/A</v>
      </c>
      <c r="G44" s="6"/>
      <c r="AA44" s="15" t="str">
        <f t="shared" si="1"/>
        <v/>
      </c>
      <c r="AB44" s="15" t="str">
        <f>IF(LEN($AA44)=0,"N",IF(LEN($AA44)&gt;1,"Error -- Availability entered in an incorrect format",IF($AA44='Control Panel'!$F$36,$AA44,IF($AA44='Control Panel'!$F$37,$AA44,IF($AA44='Control Panel'!$F$38,$AA44,IF($AA44='Control Panel'!$F$39,$AA44,IF($AA44='Control Panel'!$F$40,$AA44,IF($AA44='Control Panel'!$F$41,$AA44,"Error -- Availability entered in an incorrect format"))))))))</f>
        <v>N</v>
      </c>
    </row>
    <row r="45" spans="1:28" s="15" customFormat="1" ht="30" x14ac:dyDescent="0.25">
      <c r="A45" s="7">
        <v>33</v>
      </c>
      <c r="B45" s="350" t="s">
        <v>2377</v>
      </c>
      <c r="C45" s="351" t="s">
        <v>5</v>
      </c>
      <c r="D45" s="231"/>
      <c r="E45" s="268"/>
      <c r="F45" s="215" t="str">
        <f t="shared" si="0"/>
        <v>N/A</v>
      </c>
      <c r="G45" s="6"/>
      <c r="AA45" s="15" t="str">
        <f t="shared" si="1"/>
        <v/>
      </c>
      <c r="AB45" s="15" t="str">
        <f>IF(LEN($AA45)=0,"N",IF(LEN($AA45)&gt;1,"Error -- Availability entered in an incorrect format",IF($AA45='Control Panel'!$F$36,$AA45,IF($AA45='Control Panel'!$F$37,$AA45,IF($AA45='Control Panel'!$F$38,$AA45,IF($AA45='Control Panel'!$F$39,$AA45,IF($AA45='Control Panel'!$F$40,$AA45,IF($AA45='Control Panel'!$F$41,$AA45,"Error -- Availability entered in an incorrect format"))))))))</f>
        <v>N</v>
      </c>
    </row>
    <row r="46" spans="1:28" s="15" customFormat="1" ht="45" x14ac:dyDescent="0.25">
      <c r="A46" s="7">
        <v>34</v>
      </c>
      <c r="B46" s="279" t="s">
        <v>2378</v>
      </c>
      <c r="C46" s="277" t="s">
        <v>5</v>
      </c>
      <c r="D46" s="231"/>
      <c r="E46" s="268"/>
      <c r="F46" s="215" t="str">
        <f t="shared" si="0"/>
        <v>N/A</v>
      </c>
      <c r="G46" s="6"/>
      <c r="AA46" s="15" t="str">
        <f t="shared" si="1"/>
        <v/>
      </c>
      <c r="AB46" s="15" t="str">
        <f>IF(LEN($AA46)=0,"N",IF(LEN($AA46)&gt;1,"Error -- Availability entered in an incorrect format",IF($AA46='Control Panel'!$F$36,$AA46,IF($AA46='Control Panel'!$F$37,$AA46,IF($AA46='Control Panel'!$F$38,$AA46,IF($AA46='Control Panel'!$F$39,$AA46,IF($AA46='Control Panel'!$F$40,$AA46,IF($AA46='Control Panel'!$F$41,$AA46,"Error -- Availability entered in an incorrect format"))))))))</f>
        <v>N</v>
      </c>
    </row>
    <row r="47" spans="1:28" s="15" customFormat="1" x14ac:dyDescent="0.25">
      <c r="A47" s="7">
        <v>35</v>
      </c>
      <c r="B47" s="350" t="s">
        <v>2379</v>
      </c>
      <c r="C47" s="351" t="s">
        <v>5</v>
      </c>
      <c r="D47" s="231"/>
      <c r="E47" s="268"/>
      <c r="F47" s="215" t="str">
        <f t="shared" si="0"/>
        <v>N/A</v>
      </c>
      <c r="G47" s="6"/>
      <c r="AA47" s="15" t="str">
        <f t="shared" si="1"/>
        <v/>
      </c>
      <c r="AB47" s="15" t="str">
        <f>IF(LEN($AA47)=0,"N",IF(LEN($AA47)&gt;1,"Error -- Availability entered in an incorrect format",IF($AA47='Control Panel'!$F$36,$AA47,IF($AA47='Control Panel'!$F$37,$AA47,IF($AA47='Control Panel'!$F$38,$AA47,IF($AA47='Control Panel'!$F$39,$AA47,IF($AA47='Control Panel'!$F$40,$AA47,IF($AA47='Control Panel'!$F$41,$AA47,"Error -- Availability entered in an incorrect format"))))))))</f>
        <v>N</v>
      </c>
    </row>
    <row r="48" spans="1:28" s="15" customFormat="1" ht="30" x14ac:dyDescent="0.25">
      <c r="A48" s="7">
        <v>36</v>
      </c>
      <c r="B48" s="350" t="s">
        <v>2380</v>
      </c>
      <c r="C48" s="351" t="s">
        <v>5</v>
      </c>
      <c r="D48" s="231"/>
      <c r="E48" s="268"/>
      <c r="F48" s="215" t="str">
        <f t="shared" si="0"/>
        <v>N/A</v>
      </c>
      <c r="G48" s="6"/>
      <c r="AA48" s="15" t="str">
        <f t="shared" si="1"/>
        <v/>
      </c>
      <c r="AB48" s="15" t="str">
        <f>IF(LEN($AA48)=0,"N",IF(LEN($AA48)&gt;1,"Error -- Availability entered in an incorrect format",IF($AA48='Control Panel'!$F$36,$AA48,IF($AA48='Control Panel'!$F$37,$AA48,IF($AA48='Control Panel'!$F$38,$AA48,IF($AA48='Control Panel'!$F$39,$AA48,IF($AA48='Control Panel'!$F$40,$AA48,IF($AA48='Control Panel'!$F$41,$AA48,"Error -- Availability entered in an incorrect format"))))))))</f>
        <v>N</v>
      </c>
    </row>
    <row r="49" spans="1:28" s="15" customFormat="1" x14ac:dyDescent="0.25">
      <c r="A49" s="7">
        <v>37</v>
      </c>
      <c r="B49" s="350" t="s">
        <v>2381</v>
      </c>
      <c r="C49" s="351" t="s">
        <v>6</v>
      </c>
      <c r="D49" s="231"/>
      <c r="E49" s="268"/>
      <c r="F49" s="215" t="str">
        <f t="shared" si="0"/>
        <v>N/A</v>
      </c>
      <c r="G49" s="6"/>
      <c r="AA49" s="15" t="str">
        <f t="shared" si="1"/>
        <v/>
      </c>
      <c r="AB49" s="15" t="str">
        <f>IF(LEN($AA49)=0,"N",IF(LEN($AA49)&gt;1,"Error -- Availability entered in an incorrect format",IF($AA49='Control Panel'!$F$36,$AA49,IF($AA49='Control Panel'!$F$37,$AA49,IF($AA49='Control Panel'!$F$38,$AA49,IF($AA49='Control Panel'!$F$39,$AA49,IF($AA49='Control Panel'!$F$40,$AA49,IF($AA49='Control Panel'!$F$41,$AA49,"Error -- Availability entered in an incorrect format"))))))))</f>
        <v>N</v>
      </c>
    </row>
    <row r="50" spans="1:28" s="15" customFormat="1" x14ac:dyDescent="0.25">
      <c r="A50" s="7">
        <v>38</v>
      </c>
      <c r="B50" s="350" t="s">
        <v>2382</v>
      </c>
      <c r="C50" s="351" t="s">
        <v>5</v>
      </c>
      <c r="D50" s="231"/>
      <c r="E50" s="268"/>
      <c r="F50" s="215" t="str">
        <f t="shared" si="0"/>
        <v>N/A</v>
      </c>
      <c r="G50" s="6"/>
      <c r="AA50" s="15" t="str">
        <f t="shared" si="1"/>
        <v/>
      </c>
      <c r="AB50" s="15" t="str">
        <f>IF(LEN($AA50)=0,"N",IF(LEN($AA50)&gt;1,"Error -- Availability entered in an incorrect format",IF($AA50='Control Panel'!$F$36,$AA50,IF($AA50='Control Panel'!$F$37,$AA50,IF($AA50='Control Panel'!$F$38,$AA50,IF($AA50='Control Panel'!$F$39,$AA50,IF($AA50='Control Panel'!$F$40,$AA50,IF($AA50='Control Panel'!$F$41,$AA50,"Error -- Availability entered in an incorrect format"))))))))</f>
        <v>N</v>
      </c>
    </row>
    <row r="51" spans="1:28" s="15" customFormat="1" x14ac:dyDescent="0.25">
      <c r="A51" s="7">
        <v>39</v>
      </c>
      <c r="B51" s="350" t="s">
        <v>2383</v>
      </c>
      <c r="C51" s="351" t="s">
        <v>5</v>
      </c>
      <c r="D51" s="231"/>
      <c r="E51" s="268"/>
      <c r="F51" s="215" t="str">
        <f t="shared" si="0"/>
        <v>N/A</v>
      </c>
      <c r="G51" s="6"/>
      <c r="AA51" s="15" t="str">
        <f t="shared" si="1"/>
        <v/>
      </c>
      <c r="AB51" s="15" t="str">
        <f>IF(LEN($AA51)=0,"N",IF(LEN($AA51)&gt;1,"Error -- Availability entered in an incorrect format",IF($AA51='Control Panel'!$F$36,$AA51,IF($AA51='Control Panel'!$F$37,$AA51,IF($AA51='Control Panel'!$F$38,$AA51,IF($AA51='Control Panel'!$F$39,$AA51,IF($AA51='Control Panel'!$F$40,$AA51,IF($AA51='Control Panel'!$F$41,$AA51,"Error -- Availability entered in an incorrect format"))))))))</f>
        <v>N</v>
      </c>
    </row>
    <row r="52" spans="1:28" s="15" customFormat="1" ht="30" x14ac:dyDescent="0.25">
      <c r="A52" s="7">
        <v>40</v>
      </c>
      <c r="B52" s="350" t="s">
        <v>2384</v>
      </c>
      <c r="C52" s="351" t="s">
        <v>6</v>
      </c>
      <c r="D52" s="231"/>
      <c r="E52" s="268"/>
      <c r="F52" s="215" t="str">
        <f t="shared" si="0"/>
        <v>N/A</v>
      </c>
      <c r="G52" s="6"/>
      <c r="AA52" s="15" t="str">
        <f t="shared" si="1"/>
        <v/>
      </c>
      <c r="AB52" s="15" t="str">
        <f>IF(LEN($AA52)=0,"N",IF(LEN($AA52)&gt;1,"Error -- Availability entered in an incorrect format",IF($AA52='Control Panel'!$F$36,$AA52,IF($AA52='Control Panel'!$F$37,$AA52,IF($AA52='Control Panel'!$F$38,$AA52,IF($AA52='Control Panel'!$F$39,$AA52,IF($AA52='Control Panel'!$F$40,$AA52,IF($AA52='Control Panel'!$F$41,$AA52,"Error -- Availability entered in an incorrect format"))))))))</f>
        <v>N</v>
      </c>
    </row>
    <row r="53" spans="1:28" s="15" customFormat="1" ht="30" x14ac:dyDescent="0.25">
      <c r="A53" s="7">
        <v>41</v>
      </c>
      <c r="B53" s="350" t="s">
        <v>2385</v>
      </c>
      <c r="C53" s="351" t="s">
        <v>6</v>
      </c>
      <c r="D53" s="231"/>
      <c r="E53" s="268"/>
      <c r="F53" s="215" t="str">
        <f t="shared" si="0"/>
        <v>N/A</v>
      </c>
      <c r="G53" s="6"/>
      <c r="AA53" s="15" t="str">
        <f t="shared" si="1"/>
        <v/>
      </c>
      <c r="AB53" s="15" t="str">
        <f>IF(LEN($AA53)=0,"N",IF(LEN($AA53)&gt;1,"Error -- Availability entered in an incorrect format",IF($AA53='Control Panel'!$F$36,$AA53,IF($AA53='Control Panel'!$F$37,$AA53,IF($AA53='Control Panel'!$F$38,$AA53,IF($AA53='Control Panel'!$F$39,$AA53,IF($AA53='Control Panel'!$F$40,$AA53,IF($AA53='Control Panel'!$F$41,$AA53,"Error -- Availability entered in an incorrect format"))))))))</f>
        <v>N</v>
      </c>
    </row>
    <row r="54" spans="1:28" s="15" customFormat="1" ht="75" x14ac:dyDescent="0.25">
      <c r="A54" s="7">
        <v>42</v>
      </c>
      <c r="B54" s="350" t="s">
        <v>2386</v>
      </c>
      <c r="C54" s="351" t="s">
        <v>6</v>
      </c>
      <c r="D54" s="231"/>
      <c r="E54" s="268"/>
      <c r="F54" s="215" t="str">
        <f t="shared" si="0"/>
        <v>N/A</v>
      </c>
      <c r="G54" s="6"/>
      <c r="AA54" s="15" t="str">
        <f t="shared" si="1"/>
        <v/>
      </c>
      <c r="AB54" s="15" t="str">
        <f>IF(LEN($AA54)=0,"N",IF(LEN($AA54)&gt;1,"Error -- Availability entered in an incorrect format",IF($AA54='Control Panel'!$F$36,$AA54,IF($AA54='Control Panel'!$F$37,$AA54,IF($AA54='Control Panel'!$F$38,$AA54,IF($AA54='Control Panel'!$F$39,$AA54,IF($AA54='Control Panel'!$F$40,$AA54,IF($AA54='Control Panel'!$F$41,$AA54,"Error -- Availability entered in an incorrect format"))))))))</f>
        <v>N</v>
      </c>
    </row>
    <row r="55" spans="1:28" s="15" customFormat="1" x14ac:dyDescent="0.25">
      <c r="A55" s="7">
        <v>43</v>
      </c>
      <c r="B55" s="280" t="s">
        <v>2387</v>
      </c>
      <c r="C55" s="281"/>
      <c r="D55" s="231"/>
      <c r="E55" s="268"/>
      <c r="F55" s="215" t="str">
        <f t="shared" si="0"/>
        <v>N/A</v>
      </c>
      <c r="G55" s="6"/>
      <c r="AA55" s="15" t="str">
        <f t="shared" si="1"/>
        <v/>
      </c>
      <c r="AB55" s="15" t="str">
        <f>IF(LEN($AA55)=0,"N",IF(LEN($AA55)&gt;1,"Error -- Availability entered in an incorrect format",IF($AA55='Control Panel'!$F$36,$AA55,IF($AA55='Control Panel'!$F$37,$AA55,IF($AA55='Control Panel'!$F$38,$AA55,IF($AA55='Control Panel'!$F$39,$AA55,IF($AA55='Control Panel'!$F$40,$AA55,IF($AA55='Control Panel'!$F$41,$AA55,"Error -- Availability entered in an incorrect format"))))))))</f>
        <v>N</v>
      </c>
    </row>
    <row r="56" spans="1:28" s="15" customFormat="1" x14ac:dyDescent="0.25">
      <c r="A56" s="7">
        <v>44</v>
      </c>
      <c r="B56" s="350" t="s">
        <v>2388</v>
      </c>
      <c r="C56" s="351" t="s">
        <v>5</v>
      </c>
      <c r="D56" s="231"/>
      <c r="E56" s="268"/>
      <c r="F56" s="215" t="str">
        <f t="shared" si="0"/>
        <v>N/A</v>
      </c>
      <c r="G56" s="6"/>
      <c r="AA56" s="15" t="str">
        <f t="shared" si="1"/>
        <v/>
      </c>
      <c r="AB56" s="15" t="str">
        <f>IF(LEN($AA56)=0,"N",IF(LEN($AA56)&gt;1,"Error -- Availability entered in an incorrect format",IF($AA56='Control Panel'!$F$36,$AA56,IF($AA56='Control Panel'!$F$37,$AA56,IF($AA56='Control Panel'!$F$38,$AA56,IF($AA56='Control Panel'!$F$39,$AA56,IF($AA56='Control Panel'!$F$40,$AA56,IF($AA56='Control Panel'!$F$41,$AA56,"Error -- Availability entered in an incorrect format"))))))))</f>
        <v>N</v>
      </c>
    </row>
    <row r="57" spans="1:28" s="15" customFormat="1" ht="30" x14ac:dyDescent="0.25">
      <c r="A57" s="7">
        <v>45</v>
      </c>
      <c r="B57" s="350" t="s">
        <v>2389</v>
      </c>
      <c r="C57" s="351" t="s">
        <v>6</v>
      </c>
      <c r="D57" s="231"/>
      <c r="E57" s="268"/>
      <c r="F57" s="215" t="str">
        <f t="shared" si="0"/>
        <v>N/A</v>
      </c>
      <c r="G57" s="6"/>
      <c r="AA57" s="15" t="str">
        <f t="shared" si="1"/>
        <v/>
      </c>
      <c r="AB57" s="15" t="str">
        <f>IF(LEN($AA57)=0,"N",IF(LEN($AA57)&gt;1,"Error -- Availability entered in an incorrect format",IF($AA57='Control Panel'!$F$36,$AA57,IF($AA57='Control Panel'!$F$37,$AA57,IF($AA57='Control Panel'!$F$38,$AA57,IF($AA57='Control Panel'!$F$39,$AA57,IF($AA57='Control Panel'!$F$40,$AA57,IF($AA57='Control Panel'!$F$41,$AA57,"Error -- Availability entered in an incorrect format"))))))))</f>
        <v>N</v>
      </c>
    </row>
    <row r="58" spans="1:28" s="15" customFormat="1" ht="45" x14ac:dyDescent="0.25">
      <c r="A58" s="7">
        <v>46</v>
      </c>
      <c r="B58" s="350" t="s">
        <v>2390</v>
      </c>
      <c r="C58" s="351" t="s">
        <v>5</v>
      </c>
      <c r="D58" s="231"/>
      <c r="E58" s="268"/>
      <c r="F58" s="215" t="str">
        <f t="shared" si="0"/>
        <v>N/A</v>
      </c>
      <c r="G58" s="6"/>
      <c r="AA58" s="15" t="str">
        <f t="shared" si="1"/>
        <v/>
      </c>
      <c r="AB58" s="15" t="str">
        <f>IF(LEN($AA58)=0,"N",IF(LEN($AA58)&gt;1,"Error -- Availability entered in an incorrect format",IF($AA58='Control Panel'!$F$36,$AA58,IF($AA58='Control Panel'!$F$37,$AA58,IF($AA58='Control Panel'!$F$38,$AA58,IF($AA58='Control Panel'!$F$39,$AA58,IF($AA58='Control Panel'!$F$40,$AA58,IF($AA58='Control Panel'!$F$41,$AA58,"Error -- Availability entered in an incorrect format"))))))))</f>
        <v>N</v>
      </c>
    </row>
    <row r="59" spans="1:28" s="15" customFormat="1" x14ac:dyDescent="0.25">
      <c r="A59" s="7">
        <v>47</v>
      </c>
      <c r="B59" s="279" t="s">
        <v>2391</v>
      </c>
      <c r="C59" s="277" t="s">
        <v>5</v>
      </c>
      <c r="D59" s="231"/>
      <c r="E59" s="268"/>
      <c r="F59" s="215" t="str">
        <f t="shared" si="0"/>
        <v>N/A</v>
      </c>
      <c r="G59" s="6"/>
      <c r="AA59" s="15" t="str">
        <f t="shared" si="1"/>
        <v/>
      </c>
      <c r="AB59" s="15" t="str">
        <f>IF(LEN($AA59)=0,"N",IF(LEN($AA59)&gt;1,"Error -- Availability entered in an incorrect format",IF($AA59='Control Panel'!$F$36,$AA59,IF($AA59='Control Panel'!$F$37,$AA59,IF($AA59='Control Panel'!$F$38,$AA59,IF($AA59='Control Panel'!$F$39,$AA59,IF($AA59='Control Panel'!$F$40,$AA59,IF($AA59='Control Panel'!$F$41,$AA59,"Error -- Availability entered in an incorrect format"))))))))</f>
        <v>N</v>
      </c>
    </row>
    <row r="60" spans="1:28" s="15" customFormat="1" ht="45" x14ac:dyDescent="0.25">
      <c r="A60" s="7">
        <v>48</v>
      </c>
      <c r="B60" s="279" t="s">
        <v>4445</v>
      </c>
      <c r="C60" s="277" t="s">
        <v>5</v>
      </c>
      <c r="D60" s="231"/>
      <c r="E60" s="268"/>
      <c r="F60" s="215" t="str">
        <f t="shared" si="0"/>
        <v>N/A</v>
      </c>
      <c r="G60" s="6"/>
      <c r="AA60" s="15" t="str">
        <f t="shared" si="1"/>
        <v/>
      </c>
      <c r="AB60" s="15" t="str">
        <f>IF(LEN($AA60)=0,"N",IF(LEN($AA60)&gt;1,"Error -- Availability entered in an incorrect format",IF($AA60='Control Panel'!$F$36,$AA60,IF($AA60='Control Panel'!$F$37,$AA60,IF($AA60='Control Panel'!$F$38,$AA60,IF($AA60='Control Panel'!$F$39,$AA60,IF($AA60='Control Panel'!$F$40,$AA60,IF($AA60='Control Panel'!$F$41,$AA60,"Error -- Availability entered in an incorrect format"))))))))</f>
        <v>N</v>
      </c>
    </row>
    <row r="61" spans="1:28" s="15" customFormat="1" ht="30" x14ac:dyDescent="0.25">
      <c r="A61" s="7">
        <v>49</v>
      </c>
      <c r="B61" s="279" t="s">
        <v>2392</v>
      </c>
      <c r="C61" s="277" t="s">
        <v>5</v>
      </c>
      <c r="D61" s="231"/>
      <c r="E61" s="268"/>
      <c r="F61" s="215" t="str">
        <f t="shared" si="0"/>
        <v>N/A</v>
      </c>
      <c r="G61" s="6"/>
      <c r="AA61" s="15" t="str">
        <f t="shared" si="1"/>
        <v/>
      </c>
      <c r="AB61" s="15" t="str">
        <f>IF(LEN($AA61)=0,"N",IF(LEN($AA61)&gt;1,"Error -- Availability entered in an incorrect format",IF($AA61='Control Panel'!$F$36,$AA61,IF($AA61='Control Panel'!$F$37,$AA61,IF($AA61='Control Panel'!$F$38,$AA61,IF($AA61='Control Panel'!$F$39,$AA61,IF($AA61='Control Panel'!$F$40,$AA61,IF($AA61='Control Panel'!$F$41,$AA61,"Error -- Availability entered in an incorrect format"))))))))</f>
        <v>N</v>
      </c>
    </row>
    <row r="62" spans="1:28" s="15" customFormat="1" ht="30" x14ac:dyDescent="0.25">
      <c r="A62" s="7">
        <v>50</v>
      </c>
      <c r="B62" s="350" t="s">
        <v>2393</v>
      </c>
      <c r="C62" s="351" t="s">
        <v>5</v>
      </c>
      <c r="D62" s="231"/>
      <c r="E62" s="268"/>
      <c r="F62" s="215" t="str">
        <f t="shared" si="0"/>
        <v>N/A</v>
      </c>
      <c r="G62" s="6"/>
      <c r="AA62" s="15" t="str">
        <f t="shared" si="1"/>
        <v/>
      </c>
      <c r="AB62" s="15" t="str">
        <f>IF(LEN($AA62)=0,"N",IF(LEN($AA62)&gt;1,"Error -- Availability entered in an incorrect format",IF($AA62='Control Panel'!$F$36,$AA62,IF($AA62='Control Panel'!$F$37,$AA62,IF($AA62='Control Panel'!$F$38,$AA62,IF($AA62='Control Panel'!$F$39,$AA62,IF($AA62='Control Panel'!$F$40,$AA62,IF($AA62='Control Panel'!$F$41,$AA62,"Error -- Availability entered in an incorrect format"))))))))</f>
        <v>N</v>
      </c>
    </row>
    <row r="63" spans="1:28" s="15" customFormat="1" ht="45" x14ac:dyDescent="0.25">
      <c r="A63" s="7">
        <v>51</v>
      </c>
      <c r="B63" s="350" t="s">
        <v>2394</v>
      </c>
      <c r="C63" s="351" t="s">
        <v>5</v>
      </c>
      <c r="D63" s="231"/>
      <c r="E63" s="268"/>
      <c r="F63" s="215" t="str">
        <f t="shared" si="0"/>
        <v>N/A</v>
      </c>
      <c r="G63" s="6"/>
      <c r="AA63" s="15" t="str">
        <f t="shared" si="1"/>
        <v/>
      </c>
      <c r="AB63" s="15" t="str">
        <f>IF(LEN($AA63)=0,"N",IF(LEN($AA63)&gt;1,"Error -- Availability entered in an incorrect format",IF($AA63='Control Panel'!$F$36,$AA63,IF($AA63='Control Panel'!$F$37,$AA63,IF($AA63='Control Panel'!$F$38,$AA63,IF($AA63='Control Panel'!$F$39,$AA63,IF($AA63='Control Panel'!$F$40,$AA63,IF($AA63='Control Panel'!$F$41,$AA63,"Error -- Availability entered in an incorrect format"))))))))</f>
        <v>N</v>
      </c>
    </row>
    <row r="64" spans="1:28" s="15" customFormat="1" ht="30" x14ac:dyDescent="0.25">
      <c r="A64" s="7">
        <v>52</v>
      </c>
      <c r="B64" s="350" t="s">
        <v>2395</v>
      </c>
      <c r="C64" s="351" t="s">
        <v>6</v>
      </c>
      <c r="D64" s="231"/>
      <c r="E64" s="268"/>
      <c r="F64" s="215" t="str">
        <f t="shared" si="0"/>
        <v>N/A</v>
      </c>
      <c r="G64" s="6"/>
      <c r="AA64" s="15" t="str">
        <f t="shared" si="1"/>
        <v/>
      </c>
      <c r="AB64" s="15" t="str">
        <f>IF(LEN($AA64)=0,"N",IF(LEN($AA64)&gt;1,"Error -- Availability entered in an incorrect format",IF($AA64='Control Panel'!$F$36,$AA64,IF($AA64='Control Panel'!$F$37,$AA64,IF($AA64='Control Panel'!$F$38,$AA64,IF($AA64='Control Panel'!$F$39,$AA64,IF($AA64='Control Panel'!$F$40,$AA64,IF($AA64='Control Panel'!$F$41,$AA64,"Error -- Availability entered in an incorrect format"))))))))</f>
        <v>N</v>
      </c>
    </row>
    <row r="65" spans="1:28" s="15" customFormat="1" ht="30" x14ac:dyDescent="0.25">
      <c r="A65" s="7">
        <v>53</v>
      </c>
      <c r="B65" s="350" t="s">
        <v>2396</v>
      </c>
      <c r="C65" s="351" t="s">
        <v>6</v>
      </c>
      <c r="D65" s="231"/>
      <c r="E65" s="268"/>
      <c r="F65" s="215" t="str">
        <f t="shared" si="0"/>
        <v>N/A</v>
      </c>
      <c r="G65" s="6"/>
      <c r="AA65" s="15" t="str">
        <f t="shared" si="1"/>
        <v/>
      </c>
      <c r="AB65" s="15" t="str">
        <f>IF(LEN($AA65)=0,"N",IF(LEN($AA65)&gt;1,"Error -- Availability entered in an incorrect format",IF($AA65='Control Panel'!$F$36,$AA65,IF($AA65='Control Panel'!$F$37,$AA65,IF($AA65='Control Panel'!$F$38,$AA65,IF($AA65='Control Panel'!$F$39,$AA65,IF($AA65='Control Panel'!$F$40,$AA65,IF($AA65='Control Panel'!$F$41,$AA65,"Error -- Availability entered in an incorrect format"))))))))</f>
        <v>N</v>
      </c>
    </row>
    <row r="66" spans="1:28" s="15" customFormat="1" x14ac:dyDescent="0.25">
      <c r="A66" s="7">
        <v>54</v>
      </c>
      <c r="B66" s="350" t="s">
        <v>2397</v>
      </c>
      <c r="C66" s="351" t="s">
        <v>5</v>
      </c>
      <c r="D66" s="231"/>
      <c r="E66" s="268"/>
      <c r="F66" s="215" t="str">
        <f t="shared" si="0"/>
        <v>N/A</v>
      </c>
      <c r="G66" s="6"/>
      <c r="AA66" s="15" t="str">
        <f t="shared" si="1"/>
        <v/>
      </c>
      <c r="AB66" s="15" t="str">
        <f>IF(LEN($AA66)=0,"N",IF(LEN($AA66)&gt;1,"Error -- Availability entered in an incorrect format",IF($AA66='Control Panel'!$F$36,$AA66,IF($AA66='Control Panel'!$F$37,$AA66,IF($AA66='Control Panel'!$F$38,$AA66,IF($AA66='Control Panel'!$F$39,$AA66,IF($AA66='Control Panel'!$F$40,$AA66,IF($AA66='Control Panel'!$F$41,$AA66,"Error -- Availability entered in an incorrect format"))))))))</f>
        <v>N</v>
      </c>
    </row>
    <row r="67" spans="1:28" s="15" customFormat="1" ht="30" x14ac:dyDescent="0.25">
      <c r="A67" s="7">
        <v>55</v>
      </c>
      <c r="B67" s="350" t="s">
        <v>2398</v>
      </c>
      <c r="C67" s="351" t="s">
        <v>5</v>
      </c>
      <c r="D67" s="231"/>
      <c r="E67" s="268"/>
      <c r="F67" s="215" t="str">
        <f t="shared" si="0"/>
        <v>N/A</v>
      </c>
      <c r="G67" s="6"/>
      <c r="AA67" s="15" t="str">
        <f t="shared" si="1"/>
        <v/>
      </c>
      <c r="AB67" s="15" t="str">
        <f>IF(LEN($AA67)=0,"N",IF(LEN($AA67)&gt;1,"Error -- Availability entered in an incorrect format",IF($AA67='Control Panel'!$F$36,$AA67,IF($AA67='Control Panel'!$F$37,$AA67,IF($AA67='Control Panel'!$F$38,$AA67,IF($AA67='Control Panel'!$F$39,$AA67,IF($AA67='Control Panel'!$F$40,$AA67,IF($AA67='Control Panel'!$F$41,$AA67,"Error -- Availability entered in an incorrect format"))))))))</f>
        <v>N</v>
      </c>
    </row>
    <row r="68" spans="1:28" s="15" customFormat="1" ht="30" x14ac:dyDescent="0.25">
      <c r="A68" s="7">
        <v>56</v>
      </c>
      <c r="B68" s="350" t="s">
        <v>2399</v>
      </c>
      <c r="C68" s="351" t="s">
        <v>5</v>
      </c>
      <c r="D68" s="231"/>
      <c r="E68" s="268"/>
      <c r="F68" s="215" t="str">
        <f t="shared" si="0"/>
        <v>N/A</v>
      </c>
      <c r="G68" s="6"/>
      <c r="AA68" s="15" t="str">
        <f t="shared" si="1"/>
        <v/>
      </c>
      <c r="AB68" s="15" t="str">
        <f>IF(LEN($AA68)=0,"N",IF(LEN($AA68)&gt;1,"Error -- Availability entered in an incorrect format",IF($AA68='Control Panel'!$F$36,$AA68,IF($AA68='Control Panel'!$F$37,$AA68,IF($AA68='Control Panel'!$F$38,$AA68,IF($AA68='Control Panel'!$F$39,$AA68,IF($AA68='Control Panel'!$F$40,$AA68,IF($AA68='Control Panel'!$F$41,$AA68,"Error -- Availability entered in an incorrect format"))))))))</f>
        <v>N</v>
      </c>
    </row>
    <row r="69" spans="1:28" s="15" customFormat="1" ht="60" x14ac:dyDescent="0.25">
      <c r="A69" s="7">
        <v>57</v>
      </c>
      <c r="B69" s="350" t="s">
        <v>2400</v>
      </c>
      <c r="C69" s="351" t="s">
        <v>5</v>
      </c>
      <c r="D69" s="231"/>
      <c r="E69" s="268"/>
      <c r="F69" s="215" t="str">
        <f t="shared" si="0"/>
        <v>N/A</v>
      </c>
      <c r="G69" s="6"/>
      <c r="AA69" s="15" t="str">
        <f t="shared" si="1"/>
        <v/>
      </c>
      <c r="AB69" s="15" t="str">
        <f>IF(LEN($AA69)=0,"N",IF(LEN($AA69)&gt;1,"Error -- Availability entered in an incorrect format",IF($AA69='Control Panel'!$F$36,$AA69,IF($AA69='Control Panel'!$F$37,$AA69,IF($AA69='Control Panel'!$F$38,$AA69,IF($AA69='Control Panel'!$F$39,$AA69,IF($AA69='Control Panel'!$F$40,$AA69,IF($AA69='Control Panel'!$F$41,$AA69,"Error -- Availability entered in an incorrect format"))))))))</f>
        <v>N</v>
      </c>
    </row>
    <row r="70" spans="1:28" s="15" customFormat="1" x14ac:dyDescent="0.25">
      <c r="A70" s="7">
        <v>58</v>
      </c>
      <c r="B70" s="350" t="s">
        <v>2401</v>
      </c>
      <c r="C70" s="351" t="s">
        <v>5</v>
      </c>
      <c r="D70" s="231"/>
      <c r="E70" s="268"/>
      <c r="F70" s="215" t="str">
        <f t="shared" si="0"/>
        <v>N/A</v>
      </c>
      <c r="G70" s="6"/>
      <c r="AA70" s="15" t="str">
        <f t="shared" si="1"/>
        <v/>
      </c>
      <c r="AB70" s="15" t="str">
        <f>IF(LEN($AA70)=0,"N",IF(LEN($AA70)&gt;1,"Error -- Availability entered in an incorrect format",IF($AA70='Control Panel'!$F$36,$AA70,IF($AA70='Control Panel'!$F$37,$AA70,IF($AA70='Control Panel'!$F$38,$AA70,IF($AA70='Control Panel'!$F$39,$AA70,IF($AA70='Control Panel'!$F$40,$AA70,IF($AA70='Control Panel'!$F$41,$AA70,"Error -- Availability entered in an incorrect format"))))))))</f>
        <v>N</v>
      </c>
    </row>
    <row r="71" spans="1:28" s="15" customFormat="1" x14ac:dyDescent="0.25">
      <c r="A71" s="7">
        <v>59</v>
      </c>
      <c r="B71" s="350" t="s">
        <v>2402</v>
      </c>
      <c r="C71" s="351" t="s">
        <v>5</v>
      </c>
      <c r="D71" s="231"/>
      <c r="E71" s="268"/>
      <c r="F71" s="215" t="str">
        <f t="shared" si="0"/>
        <v>N/A</v>
      </c>
      <c r="G71" s="6"/>
      <c r="AA71" s="15" t="str">
        <f t="shared" si="1"/>
        <v/>
      </c>
      <c r="AB71" s="15" t="str">
        <f>IF(LEN($AA71)=0,"N",IF(LEN($AA71)&gt;1,"Error -- Availability entered in an incorrect format",IF($AA71='Control Panel'!$F$36,$AA71,IF($AA71='Control Panel'!$F$37,$AA71,IF($AA71='Control Panel'!$F$38,$AA71,IF($AA71='Control Panel'!$F$39,$AA71,IF($AA71='Control Panel'!$F$40,$AA71,IF($AA71='Control Panel'!$F$41,$AA71,"Error -- Availability entered in an incorrect format"))))))))</f>
        <v>N</v>
      </c>
    </row>
    <row r="72" spans="1:28" s="15" customFormat="1" ht="30" x14ac:dyDescent="0.25">
      <c r="A72" s="7">
        <v>60</v>
      </c>
      <c r="B72" s="350" t="s">
        <v>2403</v>
      </c>
      <c r="C72" s="351" t="s">
        <v>5</v>
      </c>
      <c r="D72" s="231"/>
      <c r="E72" s="268"/>
      <c r="F72" s="215" t="str">
        <f t="shared" si="0"/>
        <v>N/A</v>
      </c>
      <c r="G72" s="6"/>
      <c r="AA72" s="15" t="str">
        <f t="shared" si="1"/>
        <v/>
      </c>
      <c r="AB72" s="15" t="str">
        <f>IF(LEN($AA72)=0,"N",IF(LEN($AA72)&gt;1,"Error -- Availability entered in an incorrect format",IF($AA72='Control Panel'!$F$36,$AA72,IF($AA72='Control Panel'!$F$37,$AA72,IF($AA72='Control Panel'!$F$38,$AA72,IF($AA72='Control Panel'!$F$39,$AA72,IF($AA72='Control Panel'!$F$40,$AA72,IF($AA72='Control Panel'!$F$41,$AA72,"Error -- Availability entered in an incorrect format"))))))))</f>
        <v>N</v>
      </c>
    </row>
    <row r="73" spans="1:28" s="15" customFormat="1" ht="30" x14ac:dyDescent="0.25">
      <c r="A73" s="7">
        <v>61</v>
      </c>
      <c r="B73" s="279" t="s">
        <v>2404</v>
      </c>
      <c r="C73" s="277" t="s">
        <v>5</v>
      </c>
      <c r="D73" s="231"/>
      <c r="E73" s="268"/>
      <c r="F73" s="215" t="str">
        <f t="shared" si="0"/>
        <v>N/A</v>
      </c>
      <c r="G73" s="6"/>
      <c r="AA73" s="15" t="str">
        <f t="shared" si="1"/>
        <v/>
      </c>
      <c r="AB73" s="15" t="str">
        <f>IF(LEN($AA73)=0,"N",IF(LEN($AA73)&gt;1,"Error -- Availability entered in an incorrect format",IF($AA73='Control Panel'!$F$36,$AA73,IF($AA73='Control Panel'!$F$37,$AA73,IF($AA73='Control Panel'!$F$38,$AA73,IF($AA73='Control Panel'!$F$39,$AA73,IF($AA73='Control Panel'!$F$40,$AA73,IF($AA73='Control Panel'!$F$41,$AA73,"Error -- Availability entered in an incorrect format"))))))))</f>
        <v>N</v>
      </c>
    </row>
    <row r="74" spans="1:28" s="15" customFormat="1" ht="45" x14ac:dyDescent="0.25">
      <c r="A74" s="7">
        <v>62</v>
      </c>
      <c r="B74" s="350" t="s">
        <v>2405</v>
      </c>
      <c r="C74" s="351" t="s">
        <v>5</v>
      </c>
      <c r="D74" s="231"/>
      <c r="E74" s="268"/>
      <c r="F74" s="215" t="str">
        <f t="shared" si="0"/>
        <v>N/A</v>
      </c>
      <c r="G74" s="6"/>
      <c r="AA74" s="15" t="str">
        <f t="shared" si="1"/>
        <v/>
      </c>
      <c r="AB74" s="15" t="str">
        <f>IF(LEN($AA74)=0,"N",IF(LEN($AA74)&gt;1,"Error -- Availability entered in an incorrect format",IF($AA74='Control Panel'!$F$36,$AA74,IF($AA74='Control Panel'!$F$37,$AA74,IF($AA74='Control Panel'!$F$38,$AA74,IF($AA74='Control Panel'!$F$39,$AA74,IF($AA74='Control Panel'!$F$40,$AA74,IF($AA74='Control Panel'!$F$41,$AA74,"Error -- Availability entered in an incorrect format"))))))))</f>
        <v>N</v>
      </c>
    </row>
    <row r="75" spans="1:28" s="15" customFormat="1" x14ac:dyDescent="0.25">
      <c r="A75" s="7">
        <v>63</v>
      </c>
      <c r="B75" s="350" t="s">
        <v>2406</v>
      </c>
      <c r="C75" s="351" t="s">
        <v>6</v>
      </c>
      <c r="D75" s="231"/>
      <c r="E75" s="268"/>
      <c r="F75" s="215" t="str">
        <f t="shared" si="0"/>
        <v>N/A</v>
      </c>
      <c r="G75" s="6"/>
      <c r="AA75" s="15" t="str">
        <f t="shared" si="1"/>
        <v/>
      </c>
      <c r="AB75" s="15" t="str">
        <f>IF(LEN($AA75)=0,"N",IF(LEN($AA75)&gt;1,"Error -- Availability entered in an incorrect format",IF($AA75='Control Panel'!$F$36,$AA75,IF($AA75='Control Panel'!$F$37,$AA75,IF($AA75='Control Panel'!$F$38,$AA75,IF($AA75='Control Panel'!$F$39,$AA75,IF($AA75='Control Panel'!$F$40,$AA75,IF($AA75='Control Panel'!$F$41,$AA75,"Error -- Availability entered in an incorrect format"))))))))</f>
        <v>N</v>
      </c>
    </row>
    <row r="76" spans="1:28" s="15" customFormat="1" x14ac:dyDescent="0.25">
      <c r="A76" s="7">
        <v>64</v>
      </c>
      <c r="B76" s="280" t="s">
        <v>2407</v>
      </c>
      <c r="C76" s="281"/>
      <c r="D76" s="231"/>
      <c r="E76" s="268"/>
      <c r="F76" s="215" t="str">
        <f t="shared" si="0"/>
        <v>N/A</v>
      </c>
      <c r="G76" s="6"/>
      <c r="AA76" s="15" t="str">
        <f t="shared" si="1"/>
        <v/>
      </c>
      <c r="AB76" s="15" t="str">
        <f>IF(LEN($AA76)=0,"N",IF(LEN($AA76)&gt;1,"Error -- Availability entered in an incorrect format",IF($AA76='Control Panel'!$F$36,$AA76,IF($AA76='Control Panel'!$F$37,$AA76,IF($AA76='Control Panel'!$F$38,$AA76,IF($AA76='Control Panel'!$F$39,$AA76,IF($AA76='Control Panel'!$F$40,$AA76,IF($AA76='Control Panel'!$F$41,$AA76,"Error -- Availability entered in an incorrect format"))))))))</f>
        <v>N</v>
      </c>
    </row>
    <row r="77" spans="1:28" s="15" customFormat="1" ht="30" x14ac:dyDescent="0.25">
      <c r="A77" s="7">
        <v>65</v>
      </c>
      <c r="B77" s="279" t="s">
        <v>2408</v>
      </c>
      <c r="C77" s="277" t="s">
        <v>5</v>
      </c>
      <c r="D77" s="231"/>
      <c r="E77" s="268"/>
      <c r="F77" s="215" t="str">
        <f t="shared" si="0"/>
        <v>N/A</v>
      </c>
      <c r="G77" s="6"/>
      <c r="AA77" s="15" t="str">
        <f t="shared" si="1"/>
        <v/>
      </c>
      <c r="AB77" s="15" t="str">
        <f>IF(LEN($AA77)=0,"N",IF(LEN($AA77)&gt;1,"Error -- Availability entered in an incorrect format",IF($AA77='Control Panel'!$F$36,$AA77,IF($AA77='Control Panel'!$F$37,$AA77,IF($AA77='Control Panel'!$F$38,$AA77,IF($AA77='Control Panel'!$F$39,$AA77,IF($AA77='Control Panel'!$F$40,$AA77,IF($AA77='Control Panel'!$F$41,$AA77,"Error -- Availability entered in an incorrect format"))))))))</f>
        <v>N</v>
      </c>
    </row>
    <row r="78" spans="1:28" s="15" customFormat="1" ht="30" x14ac:dyDescent="0.25">
      <c r="A78" s="7">
        <v>66</v>
      </c>
      <c r="B78" s="279" t="s">
        <v>2409</v>
      </c>
      <c r="C78" s="277" t="s">
        <v>5</v>
      </c>
      <c r="D78" s="231"/>
      <c r="E78" s="268"/>
      <c r="F78" s="215" t="str">
        <f t="shared" ref="F78:F86" si="2">IF($D$10=$A$9,"N/A",$D$10)</f>
        <v>N/A</v>
      </c>
      <c r="G78" s="6"/>
      <c r="AA78" s="15" t="str">
        <f t="shared" ref="AA78:AA86" si="3">TRIM($D78)</f>
        <v/>
      </c>
      <c r="AB78" s="15" t="str">
        <f>IF(LEN($AA78)=0,"N",IF(LEN($AA78)&gt;1,"Error -- Availability entered in an incorrect format",IF($AA78='Control Panel'!$F$36,$AA78,IF($AA78='Control Panel'!$F$37,$AA78,IF($AA78='Control Panel'!$F$38,$AA78,IF($AA78='Control Panel'!$F$39,$AA78,IF($AA78='Control Panel'!$F$40,$AA78,IF($AA78='Control Panel'!$F$41,$AA78,"Error -- Availability entered in an incorrect format"))))))))</f>
        <v>N</v>
      </c>
    </row>
    <row r="79" spans="1:28" s="15" customFormat="1" x14ac:dyDescent="0.25">
      <c r="A79" s="7">
        <v>67</v>
      </c>
      <c r="B79" s="279" t="s">
        <v>2410</v>
      </c>
      <c r="C79" s="277" t="s">
        <v>5</v>
      </c>
      <c r="D79" s="231"/>
      <c r="E79" s="268"/>
      <c r="F79" s="215" t="str">
        <f t="shared" si="2"/>
        <v>N/A</v>
      </c>
      <c r="G79" s="6"/>
      <c r="AA79" s="15" t="str">
        <f t="shared" si="3"/>
        <v/>
      </c>
      <c r="AB79" s="15" t="str">
        <f>IF(LEN($AA79)=0,"N",IF(LEN($AA79)&gt;1,"Error -- Availability entered in an incorrect format",IF($AA79='Control Panel'!$F$36,$AA79,IF($AA79='Control Panel'!$F$37,$AA79,IF($AA79='Control Panel'!$F$38,$AA79,IF($AA79='Control Panel'!$F$39,$AA79,IF($AA79='Control Panel'!$F$40,$AA79,IF($AA79='Control Panel'!$F$41,$AA79,"Error -- Availability entered in an incorrect format"))))))))</f>
        <v>N</v>
      </c>
    </row>
    <row r="80" spans="1:28" s="15" customFormat="1" ht="30" x14ac:dyDescent="0.25">
      <c r="A80" s="7">
        <v>68</v>
      </c>
      <c r="B80" s="287" t="s">
        <v>2411</v>
      </c>
      <c r="C80" s="277" t="s">
        <v>5</v>
      </c>
      <c r="D80" s="231"/>
      <c r="E80" s="268"/>
      <c r="F80" s="215" t="str">
        <f t="shared" si="2"/>
        <v>N/A</v>
      </c>
      <c r="G80" s="6"/>
      <c r="AA80" s="15" t="str">
        <f t="shared" si="3"/>
        <v/>
      </c>
      <c r="AB80" s="15" t="str">
        <f>IF(LEN($AA80)=0,"N",IF(LEN($AA80)&gt;1,"Error -- Availability entered in an incorrect format",IF($AA80='Control Panel'!$F$36,$AA80,IF($AA80='Control Panel'!$F$37,$AA80,IF($AA80='Control Panel'!$F$38,$AA80,IF($AA80='Control Panel'!$F$39,$AA80,IF($AA80='Control Panel'!$F$40,$AA80,IF($AA80='Control Panel'!$F$41,$AA80,"Error -- Availability entered in an incorrect format"))))))))</f>
        <v>N</v>
      </c>
    </row>
    <row r="81" spans="1:28" s="15" customFormat="1" x14ac:dyDescent="0.25">
      <c r="A81" s="7">
        <v>69</v>
      </c>
      <c r="B81" s="287" t="s">
        <v>2412</v>
      </c>
      <c r="C81" s="277" t="s">
        <v>5</v>
      </c>
      <c r="D81" s="231"/>
      <c r="E81" s="268"/>
      <c r="F81" s="215" t="str">
        <f t="shared" si="2"/>
        <v>N/A</v>
      </c>
      <c r="G81" s="6"/>
      <c r="AA81" s="15" t="str">
        <f t="shared" si="3"/>
        <v/>
      </c>
      <c r="AB81" s="15" t="str">
        <f>IF(LEN($AA81)=0,"N",IF(LEN($AA81)&gt;1,"Error -- Availability entered in an incorrect format",IF($AA81='Control Panel'!$F$36,$AA81,IF($AA81='Control Panel'!$F$37,$AA81,IF($AA81='Control Panel'!$F$38,$AA81,IF($AA81='Control Panel'!$F$39,$AA81,IF($AA81='Control Panel'!$F$40,$AA81,IF($AA81='Control Panel'!$F$41,$AA81,"Error -- Availability entered in an incorrect format"))))))))</f>
        <v>N</v>
      </c>
    </row>
    <row r="82" spans="1:28" s="15" customFormat="1" ht="45" x14ac:dyDescent="0.25">
      <c r="A82" s="7">
        <v>70</v>
      </c>
      <c r="B82" s="287" t="s">
        <v>2413</v>
      </c>
      <c r="C82" s="277" t="s">
        <v>5</v>
      </c>
      <c r="D82" s="231"/>
      <c r="E82" s="268"/>
      <c r="F82" s="215" t="str">
        <f t="shared" si="2"/>
        <v>N/A</v>
      </c>
      <c r="G82" s="6"/>
      <c r="AA82" s="15" t="str">
        <f t="shared" si="3"/>
        <v/>
      </c>
      <c r="AB82" s="15" t="str">
        <f>IF(LEN($AA82)=0,"N",IF(LEN($AA82)&gt;1,"Error -- Availability entered in an incorrect format",IF($AA82='Control Panel'!$F$36,$AA82,IF($AA82='Control Panel'!$F$37,$AA82,IF($AA82='Control Panel'!$F$38,$AA82,IF($AA82='Control Panel'!$F$39,$AA82,IF($AA82='Control Panel'!$F$40,$AA82,IF($AA82='Control Panel'!$F$41,$AA82,"Error -- Availability entered in an incorrect format"))))))))</f>
        <v>N</v>
      </c>
    </row>
    <row r="83" spans="1:28" s="15" customFormat="1" x14ac:dyDescent="0.25">
      <c r="A83" s="7">
        <v>71</v>
      </c>
      <c r="B83" s="280" t="s">
        <v>2414</v>
      </c>
      <c r="C83" s="281"/>
      <c r="D83" s="231"/>
      <c r="E83" s="268"/>
      <c r="F83" s="215" t="str">
        <f t="shared" si="2"/>
        <v>N/A</v>
      </c>
      <c r="G83" s="6"/>
      <c r="AA83" s="15" t="str">
        <f t="shared" si="3"/>
        <v/>
      </c>
      <c r="AB83" s="15" t="str">
        <f>IF(LEN($AA83)=0,"N",IF(LEN($AA83)&gt;1,"Error -- Availability entered in an incorrect format",IF($AA83='Control Panel'!$F$36,$AA83,IF($AA83='Control Panel'!$F$37,$AA83,IF($AA83='Control Panel'!$F$38,$AA83,IF($AA83='Control Panel'!$F$39,$AA83,IF($AA83='Control Panel'!$F$40,$AA83,IF($AA83='Control Panel'!$F$41,$AA83,"Error -- Availability entered in an incorrect format"))))))))</f>
        <v>N</v>
      </c>
    </row>
    <row r="84" spans="1:28" s="15" customFormat="1" ht="45" x14ac:dyDescent="0.25">
      <c r="A84" s="7">
        <v>72</v>
      </c>
      <c r="B84" s="283" t="s">
        <v>2415</v>
      </c>
      <c r="C84" s="281" t="s">
        <v>5</v>
      </c>
      <c r="D84" s="231"/>
      <c r="E84" s="268"/>
      <c r="F84" s="215" t="str">
        <f t="shared" si="2"/>
        <v>N/A</v>
      </c>
      <c r="G84" s="6"/>
      <c r="AA84" s="15" t="str">
        <f t="shared" si="3"/>
        <v/>
      </c>
      <c r="AB84" s="15" t="str">
        <f>IF(LEN($AA84)=0,"N",IF(LEN($AA84)&gt;1,"Error -- Availability entered in an incorrect format",IF($AA84='Control Panel'!$F$36,$AA84,IF($AA84='Control Panel'!$F$37,$AA84,IF($AA84='Control Panel'!$F$38,$AA84,IF($AA84='Control Panel'!$F$39,$AA84,IF($AA84='Control Panel'!$F$40,$AA84,IF($AA84='Control Panel'!$F$41,$AA84,"Error -- Availability entered in an incorrect format"))))))))</f>
        <v>N</v>
      </c>
    </row>
    <row r="85" spans="1:28" s="15" customFormat="1" x14ac:dyDescent="0.25">
      <c r="A85" s="7">
        <v>73</v>
      </c>
      <c r="B85" s="283" t="s">
        <v>2416</v>
      </c>
      <c r="C85" s="281" t="s">
        <v>5</v>
      </c>
      <c r="D85" s="231"/>
      <c r="E85" s="268"/>
      <c r="F85" s="215" t="str">
        <f t="shared" si="2"/>
        <v>N/A</v>
      </c>
      <c r="G85" s="6"/>
      <c r="AA85" s="15" t="str">
        <f t="shared" si="3"/>
        <v/>
      </c>
      <c r="AB85" s="15" t="str">
        <f>IF(LEN($AA85)=0,"N",IF(LEN($AA85)&gt;1,"Error -- Availability entered in an incorrect format",IF($AA85='Control Panel'!$F$36,$AA85,IF($AA85='Control Panel'!$F$37,$AA85,IF($AA85='Control Panel'!$F$38,$AA85,IF($AA85='Control Panel'!$F$39,$AA85,IF($AA85='Control Panel'!$F$40,$AA85,IF($AA85='Control Panel'!$F$41,$AA85,"Error -- Availability entered in an incorrect format"))))))))</f>
        <v>N</v>
      </c>
    </row>
    <row r="86" spans="1:28" s="15" customFormat="1" x14ac:dyDescent="0.25">
      <c r="A86" s="7">
        <v>74</v>
      </c>
      <c r="B86" s="283" t="s">
        <v>2417</v>
      </c>
      <c r="C86" s="281" t="s">
        <v>7</v>
      </c>
      <c r="D86" s="231"/>
      <c r="E86" s="268"/>
      <c r="F86" s="215" t="str">
        <f t="shared" si="2"/>
        <v>N/A</v>
      </c>
      <c r="G86" s="6"/>
      <c r="AA86" s="15" t="str">
        <f t="shared" si="3"/>
        <v/>
      </c>
      <c r="AB86" s="15" t="str">
        <f>IF(LEN($AA86)=0,"N",IF(LEN($AA86)&gt;1,"Error -- Availability entered in an incorrect format",IF($AA86='Control Panel'!$F$36,$AA86,IF($AA86='Control Panel'!$F$37,$AA86,IF($AA86='Control Panel'!$F$38,$AA86,IF($AA86='Control Panel'!$F$39,$AA86,IF($AA86='Control Panel'!$F$40,$AA86,IF($AA86='Control Panel'!$F$41,$AA86,"Error -- Availability entered in an incorrect format"))))))))</f>
        <v>N</v>
      </c>
    </row>
  </sheetData>
  <sheetProtection password="E125" sheet="1" objects="1" scenarios="1" formatCells="0" formatRows="0"/>
  <protectedRanges>
    <protectedRange sqref="D1:G1048576" name="Range1"/>
  </protectedRanges>
  <mergeCells count="12">
    <mergeCell ref="A11:G11"/>
    <mergeCell ref="A10:C10"/>
    <mergeCell ref="D10:G10"/>
    <mergeCell ref="A1:G1"/>
    <mergeCell ref="B2:G2"/>
    <mergeCell ref="B3:G3"/>
    <mergeCell ref="B4:G4"/>
    <mergeCell ref="B5:G5"/>
    <mergeCell ref="B6:G6"/>
    <mergeCell ref="B7:G7"/>
    <mergeCell ref="B8:G8"/>
    <mergeCell ref="A9:G9"/>
  </mergeCells>
  <conditionalFormatting sqref="A13:A86 C13:E86 G13:G86">
    <cfRule type="expression" dxfId="109" priority="5">
      <formula>$C13=""</formula>
    </cfRule>
  </conditionalFormatting>
  <conditionalFormatting sqref="B13:B86">
    <cfRule type="expression" dxfId="108" priority="4">
      <formula>$C13=""</formula>
    </cfRule>
  </conditionalFormatting>
  <conditionalFormatting sqref="F13:F86">
    <cfRule type="expression" dxfId="107" priority="3">
      <formula>$C13=""</formula>
    </cfRule>
  </conditionalFormatting>
  <conditionalFormatting sqref="A1:G1">
    <cfRule type="cellIs" dxfId="106" priority="1" operator="equal">
      <formula>"Replace this text with vendor name in the first module."</formula>
    </cfRule>
  </conditionalFormatting>
  <dataValidations count="1">
    <dataValidation type="decimal" allowBlank="1" showInputMessage="1" showErrorMessage="1" errorTitle="Invalid Response" error="Please enter number only and inlcude text in comments column." promptTitle="Cost" prompt="Please enter any related cost for specification compliance." sqref="E13:E86">
      <formula1>0</formula1>
      <formula2>1000000</formula2>
    </dataValidation>
  </dataValidations>
  <printOptions horizontalCentered="1"/>
  <pageMargins left="0.25" right="0.25" top="0.75" bottom="0.75" header="0.3" footer="0.3"/>
  <pageSetup scale="76" fitToHeight="0" orientation="landscape" r:id="rId1"/>
  <headerFooter>
    <oddHeader>&amp;C&amp;"Calibri,Bold"&amp;12City of Bend, OR - ERP System Solution Project RFP #IT14AA
&amp;"Calibri,Italic"&amp;A</oddHeader>
    <oddFooter>&amp;L&amp;"-,Bold"&amp;10&amp;U&amp;K01+019Priority&amp;"-,Regular"&amp;U
H - High | M - Medium | L - Low&amp;C&amp;10&amp;K01+019&amp;P of &amp;N&amp;R&amp;"-,Bold"&amp;10&amp;U&amp;K01+019Availability&amp;"-,Regular"&amp;U
Y - Yes | R - Reporting Tool | T - Third Party
M - Modification | F - Future | N - Not Available</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6385" r:id="rId4" name="Button 1">
              <controlPr defaultSize="0" print="0" autoFill="0" autoPict="0" macro="[0]!FormatSpecs">
                <anchor moveWithCells="1" sizeWithCells="1">
                  <from>
                    <xdr:col>5</xdr:col>
                    <xdr:colOff>1600200</xdr:colOff>
                    <xdr:row>9</xdr:row>
                    <xdr:rowOff>123825</xdr:rowOff>
                  </from>
                  <to>
                    <xdr:col>5</xdr:col>
                    <xdr:colOff>1600200</xdr:colOff>
                    <xdr:row>14</xdr:row>
                    <xdr:rowOff>276225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00000000-0000-0000-0000-000000000000}">
            <xm:f>D10='Control Panel'!$I$25</xm:f>
            <x14:dxf>
              <font>
                <color rgb="FFFFFF00"/>
              </font>
              <fill>
                <patternFill>
                  <fgColor indexed="64"/>
                  <bgColor rgb="FFBF311A"/>
                </patternFill>
              </fill>
            </x14:dxf>
          </x14:cfRule>
          <xm:sqref>D10:G10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errorTitle="Invalid Response" error="Please enter appropriate availability response." promptTitle="Please enter availability:" prompt="_x000a_  Y - Yes_x000a_  R - Reporting_x000a_  T - Third Party_x000a_  M - Modification_x000a_  F - Future_x000a_  N - Not Available_x000a__x000a__x000a_*Paste values permitted.">
          <x14:formula1>
            <xm:f>'Control Panel'!$F$36:$F$41</xm:f>
          </x14:formula1>
          <xm:sqref>D13:D86</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1:AI116"/>
  <sheetViews>
    <sheetView showGridLines="0" showRowColHeaders="0" workbookViewId="0">
      <pane ySplit="12" topLeftCell="A13" activePane="bottomLeft" state="frozen"/>
      <selection activeCell="B16" sqref="B16"/>
      <selection pane="bottomLeft" activeCell="B16" sqref="B16"/>
    </sheetView>
  </sheetViews>
  <sheetFormatPr defaultColWidth="0" defaultRowHeight="15" x14ac:dyDescent="0.25"/>
  <cols>
    <col min="1" max="1" width="8.7109375" style="218" customWidth="1"/>
    <col min="2" max="2" width="65.7109375" style="219" customWidth="1"/>
    <col min="3" max="3" width="12.7109375" style="220" customWidth="1"/>
    <col min="4" max="4" width="12.7109375" style="221" customWidth="1"/>
    <col min="5" max="5" width="12.7109375" style="220" customWidth="1"/>
    <col min="6" max="6" width="27.7109375" style="222" customWidth="1"/>
    <col min="7" max="7" width="35.7109375" style="219" customWidth="1"/>
    <col min="8" max="8" width="3.7109375" style="2" customWidth="1"/>
    <col min="9" max="34" width="9.140625" style="2" hidden="1" customWidth="1"/>
    <col min="35" max="35" width="4.140625" style="2" hidden="1" customWidth="1"/>
    <col min="36" max="16384" width="9.140625" style="2" hidden="1"/>
  </cols>
  <sheetData>
    <row r="1" spans="1:35" ht="15" customHeight="1" x14ac:dyDescent="0.25">
      <c r="A1" s="548" t="str">
        <f>'Accounts Payable'!A1</f>
        <v>Replace this text with vendor name in the first module.</v>
      </c>
      <c r="B1" s="548"/>
      <c r="C1" s="548"/>
      <c r="D1" s="548"/>
      <c r="E1" s="548"/>
      <c r="F1" s="548"/>
      <c r="G1" s="548"/>
    </row>
    <row r="2" spans="1:35" x14ac:dyDescent="0.25">
      <c r="A2" s="210" t="s">
        <v>8</v>
      </c>
      <c r="B2" s="538" t="s">
        <v>193</v>
      </c>
      <c r="C2" s="538"/>
      <c r="D2" s="538"/>
      <c r="E2" s="538"/>
      <c r="F2" s="538"/>
      <c r="G2" s="538"/>
      <c r="AB2" s="2" t="s">
        <v>219</v>
      </c>
      <c r="AC2" s="2">
        <f>SUBTOTAL(3,A13:A116)</f>
        <v>104</v>
      </c>
    </row>
    <row r="3" spans="1:35" ht="45" customHeight="1" x14ac:dyDescent="0.25">
      <c r="A3" s="232" t="str">
        <f>'Control Panel'!F36</f>
        <v>Y</v>
      </c>
      <c r="B3" s="543" t="str">
        <f>'Control Panel'!H36</f>
        <v>Functionality is provided out of the box through the completion of a task associated with a routine configurable area that includes, but is not limited to, user-defined fields, delivered or configurable workflows, alerts or notifications, standard import/export, table driven setups and standard reports with no changes.  These configuration areas will not be affected by a future upgrade.  The proposed services include implementation and training on this functionality, unless specifically excluded in the Statement of Work, as part of the deployment of the solution.</v>
      </c>
      <c r="C3" s="543"/>
      <c r="D3" s="543"/>
      <c r="E3" s="543"/>
      <c r="F3" s="543"/>
      <c r="G3" s="543"/>
    </row>
    <row r="4" spans="1:35" x14ac:dyDescent="0.25">
      <c r="A4" s="233" t="str">
        <f>'Control Panel'!F37</f>
        <v>R</v>
      </c>
      <c r="B4" s="544" t="str">
        <f>'Control Panel'!H37</f>
        <v>Functionality is provided through reports generated using proposed Reporting Tools.</v>
      </c>
      <c r="C4" s="544"/>
      <c r="D4" s="544"/>
      <c r="E4" s="544"/>
      <c r="F4" s="544"/>
      <c r="G4" s="544"/>
    </row>
    <row r="5" spans="1:35" ht="30" customHeight="1" x14ac:dyDescent="0.25">
      <c r="A5" s="232" t="str">
        <f>'Control Panel'!F38</f>
        <v>T</v>
      </c>
      <c r="B5" s="543" t="str">
        <f>'Control Panel'!H38</f>
        <v>Functionality is provided by proposed third party functionality (i.e., third party is defined as a separate software vendor from the primary software vendor).  The pricing of all third party products that provide this functionality MUST be included in the cost proposal.</v>
      </c>
      <c r="C5" s="543"/>
      <c r="D5" s="543"/>
      <c r="E5" s="543"/>
      <c r="F5" s="543"/>
      <c r="G5" s="543"/>
    </row>
    <row r="6" spans="1:35" x14ac:dyDescent="0.25">
      <c r="A6" s="233" t="str">
        <f>'Control Panel'!F39</f>
        <v>M</v>
      </c>
      <c r="B6" s="544" t="str">
        <f>'Control Panel'!H39</f>
        <v>Functionality is provided through customization to the application, including creation of a new workflow or development of a custom interface, that may have an impact on future upgradability.</v>
      </c>
      <c r="C6" s="544"/>
      <c r="D6" s="544"/>
      <c r="E6" s="544"/>
      <c r="F6" s="544"/>
      <c r="G6" s="544"/>
    </row>
    <row r="7" spans="1:35" ht="16.5" customHeight="1" x14ac:dyDescent="0.25">
      <c r="A7" s="232" t="str">
        <f>'Control Panel'!F40</f>
        <v>F</v>
      </c>
      <c r="B7" s="543" t="str">
        <f>'Control Panel'!H40</f>
        <v>Functionality is provided through a future general availability (GA) release that is scheduled to occur within 1 year of the proposal response.</v>
      </c>
      <c r="C7" s="543"/>
      <c r="D7" s="543"/>
      <c r="E7" s="543"/>
      <c r="F7" s="543"/>
      <c r="G7" s="543"/>
    </row>
    <row r="8" spans="1:35" x14ac:dyDescent="0.25">
      <c r="A8" s="233" t="str">
        <f>'Control Panel'!F41</f>
        <v>N</v>
      </c>
      <c r="B8" s="544" t="str">
        <f>'Control Panel'!H41</f>
        <v>Functionality is not provided.</v>
      </c>
      <c r="C8" s="544"/>
      <c r="D8" s="544"/>
      <c r="E8" s="544"/>
      <c r="F8" s="544"/>
      <c r="G8" s="544"/>
    </row>
    <row r="9" spans="1:35" x14ac:dyDescent="0.25">
      <c r="A9" s="545" t="str">
        <f>'Control Panel'!I25</f>
        <v>Replace this text with the primary product name(s) which satisfy requirements.</v>
      </c>
      <c r="B9" s="546"/>
      <c r="C9" s="546"/>
      <c r="D9" s="546"/>
      <c r="E9" s="546"/>
      <c r="F9" s="546"/>
      <c r="G9" s="547"/>
    </row>
    <row r="10" spans="1:35" ht="15" customHeight="1" x14ac:dyDescent="0.25">
      <c r="A10" s="541" t="str">
        <f>'Control Panel'!F61&amp;" - "&amp;'Control Panel'!E61</f>
        <v>4.16 - Inventory Management</v>
      </c>
      <c r="B10" s="541"/>
      <c r="C10" s="541"/>
      <c r="D10" s="542" t="str">
        <f>A9</f>
        <v>Replace this text with the primary product name(s) which satisfy requirements.</v>
      </c>
      <c r="E10" s="542"/>
      <c r="F10" s="542"/>
      <c r="G10" s="542"/>
    </row>
    <row r="11" spans="1:35" ht="15" customHeight="1" x14ac:dyDescent="0.25">
      <c r="A11" s="540" t="s">
        <v>664</v>
      </c>
      <c r="B11" s="540"/>
      <c r="C11" s="540"/>
      <c r="D11" s="540"/>
      <c r="E11" s="540"/>
      <c r="F11" s="540"/>
      <c r="G11" s="540"/>
      <c r="AA11" s="2" t="s">
        <v>30</v>
      </c>
      <c r="AI11" s="3"/>
    </row>
    <row r="12" spans="1:35" ht="15" customHeight="1" x14ac:dyDescent="0.25">
      <c r="A12" s="269" t="str">
        <f>'Accounts Payable'!A12</f>
        <v>Number</v>
      </c>
      <c r="B12" s="270" t="str">
        <f>'Accounts Payable'!B12</f>
        <v>Application Requirements</v>
      </c>
      <c r="C12" s="271" t="str">
        <f>'Accounts Payable'!C12</f>
        <v>Priority</v>
      </c>
      <c r="D12" s="269" t="str">
        <f>'Accounts Payable'!D12</f>
        <v>Availability</v>
      </c>
      <c r="E12" s="271" t="str">
        <f>'Accounts Payable'!E12</f>
        <v>Cost</v>
      </c>
      <c r="F12" s="270" t="str">
        <f>'Accounts Payable'!F12</f>
        <v>Required Product(s)</v>
      </c>
      <c r="G12" s="270" t="str">
        <f>'Accounts Payable'!G12</f>
        <v>Comments</v>
      </c>
      <c r="AA12" s="4" t="s">
        <v>27</v>
      </c>
      <c r="AC12" s="5">
        <f>COUNTIF(AB:AB,"Error -- Availability entered in an incorrect format")</f>
        <v>0</v>
      </c>
    </row>
    <row r="13" spans="1:35" s="15" customFormat="1" x14ac:dyDescent="0.25">
      <c r="A13" s="7">
        <v>1</v>
      </c>
      <c r="B13" s="263" t="s">
        <v>2418</v>
      </c>
      <c r="C13" s="273"/>
      <c r="D13" s="7"/>
      <c r="E13" s="267"/>
      <c r="F13" s="215" t="str">
        <f>IF($D$10=$A$9,"N/A",$D$10)</f>
        <v>N/A</v>
      </c>
      <c r="G13" s="10"/>
      <c r="AA13" s="15" t="str">
        <f>TRIM($D13)</f>
        <v/>
      </c>
      <c r="AB13" s="15" t="str">
        <f>IF(LEN($AA13)=0,"N",IF(LEN($AA13)&gt;1,"Error -- Availability entered in an incorrect format",IF($AA13='Control Panel'!$F$36,$AA13,IF($AA13='Control Panel'!$F$37,$AA13,IF($AA13='Control Panel'!$F$38,$AA13,IF($AA13='Control Panel'!$F$39,$AA13,IF($AA13='Control Panel'!$F$40,$AA13,IF($AA13='Control Panel'!$F$41,$AA13,"Error -- Availability entered in an incorrect format"))))))))</f>
        <v>N</v>
      </c>
    </row>
    <row r="14" spans="1:35" s="15" customFormat="1" ht="30" x14ac:dyDescent="0.25">
      <c r="A14" s="7">
        <v>2</v>
      </c>
      <c r="B14" s="215" t="s">
        <v>2419</v>
      </c>
      <c r="C14" s="14" t="s">
        <v>5</v>
      </c>
      <c r="D14" s="7"/>
      <c r="E14" s="267"/>
      <c r="F14" s="215" t="str">
        <f t="shared" ref="F14:F77" si="0">IF($D$10=$A$9,"N/A",$D$10)</f>
        <v>N/A</v>
      </c>
      <c r="G14" s="10"/>
      <c r="AA14" s="15" t="str">
        <f t="shared" ref="AA14:AA77" si="1">TRIM($D14)</f>
        <v/>
      </c>
      <c r="AB14" s="15" t="str">
        <f>IF(LEN($AA14)=0,"N",IF(LEN($AA14)&gt;1,"Error -- Availability entered in an incorrect format",IF($AA14='Control Panel'!$F$36,$AA14,IF($AA14='Control Panel'!$F$37,$AA14,IF($AA14='Control Panel'!$F$38,$AA14,IF($AA14='Control Panel'!$F$39,$AA14,IF($AA14='Control Panel'!$F$40,$AA14,IF($AA14='Control Panel'!$F$41,$AA14,"Error -- Availability entered in an incorrect format"))))))))</f>
        <v>N</v>
      </c>
    </row>
    <row r="15" spans="1:35" s="13" customFormat="1" ht="30" x14ac:dyDescent="0.25">
      <c r="A15" s="7">
        <v>3</v>
      </c>
      <c r="B15" s="215" t="s">
        <v>2420</v>
      </c>
      <c r="C15" s="14" t="s">
        <v>5</v>
      </c>
      <c r="D15" s="7"/>
      <c r="E15" s="267"/>
      <c r="F15" s="215" t="str">
        <f t="shared" si="0"/>
        <v>N/A</v>
      </c>
      <c r="G15" s="10"/>
      <c r="AA15" s="13" t="str">
        <f t="shared" si="1"/>
        <v/>
      </c>
      <c r="AB15" s="13" t="str">
        <f>IF(LEN($AA15)=0,"N",IF(LEN($AA15)&gt;1,"Error -- Availability entered in an incorrect format",IF($AA15='Control Panel'!$F$36,$AA15,IF($AA15='Control Panel'!$F$37,$AA15,IF($AA15='Control Panel'!$F$38,$AA15,IF($AA15='Control Panel'!$F$39,$AA15,IF($AA15='Control Panel'!$F$40,$AA15,IF($AA15='Control Panel'!$F$41,$AA15,"Error -- Availability entered in an incorrect format"))))))))</f>
        <v>N</v>
      </c>
    </row>
    <row r="16" spans="1:35" s="13" customFormat="1" x14ac:dyDescent="0.25">
      <c r="A16" s="7">
        <v>4</v>
      </c>
      <c r="B16" s="215" t="s">
        <v>2421</v>
      </c>
      <c r="C16" s="14" t="s">
        <v>5</v>
      </c>
      <c r="D16" s="7"/>
      <c r="E16" s="267"/>
      <c r="F16" s="215" t="str">
        <f t="shared" si="0"/>
        <v>N/A</v>
      </c>
      <c r="G16" s="10"/>
      <c r="AA16" s="13" t="str">
        <f t="shared" si="1"/>
        <v/>
      </c>
      <c r="AB16" s="13" t="str">
        <f>IF(LEN($AA16)=0,"N",IF(LEN($AA16)&gt;1,"Error -- Availability entered in an incorrect format",IF($AA16='Control Panel'!$F$36,$AA16,IF($AA16='Control Panel'!$F$37,$AA16,IF($AA16='Control Panel'!$F$38,$AA16,IF($AA16='Control Panel'!$F$39,$AA16,IF($AA16='Control Panel'!$F$40,$AA16,IF($AA16='Control Panel'!$F$41,$AA16,"Error -- Availability entered in an incorrect format"))))))))</f>
        <v>N</v>
      </c>
    </row>
    <row r="17" spans="1:28" s="13" customFormat="1" x14ac:dyDescent="0.25">
      <c r="A17" s="7">
        <v>5</v>
      </c>
      <c r="B17" s="215" t="s">
        <v>2422</v>
      </c>
      <c r="C17" s="14" t="s">
        <v>5</v>
      </c>
      <c r="D17" s="7"/>
      <c r="E17" s="267"/>
      <c r="F17" s="215" t="str">
        <f t="shared" si="0"/>
        <v>N/A</v>
      </c>
      <c r="G17" s="10"/>
      <c r="AA17" s="13" t="str">
        <f t="shared" si="1"/>
        <v/>
      </c>
      <c r="AB17" s="13" t="str">
        <f>IF(LEN($AA17)=0,"N",IF(LEN($AA17)&gt;1,"Error -- Availability entered in an incorrect format",IF($AA17='Control Panel'!$F$36,$AA17,IF($AA17='Control Panel'!$F$37,$AA17,IF($AA17='Control Panel'!$F$38,$AA17,IF($AA17='Control Panel'!$F$39,$AA17,IF($AA17='Control Panel'!$F$40,$AA17,IF($AA17='Control Panel'!$F$41,$AA17,"Error -- Availability entered in an incorrect format"))))))))</f>
        <v>N</v>
      </c>
    </row>
    <row r="18" spans="1:28" s="13" customFormat="1" ht="45" x14ac:dyDescent="0.25">
      <c r="A18" s="7">
        <v>6</v>
      </c>
      <c r="B18" s="215" t="s">
        <v>2423</v>
      </c>
      <c r="C18" s="14"/>
      <c r="D18" s="7"/>
      <c r="E18" s="267"/>
      <c r="F18" s="215" t="str">
        <f t="shared" si="0"/>
        <v>N/A</v>
      </c>
      <c r="G18" s="10"/>
      <c r="AA18" s="13" t="str">
        <f t="shared" si="1"/>
        <v/>
      </c>
      <c r="AB18" s="13" t="str">
        <f>IF(LEN($AA18)=0,"N",IF(LEN($AA18)&gt;1,"Error -- Availability entered in an incorrect format",IF($AA18='Control Panel'!$F$36,$AA18,IF($AA18='Control Panel'!$F$37,$AA18,IF($AA18='Control Panel'!$F$38,$AA18,IF($AA18='Control Panel'!$F$39,$AA18,IF($AA18='Control Panel'!$F$40,$AA18,IF($AA18='Control Panel'!$F$41,$AA18,"Error -- Availability entered in an incorrect format"))))))))</f>
        <v>N</v>
      </c>
    </row>
    <row r="19" spans="1:28" s="13" customFormat="1" x14ac:dyDescent="0.25">
      <c r="A19" s="7">
        <v>7</v>
      </c>
      <c r="B19" s="264" t="s">
        <v>2424</v>
      </c>
      <c r="C19" s="14" t="s">
        <v>6</v>
      </c>
      <c r="D19" s="7"/>
      <c r="E19" s="267"/>
      <c r="F19" s="215" t="str">
        <f t="shared" si="0"/>
        <v>N/A</v>
      </c>
      <c r="G19" s="10"/>
      <c r="AA19" s="13" t="str">
        <f t="shared" si="1"/>
        <v/>
      </c>
      <c r="AB19" s="13" t="str">
        <f>IF(LEN($AA19)=0,"N",IF(LEN($AA19)&gt;1,"Error -- Availability entered in an incorrect format",IF($AA19='Control Panel'!$F$36,$AA19,IF($AA19='Control Panel'!$F$37,$AA19,IF($AA19='Control Panel'!$F$38,$AA19,IF($AA19='Control Panel'!$F$39,$AA19,IF($AA19='Control Panel'!$F$40,$AA19,IF($AA19='Control Panel'!$F$41,$AA19,"Error -- Availability entered in an incorrect format"))))))))</f>
        <v>N</v>
      </c>
    </row>
    <row r="20" spans="1:28" s="13" customFormat="1" x14ac:dyDescent="0.25">
      <c r="A20" s="7">
        <v>8</v>
      </c>
      <c r="B20" s="264" t="s">
        <v>2425</v>
      </c>
      <c r="C20" s="14" t="s">
        <v>5</v>
      </c>
      <c r="D20" s="7"/>
      <c r="E20" s="267"/>
      <c r="F20" s="215" t="str">
        <f t="shared" si="0"/>
        <v>N/A</v>
      </c>
      <c r="G20" s="10"/>
      <c r="AA20" s="13" t="str">
        <f t="shared" si="1"/>
        <v/>
      </c>
      <c r="AB20" s="13" t="str">
        <f>IF(LEN($AA20)=0,"N",IF(LEN($AA20)&gt;1,"Error -- Availability entered in an incorrect format",IF($AA20='Control Panel'!$F$36,$AA20,IF($AA20='Control Panel'!$F$37,$AA20,IF($AA20='Control Panel'!$F$38,$AA20,IF($AA20='Control Panel'!$F$39,$AA20,IF($AA20='Control Panel'!$F$40,$AA20,IF($AA20='Control Panel'!$F$41,$AA20,"Error -- Availability entered in an incorrect format"))))))))</f>
        <v>N</v>
      </c>
    </row>
    <row r="21" spans="1:28" s="13" customFormat="1" x14ac:dyDescent="0.25">
      <c r="A21" s="7">
        <v>9</v>
      </c>
      <c r="B21" s="264" t="s">
        <v>2426</v>
      </c>
      <c r="C21" s="14" t="s">
        <v>6</v>
      </c>
      <c r="D21" s="7"/>
      <c r="E21" s="267"/>
      <c r="F21" s="215" t="str">
        <f t="shared" si="0"/>
        <v>N/A</v>
      </c>
      <c r="G21" s="10"/>
      <c r="AA21" s="13" t="str">
        <f t="shared" si="1"/>
        <v/>
      </c>
      <c r="AB21" s="13" t="str">
        <f>IF(LEN($AA21)=0,"N",IF(LEN($AA21)&gt;1,"Error -- Availability entered in an incorrect format",IF($AA21='Control Panel'!$F$36,$AA21,IF($AA21='Control Panel'!$F$37,$AA21,IF($AA21='Control Panel'!$F$38,$AA21,IF($AA21='Control Panel'!$F$39,$AA21,IF($AA21='Control Panel'!$F$40,$AA21,IF($AA21='Control Panel'!$F$41,$AA21,"Error -- Availability entered in an incorrect format"))))))))</f>
        <v>N</v>
      </c>
    </row>
    <row r="22" spans="1:28" s="13" customFormat="1" x14ac:dyDescent="0.25">
      <c r="A22" s="7">
        <v>10</v>
      </c>
      <c r="B22" s="264" t="s">
        <v>2427</v>
      </c>
      <c r="C22" s="14" t="s">
        <v>5</v>
      </c>
      <c r="D22" s="7"/>
      <c r="E22" s="267"/>
      <c r="F22" s="215" t="str">
        <f t="shared" si="0"/>
        <v>N/A</v>
      </c>
      <c r="G22" s="10"/>
      <c r="AA22" s="13" t="str">
        <f t="shared" si="1"/>
        <v/>
      </c>
      <c r="AB22" s="13" t="str">
        <f>IF(LEN($AA22)=0,"N",IF(LEN($AA22)&gt;1,"Error -- Availability entered in an incorrect format",IF($AA22='Control Panel'!$F$36,$AA22,IF($AA22='Control Panel'!$F$37,$AA22,IF($AA22='Control Panel'!$F$38,$AA22,IF($AA22='Control Panel'!$F$39,$AA22,IF($AA22='Control Panel'!$F$40,$AA22,IF($AA22='Control Panel'!$F$41,$AA22,"Error -- Availability entered in an incorrect format"))))))))</f>
        <v>N</v>
      </c>
    </row>
    <row r="23" spans="1:28" s="13" customFormat="1" x14ac:dyDescent="0.25">
      <c r="A23" s="7">
        <v>11</v>
      </c>
      <c r="B23" s="264" t="s">
        <v>2428</v>
      </c>
      <c r="C23" s="14" t="s">
        <v>5</v>
      </c>
      <c r="D23" s="7"/>
      <c r="E23" s="267"/>
      <c r="F23" s="215" t="str">
        <f t="shared" si="0"/>
        <v>N/A</v>
      </c>
      <c r="G23" s="10"/>
      <c r="AA23" s="13" t="str">
        <f t="shared" si="1"/>
        <v/>
      </c>
      <c r="AB23" s="13" t="str">
        <f>IF(LEN($AA23)=0,"N",IF(LEN($AA23)&gt;1,"Error -- Availability entered in an incorrect format",IF($AA23='Control Panel'!$F$36,$AA23,IF($AA23='Control Panel'!$F$37,$AA23,IF($AA23='Control Panel'!$F$38,$AA23,IF($AA23='Control Panel'!$F$39,$AA23,IF($AA23='Control Panel'!$F$40,$AA23,IF($AA23='Control Panel'!$F$41,$AA23,"Error -- Availability entered in an incorrect format"))))))))</f>
        <v>N</v>
      </c>
    </row>
    <row r="24" spans="1:28" s="13" customFormat="1" x14ac:dyDescent="0.25">
      <c r="A24" s="7">
        <v>12</v>
      </c>
      <c r="B24" s="264" t="s">
        <v>2429</v>
      </c>
      <c r="C24" s="14" t="s">
        <v>5</v>
      </c>
      <c r="D24" s="7"/>
      <c r="E24" s="267"/>
      <c r="F24" s="215" t="str">
        <f t="shared" si="0"/>
        <v>N/A</v>
      </c>
      <c r="G24" s="10"/>
      <c r="AA24" s="13" t="str">
        <f t="shared" si="1"/>
        <v/>
      </c>
      <c r="AB24" s="13" t="str">
        <f>IF(LEN($AA24)=0,"N",IF(LEN($AA24)&gt;1,"Error -- Availability entered in an incorrect format",IF($AA24='Control Panel'!$F$36,$AA24,IF($AA24='Control Panel'!$F$37,$AA24,IF($AA24='Control Panel'!$F$38,$AA24,IF($AA24='Control Panel'!$F$39,$AA24,IF($AA24='Control Panel'!$F$40,$AA24,IF($AA24='Control Panel'!$F$41,$AA24,"Error -- Availability entered in an incorrect format"))))))))</f>
        <v>N</v>
      </c>
    </row>
    <row r="25" spans="1:28" s="15" customFormat="1" x14ac:dyDescent="0.25">
      <c r="A25" s="7">
        <v>13</v>
      </c>
      <c r="B25" s="264" t="s">
        <v>2430</v>
      </c>
      <c r="C25" s="14" t="s">
        <v>5</v>
      </c>
      <c r="D25" s="12"/>
      <c r="E25" s="268"/>
      <c r="F25" s="215" t="str">
        <f t="shared" si="0"/>
        <v>N/A</v>
      </c>
      <c r="G25" s="6"/>
      <c r="AA25" s="15" t="str">
        <f t="shared" si="1"/>
        <v/>
      </c>
      <c r="AB25" s="15" t="str">
        <f>IF(LEN($AA25)=0,"N",IF(LEN($AA25)&gt;1,"Error -- Availability entered in an incorrect format",IF($AA25='Control Panel'!$F$36,$AA25,IF($AA25='Control Panel'!$F$37,$AA25,IF($AA25='Control Panel'!$F$38,$AA25,IF($AA25='Control Panel'!$F$39,$AA25,IF($AA25='Control Panel'!$F$40,$AA25,IF($AA25='Control Panel'!$F$41,$AA25,"Error -- Availability entered in an incorrect format"))))))))</f>
        <v>N</v>
      </c>
    </row>
    <row r="26" spans="1:28" s="15" customFormat="1" x14ac:dyDescent="0.25">
      <c r="A26" s="7">
        <v>14</v>
      </c>
      <c r="B26" s="264" t="s">
        <v>2431</v>
      </c>
      <c r="C26" s="14" t="s">
        <v>5</v>
      </c>
      <c r="D26" s="12"/>
      <c r="E26" s="268"/>
      <c r="F26" s="215" t="str">
        <f t="shared" si="0"/>
        <v>N/A</v>
      </c>
      <c r="G26" s="6"/>
      <c r="AA26" s="15" t="str">
        <f t="shared" si="1"/>
        <v/>
      </c>
      <c r="AB26" s="15" t="str">
        <f>IF(LEN($AA26)=0,"N",IF(LEN($AA26)&gt;1,"Error -- Availability entered in an incorrect format",IF($AA26='Control Panel'!$F$36,$AA26,IF($AA26='Control Panel'!$F$37,$AA26,IF($AA26='Control Panel'!$F$38,$AA26,IF($AA26='Control Panel'!$F$39,$AA26,IF($AA26='Control Panel'!$F$40,$AA26,IF($AA26='Control Panel'!$F$41,$AA26,"Error -- Availability entered in an incorrect format"))))))))</f>
        <v>N</v>
      </c>
    </row>
    <row r="27" spans="1:28" s="15" customFormat="1" x14ac:dyDescent="0.25">
      <c r="A27" s="7">
        <v>15</v>
      </c>
      <c r="B27" s="264" t="s">
        <v>2432</v>
      </c>
      <c r="C27" s="14" t="s">
        <v>5</v>
      </c>
      <c r="D27" s="12"/>
      <c r="E27" s="268"/>
      <c r="F27" s="215" t="str">
        <f t="shared" si="0"/>
        <v>N/A</v>
      </c>
      <c r="G27" s="6"/>
      <c r="AA27" s="15" t="str">
        <f t="shared" si="1"/>
        <v/>
      </c>
      <c r="AB27" s="15" t="str">
        <f>IF(LEN($AA27)=0,"N",IF(LEN($AA27)&gt;1,"Error -- Availability entered in an incorrect format",IF($AA27='Control Panel'!$F$36,$AA27,IF($AA27='Control Panel'!$F$37,$AA27,IF($AA27='Control Panel'!$F$38,$AA27,IF($AA27='Control Panel'!$F$39,$AA27,IF($AA27='Control Panel'!$F$40,$AA27,IF($AA27='Control Panel'!$F$41,$AA27,"Error -- Availability entered in an incorrect format"))))))))</f>
        <v>N</v>
      </c>
    </row>
    <row r="28" spans="1:28" s="15" customFormat="1" x14ac:dyDescent="0.25">
      <c r="A28" s="7">
        <v>16</v>
      </c>
      <c r="B28" s="264" t="s">
        <v>2433</v>
      </c>
      <c r="C28" s="14" t="s">
        <v>6</v>
      </c>
      <c r="D28" s="12"/>
      <c r="E28" s="268"/>
      <c r="F28" s="215" t="str">
        <f t="shared" si="0"/>
        <v>N/A</v>
      </c>
      <c r="G28" s="6"/>
      <c r="AA28" s="15" t="str">
        <f t="shared" si="1"/>
        <v/>
      </c>
      <c r="AB28" s="15" t="str">
        <f>IF(LEN($AA28)=0,"N",IF(LEN($AA28)&gt;1,"Error -- Availability entered in an incorrect format",IF($AA28='Control Panel'!$F$36,$AA28,IF($AA28='Control Panel'!$F$37,$AA28,IF($AA28='Control Panel'!$F$38,$AA28,IF($AA28='Control Panel'!$F$39,$AA28,IF($AA28='Control Panel'!$F$40,$AA28,IF($AA28='Control Panel'!$F$41,$AA28,"Error -- Availability entered in an incorrect format"))))))))</f>
        <v>N</v>
      </c>
    </row>
    <row r="29" spans="1:28" s="15" customFormat="1" x14ac:dyDescent="0.25">
      <c r="A29" s="7">
        <v>17</v>
      </c>
      <c r="B29" s="264" t="s">
        <v>2434</v>
      </c>
      <c r="C29" s="14" t="s">
        <v>5</v>
      </c>
      <c r="D29" s="12"/>
      <c r="E29" s="268"/>
      <c r="F29" s="215" t="str">
        <f t="shared" si="0"/>
        <v>N/A</v>
      </c>
      <c r="G29" s="6"/>
      <c r="AA29" s="15" t="str">
        <f t="shared" si="1"/>
        <v/>
      </c>
      <c r="AB29" s="15" t="str">
        <f>IF(LEN($AA29)=0,"N",IF(LEN($AA29)&gt;1,"Error -- Availability entered in an incorrect format",IF($AA29='Control Panel'!$F$36,$AA29,IF($AA29='Control Panel'!$F$37,$AA29,IF($AA29='Control Panel'!$F$38,$AA29,IF($AA29='Control Panel'!$F$39,$AA29,IF($AA29='Control Panel'!$F$40,$AA29,IF($AA29='Control Panel'!$F$41,$AA29,"Error -- Availability entered in an incorrect format"))))))))</f>
        <v>N</v>
      </c>
    </row>
    <row r="30" spans="1:28" s="15" customFormat="1" x14ac:dyDescent="0.25">
      <c r="A30" s="7">
        <v>18</v>
      </c>
      <c r="B30" s="264" t="s">
        <v>2435</v>
      </c>
      <c r="C30" s="14" t="s">
        <v>6</v>
      </c>
      <c r="D30" s="12"/>
      <c r="E30" s="268"/>
      <c r="F30" s="215" t="str">
        <f t="shared" si="0"/>
        <v>N/A</v>
      </c>
      <c r="G30" s="6"/>
      <c r="AA30" s="15" t="str">
        <f t="shared" si="1"/>
        <v/>
      </c>
      <c r="AB30" s="15" t="str">
        <f>IF(LEN($AA30)=0,"N",IF(LEN($AA30)&gt;1,"Error -- Availability entered in an incorrect format",IF($AA30='Control Panel'!$F$36,$AA30,IF($AA30='Control Panel'!$F$37,$AA30,IF($AA30='Control Panel'!$F$38,$AA30,IF($AA30='Control Panel'!$F$39,$AA30,IF($AA30='Control Panel'!$F$40,$AA30,IF($AA30='Control Panel'!$F$41,$AA30,"Error -- Availability entered in an incorrect format"))))))))</f>
        <v>N</v>
      </c>
    </row>
    <row r="31" spans="1:28" s="15" customFormat="1" x14ac:dyDescent="0.25">
      <c r="A31" s="7">
        <v>19</v>
      </c>
      <c r="B31" s="264" t="s">
        <v>2436</v>
      </c>
      <c r="C31" s="14" t="s">
        <v>5</v>
      </c>
      <c r="D31" s="231"/>
      <c r="E31" s="268"/>
      <c r="F31" s="215" t="str">
        <f t="shared" si="0"/>
        <v>N/A</v>
      </c>
      <c r="G31" s="6"/>
      <c r="AA31" s="15" t="str">
        <f t="shared" si="1"/>
        <v/>
      </c>
      <c r="AB31" s="15" t="str">
        <f>IF(LEN($AA31)=0,"N",IF(LEN($AA31)&gt;1,"Error -- Availability entered in an incorrect format",IF($AA31='Control Panel'!$F$36,$AA31,IF($AA31='Control Panel'!$F$37,$AA31,IF($AA31='Control Panel'!$F$38,$AA31,IF($AA31='Control Panel'!$F$39,$AA31,IF($AA31='Control Panel'!$F$40,$AA31,IF($AA31='Control Panel'!$F$41,$AA31,"Error -- Availability entered in an incorrect format"))))))))</f>
        <v>N</v>
      </c>
    </row>
    <row r="32" spans="1:28" s="15" customFormat="1" x14ac:dyDescent="0.25">
      <c r="A32" s="7">
        <v>20</v>
      </c>
      <c r="B32" s="264" t="s">
        <v>2437</v>
      </c>
      <c r="C32" s="14" t="s">
        <v>6</v>
      </c>
      <c r="D32" s="231"/>
      <c r="E32" s="268"/>
      <c r="F32" s="215" t="str">
        <f t="shared" si="0"/>
        <v>N/A</v>
      </c>
      <c r="G32" s="6"/>
      <c r="AA32" s="15" t="str">
        <f t="shared" si="1"/>
        <v/>
      </c>
      <c r="AB32" s="15" t="str">
        <f>IF(LEN($AA32)=0,"N",IF(LEN($AA32)&gt;1,"Error -- Availability entered in an incorrect format",IF($AA32='Control Panel'!$F$36,$AA32,IF($AA32='Control Panel'!$F$37,$AA32,IF($AA32='Control Panel'!$F$38,$AA32,IF($AA32='Control Panel'!$F$39,$AA32,IF($AA32='Control Panel'!$F$40,$AA32,IF($AA32='Control Panel'!$F$41,$AA32,"Error -- Availability entered in an incorrect format"))))))))</f>
        <v>N</v>
      </c>
    </row>
    <row r="33" spans="1:28" s="15" customFormat="1" x14ac:dyDescent="0.25">
      <c r="A33" s="7">
        <v>21</v>
      </c>
      <c r="B33" s="264" t="s">
        <v>2438</v>
      </c>
      <c r="C33" s="14" t="s">
        <v>5</v>
      </c>
      <c r="D33" s="231"/>
      <c r="E33" s="268"/>
      <c r="F33" s="215" t="str">
        <f t="shared" si="0"/>
        <v>N/A</v>
      </c>
      <c r="G33" s="6"/>
      <c r="AA33" s="15" t="str">
        <f t="shared" si="1"/>
        <v/>
      </c>
      <c r="AB33" s="15" t="str">
        <f>IF(LEN($AA33)=0,"N",IF(LEN($AA33)&gt;1,"Error -- Availability entered in an incorrect format",IF($AA33='Control Panel'!$F$36,$AA33,IF($AA33='Control Panel'!$F$37,$AA33,IF($AA33='Control Panel'!$F$38,$AA33,IF($AA33='Control Panel'!$F$39,$AA33,IF($AA33='Control Panel'!$F$40,$AA33,IF($AA33='Control Panel'!$F$41,$AA33,"Error -- Availability entered in an incorrect format"))))))))</f>
        <v>N</v>
      </c>
    </row>
    <row r="34" spans="1:28" s="15" customFormat="1" x14ac:dyDescent="0.25">
      <c r="A34" s="7">
        <v>22</v>
      </c>
      <c r="B34" s="264" t="s">
        <v>2439</v>
      </c>
      <c r="C34" s="14" t="s">
        <v>5</v>
      </c>
      <c r="D34" s="231"/>
      <c r="E34" s="268"/>
      <c r="F34" s="215" t="str">
        <f t="shared" si="0"/>
        <v>N/A</v>
      </c>
      <c r="G34" s="6"/>
      <c r="AA34" s="15" t="str">
        <f t="shared" si="1"/>
        <v/>
      </c>
      <c r="AB34" s="15" t="str">
        <f>IF(LEN($AA34)=0,"N",IF(LEN($AA34)&gt;1,"Error -- Availability entered in an incorrect format",IF($AA34='Control Panel'!$F$36,$AA34,IF($AA34='Control Panel'!$F$37,$AA34,IF($AA34='Control Panel'!$F$38,$AA34,IF($AA34='Control Panel'!$F$39,$AA34,IF($AA34='Control Panel'!$F$40,$AA34,IF($AA34='Control Panel'!$F$41,$AA34,"Error -- Availability entered in an incorrect format"))))))))</f>
        <v>N</v>
      </c>
    </row>
    <row r="35" spans="1:28" s="15" customFormat="1" x14ac:dyDescent="0.25">
      <c r="A35" s="7">
        <v>23</v>
      </c>
      <c r="B35" s="264" t="s">
        <v>2440</v>
      </c>
      <c r="C35" s="14" t="s">
        <v>5</v>
      </c>
      <c r="D35" s="231"/>
      <c r="E35" s="268"/>
      <c r="F35" s="215" t="str">
        <f t="shared" si="0"/>
        <v>N/A</v>
      </c>
      <c r="G35" s="6"/>
      <c r="AA35" s="15" t="str">
        <f t="shared" si="1"/>
        <v/>
      </c>
      <c r="AB35" s="15" t="str">
        <f>IF(LEN($AA35)=0,"N",IF(LEN($AA35)&gt;1,"Error -- Availability entered in an incorrect format",IF($AA35='Control Panel'!$F$36,$AA35,IF($AA35='Control Panel'!$F$37,$AA35,IF($AA35='Control Panel'!$F$38,$AA35,IF($AA35='Control Panel'!$F$39,$AA35,IF($AA35='Control Panel'!$F$40,$AA35,IF($AA35='Control Panel'!$F$41,$AA35,"Error -- Availability entered in an incorrect format"))))))))</f>
        <v>N</v>
      </c>
    </row>
    <row r="36" spans="1:28" s="15" customFormat="1" x14ac:dyDescent="0.25">
      <c r="A36" s="7">
        <v>24</v>
      </c>
      <c r="B36" s="264" t="s">
        <v>2441</v>
      </c>
      <c r="C36" s="14" t="s">
        <v>5</v>
      </c>
      <c r="D36" s="231"/>
      <c r="E36" s="268"/>
      <c r="F36" s="215" t="str">
        <f t="shared" si="0"/>
        <v>N/A</v>
      </c>
      <c r="G36" s="6"/>
      <c r="AA36" s="15" t="str">
        <f t="shared" si="1"/>
        <v/>
      </c>
      <c r="AB36" s="15" t="str">
        <f>IF(LEN($AA36)=0,"N",IF(LEN($AA36)&gt;1,"Error -- Availability entered in an incorrect format",IF($AA36='Control Panel'!$F$36,$AA36,IF($AA36='Control Panel'!$F$37,$AA36,IF($AA36='Control Panel'!$F$38,$AA36,IF($AA36='Control Panel'!$F$39,$AA36,IF($AA36='Control Panel'!$F$40,$AA36,IF($AA36='Control Panel'!$F$41,$AA36,"Error -- Availability entered in an incorrect format"))))))))</f>
        <v>N</v>
      </c>
    </row>
    <row r="37" spans="1:28" s="15" customFormat="1" x14ac:dyDescent="0.25">
      <c r="A37" s="7">
        <v>25</v>
      </c>
      <c r="B37" s="264" t="s">
        <v>2442</v>
      </c>
      <c r="C37" s="14" t="s">
        <v>5</v>
      </c>
      <c r="D37" s="231"/>
      <c r="E37" s="268"/>
      <c r="F37" s="215" t="str">
        <f t="shared" si="0"/>
        <v>N/A</v>
      </c>
      <c r="G37" s="6"/>
      <c r="AA37" s="15" t="str">
        <f t="shared" si="1"/>
        <v/>
      </c>
      <c r="AB37" s="15" t="str">
        <f>IF(LEN($AA37)=0,"N",IF(LEN($AA37)&gt;1,"Error -- Availability entered in an incorrect format",IF($AA37='Control Panel'!$F$36,$AA37,IF($AA37='Control Panel'!$F$37,$AA37,IF($AA37='Control Panel'!$F$38,$AA37,IF($AA37='Control Panel'!$F$39,$AA37,IF($AA37='Control Panel'!$F$40,$AA37,IF($AA37='Control Panel'!$F$41,$AA37,"Error -- Availability entered in an incorrect format"))))))))</f>
        <v>N</v>
      </c>
    </row>
    <row r="38" spans="1:28" s="15" customFormat="1" x14ac:dyDescent="0.25">
      <c r="A38" s="7">
        <v>26</v>
      </c>
      <c r="B38" s="264" t="s">
        <v>2443</v>
      </c>
      <c r="C38" s="14" t="s">
        <v>6</v>
      </c>
      <c r="D38" s="231"/>
      <c r="E38" s="268"/>
      <c r="F38" s="215" t="str">
        <f t="shared" si="0"/>
        <v>N/A</v>
      </c>
      <c r="G38" s="6"/>
      <c r="AA38" s="15" t="str">
        <f t="shared" si="1"/>
        <v/>
      </c>
      <c r="AB38" s="15" t="str">
        <f>IF(LEN($AA38)=0,"N",IF(LEN($AA38)&gt;1,"Error -- Availability entered in an incorrect format",IF($AA38='Control Panel'!$F$36,$AA38,IF($AA38='Control Panel'!$F$37,$AA38,IF($AA38='Control Panel'!$F$38,$AA38,IF($AA38='Control Panel'!$F$39,$AA38,IF($AA38='Control Panel'!$F$40,$AA38,IF($AA38='Control Panel'!$F$41,$AA38,"Error -- Availability entered in an incorrect format"))))))))</f>
        <v>N</v>
      </c>
    </row>
    <row r="39" spans="1:28" s="15" customFormat="1" x14ac:dyDescent="0.25">
      <c r="A39" s="7">
        <v>27</v>
      </c>
      <c r="B39" s="264" t="s">
        <v>2444</v>
      </c>
      <c r="C39" s="14" t="s">
        <v>6</v>
      </c>
      <c r="D39" s="231"/>
      <c r="E39" s="268"/>
      <c r="F39" s="215" t="str">
        <f t="shared" si="0"/>
        <v>N/A</v>
      </c>
      <c r="G39" s="6"/>
      <c r="AA39" s="15" t="str">
        <f t="shared" si="1"/>
        <v/>
      </c>
      <c r="AB39" s="15" t="str">
        <f>IF(LEN($AA39)=0,"N",IF(LEN($AA39)&gt;1,"Error -- Availability entered in an incorrect format",IF($AA39='Control Panel'!$F$36,$AA39,IF($AA39='Control Panel'!$F$37,$AA39,IF($AA39='Control Panel'!$F$38,$AA39,IF($AA39='Control Panel'!$F$39,$AA39,IF($AA39='Control Panel'!$F$40,$AA39,IF($AA39='Control Panel'!$F$41,$AA39,"Error -- Availability entered in an incorrect format"))))))))</f>
        <v>N</v>
      </c>
    </row>
    <row r="40" spans="1:28" s="15" customFormat="1" x14ac:dyDescent="0.25">
      <c r="A40" s="7">
        <v>28</v>
      </c>
      <c r="B40" s="264" t="s">
        <v>2445</v>
      </c>
      <c r="C40" s="14" t="s">
        <v>6</v>
      </c>
      <c r="D40" s="231"/>
      <c r="E40" s="268"/>
      <c r="F40" s="215" t="str">
        <f t="shared" si="0"/>
        <v>N/A</v>
      </c>
      <c r="G40" s="6"/>
      <c r="AA40" s="15" t="str">
        <f t="shared" si="1"/>
        <v/>
      </c>
      <c r="AB40" s="15" t="str">
        <f>IF(LEN($AA40)=0,"N",IF(LEN($AA40)&gt;1,"Error -- Availability entered in an incorrect format",IF($AA40='Control Panel'!$F$36,$AA40,IF($AA40='Control Panel'!$F$37,$AA40,IF($AA40='Control Panel'!$F$38,$AA40,IF($AA40='Control Panel'!$F$39,$AA40,IF($AA40='Control Panel'!$F$40,$AA40,IF($AA40='Control Panel'!$F$41,$AA40,"Error -- Availability entered in an incorrect format"))))))))</f>
        <v>N</v>
      </c>
    </row>
    <row r="41" spans="1:28" s="15" customFormat="1" x14ac:dyDescent="0.25">
      <c r="A41" s="7">
        <v>29</v>
      </c>
      <c r="B41" s="264" t="s">
        <v>2446</v>
      </c>
      <c r="C41" s="14" t="s">
        <v>5</v>
      </c>
      <c r="D41" s="231"/>
      <c r="E41" s="268"/>
      <c r="F41" s="215" t="str">
        <f t="shared" si="0"/>
        <v>N/A</v>
      </c>
      <c r="G41" s="6"/>
      <c r="AA41" s="15" t="str">
        <f t="shared" si="1"/>
        <v/>
      </c>
      <c r="AB41" s="15" t="str">
        <f>IF(LEN($AA41)=0,"N",IF(LEN($AA41)&gt;1,"Error -- Availability entered in an incorrect format",IF($AA41='Control Panel'!$F$36,$AA41,IF($AA41='Control Panel'!$F$37,$AA41,IF($AA41='Control Panel'!$F$38,$AA41,IF($AA41='Control Panel'!$F$39,$AA41,IF($AA41='Control Panel'!$F$40,$AA41,IF($AA41='Control Panel'!$F$41,$AA41,"Error -- Availability entered in an incorrect format"))))))))</f>
        <v>N</v>
      </c>
    </row>
    <row r="42" spans="1:28" s="15" customFormat="1" x14ac:dyDescent="0.25">
      <c r="A42" s="7">
        <v>30</v>
      </c>
      <c r="B42" s="264" t="s">
        <v>2447</v>
      </c>
      <c r="C42" s="14" t="s">
        <v>5</v>
      </c>
      <c r="D42" s="231"/>
      <c r="E42" s="268"/>
      <c r="F42" s="215" t="str">
        <f t="shared" si="0"/>
        <v>N/A</v>
      </c>
      <c r="G42" s="6"/>
      <c r="AA42" s="15" t="str">
        <f t="shared" si="1"/>
        <v/>
      </c>
      <c r="AB42" s="15" t="str">
        <f>IF(LEN($AA42)=0,"N",IF(LEN($AA42)&gt;1,"Error -- Availability entered in an incorrect format",IF($AA42='Control Panel'!$F$36,$AA42,IF($AA42='Control Panel'!$F$37,$AA42,IF($AA42='Control Panel'!$F$38,$AA42,IF($AA42='Control Panel'!$F$39,$AA42,IF($AA42='Control Panel'!$F$40,$AA42,IF($AA42='Control Panel'!$F$41,$AA42,"Error -- Availability entered in an incorrect format"))))))))</f>
        <v>N</v>
      </c>
    </row>
    <row r="43" spans="1:28" s="15" customFormat="1" x14ac:dyDescent="0.25">
      <c r="A43" s="7">
        <v>31</v>
      </c>
      <c r="B43" s="264" t="s">
        <v>2448</v>
      </c>
      <c r="C43" s="14" t="s">
        <v>6</v>
      </c>
      <c r="D43" s="231"/>
      <c r="E43" s="268"/>
      <c r="F43" s="215" t="str">
        <f t="shared" si="0"/>
        <v>N/A</v>
      </c>
      <c r="G43" s="6"/>
      <c r="AA43" s="15" t="str">
        <f t="shared" si="1"/>
        <v/>
      </c>
      <c r="AB43" s="15" t="str">
        <f>IF(LEN($AA43)=0,"N",IF(LEN($AA43)&gt;1,"Error -- Availability entered in an incorrect format",IF($AA43='Control Panel'!$F$36,$AA43,IF($AA43='Control Panel'!$F$37,$AA43,IF($AA43='Control Panel'!$F$38,$AA43,IF($AA43='Control Panel'!$F$39,$AA43,IF($AA43='Control Panel'!$F$40,$AA43,IF($AA43='Control Panel'!$F$41,$AA43,"Error -- Availability entered in an incorrect format"))))))))</f>
        <v>N</v>
      </c>
    </row>
    <row r="44" spans="1:28" s="15" customFormat="1" x14ac:dyDescent="0.25">
      <c r="A44" s="7">
        <v>32</v>
      </c>
      <c r="B44" s="264" t="s">
        <v>2449</v>
      </c>
      <c r="C44" s="14" t="s">
        <v>5</v>
      </c>
      <c r="D44" s="231"/>
      <c r="E44" s="268"/>
      <c r="F44" s="215" t="str">
        <f t="shared" si="0"/>
        <v>N/A</v>
      </c>
      <c r="G44" s="6"/>
      <c r="AA44" s="15" t="str">
        <f t="shared" si="1"/>
        <v/>
      </c>
      <c r="AB44" s="15" t="str">
        <f>IF(LEN($AA44)=0,"N",IF(LEN($AA44)&gt;1,"Error -- Availability entered in an incorrect format",IF($AA44='Control Panel'!$F$36,$AA44,IF($AA44='Control Panel'!$F$37,$AA44,IF($AA44='Control Panel'!$F$38,$AA44,IF($AA44='Control Panel'!$F$39,$AA44,IF($AA44='Control Panel'!$F$40,$AA44,IF($AA44='Control Panel'!$F$41,$AA44,"Error -- Availability entered in an incorrect format"))))))))</f>
        <v>N</v>
      </c>
    </row>
    <row r="45" spans="1:28" s="15" customFormat="1" x14ac:dyDescent="0.25">
      <c r="A45" s="7">
        <v>33</v>
      </c>
      <c r="B45" s="264" t="s">
        <v>2450</v>
      </c>
      <c r="C45" s="14" t="s">
        <v>5</v>
      </c>
      <c r="D45" s="231"/>
      <c r="E45" s="268"/>
      <c r="F45" s="215" t="str">
        <f t="shared" si="0"/>
        <v>N/A</v>
      </c>
      <c r="G45" s="6"/>
      <c r="AA45" s="15" t="str">
        <f t="shared" si="1"/>
        <v/>
      </c>
      <c r="AB45" s="15" t="str">
        <f>IF(LEN($AA45)=0,"N",IF(LEN($AA45)&gt;1,"Error -- Availability entered in an incorrect format",IF($AA45='Control Panel'!$F$36,$AA45,IF($AA45='Control Panel'!$F$37,$AA45,IF($AA45='Control Panel'!$F$38,$AA45,IF($AA45='Control Panel'!$F$39,$AA45,IF($AA45='Control Panel'!$F$40,$AA45,IF($AA45='Control Panel'!$F$41,$AA45,"Error -- Availability entered in an incorrect format"))))))))</f>
        <v>N</v>
      </c>
    </row>
    <row r="46" spans="1:28" s="15" customFormat="1" x14ac:dyDescent="0.25">
      <c r="A46" s="7">
        <v>34</v>
      </c>
      <c r="B46" s="264" t="s">
        <v>2451</v>
      </c>
      <c r="C46" s="14" t="s">
        <v>7</v>
      </c>
      <c r="D46" s="231"/>
      <c r="E46" s="268"/>
      <c r="F46" s="215" t="str">
        <f t="shared" si="0"/>
        <v>N/A</v>
      </c>
      <c r="G46" s="6"/>
      <c r="AA46" s="15" t="str">
        <f t="shared" si="1"/>
        <v/>
      </c>
      <c r="AB46" s="15" t="str">
        <f>IF(LEN($AA46)=0,"N",IF(LEN($AA46)&gt;1,"Error -- Availability entered in an incorrect format",IF($AA46='Control Panel'!$F$36,$AA46,IF($AA46='Control Panel'!$F$37,$AA46,IF($AA46='Control Panel'!$F$38,$AA46,IF($AA46='Control Panel'!$F$39,$AA46,IF($AA46='Control Panel'!$F$40,$AA46,IF($AA46='Control Panel'!$F$41,$AA46,"Error -- Availability entered in an incorrect format"))))))))</f>
        <v>N</v>
      </c>
    </row>
    <row r="47" spans="1:28" s="15" customFormat="1" x14ac:dyDescent="0.25">
      <c r="A47" s="7">
        <v>35</v>
      </c>
      <c r="B47" s="264" t="s">
        <v>2452</v>
      </c>
      <c r="C47" s="14" t="s">
        <v>6</v>
      </c>
      <c r="D47" s="231"/>
      <c r="E47" s="268"/>
      <c r="F47" s="215" t="str">
        <f t="shared" si="0"/>
        <v>N/A</v>
      </c>
      <c r="G47" s="6"/>
      <c r="AA47" s="15" t="str">
        <f t="shared" si="1"/>
        <v/>
      </c>
      <c r="AB47" s="15" t="str">
        <f>IF(LEN($AA47)=0,"N",IF(LEN($AA47)&gt;1,"Error -- Availability entered in an incorrect format",IF($AA47='Control Panel'!$F$36,$AA47,IF($AA47='Control Panel'!$F$37,$AA47,IF($AA47='Control Panel'!$F$38,$AA47,IF($AA47='Control Panel'!$F$39,$AA47,IF($AA47='Control Panel'!$F$40,$AA47,IF($AA47='Control Panel'!$F$41,$AA47,"Error -- Availability entered in an incorrect format"))))))))</f>
        <v>N</v>
      </c>
    </row>
    <row r="48" spans="1:28" s="15" customFormat="1" x14ac:dyDescent="0.25">
      <c r="A48" s="7">
        <v>36</v>
      </c>
      <c r="B48" s="264" t="s">
        <v>2453</v>
      </c>
      <c r="C48" s="14" t="s">
        <v>6</v>
      </c>
      <c r="D48" s="231"/>
      <c r="E48" s="268"/>
      <c r="F48" s="215" t="str">
        <f t="shared" si="0"/>
        <v>N/A</v>
      </c>
      <c r="G48" s="6"/>
      <c r="AA48" s="15" t="str">
        <f t="shared" si="1"/>
        <v/>
      </c>
      <c r="AB48" s="15" t="str">
        <f>IF(LEN($AA48)=0,"N",IF(LEN($AA48)&gt;1,"Error -- Availability entered in an incorrect format",IF($AA48='Control Panel'!$F$36,$AA48,IF($AA48='Control Panel'!$F$37,$AA48,IF($AA48='Control Panel'!$F$38,$AA48,IF($AA48='Control Panel'!$F$39,$AA48,IF($AA48='Control Panel'!$F$40,$AA48,IF($AA48='Control Panel'!$F$41,$AA48,"Error -- Availability entered in an incorrect format"))))))))</f>
        <v>N</v>
      </c>
    </row>
    <row r="49" spans="1:28" s="15" customFormat="1" x14ac:dyDescent="0.25">
      <c r="A49" s="7">
        <v>37</v>
      </c>
      <c r="B49" s="264" t="s">
        <v>2454</v>
      </c>
      <c r="C49" s="14" t="s">
        <v>5</v>
      </c>
      <c r="D49" s="231"/>
      <c r="E49" s="268"/>
      <c r="F49" s="215" t="str">
        <f t="shared" si="0"/>
        <v>N/A</v>
      </c>
      <c r="G49" s="6"/>
      <c r="AA49" s="15" t="str">
        <f t="shared" si="1"/>
        <v/>
      </c>
      <c r="AB49" s="15" t="str">
        <f>IF(LEN($AA49)=0,"N",IF(LEN($AA49)&gt;1,"Error -- Availability entered in an incorrect format",IF($AA49='Control Panel'!$F$36,$AA49,IF($AA49='Control Panel'!$F$37,$AA49,IF($AA49='Control Panel'!$F$38,$AA49,IF($AA49='Control Panel'!$F$39,$AA49,IF($AA49='Control Panel'!$F$40,$AA49,IF($AA49='Control Panel'!$F$41,$AA49,"Error -- Availability entered in an incorrect format"))))))))</f>
        <v>N</v>
      </c>
    </row>
    <row r="50" spans="1:28" s="15" customFormat="1" x14ac:dyDescent="0.25">
      <c r="A50" s="7">
        <v>38</v>
      </c>
      <c r="B50" s="264" t="s">
        <v>2455</v>
      </c>
      <c r="C50" s="14" t="s">
        <v>6</v>
      </c>
      <c r="D50" s="231"/>
      <c r="E50" s="268"/>
      <c r="F50" s="215" t="str">
        <f t="shared" si="0"/>
        <v>N/A</v>
      </c>
      <c r="G50" s="6"/>
      <c r="AA50" s="15" t="str">
        <f t="shared" si="1"/>
        <v/>
      </c>
      <c r="AB50" s="15" t="str">
        <f>IF(LEN($AA50)=0,"N",IF(LEN($AA50)&gt;1,"Error -- Availability entered in an incorrect format",IF($AA50='Control Panel'!$F$36,$AA50,IF($AA50='Control Panel'!$F$37,$AA50,IF($AA50='Control Panel'!$F$38,$AA50,IF($AA50='Control Panel'!$F$39,$AA50,IF($AA50='Control Panel'!$F$40,$AA50,IF($AA50='Control Panel'!$F$41,$AA50,"Error -- Availability entered in an incorrect format"))))))))</f>
        <v>N</v>
      </c>
    </row>
    <row r="51" spans="1:28" s="15" customFormat="1" x14ac:dyDescent="0.25">
      <c r="A51" s="7">
        <v>39</v>
      </c>
      <c r="B51" s="264" t="s">
        <v>2456</v>
      </c>
      <c r="C51" s="14" t="s">
        <v>5</v>
      </c>
      <c r="D51" s="231"/>
      <c r="E51" s="268"/>
      <c r="F51" s="215" t="str">
        <f t="shared" si="0"/>
        <v>N/A</v>
      </c>
      <c r="G51" s="6"/>
      <c r="AA51" s="15" t="str">
        <f t="shared" si="1"/>
        <v/>
      </c>
      <c r="AB51" s="15" t="str">
        <f>IF(LEN($AA51)=0,"N",IF(LEN($AA51)&gt;1,"Error -- Availability entered in an incorrect format",IF($AA51='Control Panel'!$F$36,$AA51,IF($AA51='Control Panel'!$F$37,$AA51,IF($AA51='Control Panel'!$F$38,$AA51,IF($AA51='Control Panel'!$F$39,$AA51,IF($AA51='Control Panel'!$F$40,$AA51,IF($AA51='Control Panel'!$F$41,$AA51,"Error -- Availability entered in an incorrect format"))))))))</f>
        <v>N</v>
      </c>
    </row>
    <row r="52" spans="1:28" s="15" customFormat="1" x14ac:dyDescent="0.25">
      <c r="A52" s="7">
        <v>40</v>
      </c>
      <c r="B52" s="264" t="s">
        <v>2457</v>
      </c>
      <c r="C52" s="14" t="s">
        <v>5</v>
      </c>
      <c r="D52" s="231"/>
      <c r="E52" s="268"/>
      <c r="F52" s="215" t="str">
        <f t="shared" si="0"/>
        <v>N/A</v>
      </c>
      <c r="G52" s="6"/>
      <c r="AA52" s="15" t="str">
        <f t="shared" si="1"/>
        <v/>
      </c>
      <c r="AB52" s="15" t="str">
        <f>IF(LEN($AA52)=0,"N",IF(LEN($AA52)&gt;1,"Error -- Availability entered in an incorrect format",IF($AA52='Control Panel'!$F$36,$AA52,IF($AA52='Control Panel'!$F$37,$AA52,IF($AA52='Control Panel'!$F$38,$AA52,IF($AA52='Control Panel'!$F$39,$AA52,IF($AA52='Control Panel'!$F$40,$AA52,IF($AA52='Control Panel'!$F$41,$AA52,"Error -- Availability entered in an incorrect format"))))))))</f>
        <v>N</v>
      </c>
    </row>
    <row r="53" spans="1:28" s="15" customFormat="1" x14ac:dyDescent="0.25">
      <c r="A53" s="7">
        <v>41</v>
      </c>
      <c r="B53" s="264" t="s">
        <v>2458</v>
      </c>
      <c r="C53" s="14" t="s">
        <v>5</v>
      </c>
      <c r="D53" s="231"/>
      <c r="E53" s="268"/>
      <c r="F53" s="215" t="str">
        <f t="shared" si="0"/>
        <v>N/A</v>
      </c>
      <c r="G53" s="6"/>
      <c r="AA53" s="15" t="str">
        <f t="shared" si="1"/>
        <v/>
      </c>
      <c r="AB53" s="15" t="str">
        <f>IF(LEN($AA53)=0,"N",IF(LEN($AA53)&gt;1,"Error -- Availability entered in an incorrect format",IF($AA53='Control Panel'!$F$36,$AA53,IF($AA53='Control Panel'!$F$37,$AA53,IF($AA53='Control Panel'!$F$38,$AA53,IF($AA53='Control Panel'!$F$39,$AA53,IF($AA53='Control Panel'!$F$40,$AA53,IF($AA53='Control Panel'!$F$41,$AA53,"Error -- Availability entered in an incorrect format"))))))))</f>
        <v>N</v>
      </c>
    </row>
    <row r="54" spans="1:28" s="15" customFormat="1" x14ac:dyDescent="0.25">
      <c r="A54" s="7">
        <v>42</v>
      </c>
      <c r="B54" s="264" t="s">
        <v>2459</v>
      </c>
      <c r="C54" s="14" t="s">
        <v>5</v>
      </c>
      <c r="D54" s="231"/>
      <c r="E54" s="268"/>
      <c r="F54" s="215" t="str">
        <f t="shared" si="0"/>
        <v>N/A</v>
      </c>
      <c r="G54" s="6"/>
      <c r="AA54" s="15" t="str">
        <f t="shared" si="1"/>
        <v/>
      </c>
      <c r="AB54" s="15" t="str">
        <f>IF(LEN($AA54)=0,"N",IF(LEN($AA54)&gt;1,"Error -- Availability entered in an incorrect format",IF($AA54='Control Panel'!$F$36,$AA54,IF($AA54='Control Panel'!$F$37,$AA54,IF($AA54='Control Panel'!$F$38,$AA54,IF($AA54='Control Panel'!$F$39,$AA54,IF($AA54='Control Panel'!$F$40,$AA54,IF($AA54='Control Panel'!$F$41,$AA54,"Error -- Availability entered in an incorrect format"))))))))</f>
        <v>N</v>
      </c>
    </row>
    <row r="55" spans="1:28" s="15" customFormat="1" x14ac:dyDescent="0.25">
      <c r="A55" s="7">
        <v>43</v>
      </c>
      <c r="B55" s="264" t="s">
        <v>2460</v>
      </c>
      <c r="C55" s="14" t="s">
        <v>5</v>
      </c>
      <c r="D55" s="231"/>
      <c r="E55" s="268"/>
      <c r="F55" s="215" t="str">
        <f t="shared" si="0"/>
        <v>N/A</v>
      </c>
      <c r="G55" s="6"/>
      <c r="AA55" s="15" t="str">
        <f t="shared" si="1"/>
        <v/>
      </c>
      <c r="AB55" s="15" t="str">
        <f>IF(LEN($AA55)=0,"N",IF(LEN($AA55)&gt;1,"Error -- Availability entered in an incorrect format",IF($AA55='Control Panel'!$F$36,$AA55,IF($AA55='Control Panel'!$F$37,$AA55,IF($AA55='Control Panel'!$F$38,$AA55,IF($AA55='Control Panel'!$F$39,$AA55,IF($AA55='Control Panel'!$F$40,$AA55,IF($AA55='Control Panel'!$F$41,$AA55,"Error -- Availability entered in an incorrect format"))))))))</f>
        <v>N</v>
      </c>
    </row>
    <row r="56" spans="1:28" s="15" customFormat="1" x14ac:dyDescent="0.25">
      <c r="A56" s="7">
        <v>44</v>
      </c>
      <c r="B56" s="264" t="s">
        <v>2461</v>
      </c>
      <c r="C56" s="14" t="s">
        <v>5</v>
      </c>
      <c r="D56" s="231"/>
      <c r="E56" s="268"/>
      <c r="F56" s="215" t="str">
        <f t="shared" si="0"/>
        <v>N/A</v>
      </c>
      <c r="G56" s="6"/>
      <c r="AA56" s="15" t="str">
        <f t="shared" si="1"/>
        <v/>
      </c>
      <c r="AB56" s="15" t="str">
        <f>IF(LEN($AA56)=0,"N",IF(LEN($AA56)&gt;1,"Error -- Availability entered in an incorrect format",IF($AA56='Control Panel'!$F$36,$AA56,IF($AA56='Control Panel'!$F$37,$AA56,IF($AA56='Control Panel'!$F$38,$AA56,IF($AA56='Control Panel'!$F$39,$AA56,IF($AA56='Control Panel'!$F$40,$AA56,IF($AA56='Control Panel'!$F$41,$AA56,"Error -- Availability entered in an incorrect format"))))))))</f>
        <v>N</v>
      </c>
    </row>
    <row r="57" spans="1:28" s="15" customFormat="1" x14ac:dyDescent="0.25">
      <c r="A57" s="7">
        <v>45</v>
      </c>
      <c r="B57" s="264" t="s">
        <v>2462</v>
      </c>
      <c r="C57" s="14" t="s">
        <v>5</v>
      </c>
      <c r="D57" s="231"/>
      <c r="E57" s="268"/>
      <c r="F57" s="215" t="str">
        <f t="shared" si="0"/>
        <v>N/A</v>
      </c>
      <c r="G57" s="6"/>
      <c r="AA57" s="15" t="str">
        <f t="shared" si="1"/>
        <v/>
      </c>
      <c r="AB57" s="15" t="str">
        <f>IF(LEN($AA57)=0,"N",IF(LEN($AA57)&gt;1,"Error -- Availability entered in an incorrect format",IF($AA57='Control Panel'!$F$36,$AA57,IF($AA57='Control Panel'!$F$37,$AA57,IF($AA57='Control Panel'!$F$38,$AA57,IF($AA57='Control Panel'!$F$39,$AA57,IF($AA57='Control Panel'!$F$40,$AA57,IF($AA57='Control Panel'!$F$41,$AA57,"Error -- Availability entered in an incorrect format"))))))))</f>
        <v>N</v>
      </c>
    </row>
    <row r="58" spans="1:28" s="15" customFormat="1" x14ac:dyDescent="0.25">
      <c r="A58" s="7">
        <v>46</v>
      </c>
      <c r="B58" s="264" t="s">
        <v>2463</v>
      </c>
      <c r="C58" s="14" t="s">
        <v>6</v>
      </c>
      <c r="D58" s="231"/>
      <c r="E58" s="268"/>
      <c r="F58" s="215" t="str">
        <f t="shared" si="0"/>
        <v>N/A</v>
      </c>
      <c r="G58" s="6"/>
      <c r="AA58" s="15" t="str">
        <f t="shared" si="1"/>
        <v/>
      </c>
      <c r="AB58" s="15" t="str">
        <f>IF(LEN($AA58)=0,"N",IF(LEN($AA58)&gt;1,"Error -- Availability entered in an incorrect format",IF($AA58='Control Panel'!$F$36,$AA58,IF($AA58='Control Panel'!$F$37,$AA58,IF($AA58='Control Panel'!$F$38,$AA58,IF($AA58='Control Panel'!$F$39,$AA58,IF($AA58='Control Panel'!$F$40,$AA58,IF($AA58='Control Panel'!$F$41,$AA58,"Error -- Availability entered in an incorrect format"))))))))</f>
        <v>N</v>
      </c>
    </row>
    <row r="59" spans="1:28" s="15" customFormat="1" x14ac:dyDescent="0.25">
      <c r="A59" s="7">
        <v>47</v>
      </c>
      <c r="B59" s="264" t="s">
        <v>2464</v>
      </c>
      <c r="C59" s="14" t="s">
        <v>5</v>
      </c>
      <c r="D59" s="231"/>
      <c r="E59" s="268"/>
      <c r="F59" s="215" t="str">
        <f t="shared" si="0"/>
        <v>N/A</v>
      </c>
      <c r="G59" s="6"/>
      <c r="AA59" s="15" t="str">
        <f t="shared" si="1"/>
        <v/>
      </c>
      <c r="AB59" s="15" t="str">
        <f>IF(LEN($AA59)=0,"N",IF(LEN($AA59)&gt;1,"Error -- Availability entered in an incorrect format",IF($AA59='Control Panel'!$F$36,$AA59,IF($AA59='Control Panel'!$F$37,$AA59,IF($AA59='Control Panel'!$F$38,$AA59,IF($AA59='Control Panel'!$F$39,$AA59,IF($AA59='Control Panel'!$F$40,$AA59,IF($AA59='Control Panel'!$F$41,$AA59,"Error -- Availability entered in an incorrect format"))))))))</f>
        <v>N</v>
      </c>
    </row>
    <row r="60" spans="1:28" s="15" customFormat="1" x14ac:dyDescent="0.25">
      <c r="A60" s="7">
        <v>48</v>
      </c>
      <c r="B60" s="264" t="s">
        <v>2465</v>
      </c>
      <c r="C60" s="14" t="s">
        <v>6</v>
      </c>
      <c r="D60" s="231"/>
      <c r="E60" s="268"/>
      <c r="F60" s="215" t="str">
        <f t="shared" si="0"/>
        <v>N/A</v>
      </c>
      <c r="G60" s="6"/>
      <c r="AA60" s="15" t="str">
        <f t="shared" si="1"/>
        <v/>
      </c>
      <c r="AB60" s="15" t="str">
        <f>IF(LEN($AA60)=0,"N",IF(LEN($AA60)&gt;1,"Error -- Availability entered in an incorrect format",IF($AA60='Control Panel'!$F$36,$AA60,IF($AA60='Control Panel'!$F$37,$AA60,IF($AA60='Control Panel'!$F$38,$AA60,IF($AA60='Control Panel'!$F$39,$AA60,IF($AA60='Control Panel'!$F$40,$AA60,IF($AA60='Control Panel'!$F$41,$AA60,"Error -- Availability entered in an incorrect format"))))))))</f>
        <v>N</v>
      </c>
    </row>
    <row r="61" spans="1:28" s="15" customFormat="1" x14ac:dyDescent="0.25">
      <c r="A61" s="7">
        <v>49</v>
      </c>
      <c r="B61" s="264" t="s">
        <v>2466</v>
      </c>
      <c r="C61" s="14" t="s">
        <v>7</v>
      </c>
      <c r="D61" s="231"/>
      <c r="E61" s="268"/>
      <c r="F61" s="215" t="str">
        <f t="shared" si="0"/>
        <v>N/A</v>
      </c>
      <c r="G61" s="6"/>
      <c r="AA61" s="15" t="str">
        <f t="shared" si="1"/>
        <v/>
      </c>
      <c r="AB61" s="15" t="str">
        <f>IF(LEN($AA61)=0,"N",IF(LEN($AA61)&gt;1,"Error -- Availability entered in an incorrect format",IF($AA61='Control Panel'!$F$36,$AA61,IF($AA61='Control Panel'!$F$37,$AA61,IF($AA61='Control Panel'!$F$38,$AA61,IF($AA61='Control Panel'!$F$39,$AA61,IF($AA61='Control Panel'!$F$40,$AA61,IF($AA61='Control Panel'!$F$41,$AA61,"Error -- Availability entered in an incorrect format"))))))))</f>
        <v>N</v>
      </c>
    </row>
    <row r="62" spans="1:28" s="15" customFormat="1" x14ac:dyDescent="0.25">
      <c r="A62" s="7">
        <v>50</v>
      </c>
      <c r="B62" s="264" t="s">
        <v>2467</v>
      </c>
      <c r="C62" s="14" t="s">
        <v>7</v>
      </c>
      <c r="D62" s="231"/>
      <c r="E62" s="268"/>
      <c r="F62" s="215" t="str">
        <f t="shared" si="0"/>
        <v>N/A</v>
      </c>
      <c r="G62" s="6"/>
      <c r="AA62" s="15" t="str">
        <f t="shared" si="1"/>
        <v/>
      </c>
      <c r="AB62" s="15" t="str">
        <f>IF(LEN($AA62)=0,"N",IF(LEN($AA62)&gt;1,"Error -- Availability entered in an incorrect format",IF($AA62='Control Panel'!$F$36,$AA62,IF($AA62='Control Panel'!$F$37,$AA62,IF($AA62='Control Panel'!$F$38,$AA62,IF($AA62='Control Panel'!$F$39,$AA62,IF($AA62='Control Panel'!$F$40,$AA62,IF($AA62='Control Panel'!$F$41,$AA62,"Error -- Availability entered in an incorrect format"))))))))</f>
        <v>N</v>
      </c>
    </row>
    <row r="63" spans="1:28" s="15" customFormat="1" x14ac:dyDescent="0.25">
      <c r="A63" s="7">
        <v>51</v>
      </c>
      <c r="B63" s="264" t="s">
        <v>2468</v>
      </c>
      <c r="C63" s="14" t="s">
        <v>6</v>
      </c>
      <c r="D63" s="231"/>
      <c r="E63" s="268"/>
      <c r="F63" s="215" t="str">
        <f t="shared" si="0"/>
        <v>N/A</v>
      </c>
      <c r="G63" s="6"/>
      <c r="AA63" s="15" t="str">
        <f t="shared" si="1"/>
        <v/>
      </c>
      <c r="AB63" s="15" t="str">
        <f>IF(LEN($AA63)=0,"N",IF(LEN($AA63)&gt;1,"Error -- Availability entered in an incorrect format",IF($AA63='Control Panel'!$F$36,$AA63,IF($AA63='Control Panel'!$F$37,$AA63,IF($AA63='Control Panel'!$F$38,$AA63,IF($AA63='Control Panel'!$F$39,$AA63,IF($AA63='Control Panel'!$F$40,$AA63,IF($AA63='Control Panel'!$F$41,$AA63,"Error -- Availability entered in an incorrect format"))))))))</f>
        <v>N</v>
      </c>
    </row>
    <row r="64" spans="1:28" s="15" customFormat="1" x14ac:dyDescent="0.25">
      <c r="A64" s="7">
        <v>52</v>
      </c>
      <c r="B64" s="264" t="s">
        <v>2469</v>
      </c>
      <c r="C64" s="14" t="s">
        <v>6</v>
      </c>
      <c r="D64" s="231"/>
      <c r="E64" s="268"/>
      <c r="F64" s="215" t="str">
        <f t="shared" si="0"/>
        <v>N/A</v>
      </c>
      <c r="G64" s="6"/>
      <c r="AA64" s="15" t="str">
        <f t="shared" si="1"/>
        <v/>
      </c>
      <c r="AB64" s="15" t="str">
        <f>IF(LEN($AA64)=0,"N",IF(LEN($AA64)&gt;1,"Error -- Availability entered in an incorrect format",IF($AA64='Control Panel'!$F$36,$AA64,IF($AA64='Control Panel'!$F$37,$AA64,IF($AA64='Control Panel'!$F$38,$AA64,IF($AA64='Control Panel'!$F$39,$AA64,IF($AA64='Control Panel'!$F$40,$AA64,IF($AA64='Control Panel'!$F$41,$AA64,"Error -- Availability entered in an incorrect format"))))))))</f>
        <v>N</v>
      </c>
    </row>
    <row r="65" spans="1:28" s="15" customFormat="1" x14ac:dyDescent="0.25">
      <c r="A65" s="7">
        <v>53</v>
      </c>
      <c r="B65" s="264" t="s">
        <v>2470</v>
      </c>
      <c r="C65" s="14" t="s">
        <v>7</v>
      </c>
      <c r="D65" s="231"/>
      <c r="E65" s="268"/>
      <c r="F65" s="215" t="str">
        <f t="shared" si="0"/>
        <v>N/A</v>
      </c>
      <c r="G65" s="6"/>
      <c r="AA65" s="15" t="str">
        <f t="shared" si="1"/>
        <v/>
      </c>
      <c r="AB65" s="15" t="str">
        <f>IF(LEN($AA65)=0,"N",IF(LEN($AA65)&gt;1,"Error -- Availability entered in an incorrect format",IF($AA65='Control Panel'!$F$36,$AA65,IF($AA65='Control Panel'!$F$37,$AA65,IF($AA65='Control Panel'!$F$38,$AA65,IF($AA65='Control Panel'!$F$39,$AA65,IF($AA65='Control Panel'!$F$40,$AA65,IF($AA65='Control Panel'!$F$41,$AA65,"Error -- Availability entered in an incorrect format"))))))))</f>
        <v>N</v>
      </c>
    </row>
    <row r="66" spans="1:28" s="15" customFormat="1" ht="30" x14ac:dyDescent="0.25">
      <c r="A66" s="7">
        <v>54</v>
      </c>
      <c r="B66" s="215" t="s">
        <v>2471</v>
      </c>
      <c r="C66" s="14" t="s">
        <v>5</v>
      </c>
      <c r="D66" s="231"/>
      <c r="E66" s="268"/>
      <c r="F66" s="215" t="str">
        <f t="shared" si="0"/>
        <v>N/A</v>
      </c>
      <c r="G66" s="6"/>
      <c r="AA66" s="15" t="str">
        <f t="shared" si="1"/>
        <v/>
      </c>
      <c r="AB66" s="15" t="str">
        <f>IF(LEN($AA66)=0,"N",IF(LEN($AA66)&gt;1,"Error -- Availability entered in an incorrect format",IF($AA66='Control Panel'!$F$36,$AA66,IF($AA66='Control Panel'!$F$37,$AA66,IF($AA66='Control Panel'!$F$38,$AA66,IF($AA66='Control Panel'!$F$39,$AA66,IF($AA66='Control Panel'!$F$40,$AA66,IF($AA66='Control Panel'!$F$41,$AA66,"Error -- Availability entered in an incorrect format"))))))))</f>
        <v>N</v>
      </c>
    </row>
    <row r="67" spans="1:28" s="15" customFormat="1" ht="30" x14ac:dyDescent="0.25">
      <c r="A67" s="7">
        <v>55</v>
      </c>
      <c r="B67" s="215" t="s">
        <v>2472</v>
      </c>
      <c r="C67" s="14" t="s">
        <v>6</v>
      </c>
      <c r="D67" s="231"/>
      <c r="E67" s="268"/>
      <c r="F67" s="215" t="str">
        <f t="shared" si="0"/>
        <v>N/A</v>
      </c>
      <c r="G67" s="6"/>
      <c r="AA67" s="15" t="str">
        <f t="shared" si="1"/>
        <v/>
      </c>
      <c r="AB67" s="15" t="str">
        <f>IF(LEN($AA67)=0,"N",IF(LEN($AA67)&gt;1,"Error -- Availability entered in an incorrect format",IF($AA67='Control Panel'!$F$36,$AA67,IF($AA67='Control Panel'!$F$37,$AA67,IF($AA67='Control Panel'!$F$38,$AA67,IF($AA67='Control Panel'!$F$39,$AA67,IF($AA67='Control Panel'!$F$40,$AA67,IF($AA67='Control Panel'!$F$41,$AA67,"Error -- Availability entered in an incorrect format"))))))))</f>
        <v>N</v>
      </c>
    </row>
    <row r="68" spans="1:28" s="15" customFormat="1" ht="30" x14ac:dyDescent="0.25">
      <c r="A68" s="7">
        <v>56</v>
      </c>
      <c r="B68" s="215" t="s">
        <v>2473</v>
      </c>
      <c r="C68" s="14" t="s">
        <v>5</v>
      </c>
      <c r="D68" s="231"/>
      <c r="E68" s="268"/>
      <c r="F68" s="215" t="str">
        <f t="shared" si="0"/>
        <v>N/A</v>
      </c>
      <c r="G68" s="6"/>
      <c r="AA68" s="15" t="str">
        <f t="shared" si="1"/>
        <v/>
      </c>
      <c r="AB68" s="15" t="str">
        <f>IF(LEN($AA68)=0,"N",IF(LEN($AA68)&gt;1,"Error -- Availability entered in an incorrect format",IF($AA68='Control Panel'!$F$36,$AA68,IF($AA68='Control Panel'!$F$37,$AA68,IF($AA68='Control Panel'!$F$38,$AA68,IF($AA68='Control Panel'!$F$39,$AA68,IF($AA68='Control Panel'!$F$40,$AA68,IF($AA68='Control Panel'!$F$41,$AA68,"Error -- Availability entered in an incorrect format"))))))))</f>
        <v>N</v>
      </c>
    </row>
    <row r="69" spans="1:28" s="15" customFormat="1" x14ac:dyDescent="0.25">
      <c r="A69" s="7">
        <v>57</v>
      </c>
      <c r="B69" s="263" t="s">
        <v>2474</v>
      </c>
      <c r="C69" s="273"/>
      <c r="D69" s="231"/>
      <c r="E69" s="268"/>
      <c r="F69" s="215" t="str">
        <f t="shared" si="0"/>
        <v>N/A</v>
      </c>
      <c r="G69" s="6"/>
      <c r="AA69" s="15" t="str">
        <f t="shared" si="1"/>
        <v/>
      </c>
      <c r="AB69" s="15" t="str">
        <f>IF(LEN($AA69)=0,"N",IF(LEN($AA69)&gt;1,"Error -- Availability entered in an incorrect format",IF($AA69='Control Panel'!$F$36,$AA69,IF($AA69='Control Panel'!$F$37,$AA69,IF($AA69='Control Panel'!$F$38,$AA69,IF($AA69='Control Panel'!$F$39,$AA69,IF($AA69='Control Panel'!$F$40,$AA69,IF($AA69='Control Panel'!$F$41,$AA69,"Error -- Availability entered in an incorrect format"))))))))</f>
        <v>N</v>
      </c>
    </row>
    <row r="70" spans="1:28" s="15" customFormat="1" ht="45" x14ac:dyDescent="0.25">
      <c r="A70" s="7">
        <v>58</v>
      </c>
      <c r="B70" s="10" t="s">
        <v>2475</v>
      </c>
      <c r="C70" s="14" t="s">
        <v>5</v>
      </c>
      <c r="D70" s="231"/>
      <c r="E70" s="268"/>
      <c r="F70" s="215" t="str">
        <f t="shared" si="0"/>
        <v>N/A</v>
      </c>
      <c r="G70" s="6"/>
      <c r="AA70" s="15" t="str">
        <f t="shared" si="1"/>
        <v/>
      </c>
      <c r="AB70" s="15" t="str">
        <f>IF(LEN($AA70)=0,"N",IF(LEN($AA70)&gt;1,"Error -- Availability entered in an incorrect format",IF($AA70='Control Panel'!$F$36,$AA70,IF($AA70='Control Panel'!$F$37,$AA70,IF($AA70='Control Panel'!$F$38,$AA70,IF($AA70='Control Panel'!$F$39,$AA70,IF($AA70='Control Panel'!$F$40,$AA70,IF($AA70='Control Panel'!$F$41,$AA70,"Error -- Availability entered in an incorrect format"))))))))</f>
        <v>N</v>
      </c>
    </row>
    <row r="71" spans="1:28" s="15" customFormat="1" x14ac:dyDescent="0.25">
      <c r="A71" s="7">
        <v>59</v>
      </c>
      <c r="B71" s="10" t="s">
        <v>2476</v>
      </c>
      <c r="C71" s="14" t="s">
        <v>5</v>
      </c>
      <c r="D71" s="231"/>
      <c r="E71" s="268"/>
      <c r="F71" s="215" t="str">
        <f t="shared" si="0"/>
        <v>N/A</v>
      </c>
      <c r="G71" s="6"/>
      <c r="AA71" s="15" t="str">
        <f t="shared" si="1"/>
        <v/>
      </c>
      <c r="AB71" s="15" t="str">
        <f>IF(LEN($AA71)=0,"N",IF(LEN($AA71)&gt;1,"Error -- Availability entered in an incorrect format",IF($AA71='Control Panel'!$F$36,$AA71,IF($AA71='Control Panel'!$F$37,$AA71,IF($AA71='Control Panel'!$F$38,$AA71,IF($AA71='Control Panel'!$F$39,$AA71,IF($AA71='Control Panel'!$F$40,$AA71,IF($AA71='Control Panel'!$F$41,$AA71,"Error -- Availability entered in an incorrect format"))))))))</f>
        <v>N</v>
      </c>
    </row>
    <row r="72" spans="1:28" s="15" customFormat="1" x14ac:dyDescent="0.25">
      <c r="A72" s="7">
        <v>60</v>
      </c>
      <c r="B72" s="263" t="s">
        <v>2477</v>
      </c>
      <c r="C72" s="273"/>
      <c r="D72" s="231"/>
      <c r="E72" s="268"/>
      <c r="F72" s="215" t="str">
        <f t="shared" si="0"/>
        <v>N/A</v>
      </c>
      <c r="G72" s="6"/>
      <c r="AA72" s="15" t="str">
        <f t="shared" si="1"/>
        <v/>
      </c>
      <c r="AB72" s="15" t="str">
        <f>IF(LEN($AA72)=0,"N",IF(LEN($AA72)&gt;1,"Error -- Availability entered in an incorrect format",IF($AA72='Control Panel'!$F$36,$AA72,IF($AA72='Control Panel'!$F$37,$AA72,IF($AA72='Control Panel'!$F$38,$AA72,IF($AA72='Control Panel'!$F$39,$AA72,IF($AA72='Control Panel'!$F$40,$AA72,IF($AA72='Control Panel'!$F$41,$AA72,"Error -- Availability entered in an incorrect format"))))))))</f>
        <v>N</v>
      </c>
    </row>
    <row r="73" spans="1:28" s="15" customFormat="1" ht="45" x14ac:dyDescent="0.25">
      <c r="A73" s="7">
        <v>61</v>
      </c>
      <c r="B73" s="215" t="s">
        <v>2478</v>
      </c>
      <c r="C73" s="14" t="s">
        <v>5</v>
      </c>
      <c r="D73" s="231"/>
      <c r="E73" s="268"/>
      <c r="F73" s="215" t="str">
        <f t="shared" si="0"/>
        <v>N/A</v>
      </c>
      <c r="G73" s="6"/>
      <c r="AA73" s="15" t="str">
        <f t="shared" si="1"/>
        <v/>
      </c>
      <c r="AB73" s="15" t="str">
        <f>IF(LEN($AA73)=0,"N",IF(LEN($AA73)&gt;1,"Error -- Availability entered in an incorrect format",IF($AA73='Control Panel'!$F$36,$AA73,IF($AA73='Control Panel'!$F$37,$AA73,IF($AA73='Control Panel'!$F$38,$AA73,IF($AA73='Control Panel'!$F$39,$AA73,IF($AA73='Control Panel'!$F$40,$AA73,IF($AA73='Control Panel'!$F$41,$AA73,"Error -- Availability entered in an incorrect format"))))))))</f>
        <v>N</v>
      </c>
    </row>
    <row r="74" spans="1:28" s="15" customFormat="1" x14ac:dyDescent="0.25">
      <c r="A74" s="7">
        <v>62</v>
      </c>
      <c r="B74" s="10" t="s">
        <v>2479</v>
      </c>
      <c r="C74" s="14" t="s">
        <v>6</v>
      </c>
      <c r="D74" s="231"/>
      <c r="E74" s="268"/>
      <c r="F74" s="215" t="str">
        <f t="shared" si="0"/>
        <v>N/A</v>
      </c>
      <c r="G74" s="6"/>
      <c r="AA74" s="15" t="str">
        <f t="shared" si="1"/>
        <v/>
      </c>
      <c r="AB74" s="15" t="str">
        <f>IF(LEN($AA74)=0,"N",IF(LEN($AA74)&gt;1,"Error -- Availability entered in an incorrect format",IF($AA74='Control Panel'!$F$36,$AA74,IF($AA74='Control Panel'!$F$37,$AA74,IF($AA74='Control Panel'!$F$38,$AA74,IF($AA74='Control Panel'!$F$39,$AA74,IF($AA74='Control Panel'!$F$40,$AA74,IF($AA74='Control Panel'!$F$41,$AA74,"Error -- Availability entered in an incorrect format"))))))))</f>
        <v>N</v>
      </c>
    </row>
    <row r="75" spans="1:28" s="15" customFormat="1" ht="45" x14ac:dyDescent="0.25">
      <c r="A75" s="7">
        <v>63</v>
      </c>
      <c r="B75" s="10" t="s">
        <v>2480</v>
      </c>
      <c r="C75" s="14" t="s">
        <v>6</v>
      </c>
      <c r="D75" s="231"/>
      <c r="E75" s="268"/>
      <c r="F75" s="215" t="str">
        <f t="shared" si="0"/>
        <v>N/A</v>
      </c>
      <c r="G75" s="6"/>
      <c r="AA75" s="15" t="str">
        <f t="shared" si="1"/>
        <v/>
      </c>
      <c r="AB75" s="15" t="str">
        <f>IF(LEN($AA75)=0,"N",IF(LEN($AA75)&gt;1,"Error -- Availability entered in an incorrect format",IF($AA75='Control Panel'!$F$36,$AA75,IF($AA75='Control Panel'!$F$37,$AA75,IF($AA75='Control Panel'!$F$38,$AA75,IF($AA75='Control Panel'!$F$39,$AA75,IF($AA75='Control Panel'!$F$40,$AA75,IF($AA75='Control Panel'!$F$41,$AA75,"Error -- Availability entered in an incorrect format"))))))))</f>
        <v>N</v>
      </c>
    </row>
    <row r="76" spans="1:28" s="15" customFormat="1" ht="30" x14ac:dyDescent="0.25">
      <c r="A76" s="7">
        <v>64</v>
      </c>
      <c r="B76" s="10" t="s">
        <v>2481</v>
      </c>
      <c r="C76" s="14" t="s">
        <v>6</v>
      </c>
      <c r="D76" s="231"/>
      <c r="E76" s="268"/>
      <c r="F76" s="215" t="str">
        <f t="shared" si="0"/>
        <v>N/A</v>
      </c>
      <c r="G76" s="6"/>
      <c r="AA76" s="15" t="str">
        <f t="shared" si="1"/>
        <v/>
      </c>
      <c r="AB76" s="15" t="str">
        <f>IF(LEN($AA76)=0,"N",IF(LEN($AA76)&gt;1,"Error -- Availability entered in an incorrect format",IF($AA76='Control Panel'!$F$36,$AA76,IF($AA76='Control Panel'!$F$37,$AA76,IF($AA76='Control Panel'!$F$38,$AA76,IF($AA76='Control Panel'!$F$39,$AA76,IF($AA76='Control Panel'!$F$40,$AA76,IF($AA76='Control Panel'!$F$41,$AA76,"Error -- Availability entered in an incorrect format"))))))))</f>
        <v>N</v>
      </c>
    </row>
    <row r="77" spans="1:28" s="15" customFormat="1" ht="30" x14ac:dyDescent="0.25">
      <c r="A77" s="7">
        <v>65</v>
      </c>
      <c r="B77" s="10" t="s">
        <v>2482</v>
      </c>
      <c r="C77" s="14" t="s">
        <v>6</v>
      </c>
      <c r="D77" s="231"/>
      <c r="E77" s="268"/>
      <c r="F77" s="215" t="str">
        <f t="shared" si="0"/>
        <v>N/A</v>
      </c>
      <c r="G77" s="6"/>
      <c r="AA77" s="15" t="str">
        <f t="shared" si="1"/>
        <v/>
      </c>
      <c r="AB77" s="15" t="str">
        <f>IF(LEN($AA77)=0,"N",IF(LEN($AA77)&gt;1,"Error -- Availability entered in an incorrect format",IF($AA77='Control Panel'!$F$36,$AA77,IF($AA77='Control Panel'!$F$37,$AA77,IF($AA77='Control Panel'!$F$38,$AA77,IF($AA77='Control Panel'!$F$39,$AA77,IF($AA77='Control Panel'!$F$40,$AA77,IF($AA77='Control Panel'!$F$41,$AA77,"Error -- Availability entered in an incorrect format"))))))))</f>
        <v>N</v>
      </c>
    </row>
    <row r="78" spans="1:28" s="15" customFormat="1" ht="30" x14ac:dyDescent="0.25">
      <c r="A78" s="7">
        <v>66</v>
      </c>
      <c r="B78" s="10" t="s">
        <v>2483</v>
      </c>
      <c r="C78" s="14" t="s">
        <v>5</v>
      </c>
      <c r="D78" s="231"/>
      <c r="E78" s="268"/>
      <c r="F78" s="215" t="str">
        <f t="shared" ref="F78:F116" si="2">IF($D$10=$A$9,"N/A",$D$10)</f>
        <v>N/A</v>
      </c>
      <c r="G78" s="6"/>
      <c r="AA78" s="15" t="str">
        <f t="shared" ref="AA78:AA116" si="3">TRIM($D78)</f>
        <v/>
      </c>
      <c r="AB78" s="15" t="str">
        <f>IF(LEN($AA78)=0,"N",IF(LEN($AA78)&gt;1,"Error -- Availability entered in an incorrect format",IF($AA78='Control Panel'!$F$36,$AA78,IF($AA78='Control Panel'!$F$37,$AA78,IF($AA78='Control Panel'!$F$38,$AA78,IF($AA78='Control Panel'!$F$39,$AA78,IF($AA78='Control Panel'!$F$40,$AA78,IF($AA78='Control Panel'!$F$41,$AA78,"Error -- Availability entered in an incorrect format"))))))))</f>
        <v>N</v>
      </c>
    </row>
    <row r="79" spans="1:28" s="15" customFormat="1" x14ac:dyDescent="0.25">
      <c r="A79" s="7">
        <v>67</v>
      </c>
      <c r="B79" s="263" t="s">
        <v>2484</v>
      </c>
      <c r="C79" s="273"/>
      <c r="D79" s="231"/>
      <c r="E79" s="268"/>
      <c r="F79" s="215" t="str">
        <f t="shared" si="2"/>
        <v>N/A</v>
      </c>
      <c r="G79" s="6"/>
      <c r="AA79" s="15" t="str">
        <f t="shared" si="3"/>
        <v/>
      </c>
      <c r="AB79" s="15" t="str">
        <f>IF(LEN($AA79)=0,"N",IF(LEN($AA79)&gt;1,"Error -- Availability entered in an incorrect format",IF($AA79='Control Panel'!$F$36,$AA79,IF($AA79='Control Panel'!$F$37,$AA79,IF($AA79='Control Panel'!$F$38,$AA79,IF($AA79='Control Panel'!$F$39,$AA79,IF($AA79='Control Panel'!$F$40,$AA79,IF($AA79='Control Panel'!$F$41,$AA79,"Error -- Availability entered in an incorrect format"))))))))</f>
        <v>N</v>
      </c>
    </row>
    <row r="80" spans="1:28" s="15" customFormat="1" ht="30" x14ac:dyDescent="0.25">
      <c r="A80" s="7">
        <v>68</v>
      </c>
      <c r="B80" s="215" t="s">
        <v>2485</v>
      </c>
      <c r="C80" s="14" t="s">
        <v>5</v>
      </c>
      <c r="D80" s="231"/>
      <c r="E80" s="268"/>
      <c r="F80" s="215" t="str">
        <f t="shared" si="2"/>
        <v>N/A</v>
      </c>
      <c r="G80" s="6"/>
      <c r="AA80" s="15" t="str">
        <f t="shared" si="3"/>
        <v/>
      </c>
      <c r="AB80" s="15" t="str">
        <f>IF(LEN($AA80)=0,"N",IF(LEN($AA80)&gt;1,"Error -- Availability entered in an incorrect format",IF($AA80='Control Panel'!$F$36,$AA80,IF($AA80='Control Panel'!$F$37,$AA80,IF($AA80='Control Panel'!$F$38,$AA80,IF($AA80='Control Panel'!$F$39,$AA80,IF($AA80='Control Panel'!$F$40,$AA80,IF($AA80='Control Panel'!$F$41,$AA80,"Error -- Availability entered in an incorrect format"))))))))</f>
        <v>N</v>
      </c>
    </row>
    <row r="81" spans="1:28" s="15" customFormat="1" x14ac:dyDescent="0.25">
      <c r="A81" s="7">
        <v>69</v>
      </c>
      <c r="B81" s="10" t="s">
        <v>2486</v>
      </c>
      <c r="C81" s="14" t="s">
        <v>5</v>
      </c>
      <c r="D81" s="231"/>
      <c r="E81" s="268"/>
      <c r="F81" s="215" t="str">
        <f t="shared" si="2"/>
        <v>N/A</v>
      </c>
      <c r="G81" s="6"/>
      <c r="AA81" s="15" t="str">
        <f t="shared" si="3"/>
        <v/>
      </c>
      <c r="AB81" s="15" t="str">
        <f>IF(LEN($AA81)=0,"N",IF(LEN($AA81)&gt;1,"Error -- Availability entered in an incorrect format",IF($AA81='Control Panel'!$F$36,$AA81,IF($AA81='Control Panel'!$F$37,$AA81,IF($AA81='Control Panel'!$F$38,$AA81,IF($AA81='Control Panel'!$F$39,$AA81,IF($AA81='Control Panel'!$F$40,$AA81,IF($AA81='Control Panel'!$F$41,$AA81,"Error -- Availability entered in an incorrect format"))))))))</f>
        <v>N</v>
      </c>
    </row>
    <row r="82" spans="1:28" s="15" customFormat="1" x14ac:dyDescent="0.25">
      <c r="A82" s="7">
        <v>70</v>
      </c>
      <c r="B82" s="10" t="s">
        <v>2487</v>
      </c>
      <c r="C82" s="14" t="s">
        <v>5</v>
      </c>
      <c r="D82" s="231"/>
      <c r="E82" s="268"/>
      <c r="F82" s="215" t="str">
        <f t="shared" si="2"/>
        <v>N/A</v>
      </c>
      <c r="G82" s="6"/>
      <c r="AA82" s="15" t="str">
        <f t="shared" si="3"/>
        <v/>
      </c>
      <c r="AB82" s="15" t="str">
        <f>IF(LEN($AA82)=0,"N",IF(LEN($AA82)&gt;1,"Error -- Availability entered in an incorrect format",IF($AA82='Control Panel'!$F$36,$AA82,IF($AA82='Control Panel'!$F$37,$AA82,IF($AA82='Control Panel'!$F$38,$AA82,IF($AA82='Control Panel'!$F$39,$AA82,IF($AA82='Control Panel'!$F$40,$AA82,IF($AA82='Control Panel'!$F$41,$AA82,"Error -- Availability entered in an incorrect format"))))))))</f>
        <v>N</v>
      </c>
    </row>
    <row r="83" spans="1:28" s="15" customFormat="1" x14ac:dyDescent="0.25">
      <c r="A83" s="7">
        <v>71</v>
      </c>
      <c r="B83" s="10" t="s">
        <v>2488</v>
      </c>
      <c r="C83" s="14" t="s">
        <v>6</v>
      </c>
      <c r="D83" s="231"/>
      <c r="E83" s="268"/>
      <c r="F83" s="215" t="str">
        <f t="shared" si="2"/>
        <v>N/A</v>
      </c>
      <c r="G83" s="6"/>
      <c r="AA83" s="15" t="str">
        <f t="shared" si="3"/>
        <v/>
      </c>
      <c r="AB83" s="15" t="str">
        <f>IF(LEN($AA83)=0,"N",IF(LEN($AA83)&gt;1,"Error -- Availability entered in an incorrect format",IF($AA83='Control Panel'!$F$36,$AA83,IF($AA83='Control Panel'!$F$37,$AA83,IF($AA83='Control Panel'!$F$38,$AA83,IF($AA83='Control Panel'!$F$39,$AA83,IF($AA83='Control Panel'!$F$40,$AA83,IF($AA83='Control Panel'!$F$41,$AA83,"Error -- Availability entered in an incorrect format"))))))))</f>
        <v>N</v>
      </c>
    </row>
    <row r="84" spans="1:28" s="15" customFormat="1" x14ac:dyDescent="0.25">
      <c r="A84" s="7">
        <v>72</v>
      </c>
      <c r="B84" s="263" t="s">
        <v>2489</v>
      </c>
      <c r="C84" s="273"/>
      <c r="D84" s="231"/>
      <c r="E84" s="268"/>
      <c r="F84" s="215" t="str">
        <f t="shared" si="2"/>
        <v>N/A</v>
      </c>
      <c r="G84" s="6"/>
      <c r="AA84" s="15" t="str">
        <f t="shared" si="3"/>
        <v/>
      </c>
      <c r="AB84" s="15" t="str">
        <f>IF(LEN($AA84)=0,"N",IF(LEN($AA84)&gt;1,"Error -- Availability entered in an incorrect format",IF($AA84='Control Panel'!$F$36,$AA84,IF($AA84='Control Panel'!$F$37,$AA84,IF($AA84='Control Panel'!$F$38,$AA84,IF($AA84='Control Panel'!$F$39,$AA84,IF($AA84='Control Panel'!$F$40,$AA84,IF($AA84='Control Panel'!$F$41,$AA84,"Error -- Availability entered in an incorrect format"))))))))</f>
        <v>N</v>
      </c>
    </row>
    <row r="85" spans="1:28" s="15" customFormat="1" x14ac:dyDescent="0.25">
      <c r="A85" s="7">
        <v>73</v>
      </c>
      <c r="B85" s="10" t="s">
        <v>2490</v>
      </c>
      <c r="C85" s="14" t="s">
        <v>6</v>
      </c>
      <c r="D85" s="231"/>
      <c r="E85" s="268"/>
      <c r="F85" s="215" t="str">
        <f t="shared" si="2"/>
        <v>N/A</v>
      </c>
      <c r="G85" s="6"/>
      <c r="AA85" s="15" t="str">
        <f t="shared" si="3"/>
        <v/>
      </c>
      <c r="AB85" s="15" t="str">
        <f>IF(LEN($AA85)=0,"N",IF(LEN($AA85)&gt;1,"Error -- Availability entered in an incorrect format",IF($AA85='Control Panel'!$F$36,$AA85,IF($AA85='Control Panel'!$F$37,$AA85,IF($AA85='Control Panel'!$F$38,$AA85,IF($AA85='Control Panel'!$F$39,$AA85,IF($AA85='Control Panel'!$F$40,$AA85,IF($AA85='Control Panel'!$F$41,$AA85,"Error -- Availability entered in an incorrect format"))))))))</f>
        <v>N</v>
      </c>
    </row>
    <row r="86" spans="1:28" s="15" customFormat="1" x14ac:dyDescent="0.25">
      <c r="A86" s="7">
        <v>74</v>
      </c>
      <c r="B86" s="215" t="s">
        <v>2491</v>
      </c>
      <c r="C86" s="14" t="s">
        <v>6</v>
      </c>
      <c r="D86" s="231"/>
      <c r="E86" s="268"/>
      <c r="F86" s="215" t="str">
        <f t="shared" si="2"/>
        <v>N/A</v>
      </c>
      <c r="G86" s="6"/>
      <c r="AA86" s="15" t="str">
        <f t="shared" si="3"/>
        <v/>
      </c>
      <c r="AB86" s="15" t="str">
        <f>IF(LEN($AA86)=0,"N",IF(LEN($AA86)&gt;1,"Error -- Availability entered in an incorrect format",IF($AA86='Control Panel'!$F$36,$AA86,IF($AA86='Control Panel'!$F$37,$AA86,IF($AA86='Control Panel'!$F$38,$AA86,IF($AA86='Control Panel'!$F$39,$AA86,IF($AA86='Control Panel'!$F$40,$AA86,IF($AA86='Control Panel'!$F$41,$AA86,"Error -- Availability entered in an incorrect format"))))))))</f>
        <v>N</v>
      </c>
    </row>
    <row r="87" spans="1:28" s="15" customFormat="1" x14ac:dyDescent="0.25">
      <c r="A87" s="7">
        <v>75</v>
      </c>
      <c r="B87" s="263" t="s">
        <v>2492</v>
      </c>
      <c r="C87" s="273"/>
      <c r="D87" s="231"/>
      <c r="E87" s="268"/>
      <c r="F87" s="215" t="str">
        <f t="shared" si="2"/>
        <v>N/A</v>
      </c>
      <c r="G87" s="6"/>
      <c r="AA87" s="15" t="str">
        <f t="shared" si="3"/>
        <v/>
      </c>
      <c r="AB87" s="15" t="str">
        <f>IF(LEN($AA87)=0,"N",IF(LEN($AA87)&gt;1,"Error -- Availability entered in an incorrect format",IF($AA87='Control Panel'!$F$36,$AA87,IF($AA87='Control Panel'!$F$37,$AA87,IF($AA87='Control Panel'!$F$38,$AA87,IF($AA87='Control Panel'!$F$39,$AA87,IF($AA87='Control Panel'!$F$40,$AA87,IF($AA87='Control Panel'!$F$41,$AA87,"Error -- Availability entered in an incorrect format"))))))))</f>
        <v>N</v>
      </c>
    </row>
    <row r="88" spans="1:28" s="15" customFormat="1" ht="30" x14ac:dyDescent="0.25">
      <c r="A88" s="7">
        <v>76</v>
      </c>
      <c r="B88" s="10" t="s">
        <v>2493</v>
      </c>
      <c r="C88" s="14" t="s">
        <v>5</v>
      </c>
      <c r="D88" s="231"/>
      <c r="E88" s="268"/>
      <c r="F88" s="215" t="str">
        <f t="shared" si="2"/>
        <v>N/A</v>
      </c>
      <c r="G88" s="6"/>
      <c r="AA88" s="15" t="str">
        <f t="shared" si="3"/>
        <v/>
      </c>
      <c r="AB88" s="15" t="str">
        <f>IF(LEN($AA88)=0,"N",IF(LEN($AA88)&gt;1,"Error -- Availability entered in an incorrect format",IF($AA88='Control Panel'!$F$36,$AA88,IF($AA88='Control Panel'!$F$37,$AA88,IF($AA88='Control Panel'!$F$38,$AA88,IF($AA88='Control Panel'!$F$39,$AA88,IF($AA88='Control Panel'!$F$40,$AA88,IF($AA88='Control Panel'!$F$41,$AA88,"Error -- Availability entered in an incorrect format"))))))))</f>
        <v>N</v>
      </c>
    </row>
    <row r="89" spans="1:28" s="15" customFormat="1" x14ac:dyDescent="0.25">
      <c r="A89" s="7">
        <v>77</v>
      </c>
      <c r="B89" s="10" t="s">
        <v>2494</v>
      </c>
      <c r="C89" s="14" t="s">
        <v>5</v>
      </c>
      <c r="D89" s="231"/>
      <c r="E89" s="268"/>
      <c r="F89" s="215" t="str">
        <f t="shared" si="2"/>
        <v>N/A</v>
      </c>
      <c r="G89" s="6"/>
      <c r="AA89" s="15" t="str">
        <f t="shared" si="3"/>
        <v/>
      </c>
      <c r="AB89" s="15" t="str">
        <f>IF(LEN($AA89)=0,"N",IF(LEN($AA89)&gt;1,"Error -- Availability entered in an incorrect format",IF($AA89='Control Panel'!$F$36,$AA89,IF($AA89='Control Panel'!$F$37,$AA89,IF($AA89='Control Panel'!$F$38,$AA89,IF($AA89='Control Panel'!$F$39,$AA89,IF($AA89='Control Panel'!$F$40,$AA89,IF($AA89='Control Panel'!$F$41,$AA89,"Error -- Availability entered in an incorrect format"))))))))</f>
        <v>N</v>
      </c>
    </row>
    <row r="90" spans="1:28" s="15" customFormat="1" x14ac:dyDescent="0.25">
      <c r="A90" s="7">
        <v>78</v>
      </c>
      <c r="B90" s="263" t="s">
        <v>2495</v>
      </c>
      <c r="C90" s="273"/>
      <c r="D90" s="231"/>
      <c r="E90" s="268"/>
      <c r="F90" s="215" t="str">
        <f t="shared" si="2"/>
        <v>N/A</v>
      </c>
      <c r="G90" s="6"/>
      <c r="AA90" s="15" t="str">
        <f t="shared" si="3"/>
        <v/>
      </c>
      <c r="AB90" s="15" t="str">
        <f>IF(LEN($AA90)=0,"N",IF(LEN($AA90)&gt;1,"Error -- Availability entered in an incorrect format",IF($AA90='Control Panel'!$F$36,$AA90,IF($AA90='Control Panel'!$F$37,$AA90,IF($AA90='Control Panel'!$F$38,$AA90,IF($AA90='Control Panel'!$F$39,$AA90,IF($AA90='Control Panel'!$F$40,$AA90,IF($AA90='Control Panel'!$F$41,$AA90,"Error -- Availability entered in an incorrect format"))))))))</f>
        <v>N</v>
      </c>
    </row>
    <row r="91" spans="1:28" s="15" customFormat="1" x14ac:dyDescent="0.25">
      <c r="A91" s="7">
        <v>79</v>
      </c>
      <c r="B91" s="297" t="s">
        <v>2496</v>
      </c>
      <c r="C91" s="14" t="s">
        <v>5</v>
      </c>
      <c r="D91" s="231"/>
      <c r="E91" s="268"/>
      <c r="F91" s="215" t="str">
        <f t="shared" si="2"/>
        <v>N/A</v>
      </c>
      <c r="G91" s="6"/>
      <c r="AA91" s="15" t="str">
        <f t="shared" si="3"/>
        <v/>
      </c>
      <c r="AB91" s="15" t="str">
        <f>IF(LEN($AA91)=0,"N",IF(LEN($AA91)&gt;1,"Error -- Availability entered in an incorrect format",IF($AA91='Control Panel'!$F$36,$AA91,IF($AA91='Control Panel'!$F$37,$AA91,IF($AA91='Control Panel'!$F$38,$AA91,IF($AA91='Control Panel'!$F$39,$AA91,IF($AA91='Control Panel'!$F$40,$AA91,IF($AA91='Control Panel'!$F$41,$AA91,"Error -- Availability entered in an incorrect format"))))))))</f>
        <v>N</v>
      </c>
    </row>
    <row r="92" spans="1:28" s="15" customFormat="1" ht="30" x14ac:dyDescent="0.25">
      <c r="A92" s="7">
        <v>80</v>
      </c>
      <c r="B92" s="297" t="s">
        <v>2497</v>
      </c>
      <c r="C92" s="14" t="s">
        <v>5</v>
      </c>
      <c r="D92" s="231"/>
      <c r="E92" s="268"/>
      <c r="F92" s="215" t="str">
        <f t="shared" si="2"/>
        <v>N/A</v>
      </c>
      <c r="G92" s="6"/>
      <c r="AA92" s="15" t="str">
        <f t="shared" si="3"/>
        <v/>
      </c>
      <c r="AB92" s="15" t="str">
        <f>IF(LEN($AA92)=0,"N",IF(LEN($AA92)&gt;1,"Error -- Availability entered in an incorrect format",IF($AA92='Control Panel'!$F$36,$AA92,IF($AA92='Control Panel'!$F$37,$AA92,IF($AA92='Control Panel'!$F$38,$AA92,IF($AA92='Control Panel'!$F$39,$AA92,IF($AA92='Control Panel'!$F$40,$AA92,IF($AA92='Control Panel'!$F$41,$AA92,"Error -- Availability entered in an incorrect format"))))))))</f>
        <v>N</v>
      </c>
    </row>
    <row r="93" spans="1:28" s="15" customFormat="1" ht="30" x14ac:dyDescent="0.25">
      <c r="A93" s="7">
        <v>81</v>
      </c>
      <c r="B93" s="297" t="s">
        <v>2498</v>
      </c>
      <c r="C93" s="14" t="s">
        <v>5</v>
      </c>
      <c r="D93" s="231"/>
      <c r="E93" s="268"/>
      <c r="F93" s="215" t="str">
        <f t="shared" si="2"/>
        <v>N/A</v>
      </c>
      <c r="G93" s="6"/>
      <c r="AA93" s="15" t="str">
        <f t="shared" si="3"/>
        <v/>
      </c>
      <c r="AB93" s="15" t="str">
        <f>IF(LEN($AA93)=0,"N",IF(LEN($AA93)&gt;1,"Error -- Availability entered in an incorrect format",IF($AA93='Control Panel'!$F$36,$AA93,IF($AA93='Control Panel'!$F$37,$AA93,IF($AA93='Control Panel'!$F$38,$AA93,IF($AA93='Control Panel'!$F$39,$AA93,IF($AA93='Control Panel'!$F$40,$AA93,IF($AA93='Control Panel'!$F$41,$AA93,"Error -- Availability entered in an incorrect format"))))))))</f>
        <v>N</v>
      </c>
    </row>
    <row r="94" spans="1:28" s="15" customFormat="1" x14ac:dyDescent="0.25">
      <c r="A94" s="7">
        <v>82</v>
      </c>
      <c r="B94" s="263" t="s">
        <v>1309</v>
      </c>
      <c r="C94" s="273"/>
      <c r="D94" s="231"/>
      <c r="E94" s="268"/>
      <c r="F94" s="215" t="str">
        <f t="shared" si="2"/>
        <v>N/A</v>
      </c>
      <c r="G94" s="6"/>
      <c r="AA94" s="15" t="str">
        <f t="shared" si="3"/>
        <v/>
      </c>
      <c r="AB94" s="15" t="str">
        <f>IF(LEN($AA94)=0,"N",IF(LEN($AA94)&gt;1,"Error -- Availability entered in an incorrect format",IF($AA94='Control Panel'!$F$36,$AA94,IF($AA94='Control Panel'!$F$37,$AA94,IF($AA94='Control Panel'!$F$38,$AA94,IF($AA94='Control Panel'!$F$39,$AA94,IF($AA94='Control Panel'!$F$40,$AA94,IF($AA94='Control Panel'!$F$41,$AA94,"Error -- Availability entered in an incorrect format"))))))))</f>
        <v>N</v>
      </c>
    </row>
    <row r="95" spans="1:28" s="15" customFormat="1" ht="30" x14ac:dyDescent="0.25">
      <c r="A95" s="7">
        <v>83</v>
      </c>
      <c r="B95" s="10" t="s">
        <v>2499</v>
      </c>
      <c r="C95" s="14" t="s">
        <v>6</v>
      </c>
      <c r="D95" s="231"/>
      <c r="E95" s="268"/>
      <c r="F95" s="215" t="str">
        <f t="shared" si="2"/>
        <v>N/A</v>
      </c>
      <c r="G95" s="6"/>
      <c r="AA95" s="15" t="str">
        <f t="shared" si="3"/>
        <v/>
      </c>
      <c r="AB95" s="15" t="str">
        <f>IF(LEN($AA95)=0,"N",IF(LEN($AA95)&gt;1,"Error -- Availability entered in an incorrect format",IF($AA95='Control Panel'!$F$36,$AA95,IF($AA95='Control Panel'!$F$37,$AA95,IF($AA95='Control Panel'!$F$38,$AA95,IF($AA95='Control Panel'!$F$39,$AA95,IF($AA95='Control Panel'!$F$40,$AA95,IF($AA95='Control Panel'!$F$41,$AA95,"Error -- Availability entered in an incorrect format"))))))))</f>
        <v>N</v>
      </c>
    </row>
    <row r="96" spans="1:28" s="15" customFormat="1" ht="30" x14ac:dyDescent="0.25">
      <c r="A96" s="7">
        <v>84</v>
      </c>
      <c r="B96" s="10" t="s">
        <v>2500</v>
      </c>
      <c r="C96" s="14" t="s">
        <v>5</v>
      </c>
      <c r="D96" s="231"/>
      <c r="E96" s="268"/>
      <c r="F96" s="215" t="str">
        <f t="shared" si="2"/>
        <v>N/A</v>
      </c>
      <c r="G96" s="6"/>
      <c r="AA96" s="15" t="str">
        <f t="shared" si="3"/>
        <v/>
      </c>
      <c r="AB96" s="15" t="str">
        <f>IF(LEN($AA96)=0,"N",IF(LEN($AA96)&gt;1,"Error -- Availability entered in an incorrect format",IF($AA96='Control Panel'!$F$36,$AA96,IF($AA96='Control Panel'!$F$37,$AA96,IF($AA96='Control Panel'!$F$38,$AA96,IF($AA96='Control Panel'!$F$39,$AA96,IF($AA96='Control Panel'!$F$40,$AA96,IF($AA96='Control Panel'!$F$41,$AA96,"Error -- Availability entered in an incorrect format"))))))))</f>
        <v>N</v>
      </c>
    </row>
    <row r="97" spans="1:28" s="15" customFormat="1" ht="30" x14ac:dyDescent="0.25">
      <c r="A97" s="7">
        <v>85</v>
      </c>
      <c r="B97" s="10" t="s">
        <v>2501</v>
      </c>
      <c r="C97" s="14" t="s">
        <v>6</v>
      </c>
      <c r="D97" s="231"/>
      <c r="E97" s="268"/>
      <c r="F97" s="215" t="str">
        <f t="shared" si="2"/>
        <v>N/A</v>
      </c>
      <c r="G97" s="6"/>
      <c r="AA97" s="15" t="str">
        <f t="shared" si="3"/>
        <v/>
      </c>
      <c r="AB97" s="15" t="str">
        <f>IF(LEN($AA97)=0,"N",IF(LEN($AA97)&gt;1,"Error -- Availability entered in an incorrect format",IF($AA97='Control Panel'!$F$36,$AA97,IF($AA97='Control Panel'!$F$37,$AA97,IF($AA97='Control Panel'!$F$38,$AA97,IF($AA97='Control Panel'!$F$39,$AA97,IF($AA97='Control Panel'!$F$40,$AA97,IF($AA97='Control Panel'!$F$41,$AA97,"Error -- Availability entered in an incorrect format"))))))))</f>
        <v>N</v>
      </c>
    </row>
    <row r="98" spans="1:28" s="15" customFormat="1" x14ac:dyDescent="0.25">
      <c r="A98" s="7">
        <v>86</v>
      </c>
      <c r="B98" s="10" t="s">
        <v>2502</v>
      </c>
      <c r="C98" s="14" t="s">
        <v>6</v>
      </c>
      <c r="D98" s="231"/>
      <c r="E98" s="268"/>
      <c r="F98" s="215" t="str">
        <f t="shared" si="2"/>
        <v>N/A</v>
      </c>
      <c r="G98" s="6"/>
      <c r="AA98" s="15" t="str">
        <f t="shared" si="3"/>
        <v/>
      </c>
      <c r="AB98" s="15" t="str">
        <f>IF(LEN($AA98)=0,"N",IF(LEN($AA98)&gt;1,"Error -- Availability entered in an incorrect format",IF($AA98='Control Panel'!$F$36,$AA98,IF($AA98='Control Panel'!$F$37,$AA98,IF($AA98='Control Panel'!$F$38,$AA98,IF($AA98='Control Panel'!$F$39,$AA98,IF($AA98='Control Panel'!$F$40,$AA98,IF($AA98='Control Panel'!$F$41,$AA98,"Error -- Availability entered in an incorrect format"))))))))</f>
        <v>N</v>
      </c>
    </row>
    <row r="99" spans="1:28" s="15" customFormat="1" x14ac:dyDescent="0.25">
      <c r="A99" s="7">
        <v>87</v>
      </c>
      <c r="B99" s="10" t="s">
        <v>2503</v>
      </c>
      <c r="C99" s="14" t="s">
        <v>6</v>
      </c>
      <c r="D99" s="231"/>
      <c r="E99" s="268"/>
      <c r="F99" s="215" t="str">
        <f t="shared" si="2"/>
        <v>N/A</v>
      </c>
      <c r="G99" s="6"/>
      <c r="AA99" s="15" t="str">
        <f t="shared" si="3"/>
        <v/>
      </c>
      <c r="AB99" s="15" t="str">
        <f>IF(LEN($AA99)=0,"N",IF(LEN($AA99)&gt;1,"Error -- Availability entered in an incorrect format",IF($AA99='Control Panel'!$F$36,$AA99,IF($AA99='Control Panel'!$F$37,$AA99,IF($AA99='Control Panel'!$F$38,$AA99,IF($AA99='Control Panel'!$F$39,$AA99,IF($AA99='Control Panel'!$F$40,$AA99,IF($AA99='Control Panel'!$F$41,$AA99,"Error -- Availability entered in an incorrect format"))))))))</f>
        <v>N</v>
      </c>
    </row>
    <row r="100" spans="1:28" s="15" customFormat="1" x14ac:dyDescent="0.25">
      <c r="A100" s="7">
        <v>88</v>
      </c>
      <c r="B100" s="10" t="s">
        <v>2504</v>
      </c>
      <c r="C100" s="14" t="s">
        <v>6</v>
      </c>
      <c r="D100" s="231"/>
      <c r="E100" s="268"/>
      <c r="F100" s="215" t="str">
        <f t="shared" si="2"/>
        <v>N/A</v>
      </c>
      <c r="G100" s="6"/>
      <c r="AA100" s="15" t="str">
        <f t="shared" si="3"/>
        <v/>
      </c>
      <c r="AB100" s="15" t="str">
        <f>IF(LEN($AA100)=0,"N",IF(LEN($AA100)&gt;1,"Error -- Availability entered in an incorrect format",IF($AA100='Control Panel'!$F$36,$AA100,IF($AA100='Control Panel'!$F$37,$AA100,IF($AA100='Control Panel'!$F$38,$AA100,IF($AA100='Control Panel'!$F$39,$AA100,IF($AA100='Control Panel'!$F$40,$AA100,IF($AA100='Control Panel'!$F$41,$AA100,"Error -- Availability entered in an incorrect format"))))))))</f>
        <v>N</v>
      </c>
    </row>
    <row r="101" spans="1:28" s="15" customFormat="1" x14ac:dyDescent="0.25">
      <c r="A101" s="7">
        <v>89</v>
      </c>
      <c r="B101" s="10" t="s">
        <v>2505</v>
      </c>
      <c r="C101" s="14" t="s">
        <v>5</v>
      </c>
      <c r="D101" s="231"/>
      <c r="E101" s="268"/>
      <c r="F101" s="215" t="str">
        <f t="shared" si="2"/>
        <v>N/A</v>
      </c>
      <c r="G101" s="6"/>
      <c r="AA101" s="15" t="str">
        <f t="shared" si="3"/>
        <v/>
      </c>
      <c r="AB101" s="15" t="str">
        <f>IF(LEN($AA101)=0,"N",IF(LEN($AA101)&gt;1,"Error -- Availability entered in an incorrect format",IF($AA101='Control Panel'!$F$36,$AA101,IF($AA101='Control Panel'!$F$37,$AA101,IF($AA101='Control Panel'!$F$38,$AA101,IF($AA101='Control Panel'!$F$39,$AA101,IF($AA101='Control Panel'!$F$40,$AA101,IF($AA101='Control Panel'!$F$41,$AA101,"Error -- Availability entered in an incorrect format"))))))))</f>
        <v>N</v>
      </c>
    </row>
    <row r="102" spans="1:28" s="15" customFormat="1" ht="30" x14ac:dyDescent="0.25">
      <c r="A102" s="7">
        <v>90</v>
      </c>
      <c r="B102" s="10" t="s">
        <v>2506</v>
      </c>
      <c r="C102" s="14" t="s">
        <v>6</v>
      </c>
      <c r="D102" s="231"/>
      <c r="E102" s="268"/>
      <c r="F102" s="215" t="str">
        <f t="shared" si="2"/>
        <v>N/A</v>
      </c>
      <c r="G102" s="6"/>
      <c r="AA102" s="15" t="str">
        <f t="shared" si="3"/>
        <v/>
      </c>
      <c r="AB102" s="15" t="str">
        <f>IF(LEN($AA102)=0,"N",IF(LEN($AA102)&gt;1,"Error -- Availability entered in an incorrect format",IF($AA102='Control Panel'!$F$36,$AA102,IF($AA102='Control Panel'!$F$37,$AA102,IF($AA102='Control Panel'!$F$38,$AA102,IF($AA102='Control Panel'!$F$39,$AA102,IF($AA102='Control Panel'!$F$40,$AA102,IF($AA102='Control Panel'!$F$41,$AA102,"Error -- Availability entered in an incorrect format"))))))))</f>
        <v>N</v>
      </c>
    </row>
    <row r="103" spans="1:28" s="15" customFormat="1" x14ac:dyDescent="0.25">
      <c r="A103" s="7">
        <v>91</v>
      </c>
      <c r="B103" s="264" t="s">
        <v>2507</v>
      </c>
      <c r="C103" s="14" t="s">
        <v>5</v>
      </c>
      <c r="D103" s="231"/>
      <c r="E103" s="268"/>
      <c r="F103" s="215" t="str">
        <f t="shared" si="2"/>
        <v>N/A</v>
      </c>
      <c r="G103" s="6"/>
      <c r="AA103" s="15" t="str">
        <f t="shared" si="3"/>
        <v/>
      </c>
      <c r="AB103" s="15" t="str">
        <f>IF(LEN($AA103)=0,"N",IF(LEN($AA103)&gt;1,"Error -- Availability entered in an incorrect format",IF($AA103='Control Panel'!$F$36,$AA103,IF($AA103='Control Panel'!$F$37,$AA103,IF($AA103='Control Panel'!$F$38,$AA103,IF($AA103='Control Panel'!$F$39,$AA103,IF($AA103='Control Panel'!$F$40,$AA103,IF($AA103='Control Panel'!$F$41,$AA103,"Error -- Availability entered in an incorrect format"))))))))</f>
        <v>N</v>
      </c>
    </row>
    <row r="104" spans="1:28" s="15" customFormat="1" x14ac:dyDescent="0.25">
      <c r="A104" s="7">
        <v>92</v>
      </c>
      <c r="B104" s="264" t="s">
        <v>2508</v>
      </c>
      <c r="C104" s="14" t="s">
        <v>6</v>
      </c>
      <c r="D104" s="231"/>
      <c r="E104" s="268"/>
      <c r="F104" s="215" t="str">
        <f t="shared" si="2"/>
        <v>N/A</v>
      </c>
      <c r="G104" s="6"/>
      <c r="AA104" s="15" t="str">
        <f t="shared" si="3"/>
        <v/>
      </c>
      <c r="AB104" s="15" t="str">
        <f>IF(LEN($AA104)=0,"N",IF(LEN($AA104)&gt;1,"Error -- Availability entered in an incorrect format",IF($AA104='Control Panel'!$F$36,$AA104,IF($AA104='Control Panel'!$F$37,$AA104,IF($AA104='Control Panel'!$F$38,$AA104,IF($AA104='Control Panel'!$F$39,$AA104,IF($AA104='Control Panel'!$F$40,$AA104,IF($AA104='Control Panel'!$F$41,$AA104,"Error -- Availability entered in an incorrect format"))))))))</f>
        <v>N</v>
      </c>
    </row>
    <row r="105" spans="1:28" s="15" customFormat="1" x14ac:dyDescent="0.25">
      <c r="A105" s="7">
        <v>93</v>
      </c>
      <c r="B105" s="264" t="s">
        <v>2509</v>
      </c>
      <c r="C105" s="14" t="s">
        <v>6</v>
      </c>
      <c r="D105" s="231"/>
      <c r="E105" s="268"/>
      <c r="F105" s="215" t="str">
        <f t="shared" si="2"/>
        <v>N/A</v>
      </c>
      <c r="G105" s="6"/>
      <c r="AA105" s="15" t="str">
        <f t="shared" si="3"/>
        <v/>
      </c>
      <c r="AB105" s="15" t="str">
        <f>IF(LEN($AA105)=0,"N",IF(LEN($AA105)&gt;1,"Error -- Availability entered in an incorrect format",IF($AA105='Control Panel'!$F$36,$AA105,IF($AA105='Control Panel'!$F$37,$AA105,IF($AA105='Control Panel'!$F$38,$AA105,IF($AA105='Control Panel'!$F$39,$AA105,IF($AA105='Control Panel'!$F$40,$AA105,IF($AA105='Control Panel'!$F$41,$AA105,"Error -- Availability entered in an incorrect format"))))))))</f>
        <v>N</v>
      </c>
    </row>
    <row r="106" spans="1:28" s="15" customFormat="1" x14ac:dyDescent="0.25">
      <c r="A106" s="7">
        <v>94</v>
      </c>
      <c r="B106" s="264" t="s">
        <v>2470</v>
      </c>
      <c r="C106" s="14" t="s">
        <v>6</v>
      </c>
      <c r="D106" s="231"/>
      <c r="E106" s="268"/>
      <c r="F106" s="215" t="str">
        <f t="shared" si="2"/>
        <v>N/A</v>
      </c>
      <c r="G106" s="6"/>
      <c r="AA106" s="15" t="str">
        <f t="shared" si="3"/>
        <v/>
      </c>
      <c r="AB106" s="15" t="str">
        <f>IF(LEN($AA106)=0,"N",IF(LEN($AA106)&gt;1,"Error -- Availability entered in an incorrect format",IF($AA106='Control Panel'!$F$36,$AA106,IF($AA106='Control Panel'!$F$37,$AA106,IF($AA106='Control Panel'!$F$38,$AA106,IF($AA106='Control Panel'!$F$39,$AA106,IF($AA106='Control Panel'!$F$40,$AA106,IF($AA106='Control Panel'!$F$41,$AA106,"Error -- Availability entered in an incorrect format"))))))))</f>
        <v>N</v>
      </c>
    </row>
    <row r="107" spans="1:28" s="15" customFormat="1" ht="30" x14ac:dyDescent="0.25">
      <c r="A107" s="7">
        <v>95</v>
      </c>
      <c r="B107" s="10" t="s">
        <v>2510</v>
      </c>
      <c r="C107" s="14" t="s">
        <v>6</v>
      </c>
      <c r="D107" s="231"/>
      <c r="E107" s="268"/>
      <c r="F107" s="215" t="str">
        <f t="shared" si="2"/>
        <v>N/A</v>
      </c>
      <c r="G107" s="6"/>
      <c r="AA107" s="15" t="str">
        <f t="shared" si="3"/>
        <v/>
      </c>
      <c r="AB107" s="15" t="str">
        <f>IF(LEN($AA107)=0,"N",IF(LEN($AA107)&gt;1,"Error -- Availability entered in an incorrect format",IF($AA107='Control Panel'!$F$36,$AA107,IF($AA107='Control Panel'!$F$37,$AA107,IF($AA107='Control Panel'!$F$38,$AA107,IF($AA107='Control Panel'!$F$39,$AA107,IF($AA107='Control Panel'!$F$40,$AA107,IF($AA107='Control Panel'!$F$41,$AA107,"Error -- Availability entered in an incorrect format"))))))))</f>
        <v>N</v>
      </c>
    </row>
    <row r="108" spans="1:28" s="15" customFormat="1" ht="30" x14ac:dyDescent="0.25">
      <c r="A108" s="7">
        <v>96</v>
      </c>
      <c r="B108" s="10" t="s">
        <v>2511</v>
      </c>
      <c r="C108" s="14" t="s">
        <v>6</v>
      </c>
      <c r="D108" s="231"/>
      <c r="E108" s="268"/>
      <c r="F108" s="215" t="str">
        <f t="shared" si="2"/>
        <v>N/A</v>
      </c>
      <c r="G108" s="6"/>
      <c r="AA108" s="15" t="str">
        <f t="shared" si="3"/>
        <v/>
      </c>
      <c r="AB108" s="15" t="str">
        <f>IF(LEN($AA108)=0,"N",IF(LEN($AA108)&gt;1,"Error -- Availability entered in an incorrect format",IF($AA108='Control Panel'!$F$36,$AA108,IF($AA108='Control Panel'!$F$37,$AA108,IF($AA108='Control Panel'!$F$38,$AA108,IF($AA108='Control Panel'!$F$39,$AA108,IF($AA108='Control Panel'!$F$40,$AA108,IF($AA108='Control Panel'!$F$41,$AA108,"Error -- Availability entered in an incorrect format"))))))))</f>
        <v>N</v>
      </c>
    </row>
    <row r="109" spans="1:28" s="15" customFormat="1" ht="30" x14ac:dyDescent="0.25">
      <c r="A109" s="7">
        <v>97</v>
      </c>
      <c r="B109" s="10" t="s">
        <v>2512</v>
      </c>
      <c r="C109" s="14" t="s">
        <v>6</v>
      </c>
      <c r="D109" s="231"/>
      <c r="E109" s="268"/>
      <c r="F109" s="215" t="str">
        <f t="shared" si="2"/>
        <v>N/A</v>
      </c>
      <c r="G109" s="6"/>
      <c r="AA109" s="15" t="str">
        <f t="shared" si="3"/>
        <v/>
      </c>
      <c r="AB109" s="15" t="str">
        <f>IF(LEN($AA109)=0,"N",IF(LEN($AA109)&gt;1,"Error -- Availability entered in an incorrect format",IF($AA109='Control Panel'!$F$36,$AA109,IF($AA109='Control Panel'!$F$37,$AA109,IF($AA109='Control Panel'!$F$38,$AA109,IF($AA109='Control Panel'!$F$39,$AA109,IF($AA109='Control Panel'!$F$40,$AA109,IF($AA109='Control Panel'!$F$41,$AA109,"Error -- Availability entered in an incorrect format"))))))))</f>
        <v>N</v>
      </c>
    </row>
    <row r="110" spans="1:28" s="15" customFormat="1" ht="45" x14ac:dyDescent="0.25">
      <c r="A110" s="7">
        <v>98</v>
      </c>
      <c r="B110" s="10" t="s">
        <v>2513</v>
      </c>
      <c r="C110" s="14" t="s">
        <v>6</v>
      </c>
      <c r="D110" s="231"/>
      <c r="E110" s="268"/>
      <c r="F110" s="215" t="str">
        <f t="shared" si="2"/>
        <v>N/A</v>
      </c>
      <c r="G110" s="6"/>
      <c r="AA110" s="15" t="str">
        <f t="shared" si="3"/>
        <v/>
      </c>
      <c r="AB110" s="15" t="str">
        <f>IF(LEN($AA110)=0,"N",IF(LEN($AA110)&gt;1,"Error -- Availability entered in an incorrect format",IF($AA110='Control Panel'!$F$36,$AA110,IF($AA110='Control Panel'!$F$37,$AA110,IF($AA110='Control Panel'!$F$38,$AA110,IF($AA110='Control Panel'!$F$39,$AA110,IF($AA110='Control Panel'!$F$40,$AA110,IF($AA110='Control Panel'!$F$41,$AA110,"Error -- Availability entered in an incorrect format"))))))))</f>
        <v>N</v>
      </c>
    </row>
    <row r="111" spans="1:28" s="15" customFormat="1" ht="30" x14ac:dyDescent="0.25">
      <c r="A111" s="7">
        <v>99</v>
      </c>
      <c r="B111" s="10" t="s">
        <v>2514</v>
      </c>
      <c r="C111" s="14" t="s">
        <v>6</v>
      </c>
      <c r="D111" s="231"/>
      <c r="E111" s="268"/>
      <c r="F111" s="215" t="str">
        <f t="shared" si="2"/>
        <v>N/A</v>
      </c>
      <c r="G111" s="6"/>
      <c r="AA111" s="15" t="str">
        <f t="shared" si="3"/>
        <v/>
      </c>
      <c r="AB111" s="15" t="str">
        <f>IF(LEN($AA111)=0,"N",IF(LEN($AA111)&gt;1,"Error -- Availability entered in an incorrect format",IF($AA111='Control Panel'!$F$36,$AA111,IF($AA111='Control Panel'!$F$37,$AA111,IF($AA111='Control Panel'!$F$38,$AA111,IF($AA111='Control Panel'!$F$39,$AA111,IF($AA111='Control Panel'!$F$40,$AA111,IF($AA111='Control Panel'!$F$41,$AA111,"Error -- Availability entered in an incorrect format"))))))))</f>
        <v>N</v>
      </c>
    </row>
    <row r="112" spans="1:28" s="15" customFormat="1" ht="30" x14ac:dyDescent="0.25">
      <c r="A112" s="7">
        <v>100</v>
      </c>
      <c r="B112" s="10" t="s">
        <v>2515</v>
      </c>
      <c r="C112" s="14" t="s">
        <v>6</v>
      </c>
      <c r="D112" s="231"/>
      <c r="E112" s="268"/>
      <c r="F112" s="215" t="str">
        <f t="shared" si="2"/>
        <v>N/A</v>
      </c>
      <c r="G112" s="6"/>
      <c r="AA112" s="15" t="str">
        <f t="shared" si="3"/>
        <v/>
      </c>
      <c r="AB112" s="15" t="str">
        <f>IF(LEN($AA112)=0,"N",IF(LEN($AA112)&gt;1,"Error -- Availability entered in an incorrect format",IF($AA112='Control Panel'!$F$36,$AA112,IF($AA112='Control Panel'!$F$37,$AA112,IF($AA112='Control Panel'!$F$38,$AA112,IF($AA112='Control Panel'!$F$39,$AA112,IF($AA112='Control Panel'!$F$40,$AA112,IF($AA112='Control Panel'!$F$41,$AA112,"Error -- Availability entered in an incorrect format"))))))))</f>
        <v>N</v>
      </c>
    </row>
    <row r="113" spans="1:28" s="15" customFormat="1" x14ac:dyDescent="0.25">
      <c r="A113" s="7">
        <v>101</v>
      </c>
      <c r="B113" s="10" t="s">
        <v>2516</v>
      </c>
      <c r="C113" s="14" t="s">
        <v>6</v>
      </c>
      <c r="D113" s="231"/>
      <c r="E113" s="268"/>
      <c r="F113" s="215" t="str">
        <f t="shared" si="2"/>
        <v>N/A</v>
      </c>
      <c r="G113" s="6"/>
      <c r="AA113" s="15" t="str">
        <f t="shared" si="3"/>
        <v/>
      </c>
      <c r="AB113" s="15" t="str">
        <f>IF(LEN($AA113)=0,"N",IF(LEN($AA113)&gt;1,"Error -- Availability entered in an incorrect format",IF($AA113='Control Panel'!$F$36,$AA113,IF($AA113='Control Panel'!$F$37,$AA113,IF($AA113='Control Panel'!$F$38,$AA113,IF($AA113='Control Panel'!$F$39,$AA113,IF($AA113='Control Panel'!$F$40,$AA113,IF($AA113='Control Panel'!$F$41,$AA113,"Error -- Availability entered in an incorrect format"))))))))</f>
        <v>N</v>
      </c>
    </row>
    <row r="114" spans="1:28" s="15" customFormat="1" ht="30" x14ac:dyDescent="0.25">
      <c r="A114" s="7">
        <v>102</v>
      </c>
      <c r="B114" s="10" t="s">
        <v>2517</v>
      </c>
      <c r="C114" s="14" t="s">
        <v>6</v>
      </c>
      <c r="D114" s="231"/>
      <c r="E114" s="268"/>
      <c r="F114" s="215" t="str">
        <f t="shared" si="2"/>
        <v>N/A</v>
      </c>
      <c r="G114" s="6"/>
      <c r="AA114" s="15" t="str">
        <f t="shared" si="3"/>
        <v/>
      </c>
      <c r="AB114" s="15" t="str">
        <f>IF(LEN($AA114)=0,"N",IF(LEN($AA114)&gt;1,"Error -- Availability entered in an incorrect format",IF($AA114='Control Panel'!$F$36,$AA114,IF($AA114='Control Panel'!$F$37,$AA114,IF($AA114='Control Panel'!$F$38,$AA114,IF($AA114='Control Panel'!$F$39,$AA114,IF($AA114='Control Panel'!$F$40,$AA114,IF($AA114='Control Panel'!$F$41,$AA114,"Error -- Availability entered in an incorrect format"))))))))</f>
        <v>N</v>
      </c>
    </row>
    <row r="115" spans="1:28" s="15" customFormat="1" ht="30" x14ac:dyDescent="0.25">
      <c r="A115" s="7">
        <v>103</v>
      </c>
      <c r="B115" s="10" t="s">
        <v>2518</v>
      </c>
      <c r="C115" s="14" t="s">
        <v>6</v>
      </c>
      <c r="D115" s="231"/>
      <c r="E115" s="268"/>
      <c r="F115" s="215" t="str">
        <f t="shared" si="2"/>
        <v>N/A</v>
      </c>
      <c r="G115" s="6"/>
      <c r="AA115" s="15" t="str">
        <f t="shared" si="3"/>
        <v/>
      </c>
      <c r="AB115" s="15" t="str">
        <f>IF(LEN($AA115)=0,"N",IF(LEN($AA115)&gt;1,"Error -- Availability entered in an incorrect format",IF($AA115='Control Panel'!$F$36,$AA115,IF($AA115='Control Panel'!$F$37,$AA115,IF($AA115='Control Panel'!$F$38,$AA115,IF($AA115='Control Panel'!$F$39,$AA115,IF($AA115='Control Panel'!$F$40,$AA115,IF($AA115='Control Panel'!$F$41,$AA115,"Error -- Availability entered in an incorrect format"))))))))</f>
        <v>N</v>
      </c>
    </row>
    <row r="116" spans="1:28" s="15" customFormat="1" ht="45" x14ac:dyDescent="0.25">
      <c r="A116" s="7">
        <v>104</v>
      </c>
      <c r="B116" s="10" t="s">
        <v>2519</v>
      </c>
      <c r="C116" s="14" t="s">
        <v>6</v>
      </c>
      <c r="D116" s="231"/>
      <c r="E116" s="268"/>
      <c r="F116" s="215" t="str">
        <f t="shared" si="2"/>
        <v>N/A</v>
      </c>
      <c r="G116" s="6"/>
      <c r="AA116" s="15" t="str">
        <f t="shared" si="3"/>
        <v/>
      </c>
      <c r="AB116" s="15" t="str">
        <f>IF(LEN($AA116)=0,"N",IF(LEN($AA116)&gt;1,"Error -- Availability entered in an incorrect format",IF($AA116='Control Panel'!$F$36,$AA116,IF($AA116='Control Panel'!$F$37,$AA116,IF($AA116='Control Panel'!$F$38,$AA116,IF($AA116='Control Panel'!$F$39,$AA116,IF($AA116='Control Panel'!$F$40,$AA116,IF($AA116='Control Panel'!$F$41,$AA116,"Error -- Availability entered in an incorrect format"))))))))</f>
        <v>N</v>
      </c>
    </row>
  </sheetData>
  <sheetProtection password="E125" sheet="1" objects="1" scenarios="1" formatCells="0" formatRows="0"/>
  <protectedRanges>
    <protectedRange sqref="D1:G1048576" name="Range1"/>
  </protectedRanges>
  <mergeCells count="12">
    <mergeCell ref="A11:G11"/>
    <mergeCell ref="A10:C10"/>
    <mergeCell ref="D10:G10"/>
    <mergeCell ref="A1:G1"/>
    <mergeCell ref="B2:G2"/>
    <mergeCell ref="B3:G3"/>
    <mergeCell ref="B4:G4"/>
    <mergeCell ref="B5:G5"/>
    <mergeCell ref="B6:G6"/>
    <mergeCell ref="B7:G7"/>
    <mergeCell ref="B8:G8"/>
    <mergeCell ref="A9:G9"/>
  </mergeCells>
  <conditionalFormatting sqref="A13:A116 C13:E116 G13:G116">
    <cfRule type="expression" dxfId="104" priority="5">
      <formula>$C13=""</formula>
    </cfRule>
  </conditionalFormatting>
  <conditionalFormatting sqref="B13:B116">
    <cfRule type="expression" dxfId="103" priority="4">
      <formula>$C13=""</formula>
    </cfRule>
  </conditionalFormatting>
  <conditionalFormatting sqref="F13:F116">
    <cfRule type="expression" dxfId="102" priority="3">
      <formula>$C13=""</formula>
    </cfRule>
  </conditionalFormatting>
  <conditionalFormatting sqref="A1:G1">
    <cfRule type="cellIs" dxfId="101" priority="1" operator="equal">
      <formula>"Replace this text with vendor name in the first module."</formula>
    </cfRule>
  </conditionalFormatting>
  <dataValidations count="1">
    <dataValidation type="decimal" allowBlank="1" showInputMessage="1" showErrorMessage="1" errorTitle="Invalid Response" error="Please enter number only and inlcude text in comments column." promptTitle="Cost" prompt="Please enter any related cost for specification compliance." sqref="E13:E116">
      <formula1>0</formula1>
      <formula2>1000000</formula2>
    </dataValidation>
  </dataValidations>
  <printOptions horizontalCentered="1"/>
  <pageMargins left="0.25" right="0.25" top="0.75" bottom="0.75" header="0.3" footer="0.3"/>
  <pageSetup scale="76" fitToHeight="0" orientation="landscape" r:id="rId1"/>
  <headerFooter>
    <oddHeader>&amp;C&amp;"Calibri,Bold"&amp;12City of Bend, OR - ERP System Solution Project RFP #IT14AA
&amp;"Calibri,Italic"&amp;A</oddHeader>
    <oddFooter>&amp;L&amp;"-,Bold"&amp;10&amp;U&amp;K01+019Priority&amp;"-,Regular"&amp;U
H - High | M - Medium | L - Low&amp;C&amp;10&amp;K01+019&amp;P of &amp;N&amp;R&amp;"-,Bold"&amp;10&amp;U&amp;K01+019Availability&amp;"-,Regular"&amp;U
Y - Yes | R - Reporting Tool | T - Third Party
M - Modification | F - Future | N - Not Available</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7409" r:id="rId4" name="Button 1">
              <controlPr defaultSize="0" print="0" autoFill="0" autoPict="0" macro="[0]!FormatSpecs">
                <anchor moveWithCells="1" sizeWithCells="1">
                  <from>
                    <xdr:col>5</xdr:col>
                    <xdr:colOff>1600200</xdr:colOff>
                    <xdr:row>8</xdr:row>
                    <xdr:rowOff>171450</xdr:rowOff>
                  </from>
                  <to>
                    <xdr:col>5</xdr:col>
                    <xdr:colOff>1600200</xdr:colOff>
                    <xdr:row>14</xdr:row>
                    <xdr:rowOff>190500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00000000-0000-0000-0000-000000000000}">
            <xm:f>D10='Control Panel'!$I$25</xm:f>
            <x14:dxf>
              <font>
                <color rgb="FFFFFF00"/>
              </font>
              <fill>
                <patternFill>
                  <fgColor indexed="64"/>
                  <bgColor rgb="FFBF311A"/>
                </patternFill>
              </fill>
            </x14:dxf>
          </x14:cfRule>
          <xm:sqref>D10:G10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errorTitle="Invalid Response" error="Please enter appropriate availability response." promptTitle="Please enter availability:" prompt="_x000a_  Y - Yes_x000a_  R - Reporting_x000a_  T - Third Party_x000a_  M - Modification_x000a_  F - Future_x000a_  N - Not Available_x000a__x000a__x000a_*Paste values permitted.">
          <x14:formula1>
            <xm:f>'Control Panel'!$F$36:$F$41</xm:f>
          </x14:formula1>
          <xm:sqref>D13:D116</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pageSetUpPr fitToPage="1"/>
  </sheetPr>
  <dimension ref="A1:AI44"/>
  <sheetViews>
    <sheetView showGridLines="0" showRowColHeaders="0" workbookViewId="0">
      <pane ySplit="12" topLeftCell="A13" activePane="bottomLeft" state="frozen"/>
      <selection activeCell="B16" sqref="B16"/>
      <selection pane="bottomLeft" activeCell="B16" sqref="B16"/>
    </sheetView>
  </sheetViews>
  <sheetFormatPr defaultColWidth="0" defaultRowHeight="15" x14ac:dyDescent="0.25"/>
  <cols>
    <col min="1" max="1" width="8.7109375" style="218" customWidth="1"/>
    <col min="2" max="2" width="65.7109375" style="219" customWidth="1"/>
    <col min="3" max="3" width="12.7109375" style="220" customWidth="1"/>
    <col min="4" max="4" width="12.7109375" style="221" customWidth="1"/>
    <col min="5" max="5" width="12.7109375" style="220" customWidth="1"/>
    <col min="6" max="6" width="27.7109375" style="222" customWidth="1"/>
    <col min="7" max="7" width="35.7109375" style="219" customWidth="1"/>
    <col min="8" max="8" width="3.7109375" style="2" customWidth="1"/>
    <col min="9" max="34" width="9.140625" style="2" hidden="1" customWidth="1"/>
    <col min="35" max="35" width="4.140625" style="2" hidden="1" customWidth="1"/>
    <col min="36" max="16384" width="9.140625" style="2" hidden="1"/>
  </cols>
  <sheetData>
    <row r="1" spans="1:35" ht="15" customHeight="1" x14ac:dyDescent="0.25">
      <c r="A1" s="548" t="str">
        <f>'Accounts Payable'!A1</f>
        <v>Replace this text with vendor name in the first module.</v>
      </c>
      <c r="B1" s="548"/>
      <c r="C1" s="548"/>
      <c r="D1" s="548"/>
      <c r="E1" s="548"/>
      <c r="F1" s="548"/>
      <c r="G1" s="548"/>
    </row>
    <row r="2" spans="1:35" x14ac:dyDescent="0.25">
      <c r="A2" s="210" t="s">
        <v>8</v>
      </c>
      <c r="B2" s="538" t="s">
        <v>193</v>
      </c>
      <c r="C2" s="538"/>
      <c r="D2" s="538"/>
      <c r="E2" s="538"/>
      <c r="F2" s="538"/>
      <c r="G2" s="538"/>
      <c r="AB2" s="2" t="s">
        <v>219</v>
      </c>
      <c r="AC2" s="2">
        <f>SUBTOTAL(3,A13:A44)</f>
        <v>32</v>
      </c>
    </row>
    <row r="3" spans="1:35" ht="45" customHeight="1" x14ac:dyDescent="0.25">
      <c r="A3" s="232" t="str">
        <f>'Control Panel'!F36</f>
        <v>Y</v>
      </c>
      <c r="B3" s="543" t="str">
        <f>'Control Panel'!H36</f>
        <v>Functionality is provided out of the box through the completion of a task associated with a routine configurable area that includes, but is not limited to, user-defined fields, delivered or configurable workflows, alerts or notifications, standard import/export, table driven setups and standard reports with no changes.  These configuration areas will not be affected by a future upgrade.  The proposed services include implementation and training on this functionality, unless specifically excluded in the Statement of Work, as part of the deployment of the solution.</v>
      </c>
      <c r="C3" s="543"/>
      <c r="D3" s="543"/>
      <c r="E3" s="543"/>
      <c r="F3" s="543"/>
      <c r="G3" s="543"/>
    </row>
    <row r="4" spans="1:35" x14ac:dyDescent="0.25">
      <c r="A4" s="233" t="str">
        <f>'Control Panel'!F37</f>
        <v>R</v>
      </c>
      <c r="B4" s="544" t="str">
        <f>'Control Panel'!H37</f>
        <v>Functionality is provided through reports generated using proposed Reporting Tools.</v>
      </c>
      <c r="C4" s="544"/>
      <c r="D4" s="544"/>
      <c r="E4" s="544"/>
      <c r="F4" s="544"/>
      <c r="G4" s="544"/>
    </row>
    <row r="5" spans="1:35" ht="30" customHeight="1" x14ac:dyDescent="0.25">
      <c r="A5" s="232" t="str">
        <f>'Control Panel'!F38</f>
        <v>T</v>
      </c>
      <c r="B5" s="543" t="str">
        <f>'Control Panel'!H38</f>
        <v>Functionality is provided by proposed third party functionality (i.e., third party is defined as a separate software vendor from the primary software vendor).  The pricing of all third party products that provide this functionality MUST be included in the cost proposal.</v>
      </c>
      <c r="C5" s="543"/>
      <c r="D5" s="543"/>
      <c r="E5" s="543"/>
      <c r="F5" s="543"/>
      <c r="G5" s="543"/>
    </row>
    <row r="6" spans="1:35" x14ac:dyDescent="0.25">
      <c r="A6" s="233" t="str">
        <f>'Control Panel'!F39</f>
        <v>M</v>
      </c>
      <c r="B6" s="544" t="str">
        <f>'Control Panel'!H39</f>
        <v>Functionality is provided through customization to the application, including creation of a new workflow or development of a custom interface, that may have an impact on future upgradability.</v>
      </c>
      <c r="C6" s="544"/>
      <c r="D6" s="544"/>
      <c r="E6" s="544"/>
      <c r="F6" s="544"/>
      <c r="G6" s="544"/>
    </row>
    <row r="7" spans="1:35" ht="16.5" customHeight="1" x14ac:dyDescent="0.25">
      <c r="A7" s="232" t="str">
        <f>'Control Panel'!F40</f>
        <v>F</v>
      </c>
      <c r="B7" s="543" t="str">
        <f>'Control Panel'!H40</f>
        <v>Functionality is provided through a future general availability (GA) release that is scheduled to occur within 1 year of the proposal response.</v>
      </c>
      <c r="C7" s="543"/>
      <c r="D7" s="543"/>
      <c r="E7" s="543"/>
      <c r="F7" s="543"/>
      <c r="G7" s="543"/>
    </row>
    <row r="8" spans="1:35" x14ac:dyDescent="0.25">
      <c r="A8" s="233" t="str">
        <f>'Control Panel'!F41</f>
        <v>N</v>
      </c>
      <c r="B8" s="544" t="str">
        <f>'Control Panel'!H41</f>
        <v>Functionality is not provided.</v>
      </c>
      <c r="C8" s="544"/>
      <c r="D8" s="544"/>
      <c r="E8" s="544"/>
      <c r="F8" s="544"/>
      <c r="G8" s="544"/>
    </row>
    <row r="9" spans="1:35" x14ac:dyDescent="0.25">
      <c r="A9" s="545" t="str">
        <f>'Control Panel'!I25</f>
        <v>Replace this text with the primary product name(s) which satisfy requirements.</v>
      </c>
      <c r="B9" s="546"/>
      <c r="C9" s="546"/>
      <c r="D9" s="546"/>
      <c r="E9" s="546"/>
      <c r="F9" s="546"/>
      <c r="G9" s="547"/>
    </row>
    <row r="10" spans="1:35" ht="15" customHeight="1" x14ac:dyDescent="0.25">
      <c r="A10" s="541" t="str">
        <f>'Control Panel'!F62&amp;" - "&amp;'Control Panel'!E62</f>
        <v>4.17 - Investment Management</v>
      </c>
      <c r="B10" s="541"/>
      <c r="C10" s="541"/>
      <c r="D10" s="542" t="str">
        <f>A9</f>
        <v>Replace this text with the primary product name(s) which satisfy requirements.</v>
      </c>
      <c r="E10" s="542"/>
      <c r="F10" s="542"/>
      <c r="G10" s="542"/>
    </row>
    <row r="11" spans="1:35" ht="15" customHeight="1" x14ac:dyDescent="0.25">
      <c r="A11" s="540" t="s">
        <v>665</v>
      </c>
      <c r="B11" s="540"/>
      <c r="C11" s="540"/>
      <c r="D11" s="540"/>
      <c r="E11" s="540"/>
      <c r="F11" s="540"/>
      <c r="G11" s="540"/>
      <c r="AA11" s="2" t="s">
        <v>30</v>
      </c>
      <c r="AI11" s="3"/>
    </row>
    <row r="12" spans="1:35" ht="15" customHeight="1" x14ac:dyDescent="0.25">
      <c r="A12" s="269" t="str">
        <f>'Accounts Payable'!A12</f>
        <v>Number</v>
      </c>
      <c r="B12" s="270" t="str">
        <f>'Accounts Payable'!B12</f>
        <v>Application Requirements</v>
      </c>
      <c r="C12" s="271" t="str">
        <f>'Accounts Payable'!C12</f>
        <v>Priority</v>
      </c>
      <c r="D12" s="269" t="str">
        <f>'Accounts Payable'!D12</f>
        <v>Availability</v>
      </c>
      <c r="E12" s="271" t="str">
        <f>'Accounts Payable'!E12</f>
        <v>Cost</v>
      </c>
      <c r="F12" s="270" t="str">
        <f>'Accounts Payable'!F12</f>
        <v>Required Product(s)</v>
      </c>
      <c r="G12" s="270" t="str">
        <f>'Accounts Payable'!G12</f>
        <v>Comments</v>
      </c>
      <c r="AA12" s="4" t="s">
        <v>27</v>
      </c>
      <c r="AC12" s="5">
        <f>COUNTIF(AB:AB,"Error -- Availability entered in an incorrect format")</f>
        <v>0</v>
      </c>
    </row>
    <row r="13" spans="1:35" s="15" customFormat="1" x14ac:dyDescent="0.25">
      <c r="A13" s="7">
        <v>1</v>
      </c>
      <c r="B13" s="280" t="s">
        <v>711</v>
      </c>
      <c r="C13" s="281"/>
      <c r="D13" s="7"/>
      <c r="E13" s="267"/>
      <c r="F13" s="215" t="str">
        <f>IF($D$10=$A$9,"N/A",$D$10)</f>
        <v>N/A</v>
      </c>
      <c r="G13" s="10"/>
      <c r="AA13" s="15" t="str">
        <f>TRIM($D13)</f>
        <v/>
      </c>
      <c r="AB13" s="15" t="str">
        <f>IF(LEN($AA13)=0,"N",IF(LEN($AA13)&gt;1,"Error -- Availability entered in an incorrect format",IF($AA13='Control Panel'!$F$36,$AA13,IF($AA13='Control Panel'!$F$37,$AA13,IF($AA13='Control Panel'!$F$38,$AA13,IF($AA13='Control Panel'!$F$39,$AA13,IF($AA13='Control Panel'!$F$40,$AA13,IF($AA13='Control Panel'!$F$41,$AA13,"Error -- Availability entered in an incorrect format"))))))))</f>
        <v>N</v>
      </c>
    </row>
    <row r="14" spans="1:35" s="15" customFormat="1" x14ac:dyDescent="0.25">
      <c r="A14" s="7">
        <v>2</v>
      </c>
      <c r="B14" s="287" t="s">
        <v>2520</v>
      </c>
      <c r="C14" s="281" t="s">
        <v>6</v>
      </c>
      <c r="D14" s="7"/>
      <c r="E14" s="267"/>
      <c r="F14" s="215" t="str">
        <f t="shared" ref="F14:F44" si="0">IF($D$10=$A$9,"N/A",$D$10)</f>
        <v>N/A</v>
      </c>
      <c r="G14" s="10"/>
      <c r="AA14" s="15" t="str">
        <f t="shared" ref="AA14:AA44" si="1">TRIM($D14)</f>
        <v/>
      </c>
      <c r="AB14" s="15" t="str">
        <f>IF(LEN($AA14)=0,"N",IF(LEN($AA14)&gt;1,"Error -- Availability entered in an incorrect format",IF($AA14='Control Panel'!$F$36,$AA14,IF($AA14='Control Panel'!$F$37,$AA14,IF($AA14='Control Panel'!$F$38,$AA14,IF($AA14='Control Panel'!$F$39,$AA14,IF($AA14='Control Panel'!$F$40,$AA14,IF($AA14='Control Panel'!$F$41,$AA14,"Error -- Availability entered in an incorrect format"))))))))</f>
        <v>N</v>
      </c>
    </row>
    <row r="15" spans="1:35" s="13" customFormat="1" ht="30" x14ac:dyDescent="0.25">
      <c r="A15" s="7">
        <v>3</v>
      </c>
      <c r="B15" s="287" t="s">
        <v>2521</v>
      </c>
      <c r="C15" s="281" t="s">
        <v>6</v>
      </c>
      <c r="D15" s="7"/>
      <c r="E15" s="267"/>
      <c r="F15" s="215" t="str">
        <f t="shared" si="0"/>
        <v>N/A</v>
      </c>
      <c r="G15" s="10"/>
      <c r="AA15" s="13" t="str">
        <f t="shared" si="1"/>
        <v/>
      </c>
      <c r="AB15" s="13" t="str">
        <f>IF(LEN($AA15)=0,"N",IF(LEN($AA15)&gt;1,"Error -- Availability entered in an incorrect format",IF($AA15='Control Panel'!$F$36,$AA15,IF($AA15='Control Panel'!$F$37,$AA15,IF($AA15='Control Panel'!$F$38,$AA15,IF($AA15='Control Panel'!$F$39,$AA15,IF($AA15='Control Panel'!$F$40,$AA15,IF($AA15='Control Panel'!$F$41,$AA15,"Error -- Availability entered in an incorrect format"))))))))</f>
        <v>N</v>
      </c>
    </row>
    <row r="16" spans="1:35" s="13" customFormat="1" ht="30" x14ac:dyDescent="0.25">
      <c r="A16" s="7">
        <v>4</v>
      </c>
      <c r="B16" s="287" t="s">
        <v>2522</v>
      </c>
      <c r="C16" s="281" t="s">
        <v>6</v>
      </c>
      <c r="D16" s="7"/>
      <c r="E16" s="267"/>
      <c r="F16" s="215" t="str">
        <f t="shared" si="0"/>
        <v>N/A</v>
      </c>
      <c r="G16" s="10"/>
      <c r="AA16" s="13" t="str">
        <f t="shared" si="1"/>
        <v/>
      </c>
      <c r="AB16" s="13" t="str">
        <f>IF(LEN($AA16)=0,"N",IF(LEN($AA16)&gt;1,"Error -- Availability entered in an incorrect format",IF($AA16='Control Panel'!$F$36,$AA16,IF($AA16='Control Panel'!$F$37,$AA16,IF($AA16='Control Panel'!$F$38,$AA16,IF($AA16='Control Panel'!$F$39,$AA16,IF($AA16='Control Panel'!$F$40,$AA16,IF($AA16='Control Panel'!$F$41,$AA16,"Error -- Availability entered in an incorrect format"))))))))</f>
        <v>N</v>
      </c>
    </row>
    <row r="17" spans="1:28" s="13" customFormat="1" ht="30" x14ac:dyDescent="0.25">
      <c r="A17" s="7">
        <v>5</v>
      </c>
      <c r="B17" s="287" t="s">
        <v>2523</v>
      </c>
      <c r="C17" s="281" t="s">
        <v>7</v>
      </c>
      <c r="D17" s="7"/>
      <c r="E17" s="267"/>
      <c r="F17" s="215" t="str">
        <f t="shared" si="0"/>
        <v>N/A</v>
      </c>
      <c r="G17" s="10"/>
      <c r="AA17" s="13" t="str">
        <f t="shared" si="1"/>
        <v/>
      </c>
      <c r="AB17" s="13" t="str">
        <f>IF(LEN($AA17)=0,"N",IF(LEN($AA17)&gt;1,"Error -- Availability entered in an incorrect format",IF($AA17='Control Panel'!$F$36,$AA17,IF($AA17='Control Panel'!$F$37,$AA17,IF($AA17='Control Panel'!$F$38,$AA17,IF($AA17='Control Panel'!$F$39,$AA17,IF($AA17='Control Panel'!$F$40,$AA17,IF($AA17='Control Panel'!$F$41,$AA17,"Error -- Availability entered in an incorrect format"))))))))</f>
        <v>N</v>
      </c>
    </row>
    <row r="18" spans="1:28" s="13" customFormat="1" x14ac:dyDescent="0.25">
      <c r="A18" s="7">
        <v>6</v>
      </c>
      <c r="B18" s="287" t="s">
        <v>2524</v>
      </c>
      <c r="C18" s="281" t="s">
        <v>7</v>
      </c>
      <c r="D18" s="7"/>
      <c r="E18" s="267"/>
      <c r="F18" s="215" t="str">
        <f t="shared" si="0"/>
        <v>N/A</v>
      </c>
      <c r="G18" s="10"/>
      <c r="AA18" s="13" t="str">
        <f t="shared" si="1"/>
        <v/>
      </c>
      <c r="AB18" s="13" t="str">
        <f>IF(LEN($AA18)=0,"N",IF(LEN($AA18)&gt;1,"Error -- Availability entered in an incorrect format",IF($AA18='Control Panel'!$F$36,$AA18,IF($AA18='Control Panel'!$F$37,$AA18,IF($AA18='Control Panel'!$F$38,$AA18,IF($AA18='Control Panel'!$F$39,$AA18,IF($AA18='Control Panel'!$F$40,$AA18,IF($AA18='Control Panel'!$F$41,$AA18,"Error -- Availability entered in an incorrect format"))))))))</f>
        <v>N</v>
      </c>
    </row>
    <row r="19" spans="1:28" s="13" customFormat="1" ht="30" x14ac:dyDescent="0.25">
      <c r="A19" s="7">
        <v>7</v>
      </c>
      <c r="B19" s="287" t="s">
        <v>2525</v>
      </c>
      <c r="C19" s="281" t="s">
        <v>6</v>
      </c>
      <c r="D19" s="7"/>
      <c r="E19" s="267"/>
      <c r="F19" s="215" t="str">
        <f t="shared" si="0"/>
        <v>N/A</v>
      </c>
      <c r="G19" s="10"/>
      <c r="AA19" s="13" t="str">
        <f t="shared" si="1"/>
        <v/>
      </c>
      <c r="AB19" s="13" t="str">
        <f>IF(LEN($AA19)=0,"N",IF(LEN($AA19)&gt;1,"Error -- Availability entered in an incorrect format",IF($AA19='Control Panel'!$F$36,$AA19,IF($AA19='Control Panel'!$F$37,$AA19,IF($AA19='Control Panel'!$F$38,$AA19,IF($AA19='Control Panel'!$F$39,$AA19,IF($AA19='Control Panel'!$F$40,$AA19,IF($AA19='Control Panel'!$F$41,$AA19,"Error -- Availability entered in an incorrect format"))))))))</f>
        <v>N</v>
      </c>
    </row>
    <row r="20" spans="1:28" s="13" customFormat="1" ht="30" x14ac:dyDescent="0.25">
      <c r="A20" s="7">
        <v>8</v>
      </c>
      <c r="B20" s="287" t="s">
        <v>2526</v>
      </c>
      <c r="C20" s="281" t="s">
        <v>6</v>
      </c>
      <c r="D20" s="7"/>
      <c r="E20" s="267"/>
      <c r="F20" s="215" t="str">
        <f t="shared" si="0"/>
        <v>N/A</v>
      </c>
      <c r="G20" s="10"/>
      <c r="AA20" s="13" t="str">
        <f t="shared" si="1"/>
        <v/>
      </c>
      <c r="AB20" s="13" t="str">
        <f>IF(LEN($AA20)=0,"N",IF(LEN($AA20)&gt;1,"Error -- Availability entered in an incorrect format",IF($AA20='Control Panel'!$F$36,$AA20,IF($AA20='Control Panel'!$F$37,$AA20,IF($AA20='Control Panel'!$F$38,$AA20,IF($AA20='Control Panel'!$F$39,$AA20,IF($AA20='Control Panel'!$F$40,$AA20,IF($AA20='Control Panel'!$F$41,$AA20,"Error -- Availability entered in an incorrect format"))))))))</f>
        <v>N</v>
      </c>
    </row>
    <row r="21" spans="1:28" s="13" customFormat="1" x14ac:dyDescent="0.25">
      <c r="A21" s="7">
        <v>9</v>
      </c>
      <c r="B21" s="287" t="s">
        <v>2527</v>
      </c>
      <c r="C21" s="281" t="s">
        <v>6</v>
      </c>
      <c r="D21" s="7"/>
      <c r="E21" s="267"/>
      <c r="F21" s="215" t="str">
        <f t="shared" si="0"/>
        <v>N/A</v>
      </c>
      <c r="G21" s="10"/>
      <c r="AA21" s="13" t="str">
        <f t="shared" si="1"/>
        <v/>
      </c>
      <c r="AB21" s="13" t="str">
        <f>IF(LEN($AA21)=0,"N",IF(LEN($AA21)&gt;1,"Error -- Availability entered in an incorrect format",IF($AA21='Control Panel'!$F$36,$AA21,IF($AA21='Control Panel'!$F$37,$AA21,IF($AA21='Control Panel'!$F$38,$AA21,IF($AA21='Control Panel'!$F$39,$AA21,IF($AA21='Control Panel'!$F$40,$AA21,IF($AA21='Control Panel'!$F$41,$AA21,"Error -- Availability entered in an incorrect format"))))))))</f>
        <v>N</v>
      </c>
    </row>
    <row r="22" spans="1:28" s="13" customFormat="1" x14ac:dyDescent="0.25">
      <c r="A22" s="7">
        <v>10</v>
      </c>
      <c r="B22" s="287" t="s">
        <v>2528</v>
      </c>
      <c r="C22" s="284" t="s">
        <v>6</v>
      </c>
      <c r="D22" s="7"/>
      <c r="E22" s="267"/>
      <c r="F22" s="215" t="str">
        <f t="shared" si="0"/>
        <v>N/A</v>
      </c>
      <c r="G22" s="10"/>
      <c r="AA22" s="13" t="str">
        <f t="shared" si="1"/>
        <v/>
      </c>
      <c r="AB22" s="13" t="str">
        <f>IF(LEN($AA22)=0,"N",IF(LEN($AA22)&gt;1,"Error -- Availability entered in an incorrect format",IF($AA22='Control Panel'!$F$36,$AA22,IF($AA22='Control Panel'!$F$37,$AA22,IF($AA22='Control Panel'!$F$38,$AA22,IF($AA22='Control Panel'!$F$39,$AA22,IF($AA22='Control Panel'!$F$40,$AA22,IF($AA22='Control Panel'!$F$41,$AA22,"Error -- Availability entered in an incorrect format"))))))))</f>
        <v>N</v>
      </c>
    </row>
    <row r="23" spans="1:28" s="13" customFormat="1" ht="30" x14ac:dyDescent="0.25">
      <c r="A23" s="7">
        <v>11</v>
      </c>
      <c r="B23" s="287" t="s">
        <v>2529</v>
      </c>
      <c r="C23" s="281" t="s">
        <v>7</v>
      </c>
      <c r="D23" s="7"/>
      <c r="E23" s="267"/>
      <c r="F23" s="215" t="str">
        <f t="shared" si="0"/>
        <v>N/A</v>
      </c>
      <c r="G23" s="10"/>
      <c r="AA23" s="13" t="str">
        <f t="shared" si="1"/>
        <v/>
      </c>
      <c r="AB23" s="13" t="str">
        <f>IF(LEN($AA23)=0,"N",IF(LEN($AA23)&gt;1,"Error -- Availability entered in an incorrect format",IF($AA23='Control Panel'!$F$36,$AA23,IF($AA23='Control Panel'!$F$37,$AA23,IF($AA23='Control Panel'!$F$38,$AA23,IF($AA23='Control Panel'!$F$39,$AA23,IF($AA23='Control Panel'!$F$40,$AA23,IF($AA23='Control Panel'!$F$41,$AA23,"Error -- Availability entered in an incorrect format"))))))))</f>
        <v>N</v>
      </c>
    </row>
    <row r="24" spans="1:28" s="13" customFormat="1" x14ac:dyDescent="0.25">
      <c r="A24" s="7">
        <v>12</v>
      </c>
      <c r="B24" s="287" t="s">
        <v>2530</v>
      </c>
      <c r="C24" s="281" t="s">
        <v>7</v>
      </c>
      <c r="D24" s="7"/>
      <c r="E24" s="267"/>
      <c r="F24" s="215" t="str">
        <f t="shared" si="0"/>
        <v>N/A</v>
      </c>
      <c r="G24" s="10"/>
      <c r="AA24" s="13" t="str">
        <f t="shared" si="1"/>
        <v/>
      </c>
      <c r="AB24" s="13" t="str">
        <f>IF(LEN($AA24)=0,"N",IF(LEN($AA24)&gt;1,"Error -- Availability entered in an incorrect format",IF($AA24='Control Panel'!$F$36,$AA24,IF($AA24='Control Panel'!$F$37,$AA24,IF($AA24='Control Panel'!$F$38,$AA24,IF($AA24='Control Panel'!$F$39,$AA24,IF($AA24='Control Panel'!$F$40,$AA24,IF($AA24='Control Panel'!$F$41,$AA24,"Error -- Availability entered in an incorrect format"))))))))</f>
        <v>N</v>
      </c>
    </row>
    <row r="25" spans="1:28" s="15" customFormat="1" x14ac:dyDescent="0.25">
      <c r="A25" s="7">
        <v>13</v>
      </c>
      <c r="B25" s="287" t="s">
        <v>2531</v>
      </c>
      <c r="C25" s="281" t="s">
        <v>6</v>
      </c>
      <c r="D25" s="12"/>
      <c r="E25" s="268"/>
      <c r="F25" s="215" t="str">
        <f t="shared" si="0"/>
        <v>N/A</v>
      </c>
      <c r="G25" s="6"/>
      <c r="AA25" s="15" t="str">
        <f t="shared" si="1"/>
        <v/>
      </c>
      <c r="AB25" s="15" t="str">
        <f>IF(LEN($AA25)=0,"N",IF(LEN($AA25)&gt;1,"Error -- Availability entered in an incorrect format",IF($AA25='Control Panel'!$F$36,$AA25,IF($AA25='Control Panel'!$F$37,$AA25,IF($AA25='Control Panel'!$F$38,$AA25,IF($AA25='Control Panel'!$F$39,$AA25,IF($AA25='Control Panel'!$F$40,$AA25,IF($AA25='Control Panel'!$F$41,$AA25,"Error -- Availability entered in an incorrect format"))))))))</f>
        <v>N</v>
      </c>
    </row>
    <row r="26" spans="1:28" s="15" customFormat="1" x14ac:dyDescent="0.25">
      <c r="A26" s="7">
        <v>14</v>
      </c>
      <c r="B26" s="287" t="s">
        <v>2532</v>
      </c>
      <c r="C26" s="281" t="s">
        <v>6</v>
      </c>
      <c r="D26" s="12"/>
      <c r="E26" s="268"/>
      <c r="F26" s="215" t="str">
        <f t="shared" si="0"/>
        <v>N/A</v>
      </c>
      <c r="G26" s="6"/>
      <c r="AA26" s="15" t="str">
        <f t="shared" si="1"/>
        <v/>
      </c>
      <c r="AB26" s="15" t="str">
        <f>IF(LEN($AA26)=0,"N",IF(LEN($AA26)&gt;1,"Error -- Availability entered in an incorrect format",IF($AA26='Control Panel'!$F$36,$AA26,IF($AA26='Control Panel'!$F$37,$AA26,IF($AA26='Control Panel'!$F$38,$AA26,IF($AA26='Control Panel'!$F$39,$AA26,IF($AA26='Control Panel'!$F$40,$AA26,IF($AA26='Control Panel'!$F$41,$AA26,"Error -- Availability entered in an incorrect format"))))))))</f>
        <v>N</v>
      </c>
    </row>
    <row r="27" spans="1:28" s="15" customFormat="1" ht="30" x14ac:dyDescent="0.25">
      <c r="A27" s="7">
        <v>15</v>
      </c>
      <c r="B27" s="287" t="s">
        <v>2533</v>
      </c>
      <c r="C27" s="281" t="s">
        <v>6</v>
      </c>
      <c r="D27" s="12"/>
      <c r="E27" s="268"/>
      <c r="F27" s="215" t="str">
        <f t="shared" si="0"/>
        <v>N/A</v>
      </c>
      <c r="G27" s="6"/>
      <c r="AA27" s="15" t="str">
        <f t="shared" si="1"/>
        <v/>
      </c>
      <c r="AB27" s="15" t="str">
        <f>IF(LEN($AA27)=0,"N",IF(LEN($AA27)&gt;1,"Error -- Availability entered in an incorrect format",IF($AA27='Control Panel'!$F$36,$AA27,IF($AA27='Control Panel'!$F$37,$AA27,IF($AA27='Control Panel'!$F$38,$AA27,IF($AA27='Control Panel'!$F$39,$AA27,IF($AA27='Control Panel'!$F$40,$AA27,IF($AA27='Control Panel'!$F$41,$AA27,"Error -- Availability entered in an incorrect format"))))))))</f>
        <v>N</v>
      </c>
    </row>
    <row r="28" spans="1:28" s="15" customFormat="1" ht="45" x14ac:dyDescent="0.25">
      <c r="A28" s="7">
        <v>16</v>
      </c>
      <c r="B28" s="287" t="s">
        <v>2534</v>
      </c>
      <c r="C28" s="281" t="s">
        <v>5</v>
      </c>
      <c r="D28" s="12"/>
      <c r="E28" s="268"/>
      <c r="F28" s="215" t="str">
        <f t="shared" si="0"/>
        <v>N/A</v>
      </c>
      <c r="G28" s="6"/>
      <c r="AA28" s="15" t="str">
        <f t="shared" si="1"/>
        <v/>
      </c>
      <c r="AB28" s="15" t="str">
        <f>IF(LEN($AA28)=0,"N",IF(LEN($AA28)&gt;1,"Error -- Availability entered in an incorrect format",IF($AA28='Control Panel'!$F$36,$AA28,IF($AA28='Control Panel'!$F$37,$AA28,IF($AA28='Control Panel'!$F$38,$AA28,IF($AA28='Control Panel'!$F$39,$AA28,IF($AA28='Control Panel'!$F$40,$AA28,IF($AA28='Control Panel'!$F$41,$AA28,"Error -- Availability entered in an incorrect format"))))))))</f>
        <v>N</v>
      </c>
    </row>
    <row r="29" spans="1:28" s="15" customFormat="1" x14ac:dyDescent="0.25">
      <c r="A29" s="7">
        <v>17</v>
      </c>
      <c r="B29" s="287" t="s">
        <v>2535</v>
      </c>
      <c r="C29" s="281" t="s">
        <v>6</v>
      </c>
      <c r="D29" s="12"/>
      <c r="E29" s="268"/>
      <c r="F29" s="215" t="str">
        <f t="shared" si="0"/>
        <v>N/A</v>
      </c>
      <c r="G29" s="6"/>
      <c r="AA29" s="15" t="str">
        <f t="shared" si="1"/>
        <v/>
      </c>
      <c r="AB29" s="15" t="str">
        <f>IF(LEN($AA29)=0,"N",IF(LEN($AA29)&gt;1,"Error -- Availability entered in an incorrect format",IF($AA29='Control Panel'!$F$36,$AA29,IF($AA29='Control Panel'!$F$37,$AA29,IF($AA29='Control Panel'!$F$38,$AA29,IF($AA29='Control Panel'!$F$39,$AA29,IF($AA29='Control Panel'!$F$40,$AA29,IF($AA29='Control Panel'!$F$41,$AA29,"Error -- Availability entered in an incorrect format"))))))))</f>
        <v>N</v>
      </c>
    </row>
    <row r="30" spans="1:28" s="15" customFormat="1" x14ac:dyDescent="0.25">
      <c r="A30" s="7">
        <v>18</v>
      </c>
      <c r="B30" s="287" t="s">
        <v>2536</v>
      </c>
      <c r="C30" s="281" t="s">
        <v>6</v>
      </c>
      <c r="D30" s="12"/>
      <c r="E30" s="268"/>
      <c r="F30" s="215" t="str">
        <f t="shared" si="0"/>
        <v>N/A</v>
      </c>
      <c r="G30" s="6"/>
      <c r="AA30" s="15" t="str">
        <f t="shared" si="1"/>
        <v/>
      </c>
      <c r="AB30" s="15" t="str">
        <f>IF(LEN($AA30)=0,"N",IF(LEN($AA30)&gt;1,"Error -- Availability entered in an incorrect format",IF($AA30='Control Panel'!$F$36,$AA30,IF($AA30='Control Panel'!$F$37,$AA30,IF($AA30='Control Panel'!$F$38,$AA30,IF($AA30='Control Panel'!$F$39,$AA30,IF($AA30='Control Panel'!$F$40,$AA30,IF($AA30='Control Panel'!$F$41,$AA30,"Error -- Availability entered in an incorrect format"))))))))</f>
        <v>N</v>
      </c>
    </row>
    <row r="31" spans="1:28" s="15" customFormat="1" ht="30" x14ac:dyDescent="0.25">
      <c r="A31" s="7">
        <v>19</v>
      </c>
      <c r="B31" s="283" t="s">
        <v>2537</v>
      </c>
      <c r="C31" s="281" t="s">
        <v>7</v>
      </c>
      <c r="D31" s="231"/>
      <c r="E31" s="268"/>
      <c r="F31" s="215" t="str">
        <f t="shared" si="0"/>
        <v>N/A</v>
      </c>
      <c r="G31" s="6"/>
      <c r="AA31" s="15" t="str">
        <f t="shared" si="1"/>
        <v/>
      </c>
      <c r="AB31" s="15" t="str">
        <f>IF(LEN($AA31)=0,"N",IF(LEN($AA31)&gt;1,"Error -- Availability entered in an incorrect format",IF($AA31='Control Panel'!$F$36,$AA31,IF($AA31='Control Panel'!$F$37,$AA31,IF($AA31='Control Panel'!$F$38,$AA31,IF($AA31='Control Panel'!$F$39,$AA31,IF($AA31='Control Panel'!$F$40,$AA31,IF($AA31='Control Panel'!$F$41,$AA31,"Error -- Availability entered in an incorrect format"))))))))</f>
        <v>N</v>
      </c>
    </row>
    <row r="32" spans="1:28" s="15" customFormat="1" x14ac:dyDescent="0.25">
      <c r="A32" s="7">
        <v>20</v>
      </c>
      <c r="B32" s="283" t="s">
        <v>2538</v>
      </c>
      <c r="C32" s="281" t="s">
        <v>6</v>
      </c>
      <c r="D32" s="231"/>
      <c r="E32" s="268"/>
      <c r="F32" s="215" t="str">
        <f t="shared" si="0"/>
        <v>N/A</v>
      </c>
      <c r="G32" s="6"/>
      <c r="AA32" s="15" t="str">
        <f t="shared" si="1"/>
        <v/>
      </c>
      <c r="AB32" s="15" t="str">
        <f>IF(LEN($AA32)=0,"N",IF(LEN($AA32)&gt;1,"Error -- Availability entered in an incorrect format",IF($AA32='Control Panel'!$F$36,$AA32,IF($AA32='Control Panel'!$F$37,$AA32,IF($AA32='Control Panel'!$F$38,$AA32,IF($AA32='Control Panel'!$F$39,$AA32,IF($AA32='Control Panel'!$F$40,$AA32,IF($AA32='Control Panel'!$F$41,$AA32,"Error -- Availability entered in an incorrect format"))))))))</f>
        <v>N</v>
      </c>
    </row>
    <row r="33" spans="1:28" s="15" customFormat="1" x14ac:dyDescent="0.25">
      <c r="A33" s="7">
        <v>21</v>
      </c>
      <c r="B33" s="283" t="s">
        <v>2539</v>
      </c>
      <c r="C33" s="281" t="s">
        <v>6</v>
      </c>
      <c r="D33" s="231"/>
      <c r="E33" s="268"/>
      <c r="F33" s="215" t="str">
        <f t="shared" si="0"/>
        <v>N/A</v>
      </c>
      <c r="G33" s="6"/>
      <c r="AA33" s="15" t="str">
        <f t="shared" si="1"/>
        <v/>
      </c>
      <c r="AB33" s="15" t="str">
        <f>IF(LEN($AA33)=0,"N",IF(LEN($AA33)&gt;1,"Error -- Availability entered in an incorrect format",IF($AA33='Control Panel'!$F$36,$AA33,IF($AA33='Control Panel'!$F$37,$AA33,IF($AA33='Control Panel'!$F$38,$AA33,IF($AA33='Control Panel'!$F$39,$AA33,IF($AA33='Control Panel'!$F$40,$AA33,IF($AA33='Control Panel'!$F$41,$AA33,"Error -- Availability entered in an incorrect format"))))))))</f>
        <v>N</v>
      </c>
    </row>
    <row r="34" spans="1:28" s="15" customFormat="1" ht="30" x14ac:dyDescent="0.25">
      <c r="A34" s="7">
        <v>22</v>
      </c>
      <c r="B34" s="283" t="s">
        <v>2540</v>
      </c>
      <c r="C34" s="281" t="s">
        <v>6</v>
      </c>
      <c r="D34" s="231"/>
      <c r="E34" s="268"/>
      <c r="F34" s="215" t="str">
        <f t="shared" si="0"/>
        <v>N/A</v>
      </c>
      <c r="G34" s="6"/>
      <c r="AA34" s="15" t="str">
        <f t="shared" si="1"/>
        <v/>
      </c>
      <c r="AB34" s="15" t="str">
        <f>IF(LEN($AA34)=0,"N",IF(LEN($AA34)&gt;1,"Error -- Availability entered in an incorrect format",IF($AA34='Control Panel'!$F$36,$AA34,IF($AA34='Control Panel'!$F$37,$AA34,IF($AA34='Control Panel'!$F$38,$AA34,IF($AA34='Control Panel'!$F$39,$AA34,IF($AA34='Control Panel'!$F$40,$AA34,IF($AA34='Control Panel'!$F$41,$AA34,"Error -- Availability entered in an incorrect format"))))))))</f>
        <v>N</v>
      </c>
    </row>
    <row r="35" spans="1:28" s="15" customFormat="1" ht="30" x14ac:dyDescent="0.25">
      <c r="A35" s="7">
        <v>23</v>
      </c>
      <c r="B35" s="283" t="s">
        <v>2541</v>
      </c>
      <c r="C35" s="281" t="s">
        <v>6</v>
      </c>
      <c r="D35" s="231"/>
      <c r="E35" s="268"/>
      <c r="F35" s="215" t="str">
        <f t="shared" si="0"/>
        <v>N/A</v>
      </c>
      <c r="G35" s="6"/>
      <c r="AA35" s="15" t="str">
        <f t="shared" si="1"/>
        <v/>
      </c>
      <c r="AB35" s="15" t="str">
        <f>IF(LEN($AA35)=0,"N",IF(LEN($AA35)&gt;1,"Error -- Availability entered in an incorrect format",IF($AA35='Control Panel'!$F$36,$AA35,IF($AA35='Control Panel'!$F$37,$AA35,IF($AA35='Control Panel'!$F$38,$AA35,IF($AA35='Control Panel'!$F$39,$AA35,IF($AA35='Control Panel'!$F$40,$AA35,IF($AA35='Control Panel'!$F$41,$AA35,"Error -- Availability entered in an incorrect format"))))))))</f>
        <v>N</v>
      </c>
    </row>
    <row r="36" spans="1:28" s="15" customFormat="1" ht="30" x14ac:dyDescent="0.25">
      <c r="A36" s="7">
        <v>24</v>
      </c>
      <c r="B36" s="283" t="s">
        <v>2542</v>
      </c>
      <c r="C36" s="281" t="s">
        <v>6</v>
      </c>
      <c r="D36" s="231"/>
      <c r="E36" s="268"/>
      <c r="F36" s="215" t="str">
        <f t="shared" si="0"/>
        <v>N/A</v>
      </c>
      <c r="G36" s="6"/>
      <c r="AA36" s="15" t="str">
        <f t="shared" si="1"/>
        <v/>
      </c>
      <c r="AB36" s="15" t="str">
        <f>IF(LEN($AA36)=0,"N",IF(LEN($AA36)&gt;1,"Error -- Availability entered in an incorrect format",IF($AA36='Control Panel'!$F$36,$AA36,IF($AA36='Control Panel'!$F$37,$AA36,IF($AA36='Control Panel'!$F$38,$AA36,IF($AA36='Control Panel'!$F$39,$AA36,IF($AA36='Control Panel'!$F$40,$AA36,IF($AA36='Control Panel'!$F$41,$AA36,"Error -- Availability entered in an incorrect format"))))))))</f>
        <v>N</v>
      </c>
    </row>
    <row r="37" spans="1:28" s="15" customFormat="1" x14ac:dyDescent="0.25">
      <c r="A37" s="7">
        <v>25</v>
      </c>
      <c r="B37" s="283" t="s">
        <v>2543</v>
      </c>
      <c r="C37" s="281" t="s">
        <v>6</v>
      </c>
      <c r="D37" s="231"/>
      <c r="E37" s="268"/>
      <c r="F37" s="215" t="str">
        <f t="shared" si="0"/>
        <v>N/A</v>
      </c>
      <c r="G37" s="6"/>
      <c r="AA37" s="15" t="str">
        <f t="shared" si="1"/>
        <v/>
      </c>
      <c r="AB37" s="15" t="str">
        <f>IF(LEN($AA37)=0,"N",IF(LEN($AA37)&gt;1,"Error -- Availability entered in an incorrect format",IF($AA37='Control Panel'!$F$36,$AA37,IF($AA37='Control Panel'!$F$37,$AA37,IF($AA37='Control Panel'!$F$38,$AA37,IF($AA37='Control Panel'!$F$39,$AA37,IF($AA37='Control Panel'!$F$40,$AA37,IF($AA37='Control Panel'!$F$41,$AA37,"Error -- Availability entered in an incorrect format"))))))))</f>
        <v>N</v>
      </c>
    </row>
    <row r="38" spans="1:28" s="15" customFormat="1" x14ac:dyDescent="0.25">
      <c r="A38" s="7">
        <v>26</v>
      </c>
      <c r="B38" s="283" t="s">
        <v>2544</v>
      </c>
      <c r="C38" s="281" t="s">
        <v>6</v>
      </c>
      <c r="D38" s="231"/>
      <c r="E38" s="268"/>
      <c r="F38" s="215" t="str">
        <f t="shared" si="0"/>
        <v>N/A</v>
      </c>
      <c r="G38" s="6"/>
      <c r="AA38" s="15" t="str">
        <f t="shared" si="1"/>
        <v/>
      </c>
      <c r="AB38" s="15" t="str">
        <f>IF(LEN($AA38)=0,"N",IF(LEN($AA38)&gt;1,"Error -- Availability entered in an incorrect format",IF($AA38='Control Panel'!$F$36,$AA38,IF($AA38='Control Panel'!$F$37,$AA38,IF($AA38='Control Panel'!$F$38,$AA38,IF($AA38='Control Panel'!$F$39,$AA38,IF($AA38='Control Panel'!$F$40,$AA38,IF($AA38='Control Panel'!$F$41,$AA38,"Error -- Availability entered in an incorrect format"))))))))</f>
        <v>N</v>
      </c>
    </row>
    <row r="39" spans="1:28" s="15" customFormat="1" x14ac:dyDescent="0.25">
      <c r="A39" s="7">
        <v>27</v>
      </c>
      <c r="B39" s="283" t="s">
        <v>2545</v>
      </c>
      <c r="C39" s="281" t="s">
        <v>5</v>
      </c>
      <c r="D39" s="231"/>
      <c r="E39" s="268"/>
      <c r="F39" s="215" t="str">
        <f t="shared" si="0"/>
        <v>N/A</v>
      </c>
      <c r="G39" s="6"/>
      <c r="AA39" s="15" t="str">
        <f t="shared" si="1"/>
        <v/>
      </c>
      <c r="AB39" s="15" t="str">
        <f>IF(LEN($AA39)=0,"N",IF(LEN($AA39)&gt;1,"Error -- Availability entered in an incorrect format",IF($AA39='Control Panel'!$F$36,$AA39,IF($AA39='Control Panel'!$F$37,$AA39,IF($AA39='Control Panel'!$F$38,$AA39,IF($AA39='Control Panel'!$F$39,$AA39,IF($AA39='Control Panel'!$F$40,$AA39,IF($AA39='Control Panel'!$F$41,$AA39,"Error -- Availability entered in an incorrect format"))))))))</f>
        <v>N</v>
      </c>
    </row>
    <row r="40" spans="1:28" s="15" customFormat="1" x14ac:dyDescent="0.25">
      <c r="A40" s="7">
        <v>28</v>
      </c>
      <c r="B40" s="280" t="s">
        <v>959</v>
      </c>
      <c r="C40" s="281"/>
      <c r="D40" s="231"/>
      <c r="E40" s="268"/>
      <c r="F40" s="215" t="str">
        <f t="shared" si="0"/>
        <v>N/A</v>
      </c>
      <c r="G40" s="6"/>
      <c r="AA40" s="15" t="str">
        <f t="shared" si="1"/>
        <v/>
      </c>
      <c r="AB40" s="15" t="str">
        <f>IF(LEN($AA40)=0,"N",IF(LEN($AA40)&gt;1,"Error -- Availability entered in an incorrect format",IF($AA40='Control Panel'!$F$36,$AA40,IF($AA40='Control Panel'!$F$37,$AA40,IF($AA40='Control Panel'!$F$38,$AA40,IF($AA40='Control Panel'!$F$39,$AA40,IF($AA40='Control Panel'!$F$40,$AA40,IF($AA40='Control Panel'!$F$41,$AA40,"Error -- Availability entered in an incorrect format"))))))))</f>
        <v>N</v>
      </c>
    </row>
    <row r="41" spans="1:28" s="15" customFormat="1" ht="30" x14ac:dyDescent="0.25">
      <c r="A41" s="7">
        <v>29</v>
      </c>
      <c r="B41" s="287" t="s">
        <v>2546</v>
      </c>
      <c r="C41" s="281" t="s">
        <v>6</v>
      </c>
      <c r="D41" s="231"/>
      <c r="E41" s="268"/>
      <c r="F41" s="215" t="str">
        <f t="shared" si="0"/>
        <v>N/A</v>
      </c>
      <c r="G41" s="6"/>
      <c r="AA41" s="15" t="str">
        <f t="shared" si="1"/>
        <v/>
      </c>
      <c r="AB41" s="15" t="str">
        <f>IF(LEN($AA41)=0,"N",IF(LEN($AA41)&gt;1,"Error -- Availability entered in an incorrect format",IF($AA41='Control Panel'!$F$36,$AA41,IF($AA41='Control Panel'!$F$37,$AA41,IF($AA41='Control Panel'!$F$38,$AA41,IF($AA41='Control Panel'!$F$39,$AA41,IF($AA41='Control Panel'!$F$40,$AA41,IF($AA41='Control Panel'!$F$41,$AA41,"Error -- Availability entered in an incorrect format"))))))))</f>
        <v>N</v>
      </c>
    </row>
    <row r="42" spans="1:28" s="15" customFormat="1" x14ac:dyDescent="0.25">
      <c r="A42" s="7">
        <v>30</v>
      </c>
      <c r="B42" s="287" t="s">
        <v>2547</v>
      </c>
      <c r="C42" s="281" t="s">
        <v>5</v>
      </c>
      <c r="D42" s="231"/>
      <c r="E42" s="268"/>
      <c r="F42" s="215" t="str">
        <f t="shared" si="0"/>
        <v>N/A</v>
      </c>
      <c r="G42" s="6"/>
      <c r="AA42" s="15" t="str">
        <f t="shared" si="1"/>
        <v/>
      </c>
      <c r="AB42" s="15" t="str">
        <f>IF(LEN($AA42)=0,"N",IF(LEN($AA42)&gt;1,"Error -- Availability entered in an incorrect format",IF($AA42='Control Panel'!$F$36,$AA42,IF($AA42='Control Panel'!$F$37,$AA42,IF($AA42='Control Panel'!$F$38,$AA42,IF($AA42='Control Panel'!$F$39,$AA42,IF($AA42='Control Panel'!$F$40,$AA42,IF($AA42='Control Panel'!$F$41,$AA42,"Error -- Availability entered in an incorrect format"))))))))</f>
        <v>N</v>
      </c>
    </row>
    <row r="43" spans="1:28" s="15" customFormat="1" ht="30" x14ac:dyDescent="0.25">
      <c r="A43" s="7">
        <v>31</v>
      </c>
      <c r="B43" s="287" t="s">
        <v>2548</v>
      </c>
      <c r="C43" s="281" t="s">
        <v>6</v>
      </c>
      <c r="D43" s="231"/>
      <c r="E43" s="268"/>
      <c r="F43" s="215" t="str">
        <f t="shared" si="0"/>
        <v>N/A</v>
      </c>
      <c r="G43" s="6"/>
      <c r="AA43" s="15" t="str">
        <f t="shared" si="1"/>
        <v/>
      </c>
      <c r="AB43" s="15" t="str">
        <f>IF(LEN($AA43)=0,"N",IF(LEN($AA43)&gt;1,"Error -- Availability entered in an incorrect format",IF($AA43='Control Panel'!$F$36,$AA43,IF($AA43='Control Panel'!$F$37,$AA43,IF($AA43='Control Panel'!$F$38,$AA43,IF($AA43='Control Panel'!$F$39,$AA43,IF($AA43='Control Panel'!$F$40,$AA43,IF($AA43='Control Panel'!$F$41,$AA43,"Error -- Availability entered in an incorrect format"))))))))</f>
        <v>N</v>
      </c>
    </row>
    <row r="44" spans="1:28" s="15" customFormat="1" ht="30" x14ac:dyDescent="0.25">
      <c r="A44" s="7">
        <v>32</v>
      </c>
      <c r="B44" s="287" t="s">
        <v>963</v>
      </c>
      <c r="C44" s="281" t="s">
        <v>6</v>
      </c>
      <c r="D44" s="231"/>
      <c r="E44" s="268"/>
      <c r="F44" s="215" t="str">
        <f t="shared" si="0"/>
        <v>N/A</v>
      </c>
      <c r="G44" s="6"/>
      <c r="AA44" s="15" t="str">
        <f t="shared" si="1"/>
        <v/>
      </c>
      <c r="AB44" s="15" t="str">
        <f>IF(LEN($AA44)=0,"N",IF(LEN($AA44)&gt;1,"Error -- Availability entered in an incorrect format",IF($AA44='Control Panel'!$F$36,$AA44,IF($AA44='Control Panel'!$F$37,$AA44,IF($AA44='Control Panel'!$F$38,$AA44,IF($AA44='Control Panel'!$F$39,$AA44,IF($AA44='Control Panel'!$F$40,$AA44,IF($AA44='Control Panel'!$F$41,$AA44,"Error -- Availability entered in an incorrect format"))))))))</f>
        <v>N</v>
      </c>
    </row>
  </sheetData>
  <sheetProtection password="E125" sheet="1" objects="1" scenarios="1" formatCells="0" formatRows="0"/>
  <protectedRanges>
    <protectedRange sqref="D1:G1048576" name="Range1"/>
  </protectedRanges>
  <mergeCells count="12">
    <mergeCell ref="A11:G11"/>
    <mergeCell ref="A10:C10"/>
    <mergeCell ref="D10:G10"/>
    <mergeCell ref="A1:G1"/>
    <mergeCell ref="B2:G2"/>
    <mergeCell ref="B3:G3"/>
    <mergeCell ref="B4:G4"/>
    <mergeCell ref="B5:G5"/>
    <mergeCell ref="B6:G6"/>
    <mergeCell ref="B7:G7"/>
    <mergeCell ref="B8:G8"/>
    <mergeCell ref="A9:G9"/>
  </mergeCells>
  <conditionalFormatting sqref="A13:A44 C13:E44 G13:G44">
    <cfRule type="expression" dxfId="99" priority="5">
      <formula>$C13=""</formula>
    </cfRule>
  </conditionalFormatting>
  <conditionalFormatting sqref="B13:B44">
    <cfRule type="expression" dxfId="98" priority="4">
      <formula>$C13=""</formula>
    </cfRule>
  </conditionalFormatting>
  <conditionalFormatting sqref="F13:F44">
    <cfRule type="expression" dxfId="97" priority="3">
      <formula>$C13=""</formula>
    </cfRule>
  </conditionalFormatting>
  <conditionalFormatting sqref="A1:G1">
    <cfRule type="cellIs" dxfId="96" priority="1" operator="equal">
      <formula>"Replace this text with vendor name in the first module."</formula>
    </cfRule>
  </conditionalFormatting>
  <dataValidations count="1">
    <dataValidation type="decimal" allowBlank="1" showInputMessage="1" showErrorMessage="1" errorTitle="Invalid Response" error="Please enter number only and inlcude text in comments column." promptTitle="Cost" prompt="Please enter any related cost for specification compliance." sqref="E13:E44">
      <formula1>0</formula1>
      <formula2>1000000</formula2>
    </dataValidation>
  </dataValidations>
  <printOptions horizontalCentered="1"/>
  <pageMargins left="0.25" right="0.25" top="0.75" bottom="0.75" header="0.3" footer="0.3"/>
  <pageSetup scale="76" fitToHeight="0" orientation="landscape" r:id="rId1"/>
  <headerFooter>
    <oddHeader>&amp;C&amp;"Calibri,Bold"&amp;12City of Bend, OR - ERP System Solution Project RFP #IT14AA
&amp;"Calibri,Italic"&amp;A</oddHeader>
    <oddFooter>&amp;L&amp;"-,Bold"&amp;10&amp;U&amp;K01+019Priority&amp;"-,Regular"&amp;U
H - High | M - Medium | L - Low&amp;C&amp;10&amp;K01+019&amp;P of &amp;N&amp;R&amp;"-,Bold"&amp;10&amp;U&amp;K01+019Availability&amp;"-,Regular"&amp;U
Y - Yes | R - Reporting Tool | T - Third Party
M - Modification | F - Future | N - Not Available</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8433" r:id="rId4" name="Button 1">
              <controlPr defaultSize="0" print="0" autoFill="0" autoPict="0" macro="[0]!FormatSpecs">
                <anchor moveWithCells="1" sizeWithCells="1">
                  <from>
                    <xdr:col>5</xdr:col>
                    <xdr:colOff>1600200</xdr:colOff>
                    <xdr:row>8</xdr:row>
                    <xdr:rowOff>171450</xdr:rowOff>
                  </from>
                  <to>
                    <xdr:col>5</xdr:col>
                    <xdr:colOff>1600200</xdr:colOff>
                    <xdr:row>14</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00000000-0000-0000-0000-000000000000}">
            <xm:f>D10='Control Panel'!$I$25</xm:f>
            <x14:dxf>
              <font>
                <color rgb="FFFFFF00"/>
              </font>
              <fill>
                <patternFill>
                  <fgColor indexed="64"/>
                  <bgColor rgb="FFBF311A"/>
                </patternFill>
              </fill>
            </x14:dxf>
          </x14:cfRule>
          <xm:sqref>D10:G10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errorTitle="Invalid Response" error="Please enter appropriate availability response." promptTitle="Please enter availability:" prompt="_x000a_  Y - Yes_x000a_  R - Reporting_x000a_  T - Third Party_x000a_  M - Modification_x000a_  F - Future_x000a_  N - Not Available_x000a__x000a__x000a_*Paste values permitted.">
          <x14:formula1>
            <xm:f>'Control Panel'!$F$36:$F$41</xm:f>
          </x14:formula1>
          <xm:sqref>D13:D44</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pageSetUpPr fitToPage="1"/>
  </sheetPr>
  <dimension ref="A1:AI58"/>
  <sheetViews>
    <sheetView showGridLines="0" showRowColHeaders="0" workbookViewId="0">
      <pane ySplit="12" topLeftCell="A13" activePane="bottomLeft" state="frozen"/>
      <selection activeCell="B16" sqref="B16"/>
      <selection pane="bottomLeft" activeCell="B16" sqref="B16"/>
    </sheetView>
  </sheetViews>
  <sheetFormatPr defaultColWidth="0" defaultRowHeight="15" x14ac:dyDescent="0.25"/>
  <cols>
    <col min="1" max="1" width="8.7109375" style="218" customWidth="1"/>
    <col min="2" max="2" width="65.7109375" style="219" customWidth="1"/>
    <col min="3" max="3" width="12.7109375" style="220" customWidth="1"/>
    <col min="4" max="4" width="12.7109375" style="221" customWidth="1"/>
    <col min="5" max="5" width="12.7109375" style="220" customWidth="1"/>
    <col min="6" max="6" width="27.7109375" style="222" customWidth="1"/>
    <col min="7" max="7" width="35.7109375" style="219" customWidth="1"/>
    <col min="8" max="8" width="3.7109375" style="2" customWidth="1"/>
    <col min="9" max="34" width="9.140625" style="2" hidden="1" customWidth="1"/>
    <col min="35" max="35" width="4.140625" style="2" hidden="1" customWidth="1"/>
    <col min="36" max="16384" width="9.140625" style="2" hidden="1"/>
  </cols>
  <sheetData>
    <row r="1" spans="1:35" ht="15" customHeight="1" x14ac:dyDescent="0.25">
      <c r="A1" s="548" t="str">
        <f>'Accounts Payable'!A1</f>
        <v>Replace this text with vendor name in the first module.</v>
      </c>
      <c r="B1" s="548"/>
      <c r="C1" s="548"/>
      <c r="D1" s="548"/>
      <c r="E1" s="548"/>
      <c r="F1" s="548"/>
      <c r="G1" s="548"/>
    </row>
    <row r="2" spans="1:35" x14ac:dyDescent="0.25">
      <c r="A2" s="210" t="s">
        <v>8</v>
      </c>
      <c r="B2" s="538" t="s">
        <v>193</v>
      </c>
      <c r="C2" s="538"/>
      <c r="D2" s="538"/>
      <c r="E2" s="538"/>
      <c r="F2" s="538"/>
      <c r="G2" s="538"/>
      <c r="AB2" s="2" t="s">
        <v>219</v>
      </c>
      <c r="AC2" s="2">
        <f>SUBTOTAL(3,A13:A58)</f>
        <v>46</v>
      </c>
    </row>
    <row r="3" spans="1:35" ht="45" customHeight="1" x14ac:dyDescent="0.25">
      <c r="A3" s="232" t="str">
        <f>'Control Panel'!F36</f>
        <v>Y</v>
      </c>
      <c r="B3" s="543" t="str">
        <f>'Control Panel'!H36</f>
        <v>Functionality is provided out of the box through the completion of a task associated with a routine configurable area that includes, but is not limited to, user-defined fields, delivered or configurable workflows, alerts or notifications, standard import/export, table driven setups and standard reports with no changes.  These configuration areas will not be affected by a future upgrade.  The proposed services include implementation and training on this functionality, unless specifically excluded in the Statement of Work, as part of the deployment of the solution.</v>
      </c>
      <c r="C3" s="543"/>
      <c r="D3" s="543"/>
      <c r="E3" s="543"/>
      <c r="F3" s="543"/>
      <c r="G3" s="543"/>
    </row>
    <row r="4" spans="1:35" x14ac:dyDescent="0.25">
      <c r="A4" s="233" t="str">
        <f>'Control Panel'!F37</f>
        <v>R</v>
      </c>
      <c r="B4" s="544" t="str">
        <f>'Control Panel'!H37</f>
        <v>Functionality is provided through reports generated using proposed Reporting Tools.</v>
      </c>
      <c r="C4" s="544"/>
      <c r="D4" s="544"/>
      <c r="E4" s="544"/>
      <c r="F4" s="544"/>
      <c r="G4" s="544"/>
    </row>
    <row r="5" spans="1:35" ht="30" customHeight="1" x14ac:dyDescent="0.25">
      <c r="A5" s="232" t="str">
        <f>'Control Panel'!F38</f>
        <v>T</v>
      </c>
      <c r="B5" s="543" t="str">
        <f>'Control Panel'!H38</f>
        <v>Functionality is provided by proposed third party functionality (i.e., third party is defined as a separate software vendor from the primary software vendor).  The pricing of all third party products that provide this functionality MUST be included in the cost proposal.</v>
      </c>
      <c r="C5" s="543"/>
      <c r="D5" s="543"/>
      <c r="E5" s="543"/>
      <c r="F5" s="543"/>
      <c r="G5" s="543"/>
    </row>
    <row r="6" spans="1:35" x14ac:dyDescent="0.25">
      <c r="A6" s="233" t="str">
        <f>'Control Panel'!F39</f>
        <v>M</v>
      </c>
      <c r="B6" s="544" t="str">
        <f>'Control Panel'!H39</f>
        <v>Functionality is provided through customization to the application, including creation of a new workflow or development of a custom interface, that may have an impact on future upgradability.</v>
      </c>
      <c r="C6" s="544"/>
      <c r="D6" s="544"/>
      <c r="E6" s="544"/>
      <c r="F6" s="544"/>
      <c r="G6" s="544"/>
    </row>
    <row r="7" spans="1:35" ht="16.5" customHeight="1" x14ac:dyDescent="0.25">
      <c r="A7" s="232" t="str">
        <f>'Control Panel'!F40</f>
        <v>F</v>
      </c>
      <c r="B7" s="543" t="str">
        <f>'Control Panel'!H40</f>
        <v>Functionality is provided through a future general availability (GA) release that is scheduled to occur within 1 year of the proposal response.</v>
      </c>
      <c r="C7" s="543"/>
      <c r="D7" s="543"/>
      <c r="E7" s="543"/>
      <c r="F7" s="543"/>
      <c r="G7" s="543"/>
    </row>
    <row r="8" spans="1:35" x14ac:dyDescent="0.25">
      <c r="A8" s="233" t="str">
        <f>'Control Panel'!F41</f>
        <v>N</v>
      </c>
      <c r="B8" s="544" t="str">
        <f>'Control Panel'!H41</f>
        <v>Functionality is not provided.</v>
      </c>
      <c r="C8" s="544"/>
      <c r="D8" s="544"/>
      <c r="E8" s="544"/>
      <c r="F8" s="544"/>
      <c r="G8" s="544"/>
    </row>
    <row r="9" spans="1:35" x14ac:dyDescent="0.25">
      <c r="A9" s="545" t="str">
        <f>'Control Panel'!I25</f>
        <v>Replace this text with the primary product name(s) which satisfy requirements.</v>
      </c>
      <c r="B9" s="546"/>
      <c r="C9" s="546"/>
      <c r="D9" s="546"/>
      <c r="E9" s="546"/>
      <c r="F9" s="546"/>
      <c r="G9" s="547"/>
    </row>
    <row r="10" spans="1:35" ht="15" customHeight="1" x14ac:dyDescent="0.25">
      <c r="A10" s="541" t="str">
        <f>'Control Panel'!F63&amp;" - "&amp;'Control Panel'!E63</f>
        <v>4.18 - Master Address</v>
      </c>
      <c r="B10" s="541"/>
      <c r="C10" s="541"/>
      <c r="D10" s="542" t="str">
        <f>A9</f>
        <v>Replace this text with the primary product name(s) which satisfy requirements.</v>
      </c>
      <c r="E10" s="542"/>
      <c r="F10" s="542"/>
      <c r="G10" s="542"/>
    </row>
    <row r="11" spans="1:35" ht="30" customHeight="1" x14ac:dyDescent="0.25">
      <c r="A11" s="540" t="s">
        <v>666</v>
      </c>
      <c r="B11" s="540"/>
      <c r="C11" s="540"/>
      <c r="D11" s="540"/>
      <c r="E11" s="540"/>
      <c r="F11" s="540"/>
      <c r="G11" s="540"/>
      <c r="AA11" s="2" t="s">
        <v>30</v>
      </c>
      <c r="AI11" s="3"/>
    </row>
    <row r="12" spans="1:35" ht="15" customHeight="1" x14ac:dyDescent="0.25">
      <c r="A12" s="269" t="str">
        <f>'Accounts Payable'!A12</f>
        <v>Number</v>
      </c>
      <c r="B12" s="270" t="str">
        <f>'Accounts Payable'!B12</f>
        <v>Application Requirements</v>
      </c>
      <c r="C12" s="271" t="str">
        <f>'Accounts Payable'!C12</f>
        <v>Priority</v>
      </c>
      <c r="D12" s="269" t="str">
        <f>'Accounts Payable'!D12</f>
        <v>Availability</v>
      </c>
      <c r="E12" s="271" t="str">
        <f>'Accounts Payable'!E12</f>
        <v>Cost</v>
      </c>
      <c r="F12" s="270" t="str">
        <f>'Accounts Payable'!F12</f>
        <v>Required Product(s)</v>
      </c>
      <c r="G12" s="270" t="str">
        <f>'Accounts Payable'!G12</f>
        <v>Comments</v>
      </c>
      <c r="AA12" s="4" t="s">
        <v>27</v>
      </c>
      <c r="AC12" s="5">
        <f>COUNTIF(AB:AB,"Error -- Availability entered in an incorrect format")</f>
        <v>0</v>
      </c>
    </row>
    <row r="13" spans="1:35" s="15" customFormat="1" x14ac:dyDescent="0.25">
      <c r="A13" s="7">
        <v>1</v>
      </c>
      <c r="B13" s="280" t="s">
        <v>2549</v>
      </c>
      <c r="C13" s="281"/>
      <c r="D13" s="7"/>
      <c r="E13" s="267"/>
      <c r="F13" s="215" t="str">
        <f>IF($D$10=$A$9,"N/A",$D$10)</f>
        <v>N/A</v>
      </c>
      <c r="G13" s="10"/>
      <c r="AA13" s="15" t="str">
        <f>TRIM($D13)</f>
        <v/>
      </c>
      <c r="AB13" s="15" t="str">
        <f>IF(LEN($AA13)=0,"N",IF(LEN($AA13)&gt;1,"Error -- Availability entered in an incorrect format",IF($AA13='Control Panel'!$F$36,$AA13,IF($AA13='Control Panel'!$F$37,$AA13,IF($AA13='Control Panel'!$F$38,$AA13,IF($AA13='Control Panel'!$F$39,$AA13,IF($AA13='Control Panel'!$F$40,$AA13,IF($AA13='Control Panel'!$F$41,$AA13,"Error -- Availability entered in an incorrect format"))))))))</f>
        <v>N</v>
      </c>
    </row>
    <row r="14" spans="1:35" s="15" customFormat="1" ht="75" x14ac:dyDescent="0.25">
      <c r="A14" s="7">
        <v>2</v>
      </c>
      <c r="B14" s="352" t="s">
        <v>2550</v>
      </c>
      <c r="C14" s="353" t="s">
        <v>5</v>
      </c>
      <c r="D14" s="7"/>
      <c r="E14" s="267"/>
      <c r="F14" s="215" t="str">
        <f t="shared" ref="F14:F58" si="0">IF($D$10=$A$9,"N/A",$D$10)</f>
        <v>N/A</v>
      </c>
      <c r="G14" s="10"/>
      <c r="AA14" s="15" t="str">
        <f t="shared" ref="AA14:AA58" si="1">TRIM($D14)</f>
        <v/>
      </c>
      <c r="AB14" s="15" t="str">
        <f>IF(LEN($AA14)=0,"N",IF(LEN($AA14)&gt;1,"Error -- Availability entered in an incorrect format",IF($AA14='Control Panel'!$F$36,$AA14,IF($AA14='Control Panel'!$F$37,$AA14,IF($AA14='Control Panel'!$F$38,$AA14,IF($AA14='Control Panel'!$F$39,$AA14,IF($AA14='Control Panel'!$F$40,$AA14,IF($AA14='Control Panel'!$F$41,$AA14,"Error -- Availability entered in an incorrect format"))))))))</f>
        <v>N</v>
      </c>
    </row>
    <row r="15" spans="1:35" s="13" customFormat="1" ht="60" x14ac:dyDescent="0.25">
      <c r="A15" s="7">
        <v>3</v>
      </c>
      <c r="B15" s="352" t="s">
        <v>2551</v>
      </c>
      <c r="C15" s="353" t="s">
        <v>5</v>
      </c>
      <c r="D15" s="7"/>
      <c r="E15" s="267"/>
      <c r="F15" s="215" t="str">
        <f t="shared" si="0"/>
        <v>N/A</v>
      </c>
      <c r="G15" s="10"/>
      <c r="AA15" s="13" t="str">
        <f t="shared" si="1"/>
        <v/>
      </c>
      <c r="AB15" s="13" t="str">
        <f>IF(LEN($AA15)=0,"N",IF(LEN($AA15)&gt;1,"Error -- Availability entered in an incorrect format",IF($AA15='Control Panel'!$F$36,$AA15,IF($AA15='Control Panel'!$F$37,$AA15,IF($AA15='Control Panel'!$F$38,$AA15,IF($AA15='Control Panel'!$F$39,$AA15,IF($AA15='Control Panel'!$F$40,$AA15,IF($AA15='Control Panel'!$F$41,$AA15,"Error -- Availability entered in an incorrect format"))))))))</f>
        <v>N</v>
      </c>
    </row>
    <row r="16" spans="1:35" s="13" customFormat="1" ht="30" x14ac:dyDescent="0.25">
      <c r="A16" s="7">
        <v>4</v>
      </c>
      <c r="B16" s="352" t="s">
        <v>2552</v>
      </c>
      <c r="C16" s="353" t="s">
        <v>7</v>
      </c>
      <c r="D16" s="7"/>
      <c r="E16" s="267"/>
      <c r="F16" s="215" t="str">
        <f t="shared" si="0"/>
        <v>N/A</v>
      </c>
      <c r="G16" s="10"/>
      <c r="AA16" s="13" t="str">
        <f t="shared" si="1"/>
        <v/>
      </c>
      <c r="AB16" s="13" t="str">
        <f>IF(LEN($AA16)=0,"N",IF(LEN($AA16)&gt;1,"Error -- Availability entered in an incorrect format",IF($AA16='Control Panel'!$F$36,$AA16,IF($AA16='Control Panel'!$F$37,$AA16,IF($AA16='Control Panel'!$F$38,$AA16,IF($AA16='Control Panel'!$F$39,$AA16,IF($AA16='Control Panel'!$F$40,$AA16,IF($AA16='Control Panel'!$F$41,$AA16,"Error -- Availability entered in an incorrect format"))))))))</f>
        <v>N</v>
      </c>
    </row>
    <row r="17" spans="1:28" s="13" customFormat="1" ht="30" x14ac:dyDescent="0.25">
      <c r="A17" s="7">
        <v>5</v>
      </c>
      <c r="B17" s="352" t="s">
        <v>2553</v>
      </c>
      <c r="C17" s="353" t="s">
        <v>5</v>
      </c>
      <c r="D17" s="7"/>
      <c r="E17" s="267"/>
      <c r="F17" s="215" t="str">
        <f t="shared" si="0"/>
        <v>N/A</v>
      </c>
      <c r="G17" s="10"/>
      <c r="AA17" s="13" t="str">
        <f t="shared" si="1"/>
        <v/>
      </c>
      <c r="AB17" s="13" t="str">
        <f>IF(LEN($AA17)=0,"N",IF(LEN($AA17)&gt;1,"Error -- Availability entered in an incorrect format",IF($AA17='Control Panel'!$F$36,$AA17,IF($AA17='Control Panel'!$F$37,$AA17,IF($AA17='Control Panel'!$F$38,$AA17,IF($AA17='Control Panel'!$F$39,$AA17,IF($AA17='Control Panel'!$F$40,$AA17,IF($AA17='Control Panel'!$F$41,$AA17,"Error -- Availability entered in an incorrect format"))))))))</f>
        <v>N</v>
      </c>
    </row>
    <row r="18" spans="1:28" s="13" customFormat="1" x14ac:dyDescent="0.25">
      <c r="A18" s="7">
        <v>6</v>
      </c>
      <c r="B18" s="342" t="s">
        <v>2554</v>
      </c>
      <c r="C18" s="281" t="s">
        <v>5</v>
      </c>
      <c r="D18" s="7"/>
      <c r="E18" s="267"/>
      <c r="F18" s="215" t="str">
        <f t="shared" si="0"/>
        <v>N/A</v>
      </c>
      <c r="G18" s="10"/>
      <c r="AA18" s="13" t="str">
        <f t="shared" si="1"/>
        <v/>
      </c>
      <c r="AB18" s="13" t="str">
        <f>IF(LEN($AA18)=0,"N",IF(LEN($AA18)&gt;1,"Error -- Availability entered in an incorrect format",IF($AA18='Control Panel'!$F$36,$AA18,IF($AA18='Control Panel'!$F$37,$AA18,IF($AA18='Control Panel'!$F$38,$AA18,IF($AA18='Control Panel'!$F$39,$AA18,IF($AA18='Control Panel'!$F$40,$AA18,IF($AA18='Control Panel'!$F$41,$AA18,"Error -- Availability entered in an incorrect format"))))))))</f>
        <v>N</v>
      </c>
    </row>
    <row r="19" spans="1:28" s="13" customFormat="1" ht="30" x14ac:dyDescent="0.25">
      <c r="A19" s="7">
        <v>7</v>
      </c>
      <c r="B19" s="352" t="s">
        <v>2555</v>
      </c>
      <c r="C19" s="353" t="s">
        <v>5</v>
      </c>
      <c r="D19" s="7"/>
      <c r="E19" s="267"/>
      <c r="F19" s="215" t="str">
        <f t="shared" si="0"/>
        <v>N/A</v>
      </c>
      <c r="G19" s="10"/>
      <c r="AA19" s="13" t="str">
        <f t="shared" si="1"/>
        <v/>
      </c>
      <c r="AB19" s="13" t="str">
        <f>IF(LEN($AA19)=0,"N",IF(LEN($AA19)&gt;1,"Error -- Availability entered in an incorrect format",IF($AA19='Control Panel'!$F$36,$AA19,IF($AA19='Control Panel'!$F$37,$AA19,IF($AA19='Control Panel'!$F$38,$AA19,IF($AA19='Control Panel'!$F$39,$AA19,IF($AA19='Control Panel'!$F$40,$AA19,IF($AA19='Control Panel'!$F$41,$AA19,"Error -- Availability entered in an incorrect format"))))))))</f>
        <v>N</v>
      </c>
    </row>
    <row r="20" spans="1:28" s="13" customFormat="1" ht="30" x14ac:dyDescent="0.25">
      <c r="A20" s="7">
        <v>8</v>
      </c>
      <c r="B20" s="352" t="s">
        <v>2556</v>
      </c>
      <c r="C20" s="353" t="s">
        <v>5</v>
      </c>
      <c r="D20" s="7"/>
      <c r="E20" s="267"/>
      <c r="F20" s="215" t="str">
        <f t="shared" si="0"/>
        <v>N/A</v>
      </c>
      <c r="G20" s="10"/>
      <c r="AA20" s="13" t="str">
        <f t="shared" si="1"/>
        <v/>
      </c>
      <c r="AB20" s="13" t="str">
        <f>IF(LEN($AA20)=0,"N",IF(LEN($AA20)&gt;1,"Error -- Availability entered in an incorrect format",IF($AA20='Control Panel'!$F$36,$AA20,IF($AA20='Control Panel'!$F$37,$AA20,IF($AA20='Control Panel'!$F$38,$AA20,IF($AA20='Control Panel'!$F$39,$AA20,IF($AA20='Control Panel'!$F$40,$AA20,IF($AA20='Control Panel'!$F$41,$AA20,"Error -- Availability entered in an incorrect format"))))))))</f>
        <v>N</v>
      </c>
    </row>
    <row r="21" spans="1:28" s="13" customFormat="1" ht="45" x14ac:dyDescent="0.25">
      <c r="A21" s="7">
        <v>9</v>
      </c>
      <c r="B21" s="352" t="s">
        <v>2557</v>
      </c>
      <c r="C21" s="353" t="s">
        <v>5</v>
      </c>
      <c r="D21" s="7"/>
      <c r="E21" s="267"/>
      <c r="F21" s="215" t="str">
        <f t="shared" si="0"/>
        <v>N/A</v>
      </c>
      <c r="G21" s="10"/>
      <c r="AA21" s="13" t="str">
        <f t="shared" si="1"/>
        <v/>
      </c>
      <c r="AB21" s="13" t="str">
        <f>IF(LEN($AA21)=0,"N",IF(LEN($AA21)&gt;1,"Error -- Availability entered in an incorrect format",IF($AA21='Control Panel'!$F$36,$AA21,IF($AA21='Control Panel'!$F$37,$AA21,IF($AA21='Control Panel'!$F$38,$AA21,IF($AA21='Control Panel'!$F$39,$AA21,IF($AA21='Control Panel'!$F$40,$AA21,IF($AA21='Control Panel'!$F$41,$AA21,"Error -- Availability entered in an incorrect format"))))))))</f>
        <v>N</v>
      </c>
    </row>
    <row r="22" spans="1:28" s="13" customFormat="1" ht="30" x14ac:dyDescent="0.25">
      <c r="A22" s="7">
        <v>10</v>
      </c>
      <c r="B22" s="352" t="s">
        <v>2558</v>
      </c>
      <c r="C22" s="353" t="s">
        <v>5</v>
      </c>
      <c r="D22" s="7"/>
      <c r="E22" s="267"/>
      <c r="F22" s="215" t="str">
        <f t="shared" si="0"/>
        <v>N/A</v>
      </c>
      <c r="G22" s="10"/>
      <c r="AA22" s="13" t="str">
        <f t="shared" si="1"/>
        <v/>
      </c>
      <c r="AB22" s="13" t="str">
        <f>IF(LEN($AA22)=0,"N",IF(LEN($AA22)&gt;1,"Error -- Availability entered in an incorrect format",IF($AA22='Control Panel'!$F$36,$AA22,IF($AA22='Control Panel'!$F$37,$AA22,IF($AA22='Control Panel'!$F$38,$AA22,IF($AA22='Control Panel'!$F$39,$AA22,IF($AA22='Control Panel'!$F$40,$AA22,IF($AA22='Control Panel'!$F$41,$AA22,"Error -- Availability entered in an incorrect format"))))))))</f>
        <v>N</v>
      </c>
    </row>
    <row r="23" spans="1:28" s="13" customFormat="1" ht="30" x14ac:dyDescent="0.25">
      <c r="A23" s="7">
        <v>11</v>
      </c>
      <c r="B23" s="352" t="s">
        <v>2559</v>
      </c>
      <c r="C23" s="353" t="s">
        <v>5</v>
      </c>
      <c r="D23" s="7"/>
      <c r="E23" s="267"/>
      <c r="F23" s="215" t="str">
        <f t="shared" si="0"/>
        <v>N/A</v>
      </c>
      <c r="G23" s="10"/>
      <c r="AA23" s="13" t="str">
        <f t="shared" si="1"/>
        <v/>
      </c>
      <c r="AB23" s="13" t="str">
        <f>IF(LEN($AA23)=0,"N",IF(LEN($AA23)&gt;1,"Error -- Availability entered in an incorrect format",IF($AA23='Control Panel'!$F$36,$AA23,IF($AA23='Control Panel'!$F$37,$AA23,IF($AA23='Control Panel'!$F$38,$AA23,IF($AA23='Control Panel'!$F$39,$AA23,IF($AA23='Control Panel'!$F$40,$AA23,IF($AA23='Control Panel'!$F$41,$AA23,"Error -- Availability entered in an incorrect format"))))))))</f>
        <v>N</v>
      </c>
    </row>
    <row r="24" spans="1:28" s="13" customFormat="1" ht="30" x14ac:dyDescent="0.25">
      <c r="A24" s="7">
        <v>12</v>
      </c>
      <c r="B24" s="278" t="s">
        <v>2560</v>
      </c>
      <c r="C24" s="353" t="s">
        <v>6</v>
      </c>
      <c r="D24" s="7"/>
      <c r="E24" s="267"/>
      <c r="F24" s="215" t="str">
        <f t="shared" si="0"/>
        <v>N/A</v>
      </c>
      <c r="G24" s="10"/>
      <c r="AA24" s="13" t="str">
        <f t="shared" si="1"/>
        <v/>
      </c>
      <c r="AB24" s="13" t="str">
        <f>IF(LEN($AA24)=0,"N",IF(LEN($AA24)&gt;1,"Error -- Availability entered in an incorrect format",IF($AA24='Control Panel'!$F$36,$AA24,IF($AA24='Control Panel'!$F$37,$AA24,IF($AA24='Control Panel'!$F$38,$AA24,IF($AA24='Control Panel'!$F$39,$AA24,IF($AA24='Control Panel'!$F$40,$AA24,IF($AA24='Control Panel'!$F$41,$AA24,"Error -- Availability entered in an incorrect format"))))))))</f>
        <v>N</v>
      </c>
    </row>
    <row r="25" spans="1:28" s="15" customFormat="1" ht="45" x14ac:dyDescent="0.25">
      <c r="A25" s="7">
        <v>13</v>
      </c>
      <c r="B25" s="352" t="s">
        <v>2561</v>
      </c>
      <c r="C25" s="353" t="s">
        <v>5</v>
      </c>
      <c r="D25" s="12"/>
      <c r="E25" s="268"/>
      <c r="F25" s="215" t="str">
        <f t="shared" si="0"/>
        <v>N/A</v>
      </c>
      <c r="G25" s="6"/>
      <c r="AA25" s="15" t="str">
        <f t="shared" si="1"/>
        <v/>
      </c>
      <c r="AB25" s="15" t="str">
        <f>IF(LEN($AA25)=0,"N",IF(LEN($AA25)&gt;1,"Error -- Availability entered in an incorrect format",IF($AA25='Control Panel'!$F$36,$AA25,IF($AA25='Control Panel'!$F$37,$AA25,IF($AA25='Control Panel'!$F$38,$AA25,IF($AA25='Control Panel'!$F$39,$AA25,IF($AA25='Control Panel'!$F$40,$AA25,IF($AA25='Control Panel'!$F$41,$AA25,"Error -- Availability entered in an incorrect format"))))))))</f>
        <v>N</v>
      </c>
    </row>
    <row r="26" spans="1:28" s="15" customFormat="1" ht="45" x14ac:dyDescent="0.25">
      <c r="A26" s="7">
        <v>14</v>
      </c>
      <c r="B26" s="352" t="s">
        <v>2562</v>
      </c>
      <c r="C26" s="353" t="s">
        <v>5</v>
      </c>
      <c r="D26" s="12"/>
      <c r="E26" s="268"/>
      <c r="F26" s="215" t="str">
        <f t="shared" si="0"/>
        <v>N/A</v>
      </c>
      <c r="G26" s="6"/>
      <c r="AA26" s="15" t="str">
        <f t="shared" si="1"/>
        <v/>
      </c>
      <c r="AB26" s="15" t="str">
        <f>IF(LEN($AA26)=0,"N",IF(LEN($AA26)&gt;1,"Error -- Availability entered in an incorrect format",IF($AA26='Control Panel'!$F$36,$AA26,IF($AA26='Control Panel'!$F$37,$AA26,IF($AA26='Control Panel'!$F$38,$AA26,IF($AA26='Control Panel'!$F$39,$AA26,IF($AA26='Control Panel'!$F$40,$AA26,IF($AA26='Control Panel'!$F$41,$AA26,"Error -- Availability entered in an incorrect format"))))))))</f>
        <v>N</v>
      </c>
    </row>
    <row r="27" spans="1:28" s="15" customFormat="1" ht="60" x14ac:dyDescent="0.25">
      <c r="A27" s="7">
        <v>15</v>
      </c>
      <c r="B27" s="352" t="s">
        <v>2563</v>
      </c>
      <c r="C27" s="353" t="s">
        <v>5</v>
      </c>
      <c r="D27" s="12"/>
      <c r="E27" s="268"/>
      <c r="F27" s="215" t="str">
        <f t="shared" si="0"/>
        <v>N/A</v>
      </c>
      <c r="G27" s="6"/>
      <c r="AA27" s="15" t="str">
        <f t="shared" si="1"/>
        <v/>
      </c>
      <c r="AB27" s="15" t="str">
        <f>IF(LEN($AA27)=0,"N",IF(LEN($AA27)&gt;1,"Error -- Availability entered in an incorrect format",IF($AA27='Control Panel'!$F$36,$AA27,IF($AA27='Control Panel'!$F$37,$AA27,IF($AA27='Control Panel'!$F$38,$AA27,IF($AA27='Control Panel'!$F$39,$AA27,IF($AA27='Control Panel'!$F$40,$AA27,IF($AA27='Control Panel'!$F$41,$AA27,"Error -- Availability entered in an incorrect format"))))))))</f>
        <v>N</v>
      </c>
    </row>
    <row r="28" spans="1:28" s="15" customFormat="1" ht="30" x14ac:dyDescent="0.25">
      <c r="A28" s="7">
        <v>16</v>
      </c>
      <c r="B28" s="352" t="s">
        <v>2564</v>
      </c>
      <c r="C28" s="353" t="s">
        <v>5</v>
      </c>
      <c r="D28" s="12"/>
      <c r="E28" s="268"/>
      <c r="F28" s="215" t="str">
        <f t="shared" si="0"/>
        <v>N/A</v>
      </c>
      <c r="G28" s="6"/>
      <c r="AA28" s="15" t="str">
        <f t="shared" si="1"/>
        <v/>
      </c>
      <c r="AB28" s="15" t="str">
        <f>IF(LEN($AA28)=0,"N",IF(LEN($AA28)&gt;1,"Error -- Availability entered in an incorrect format",IF($AA28='Control Panel'!$F$36,$AA28,IF($AA28='Control Panel'!$F$37,$AA28,IF($AA28='Control Panel'!$F$38,$AA28,IF($AA28='Control Panel'!$F$39,$AA28,IF($AA28='Control Panel'!$F$40,$AA28,IF($AA28='Control Panel'!$F$41,$AA28,"Error -- Availability entered in an incorrect format"))))))))</f>
        <v>N</v>
      </c>
    </row>
    <row r="29" spans="1:28" s="15" customFormat="1" ht="45" x14ac:dyDescent="0.25">
      <c r="A29" s="7">
        <v>17</v>
      </c>
      <c r="B29" s="352" t="s">
        <v>2565</v>
      </c>
      <c r="C29" s="353" t="s">
        <v>5</v>
      </c>
      <c r="D29" s="12"/>
      <c r="E29" s="268"/>
      <c r="F29" s="215" t="str">
        <f t="shared" si="0"/>
        <v>N/A</v>
      </c>
      <c r="G29" s="6"/>
      <c r="AA29" s="15" t="str">
        <f t="shared" si="1"/>
        <v/>
      </c>
      <c r="AB29" s="15" t="str">
        <f>IF(LEN($AA29)=0,"N",IF(LEN($AA29)&gt;1,"Error -- Availability entered in an incorrect format",IF($AA29='Control Panel'!$F$36,$AA29,IF($AA29='Control Panel'!$F$37,$AA29,IF($AA29='Control Panel'!$F$38,$AA29,IF($AA29='Control Panel'!$F$39,$AA29,IF($AA29='Control Panel'!$F$40,$AA29,IF($AA29='Control Panel'!$F$41,$AA29,"Error -- Availability entered in an incorrect format"))))))))</f>
        <v>N</v>
      </c>
    </row>
    <row r="30" spans="1:28" s="15" customFormat="1" ht="30" x14ac:dyDescent="0.25">
      <c r="A30" s="7">
        <v>18</v>
      </c>
      <c r="B30" s="352" t="s">
        <v>2566</v>
      </c>
      <c r="C30" s="353" t="s">
        <v>5</v>
      </c>
      <c r="D30" s="12"/>
      <c r="E30" s="268"/>
      <c r="F30" s="215" t="str">
        <f t="shared" si="0"/>
        <v>N/A</v>
      </c>
      <c r="G30" s="6"/>
      <c r="AA30" s="15" t="str">
        <f t="shared" si="1"/>
        <v/>
      </c>
      <c r="AB30" s="15" t="str">
        <f>IF(LEN($AA30)=0,"N",IF(LEN($AA30)&gt;1,"Error -- Availability entered in an incorrect format",IF($AA30='Control Panel'!$F$36,$AA30,IF($AA30='Control Panel'!$F$37,$AA30,IF($AA30='Control Panel'!$F$38,$AA30,IF($AA30='Control Panel'!$F$39,$AA30,IF($AA30='Control Panel'!$F$40,$AA30,IF($AA30='Control Panel'!$F$41,$AA30,"Error -- Availability entered in an incorrect format"))))))))</f>
        <v>N</v>
      </c>
    </row>
    <row r="31" spans="1:28" s="15" customFormat="1" ht="45" x14ac:dyDescent="0.25">
      <c r="A31" s="7">
        <v>19</v>
      </c>
      <c r="B31" s="352" t="s">
        <v>2567</v>
      </c>
      <c r="C31" s="353" t="s">
        <v>5</v>
      </c>
      <c r="D31" s="231"/>
      <c r="E31" s="268"/>
      <c r="F31" s="215" t="str">
        <f t="shared" si="0"/>
        <v>N/A</v>
      </c>
      <c r="G31" s="6"/>
      <c r="AA31" s="15" t="str">
        <f t="shared" si="1"/>
        <v/>
      </c>
      <c r="AB31" s="15" t="str">
        <f>IF(LEN($AA31)=0,"N",IF(LEN($AA31)&gt;1,"Error -- Availability entered in an incorrect format",IF($AA31='Control Panel'!$F$36,$AA31,IF($AA31='Control Panel'!$F$37,$AA31,IF($AA31='Control Panel'!$F$38,$AA31,IF($AA31='Control Panel'!$F$39,$AA31,IF($AA31='Control Panel'!$F$40,$AA31,IF($AA31='Control Panel'!$F$41,$AA31,"Error -- Availability entered in an incorrect format"))))))))</f>
        <v>N</v>
      </c>
    </row>
    <row r="32" spans="1:28" s="15" customFormat="1" ht="30" x14ac:dyDescent="0.25">
      <c r="A32" s="7">
        <v>20</v>
      </c>
      <c r="B32" s="352" t="s">
        <v>2568</v>
      </c>
      <c r="C32" s="353" t="s">
        <v>5</v>
      </c>
      <c r="D32" s="231"/>
      <c r="E32" s="268"/>
      <c r="F32" s="215" t="str">
        <f t="shared" si="0"/>
        <v>N/A</v>
      </c>
      <c r="G32" s="6"/>
      <c r="AA32" s="15" t="str">
        <f t="shared" si="1"/>
        <v/>
      </c>
      <c r="AB32" s="15" t="str">
        <f>IF(LEN($AA32)=0,"N",IF(LEN($AA32)&gt;1,"Error -- Availability entered in an incorrect format",IF($AA32='Control Panel'!$F$36,$AA32,IF($AA32='Control Panel'!$F$37,$AA32,IF($AA32='Control Panel'!$F$38,$AA32,IF($AA32='Control Panel'!$F$39,$AA32,IF($AA32='Control Panel'!$F$40,$AA32,IF($AA32='Control Panel'!$F$41,$AA32,"Error -- Availability entered in an incorrect format"))))))))</f>
        <v>N</v>
      </c>
    </row>
    <row r="33" spans="1:28" s="15" customFormat="1" ht="45" x14ac:dyDescent="0.25">
      <c r="A33" s="7">
        <v>21</v>
      </c>
      <c r="B33" s="352" t="s">
        <v>2569</v>
      </c>
      <c r="C33" s="353" t="s">
        <v>5</v>
      </c>
      <c r="D33" s="231"/>
      <c r="E33" s="268"/>
      <c r="F33" s="215" t="str">
        <f t="shared" si="0"/>
        <v>N/A</v>
      </c>
      <c r="G33" s="6"/>
      <c r="AA33" s="15" t="str">
        <f t="shared" si="1"/>
        <v/>
      </c>
      <c r="AB33" s="15" t="str">
        <f>IF(LEN($AA33)=0,"N",IF(LEN($AA33)&gt;1,"Error -- Availability entered in an incorrect format",IF($AA33='Control Panel'!$F$36,$AA33,IF($AA33='Control Panel'!$F$37,$AA33,IF($AA33='Control Panel'!$F$38,$AA33,IF($AA33='Control Panel'!$F$39,$AA33,IF($AA33='Control Panel'!$F$40,$AA33,IF($AA33='Control Panel'!$F$41,$AA33,"Error -- Availability entered in an incorrect format"))))))))</f>
        <v>N</v>
      </c>
    </row>
    <row r="34" spans="1:28" s="15" customFormat="1" ht="45" x14ac:dyDescent="0.25">
      <c r="A34" s="7">
        <v>22</v>
      </c>
      <c r="B34" s="283" t="s">
        <v>1519</v>
      </c>
      <c r="C34" s="281" t="s">
        <v>5</v>
      </c>
      <c r="D34" s="231"/>
      <c r="E34" s="268"/>
      <c r="F34" s="215" t="str">
        <f t="shared" si="0"/>
        <v>N/A</v>
      </c>
      <c r="G34" s="6"/>
      <c r="AA34" s="15" t="str">
        <f t="shared" si="1"/>
        <v/>
      </c>
      <c r="AB34" s="15" t="str">
        <f>IF(LEN($AA34)=0,"N",IF(LEN($AA34)&gt;1,"Error -- Availability entered in an incorrect format",IF($AA34='Control Panel'!$F$36,$AA34,IF($AA34='Control Panel'!$F$37,$AA34,IF($AA34='Control Panel'!$F$38,$AA34,IF($AA34='Control Panel'!$F$39,$AA34,IF($AA34='Control Panel'!$F$40,$AA34,IF($AA34='Control Panel'!$F$41,$AA34,"Error -- Availability entered in an incorrect format"))))))))</f>
        <v>N</v>
      </c>
    </row>
    <row r="35" spans="1:28" s="15" customFormat="1" ht="30" x14ac:dyDescent="0.25">
      <c r="A35" s="7">
        <v>23</v>
      </c>
      <c r="B35" s="283" t="s">
        <v>1520</v>
      </c>
      <c r="C35" s="281"/>
      <c r="D35" s="231"/>
      <c r="E35" s="268"/>
      <c r="F35" s="215" t="str">
        <f t="shared" si="0"/>
        <v>N/A</v>
      </c>
      <c r="G35" s="6"/>
      <c r="AA35" s="15" t="str">
        <f t="shared" si="1"/>
        <v/>
      </c>
      <c r="AB35" s="15" t="str">
        <f>IF(LEN($AA35)=0,"N",IF(LEN($AA35)&gt;1,"Error -- Availability entered in an incorrect format",IF($AA35='Control Panel'!$F$36,$AA35,IF($AA35='Control Panel'!$F$37,$AA35,IF($AA35='Control Panel'!$F$38,$AA35,IF($AA35='Control Panel'!$F$39,$AA35,IF($AA35='Control Panel'!$F$40,$AA35,IF($AA35='Control Panel'!$F$41,$AA35,"Error -- Availability entered in an incorrect format"))))))))</f>
        <v>N</v>
      </c>
    </row>
    <row r="36" spans="1:28" s="15" customFormat="1" x14ac:dyDescent="0.25">
      <c r="A36" s="7">
        <v>24</v>
      </c>
      <c r="B36" s="354" t="s">
        <v>1521</v>
      </c>
      <c r="C36" s="281" t="s">
        <v>5</v>
      </c>
      <c r="D36" s="231"/>
      <c r="E36" s="268"/>
      <c r="F36" s="215" t="str">
        <f t="shared" si="0"/>
        <v>N/A</v>
      </c>
      <c r="G36" s="6"/>
      <c r="AA36" s="15" t="str">
        <f t="shared" si="1"/>
        <v/>
      </c>
      <c r="AB36" s="15" t="str">
        <f>IF(LEN($AA36)=0,"N",IF(LEN($AA36)&gt;1,"Error -- Availability entered in an incorrect format",IF($AA36='Control Panel'!$F$36,$AA36,IF($AA36='Control Panel'!$F$37,$AA36,IF($AA36='Control Panel'!$F$38,$AA36,IF($AA36='Control Panel'!$F$39,$AA36,IF($AA36='Control Panel'!$F$40,$AA36,IF($AA36='Control Panel'!$F$41,$AA36,"Error -- Availability entered in an incorrect format"))))))))</f>
        <v>N</v>
      </c>
    </row>
    <row r="37" spans="1:28" s="15" customFormat="1" x14ac:dyDescent="0.25">
      <c r="A37" s="7">
        <v>25</v>
      </c>
      <c r="B37" s="354" t="s">
        <v>1522</v>
      </c>
      <c r="C37" s="281" t="s">
        <v>5</v>
      </c>
      <c r="D37" s="231"/>
      <c r="E37" s="268"/>
      <c r="F37" s="215" t="str">
        <f t="shared" si="0"/>
        <v>N/A</v>
      </c>
      <c r="G37" s="6"/>
      <c r="AA37" s="15" t="str">
        <f t="shared" si="1"/>
        <v/>
      </c>
      <c r="AB37" s="15" t="str">
        <f>IF(LEN($AA37)=0,"N",IF(LEN($AA37)&gt;1,"Error -- Availability entered in an incorrect format",IF($AA37='Control Panel'!$F$36,$AA37,IF($AA37='Control Panel'!$F$37,$AA37,IF($AA37='Control Panel'!$F$38,$AA37,IF($AA37='Control Panel'!$F$39,$AA37,IF($AA37='Control Panel'!$F$40,$AA37,IF($AA37='Control Panel'!$F$41,$AA37,"Error -- Availability entered in an incorrect format"))))))))</f>
        <v>N</v>
      </c>
    </row>
    <row r="38" spans="1:28" s="15" customFormat="1" x14ac:dyDescent="0.25">
      <c r="A38" s="7">
        <v>26</v>
      </c>
      <c r="B38" s="354" t="s">
        <v>1523</v>
      </c>
      <c r="C38" s="281" t="s">
        <v>5</v>
      </c>
      <c r="D38" s="231"/>
      <c r="E38" s="268"/>
      <c r="F38" s="215" t="str">
        <f t="shared" si="0"/>
        <v>N/A</v>
      </c>
      <c r="G38" s="6"/>
      <c r="AA38" s="15" t="str">
        <f t="shared" si="1"/>
        <v/>
      </c>
      <c r="AB38" s="15" t="str">
        <f>IF(LEN($AA38)=0,"N",IF(LEN($AA38)&gt;1,"Error -- Availability entered in an incorrect format",IF($AA38='Control Panel'!$F$36,$AA38,IF($AA38='Control Panel'!$F$37,$AA38,IF($AA38='Control Panel'!$F$38,$AA38,IF($AA38='Control Panel'!$F$39,$AA38,IF($AA38='Control Panel'!$F$40,$AA38,IF($AA38='Control Panel'!$F$41,$AA38,"Error -- Availability entered in an incorrect format"))))))))</f>
        <v>N</v>
      </c>
    </row>
    <row r="39" spans="1:28" s="15" customFormat="1" x14ac:dyDescent="0.25">
      <c r="A39" s="7">
        <v>27</v>
      </c>
      <c r="B39" s="354" t="s">
        <v>1524</v>
      </c>
      <c r="C39" s="281" t="s">
        <v>5</v>
      </c>
      <c r="D39" s="231"/>
      <c r="E39" s="268"/>
      <c r="F39" s="215" t="str">
        <f t="shared" si="0"/>
        <v>N/A</v>
      </c>
      <c r="G39" s="6"/>
      <c r="AA39" s="15" t="str">
        <f t="shared" si="1"/>
        <v/>
      </c>
      <c r="AB39" s="15" t="str">
        <f>IF(LEN($AA39)=0,"N",IF(LEN($AA39)&gt;1,"Error -- Availability entered in an incorrect format",IF($AA39='Control Panel'!$F$36,$AA39,IF($AA39='Control Panel'!$F$37,$AA39,IF($AA39='Control Panel'!$F$38,$AA39,IF($AA39='Control Panel'!$F$39,$AA39,IF($AA39='Control Panel'!$F$40,$AA39,IF($AA39='Control Panel'!$F$41,$AA39,"Error -- Availability entered in an incorrect format"))))))))</f>
        <v>N</v>
      </c>
    </row>
    <row r="40" spans="1:28" s="15" customFormat="1" x14ac:dyDescent="0.25">
      <c r="A40" s="7">
        <v>28</v>
      </c>
      <c r="B40" s="354" t="s">
        <v>1525</v>
      </c>
      <c r="C40" s="281" t="s">
        <v>5</v>
      </c>
      <c r="D40" s="231"/>
      <c r="E40" s="268"/>
      <c r="F40" s="215" t="str">
        <f t="shared" si="0"/>
        <v>N/A</v>
      </c>
      <c r="G40" s="6"/>
      <c r="AA40" s="15" t="str">
        <f t="shared" si="1"/>
        <v/>
      </c>
      <c r="AB40" s="15" t="str">
        <f>IF(LEN($AA40)=0,"N",IF(LEN($AA40)&gt;1,"Error -- Availability entered in an incorrect format",IF($AA40='Control Panel'!$F$36,$AA40,IF($AA40='Control Panel'!$F$37,$AA40,IF($AA40='Control Panel'!$F$38,$AA40,IF($AA40='Control Panel'!$F$39,$AA40,IF($AA40='Control Panel'!$F$40,$AA40,IF($AA40='Control Panel'!$F$41,$AA40,"Error -- Availability entered in an incorrect format"))))))))</f>
        <v>N</v>
      </c>
    </row>
    <row r="41" spans="1:28" s="15" customFormat="1" x14ac:dyDescent="0.25">
      <c r="A41" s="7">
        <v>29</v>
      </c>
      <c r="B41" s="354" t="s">
        <v>1526</v>
      </c>
      <c r="C41" s="281" t="s">
        <v>5</v>
      </c>
      <c r="D41" s="231"/>
      <c r="E41" s="268"/>
      <c r="F41" s="215" t="str">
        <f t="shared" si="0"/>
        <v>N/A</v>
      </c>
      <c r="G41" s="6"/>
      <c r="AA41" s="15" t="str">
        <f t="shared" si="1"/>
        <v/>
      </c>
      <c r="AB41" s="15" t="str">
        <f>IF(LEN($AA41)=0,"N",IF(LEN($AA41)&gt;1,"Error -- Availability entered in an incorrect format",IF($AA41='Control Panel'!$F$36,$AA41,IF($AA41='Control Panel'!$F$37,$AA41,IF($AA41='Control Panel'!$F$38,$AA41,IF($AA41='Control Panel'!$F$39,$AA41,IF($AA41='Control Panel'!$F$40,$AA41,IF($AA41='Control Panel'!$F$41,$AA41,"Error -- Availability entered in an incorrect format"))))))))</f>
        <v>N</v>
      </c>
    </row>
    <row r="42" spans="1:28" s="15" customFormat="1" x14ac:dyDescent="0.25">
      <c r="A42" s="7">
        <v>30</v>
      </c>
      <c r="B42" s="354" t="s">
        <v>1527</v>
      </c>
      <c r="C42" s="281" t="s">
        <v>5</v>
      </c>
      <c r="D42" s="231"/>
      <c r="E42" s="268"/>
      <c r="F42" s="215" t="str">
        <f t="shared" si="0"/>
        <v>N/A</v>
      </c>
      <c r="G42" s="6"/>
      <c r="AA42" s="15" t="str">
        <f t="shared" si="1"/>
        <v/>
      </c>
      <c r="AB42" s="15" t="str">
        <f>IF(LEN($AA42)=0,"N",IF(LEN($AA42)&gt;1,"Error -- Availability entered in an incorrect format",IF($AA42='Control Panel'!$F$36,$AA42,IF($AA42='Control Panel'!$F$37,$AA42,IF($AA42='Control Panel'!$F$38,$AA42,IF($AA42='Control Panel'!$F$39,$AA42,IF($AA42='Control Panel'!$F$40,$AA42,IF($AA42='Control Panel'!$F$41,$AA42,"Error -- Availability entered in an incorrect format"))))))))</f>
        <v>N</v>
      </c>
    </row>
    <row r="43" spans="1:28" s="15" customFormat="1" x14ac:dyDescent="0.25">
      <c r="A43" s="7">
        <v>31</v>
      </c>
      <c r="B43" s="354" t="s">
        <v>1528</v>
      </c>
      <c r="C43" s="281" t="s">
        <v>5</v>
      </c>
      <c r="D43" s="231"/>
      <c r="E43" s="268"/>
      <c r="F43" s="215" t="str">
        <f t="shared" si="0"/>
        <v>N/A</v>
      </c>
      <c r="G43" s="6"/>
      <c r="AA43" s="15" t="str">
        <f t="shared" si="1"/>
        <v/>
      </c>
      <c r="AB43" s="15" t="str">
        <f>IF(LEN($AA43)=0,"N",IF(LEN($AA43)&gt;1,"Error -- Availability entered in an incorrect format",IF($AA43='Control Panel'!$F$36,$AA43,IF($AA43='Control Panel'!$F$37,$AA43,IF($AA43='Control Panel'!$F$38,$AA43,IF($AA43='Control Panel'!$F$39,$AA43,IF($AA43='Control Panel'!$F$40,$AA43,IF($AA43='Control Panel'!$F$41,$AA43,"Error -- Availability entered in an incorrect format"))))))))</f>
        <v>N</v>
      </c>
    </row>
    <row r="44" spans="1:28" s="15" customFormat="1" x14ac:dyDescent="0.25">
      <c r="A44" s="7">
        <v>32</v>
      </c>
      <c r="B44" s="354" t="s">
        <v>1529</v>
      </c>
      <c r="C44" s="281" t="s">
        <v>5</v>
      </c>
      <c r="D44" s="231"/>
      <c r="E44" s="268"/>
      <c r="F44" s="215" t="str">
        <f t="shared" si="0"/>
        <v>N/A</v>
      </c>
      <c r="G44" s="6"/>
      <c r="AA44" s="15" t="str">
        <f t="shared" si="1"/>
        <v/>
      </c>
      <c r="AB44" s="15" t="str">
        <f>IF(LEN($AA44)=0,"N",IF(LEN($AA44)&gt;1,"Error -- Availability entered in an incorrect format",IF($AA44='Control Panel'!$F$36,$AA44,IF($AA44='Control Panel'!$F$37,$AA44,IF($AA44='Control Panel'!$F$38,$AA44,IF($AA44='Control Panel'!$F$39,$AA44,IF($AA44='Control Panel'!$F$40,$AA44,IF($AA44='Control Panel'!$F$41,$AA44,"Error -- Availability entered in an incorrect format"))))))))</f>
        <v>N</v>
      </c>
    </row>
    <row r="45" spans="1:28" s="15" customFormat="1" x14ac:dyDescent="0.25">
      <c r="A45" s="7">
        <v>33</v>
      </c>
      <c r="B45" s="283" t="s">
        <v>1530</v>
      </c>
      <c r="C45" s="281" t="s">
        <v>7</v>
      </c>
      <c r="D45" s="231"/>
      <c r="E45" s="268"/>
      <c r="F45" s="215" t="str">
        <f t="shared" si="0"/>
        <v>N/A</v>
      </c>
      <c r="G45" s="6"/>
      <c r="AA45" s="15" t="str">
        <f t="shared" si="1"/>
        <v/>
      </c>
      <c r="AB45" s="15" t="str">
        <f>IF(LEN($AA45)=0,"N",IF(LEN($AA45)&gt;1,"Error -- Availability entered in an incorrect format",IF($AA45='Control Panel'!$F$36,$AA45,IF($AA45='Control Panel'!$F$37,$AA45,IF($AA45='Control Panel'!$F$38,$AA45,IF($AA45='Control Panel'!$F$39,$AA45,IF($AA45='Control Panel'!$F$40,$AA45,IF($AA45='Control Panel'!$F$41,$AA45,"Error -- Availability entered in an incorrect format"))))))))</f>
        <v>N</v>
      </c>
    </row>
    <row r="46" spans="1:28" s="15" customFormat="1" ht="30" x14ac:dyDescent="0.25">
      <c r="A46" s="7">
        <v>34</v>
      </c>
      <c r="B46" s="283" t="s">
        <v>1532</v>
      </c>
      <c r="C46" s="281" t="s">
        <v>5</v>
      </c>
      <c r="D46" s="231"/>
      <c r="E46" s="268"/>
      <c r="F46" s="215" t="str">
        <f t="shared" si="0"/>
        <v>N/A</v>
      </c>
      <c r="G46" s="6"/>
      <c r="AA46" s="15" t="str">
        <f t="shared" si="1"/>
        <v/>
      </c>
      <c r="AB46" s="15" t="str">
        <f>IF(LEN($AA46)=0,"N",IF(LEN($AA46)&gt;1,"Error -- Availability entered in an incorrect format",IF($AA46='Control Panel'!$F$36,$AA46,IF($AA46='Control Panel'!$F$37,$AA46,IF($AA46='Control Panel'!$F$38,$AA46,IF($AA46='Control Panel'!$F$39,$AA46,IF($AA46='Control Panel'!$F$40,$AA46,IF($AA46='Control Panel'!$F$41,$AA46,"Error -- Availability entered in an incorrect format"))))))))</f>
        <v>N</v>
      </c>
    </row>
    <row r="47" spans="1:28" s="15" customFormat="1" ht="30" x14ac:dyDescent="0.25">
      <c r="A47" s="7">
        <v>35</v>
      </c>
      <c r="B47" s="283" t="s">
        <v>1533</v>
      </c>
      <c r="C47" s="281" t="s">
        <v>5</v>
      </c>
      <c r="D47" s="231"/>
      <c r="E47" s="268"/>
      <c r="F47" s="215" t="str">
        <f t="shared" si="0"/>
        <v>N/A</v>
      </c>
      <c r="G47" s="6"/>
      <c r="AA47" s="15" t="str">
        <f t="shared" si="1"/>
        <v/>
      </c>
      <c r="AB47" s="15" t="str">
        <f>IF(LEN($AA47)=0,"N",IF(LEN($AA47)&gt;1,"Error -- Availability entered in an incorrect format",IF($AA47='Control Panel'!$F$36,$AA47,IF($AA47='Control Panel'!$F$37,$AA47,IF($AA47='Control Panel'!$F$38,$AA47,IF($AA47='Control Panel'!$F$39,$AA47,IF($AA47='Control Panel'!$F$40,$AA47,IF($AA47='Control Panel'!$F$41,$AA47,"Error -- Availability entered in an incorrect format"))))))))</f>
        <v>N</v>
      </c>
    </row>
    <row r="48" spans="1:28" s="15" customFormat="1" ht="30" x14ac:dyDescent="0.25">
      <c r="A48" s="7">
        <v>36</v>
      </c>
      <c r="B48" s="283" t="s">
        <v>1534</v>
      </c>
      <c r="C48" s="281" t="s">
        <v>5</v>
      </c>
      <c r="D48" s="231"/>
      <c r="E48" s="268"/>
      <c r="F48" s="215" t="str">
        <f t="shared" si="0"/>
        <v>N/A</v>
      </c>
      <c r="G48" s="6"/>
      <c r="AA48" s="15" t="str">
        <f t="shared" si="1"/>
        <v/>
      </c>
      <c r="AB48" s="15" t="str">
        <f>IF(LEN($AA48)=0,"N",IF(LEN($AA48)&gt;1,"Error -- Availability entered in an incorrect format",IF($AA48='Control Panel'!$F$36,$AA48,IF($AA48='Control Panel'!$F$37,$AA48,IF($AA48='Control Panel'!$F$38,$AA48,IF($AA48='Control Panel'!$F$39,$AA48,IF($AA48='Control Panel'!$F$40,$AA48,IF($AA48='Control Panel'!$F$41,$AA48,"Error -- Availability entered in an incorrect format"))))))))</f>
        <v>N</v>
      </c>
    </row>
    <row r="49" spans="1:28" s="15" customFormat="1" ht="45" x14ac:dyDescent="0.25">
      <c r="A49" s="7">
        <v>37</v>
      </c>
      <c r="B49" s="283" t="s">
        <v>2570</v>
      </c>
      <c r="C49" s="281" t="s">
        <v>6</v>
      </c>
      <c r="D49" s="231"/>
      <c r="E49" s="268"/>
      <c r="F49" s="215" t="str">
        <f t="shared" si="0"/>
        <v>N/A</v>
      </c>
      <c r="G49" s="6"/>
      <c r="AA49" s="15" t="str">
        <f t="shared" si="1"/>
        <v/>
      </c>
      <c r="AB49" s="15" t="str">
        <f>IF(LEN($AA49)=0,"N",IF(LEN($AA49)&gt;1,"Error -- Availability entered in an incorrect format",IF($AA49='Control Panel'!$F$36,$AA49,IF($AA49='Control Panel'!$F$37,$AA49,IF($AA49='Control Panel'!$F$38,$AA49,IF($AA49='Control Panel'!$F$39,$AA49,IF($AA49='Control Panel'!$F$40,$AA49,IF($AA49='Control Panel'!$F$41,$AA49,"Error -- Availability entered in an incorrect format"))))))))</f>
        <v>N</v>
      </c>
    </row>
    <row r="50" spans="1:28" s="15" customFormat="1" ht="30" x14ac:dyDescent="0.25">
      <c r="A50" s="7">
        <v>38</v>
      </c>
      <c r="B50" s="355" t="s">
        <v>2571</v>
      </c>
      <c r="C50" s="281" t="s">
        <v>5</v>
      </c>
      <c r="D50" s="231"/>
      <c r="E50" s="268"/>
      <c r="F50" s="215" t="str">
        <f t="shared" si="0"/>
        <v>N/A</v>
      </c>
      <c r="G50" s="6"/>
      <c r="AA50" s="15" t="str">
        <f t="shared" si="1"/>
        <v/>
      </c>
      <c r="AB50" s="15" t="str">
        <f>IF(LEN($AA50)=0,"N",IF(LEN($AA50)&gt;1,"Error -- Availability entered in an incorrect format",IF($AA50='Control Panel'!$F$36,$AA50,IF($AA50='Control Panel'!$F$37,$AA50,IF($AA50='Control Panel'!$F$38,$AA50,IF($AA50='Control Panel'!$F$39,$AA50,IF($AA50='Control Panel'!$F$40,$AA50,IF($AA50='Control Panel'!$F$41,$AA50,"Error -- Availability entered in an incorrect format"))))))))</f>
        <v>N</v>
      </c>
    </row>
    <row r="51" spans="1:28" s="15" customFormat="1" ht="30" x14ac:dyDescent="0.25">
      <c r="A51" s="7">
        <v>39</v>
      </c>
      <c r="B51" s="355" t="s">
        <v>2572</v>
      </c>
      <c r="C51" s="281" t="s">
        <v>5</v>
      </c>
      <c r="D51" s="231"/>
      <c r="E51" s="268"/>
      <c r="F51" s="215" t="str">
        <f t="shared" si="0"/>
        <v>N/A</v>
      </c>
      <c r="G51" s="6"/>
      <c r="AA51" s="15" t="str">
        <f t="shared" si="1"/>
        <v/>
      </c>
      <c r="AB51" s="15" t="str">
        <f>IF(LEN($AA51)=0,"N",IF(LEN($AA51)&gt;1,"Error -- Availability entered in an incorrect format",IF($AA51='Control Panel'!$F$36,$AA51,IF($AA51='Control Panel'!$F$37,$AA51,IF($AA51='Control Panel'!$F$38,$AA51,IF($AA51='Control Panel'!$F$39,$AA51,IF($AA51='Control Panel'!$F$40,$AA51,IF($AA51='Control Panel'!$F$41,$AA51,"Error -- Availability entered in an incorrect format"))))))))</f>
        <v>N</v>
      </c>
    </row>
    <row r="52" spans="1:28" s="15" customFormat="1" ht="30" x14ac:dyDescent="0.25">
      <c r="A52" s="7">
        <v>40</v>
      </c>
      <c r="B52" s="355" t="s">
        <v>2573</v>
      </c>
      <c r="C52" s="281" t="s">
        <v>5</v>
      </c>
      <c r="D52" s="231"/>
      <c r="E52" s="268"/>
      <c r="F52" s="215" t="str">
        <f t="shared" si="0"/>
        <v>N/A</v>
      </c>
      <c r="G52" s="6"/>
      <c r="AA52" s="15" t="str">
        <f t="shared" si="1"/>
        <v/>
      </c>
      <c r="AB52" s="15" t="str">
        <f>IF(LEN($AA52)=0,"N",IF(LEN($AA52)&gt;1,"Error -- Availability entered in an incorrect format",IF($AA52='Control Panel'!$F$36,$AA52,IF($AA52='Control Panel'!$F$37,$AA52,IF($AA52='Control Panel'!$F$38,$AA52,IF($AA52='Control Panel'!$F$39,$AA52,IF($AA52='Control Panel'!$F$40,$AA52,IF($AA52='Control Panel'!$F$41,$AA52,"Error -- Availability entered in an incorrect format"))))))))</f>
        <v>N</v>
      </c>
    </row>
    <row r="53" spans="1:28" s="15" customFormat="1" x14ac:dyDescent="0.25">
      <c r="A53" s="7">
        <v>41</v>
      </c>
      <c r="B53" s="355" t="s">
        <v>2574</v>
      </c>
      <c r="C53" s="281" t="s">
        <v>5</v>
      </c>
      <c r="D53" s="231"/>
      <c r="E53" s="268"/>
      <c r="F53" s="215" t="str">
        <f t="shared" si="0"/>
        <v>N/A</v>
      </c>
      <c r="G53" s="6"/>
      <c r="AA53" s="15" t="str">
        <f t="shared" si="1"/>
        <v/>
      </c>
      <c r="AB53" s="15" t="str">
        <f>IF(LEN($AA53)=0,"N",IF(LEN($AA53)&gt;1,"Error -- Availability entered in an incorrect format",IF($AA53='Control Panel'!$F$36,$AA53,IF($AA53='Control Panel'!$F$37,$AA53,IF($AA53='Control Panel'!$F$38,$AA53,IF($AA53='Control Panel'!$F$39,$AA53,IF($AA53='Control Panel'!$F$40,$AA53,IF($AA53='Control Panel'!$F$41,$AA53,"Error -- Availability entered in an incorrect format"))))))))</f>
        <v>N</v>
      </c>
    </row>
    <row r="54" spans="1:28" s="15" customFormat="1" ht="75" x14ac:dyDescent="0.25">
      <c r="A54" s="7">
        <v>42</v>
      </c>
      <c r="B54" s="355" t="s">
        <v>2575</v>
      </c>
      <c r="C54" s="281" t="s">
        <v>5</v>
      </c>
      <c r="D54" s="231"/>
      <c r="E54" s="268"/>
      <c r="F54" s="215" t="str">
        <f t="shared" si="0"/>
        <v>N/A</v>
      </c>
      <c r="G54" s="6"/>
      <c r="AA54" s="15" t="str">
        <f t="shared" si="1"/>
        <v/>
      </c>
      <c r="AB54" s="15" t="str">
        <f>IF(LEN($AA54)=0,"N",IF(LEN($AA54)&gt;1,"Error -- Availability entered in an incorrect format",IF($AA54='Control Panel'!$F$36,$AA54,IF($AA54='Control Panel'!$F$37,$AA54,IF($AA54='Control Panel'!$F$38,$AA54,IF($AA54='Control Panel'!$F$39,$AA54,IF($AA54='Control Panel'!$F$40,$AA54,IF($AA54='Control Panel'!$F$41,$AA54,"Error -- Availability entered in an incorrect format"))))))))</f>
        <v>N</v>
      </c>
    </row>
    <row r="55" spans="1:28" s="15" customFormat="1" ht="30" x14ac:dyDescent="0.25">
      <c r="A55" s="7">
        <v>43</v>
      </c>
      <c r="B55" s="355" t="s">
        <v>2576</v>
      </c>
      <c r="C55" s="281" t="s">
        <v>5</v>
      </c>
      <c r="D55" s="231"/>
      <c r="E55" s="268"/>
      <c r="F55" s="215" t="str">
        <f t="shared" si="0"/>
        <v>N/A</v>
      </c>
      <c r="G55" s="6"/>
      <c r="AA55" s="15" t="str">
        <f t="shared" si="1"/>
        <v/>
      </c>
      <c r="AB55" s="15" t="str">
        <f>IF(LEN($AA55)=0,"N",IF(LEN($AA55)&gt;1,"Error -- Availability entered in an incorrect format",IF($AA55='Control Panel'!$F$36,$AA55,IF($AA55='Control Panel'!$F$37,$AA55,IF($AA55='Control Panel'!$F$38,$AA55,IF($AA55='Control Panel'!$F$39,$AA55,IF($AA55='Control Panel'!$F$40,$AA55,IF($AA55='Control Panel'!$F$41,$AA55,"Error -- Availability entered in an incorrect format"))))))))</f>
        <v>N</v>
      </c>
    </row>
    <row r="56" spans="1:28" s="15" customFormat="1" ht="30" x14ac:dyDescent="0.25">
      <c r="A56" s="7">
        <v>44</v>
      </c>
      <c r="B56" s="355" t="s">
        <v>2577</v>
      </c>
      <c r="C56" s="281" t="s">
        <v>5</v>
      </c>
      <c r="D56" s="231"/>
      <c r="E56" s="268"/>
      <c r="F56" s="215" t="str">
        <f t="shared" si="0"/>
        <v>N/A</v>
      </c>
      <c r="G56" s="6"/>
      <c r="AA56" s="15" t="str">
        <f t="shared" si="1"/>
        <v/>
      </c>
      <c r="AB56" s="15" t="str">
        <f>IF(LEN($AA56)=0,"N",IF(LEN($AA56)&gt;1,"Error -- Availability entered in an incorrect format",IF($AA56='Control Panel'!$F$36,$AA56,IF($AA56='Control Panel'!$F$37,$AA56,IF($AA56='Control Panel'!$F$38,$AA56,IF($AA56='Control Panel'!$F$39,$AA56,IF($AA56='Control Panel'!$F$40,$AA56,IF($AA56='Control Panel'!$F$41,$AA56,"Error -- Availability entered in an incorrect format"))))))))</f>
        <v>N</v>
      </c>
    </row>
    <row r="57" spans="1:28" s="15" customFormat="1" ht="30" x14ac:dyDescent="0.25">
      <c r="A57" s="7">
        <v>45</v>
      </c>
      <c r="B57" s="355" t="s">
        <v>2578</v>
      </c>
      <c r="C57" s="281" t="s">
        <v>5</v>
      </c>
      <c r="D57" s="231"/>
      <c r="E57" s="268"/>
      <c r="F57" s="215" t="str">
        <f t="shared" si="0"/>
        <v>N/A</v>
      </c>
      <c r="G57" s="6"/>
      <c r="AA57" s="15" t="str">
        <f t="shared" si="1"/>
        <v/>
      </c>
      <c r="AB57" s="15" t="str">
        <f>IF(LEN($AA57)=0,"N",IF(LEN($AA57)&gt;1,"Error -- Availability entered in an incorrect format",IF($AA57='Control Panel'!$F$36,$AA57,IF($AA57='Control Panel'!$F$37,$AA57,IF($AA57='Control Panel'!$F$38,$AA57,IF($AA57='Control Panel'!$F$39,$AA57,IF($AA57='Control Panel'!$F$40,$AA57,IF($AA57='Control Panel'!$F$41,$AA57,"Error -- Availability entered in an incorrect format"))))))))</f>
        <v>N</v>
      </c>
    </row>
    <row r="58" spans="1:28" s="15" customFormat="1" ht="30" x14ac:dyDescent="0.25">
      <c r="A58" s="7">
        <v>46</v>
      </c>
      <c r="B58" s="355" t="s">
        <v>2579</v>
      </c>
      <c r="C58" s="281" t="s">
        <v>5</v>
      </c>
      <c r="D58" s="231"/>
      <c r="E58" s="268"/>
      <c r="F58" s="215" t="str">
        <f t="shared" si="0"/>
        <v>N/A</v>
      </c>
      <c r="G58" s="6"/>
      <c r="AA58" s="15" t="str">
        <f t="shared" si="1"/>
        <v/>
      </c>
      <c r="AB58" s="15" t="str">
        <f>IF(LEN($AA58)=0,"N",IF(LEN($AA58)&gt;1,"Error -- Availability entered in an incorrect format",IF($AA58='Control Panel'!$F$36,$AA58,IF($AA58='Control Panel'!$F$37,$AA58,IF($AA58='Control Panel'!$F$38,$AA58,IF($AA58='Control Panel'!$F$39,$AA58,IF($AA58='Control Panel'!$F$40,$AA58,IF($AA58='Control Panel'!$F$41,$AA58,"Error -- Availability entered in an incorrect format"))))))))</f>
        <v>N</v>
      </c>
    </row>
  </sheetData>
  <sheetProtection password="E125" sheet="1" objects="1" scenarios="1" formatCells="0" formatRows="0"/>
  <protectedRanges>
    <protectedRange sqref="D1:G1048576" name="Range1"/>
  </protectedRanges>
  <mergeCells count="12">
    <mergeCell ref="A11:G11"/>
    <mergeCell ref="A10:C10"/>
    <mergeCell ref="D10:G10"/>
    <mergeCell ref="A1:G1"/>
    <mergeCell ref="B2:G2"/>
    <mergeCell ref="B3:G3"/>
    <mergeCell ref="B4:G4"/>
    <mergeCell ref="B5:G5"/>
    <mergeCell ref="B6:G6"/>
    <mergeCell ref="B7:G7"/>
    <mergeCell ref="B8:G8"/>
    <mergeCell ref="A9:G9"/>
  </mergeCells>
  <conditionalFormatting sqref="A13:A58 C13:E58 G13:G58">
    <cfRule type="expression" dxfId="94" priority="5">
      <formula>$C13=""</formula>
    </cfRule>
  </conditionalFormatting>
  <conditionalFormatting sqref="B13:B58">
    <cfRule type="expression" dxfId="93" priority="4">
      <formula>$C13=""</formula>
    </cfRule>
  </conditionalFormatting>
  <conditionalFormatting sqref="F13:F58">
    <cfRule type="expression" dxfId="92" priority="3">
      <formula>$C13=""</formula>
    </cfRule>
  </conditionalFormatting>
  <conditionalFormatting sqref="A1:G1">
    <cfRule type="cellIs" dxfId="91" priority="1" operator="equal">
      <formula>"Replace this text with vendor name in the first module."</formula>
    </cfRule>
  </conditionalFormatting>
  <dataValidations count="1">
    <dataValidation type="decimal" allowBlank="1" showInputMessage="1" showErrorMessage="1" errorTitle="Invalid Response" error="Please enter number only and inlcude text in comments column." promptTitle="Cost" prompt="Please enter any related cost for specification compliance." sqref="E13:E58">
      <formula1>0</formula1>
      <formula2>1000000</formula2>
    </dataValidation>
  </dataValidations>
  <printOptions horizontalCentered="1"/>
  <pageMargins left="0.25" right="0.25" top="0.75" bottom="0.75" header="0.3" footer="0.3"/>
  <pageSetup scale="76" fitToHeight="0" orientation="landscape" r:id="rId1"/>
  <headerFooter>
    <oddHeader>&amp;C&amp;"Calibri,Bold"&amp;12City of Bend, OR - ERP System Solution Project RFP #IT14AA
&amp;"Calibri,Italic"&amp;A</oddHeader>
    <oddFooter>&amp;L&amp;"-,Bold"&amp;10&amp;U&amp;K01+019Priority&amp;"-,Regular"&amp;U
H - High | M - Medium | L - Low&amp;C&amp;10&amp;K01+019&amp;P of &amp;N&amp;R&amp;"-,Bold"&amp;10&amp;U&amp;K01+019Availability&amp;"-,Regular"&amp;U
Y - Yes | R - Reporting Tool | T - Third Party
M - Modification | F - Future | N - Not Available</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FormatSpecs">
                <anchor moveWithCells="1" sizeWithCells="1">
                  <from>
                    <xdr:col>5</xdr:col>
                    <xdr:colOff>1600200</xdr:colOff>
                    <xdr:row>9</xdr:row>
                    <xdr:rowOff>95250</xdr:rowOff>
                  </from>
                  <to>
                    <xdr:col>5</xdr:col>
                    <xdr:colOff>1600200</xdr:colOff>
                    <xdr:row>14</xdr:row>
                    <xdr:rowOff>266700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00000000-0000-0000-0000-000000000000}">
            <xm:f>D10='Control Panel'!$I$25</xm:f>
            <x14:dxf>
              <font>
                <color rgb="FFFFFF00"/>
              </font>
              <fill>
                <patternFill>
                  <fgColor indexed="64"/>
                  <bgColor rgb="FFBF311A"/>
                </patternFill>
              </fill>
            </x14:dxf>
          </x14:cfRule>
          <xm:sqref>D10:G10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errorTitle="Invalid Response" error="Please enter appropriate availability response." promptTitle="Please enter availability:" prompt="_x000a_  Y - Yes_x000a_  R - Reporting_x000a_  T - Third Party_x000a_  M - Modification_x000a_  F - Future_x000a_  N - Not Available_x000a__x000a__x000a_*Paste values permitted.">
          <x14:formula1>
            <xm:f>'Control Panel'!$F$36:$F$41</xm:f>
          </x14:formula1>
          <xm:sqref>D13:D58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949B50"/>
    <pageSetUpPr fitToPage="1"/>
  </sheetPr>
  <dimension ref="A1:Z643"/>
  <sheetViews>
    <sheetView zoomScaleNormal="100" zoomScaleSheetLayoutView="100" workbookViewId="0">
      <selection activeCell="C1" sqref="C1:K1"/>
    </sheetView>
  </sheetViews>
  <sheetFormatPr defaultRowHeight="15" x14ac:dyDescent="0.25"/>
  <cols>
    <col min="1" max="1" width="27.42578125" style="55" customWidth="1"/>
    <col min="2" max="2" width="9.140625" style="154"/>
    <col min="3" max="3" width="2.7109375" style="2" customWidth="1"/>
    <col min="4" max="4" width="12.7109375" style="2" customWidth="1"/>
    <col min="5" max="7" width="11.7109375" style="2" customWidth="1"/>
    <col min="8" max="8" width="12.7109375" style="2" customWidth="1"/>
    <col min="9" max="9" width="12.7109375" style="1" customWidth="1"/>
    <col min="10" max="10" width="26.7109375" style="2" customWidth="1"/>
    <col min="11" max="11" width="2.7109375" style="155" customWidth="1"/>
    <col min="12" max="12" width="11.140625" style="28" bestFit="1" customWidth="1"/>
    <col min="13" max="13" width="10.7109375" style="28" bestFit="1" customWidth="1"/>
    <col min="14" max="14" width="13.85546875" style="28" bestFit="1" customWidth="1"/>
    <col min="15" max="15" width="9.140625" style="28"/>
    <col min="16" max="16" width="9.140625" style="24"/>
    <col min="17" max="26" width="9.140625" style="56"/>
    <col min="27" max="16384" width="9.140625" style="2"/>
  </cols>
  <sheetData>
    <row r="1" spans="1:26" x14ac:dyDescent="0.25">
      <c r="A1" s="531" t="s">
        <v>31</v>
      </c>
      <c r="B1" s="531"/>
      <c r="C1" s="532" t="s">
        <v>0</v>
      </c>
      <c r="D1" s="533"/>
      <c r="E1" s="533"/>
      <c r="F1" s="533"/>
      <c r="G1" s="533"/>
      <c r="H1" s="533"/>
      <c r="I1" s="533"/>
      <c r="J1" s="533"/>
      <c r="K1" s="534"/>
      <c r="L1" s="532" t="s">
        <v>22</v>
      </c>
      <c r="M1" s="533"/>
      <c r="N1" s="533"/>
      <c r="O1" s="533"/>
      <c r="P1" s="534"/>
      <c r="Q1" s="68"/>
      <c r="R1" s="68"/>
      <c r="S1" s="68"/>
      <c r="T1" s="68"/>
      <c r="U1" s="68"/>
      <c r="V1" s="68"/>
      <c r="W1" s="68"/>
      <c r="X1" s="68"/>
      <c r="Y1" s="68"/>
      <c r="Z1" s="68"/>
    </row>
    <row r="2" spans="1:26" ht="15.75" thickBot="1" x14ac:dyDescent="0.3">
      <c r="A2" s="535" t="s">
        <v>1</v>
      </c>
      <c r="B2" s="535"/>
      <c r="C2" s="536" t="s">
        <v>1</v>
      </c>
      <c r="D2" s="535"/>
      <c r="E2" s="535"/>
      <c r="F2" s="535"/>
      <c r="G2" s="535"/>
      <c r="H2" s="535"/>
      <c r="I2" s="535"/>
      <c r="J2" s="535"/>
      <c r="K2" s="537"/>
      <c r="L2" s="536" t="s">
        <v>1</v>
      </c>
      <c r="M2" s="535"/>
      <c r="N2" s="535"/>
      <c r="O2" s="535"/>
      <c r="P2" s="537"/>
      <c r="Q2" s="54"/>
      <c r="R2" s="54"/>
      <c r="S2" s="54"/>
      <c r="T2" s="54"/>
      <c r="U2" s="54"/>
      <c r="V2" s="54"/>
      <c r="W2" s="54"/>
      <c r="X2" s="54"/>
      <c r="Y2" s="54"/>
      <c r="Z2" s="54"/>
    </row>
    <row r="3" spans="1:26" x14ac:dyDescent="0.25">
      <c r="C3" s="127"/>
      <c r="D3" s="40"/>
      <c r="E3" s="40"/>
      <c r="F3" s="40"/>
      <c r="G3" s="40"/>
      <c r="H3" s="40"/>
      <c r="I3" s="40"/>
      <c r="J3" s="127"/>
      <c r="K3" s="154"/>
    </row>
    <row r="4" spans="1:26" ht="15.75" customHeight="1" x14ac:dyDescent="0.25">
      <c r="A4" s="50"/>
      <c r="C4" s="127"/>
      <c r="D4" s="41"/>
      <c r="E4" s="41"/>
      <c r="F4" s="41"/>
      <c r="G4" s="41"/>
      <c r="H4" s="41"/>
      <c r="I4" s="41"/>
      <c r="J4" s="127"/>
      <c r="K4" s="154"/>
    </row>
    <row r="5" spans="1:26" s="57" customFormat="1" x14ac:dyDescent="0.25">
      <c r="A5" s="154"/>
      <c r="B5" s="154"/>
      <c r="C5" s="127"/>
      <c r="D5" s="41"/>
      <c r="E5" s="41"/>
      <c r="F5" s="41"/>
      <c r="G5" s="41"/>
      <c r="H5" s="41"/>
      <c r="I5" s="41"/>
      <c r="J5" s="127"/>
      <c r="K5" s="154"/>
      <c r="L5" s="28"/>
      <c r="M5" s="28"/>
      <c r="N5" s="28"/>
      <c r="O5" s="28"/>
      <c r="P5" s="24"/>
      <c r="Q5" s="56"/>
      <c r="R5" s="56"/>
      <c r="S5" s="56"/>
      <c r="T5" s="56"/>
      <c r="U5" s="56"/>
      <c r="V5" s="56"/>
      <c r="W5" s="56"/>
      <c r="X5" s="56"/>
      <c r="Y5" s="56"/>
      <c r="Z5" s="56"/>
    </row>
    <row r="6" spans="1:26" s="57" customFormat="1" x14ac:dyDescent="0.25">
      <c r="A6" s="55"/>
      <c r="B6" s="154"/>
      <c r="C6" s="127"/>
      <c r="D6" s="41"/>
      <c r="E6" s="41"/>
      <c r="F6" s="41"/>
      <c r="G6" s="41"/>
      <c r="H6" s="41"/>
      <c r="I6" s="41"/>
      <c r="J6" s="58"/>
      <c r="K6" s="58"/>
      <c r="L6" s="29"/>
      <c r="M6" s="29"/>
      <c r="N6" s="29"/>
      <c r="O6" s="29"/>
      <c r="P6" s="27"/>
      <c r="Q6" s="56"/>
      <c r="R6" s="56"/>
      <c r="S6" s="56"/>
      <c r="T6" s="56"/>
      <c r="U6" s="56"/>
      <c r="V6" s="56"/>
      <c r="W6" s="56"/>
      <c r="X6" s="56"/>
      <c r="Y6" s="56"/>
      <c r="Z6" s="56"/>
    </row>
    <row r="7" spans="1:26" s="57" customFormat="1" ht="15.75" thickBot="1" x14ac:dyDescent="0.3">
      <c r="A7" s="55"/>
      <c r="B7" s="154"/>
      <c r="D7" s="59"/>
      <c r="E7" s="59"/>
      <c r="F7" s="59"/>
      <c r="G7" s="59"/>
      <c r="H7" s="59"/>
      <c r="I7" s="59"/>
      <c r="J7" s="59"/>
      <c r="K7" s="59"/>
      <c r="L7" s="29"/>
      <c r="M7" s="29"/>
      <c r="N7" s="29"/>
      <c r="O7" s="29"/>
      <c r="P7" s="27"/>
      <c r="Q7" s="56"/>
      <c r="R7" s="56"/>
      <c r="S7" s="56"/>
      <c r="T7" s="56"/>
      <c r="U7" s="56"/>
      <c r="V7" s="56"/>
      <c r="W7" s="56"/>
      <c r="X7" s="56"/>
      <c r="Y7" s="56"/>
      <c r="Z7" s="56"/>
    </row>
    <row r="8" spans="1:26" s="57" customFormat="1" ht="15.75" customHeight="1" thickBot="1" x14ac:dyDescent="0.3">
      <c r="A8" s="55"/>
      <c r="B8" s="154"/>
      <c r="D8" s="517" t="s">
        <v>41</v>
      </c>
      <c r="E8" s="518"/>
      <c r="F8" s="518"/>
      <c r="G8" s="518"/>
      <c r="H8" s="518"/>
      <c r="I8" s="518"/>
      <c r="J8" s="519"/>
      <c r="K8" s="59"/>
      <c r="L8" s="32"/>
      <c r="M8" s="32"/>
      <c r="N8" s="32"/>
      <c r="O8" s="32"/>
      <c r="P8" s="33"/>
      <c r="Q8" s="56"/>
      <c r="R8" s="56"/>
      <c r="S8" s="56"/>
      <c r="T8" s="56"/>
      <c r="U8" s="56"/>
      <c r="V8" s="56"/>
      <c r="W8" s="56"/>
      <c r="X8" s="56"/>
      <c r="Y8" s="56"/>
      <c r="Z8" s="56"/>
    </row>
    <row r="9" spans="1:26" s="57" customFormat="1" ht="15" customHeight="1" x14ac:dyDescent="0.25">
      <c r="A9" s="55"/>
      <c r="B9" s="154"/>
      <c r="D9" s="520" t="str">
        <f>'Control Panel'!E21</f>
        <v xml:space="preserve">City of Bend </v>
      </c>
      <c r="E9" s="521"/>
      <c r="F9" s="521"/>
      <c r="G9" s="521"/>
      <c r="H9" s="522" t="str">
        <f>"Proposal Due Date: " &amp; TEXT('Control Panel'!E24,"MM/DD/YYYY")</f>
        <v>Proposal Due Date: January 30th, 2014</v>
      </c>
      <c r="I9" s="522"/>
      <c r="J9" s="523"/>
      <c r="K9" s="59"/>
      <c r="L9" s="32"/>
      <c r="M9" s="32"/>
      <c r="N9" s="32"/>
      <c r="O9" s="32"/>
      <c r="P9" s="33"/>
      <c r="Q9" s="56"/>
      <c r="R9" s="56"/>
      <c r="S9" s="56"/>
      <c r="T9" s="56"/>
      <c r="U9" s="56"/>
      <c r="V9" s="56"/>
      <c r="W9" s="56"/>
      <c r="X9" s="56"/>
      <c r="Y9" s="56"/>
      <c r="Z9" s="56"/>
    </row>
    <row r="10" spans="1:26" s="57" customFormat="1" ht="15.75" customHeight="1" thickBot="1" x14ac:dyDescent="0.3">
      <c r="A10" s="55"/>
      <c r="B10" s="154"/>
      <c r="D10" s="524" t="str">
        <f>'Control Panel'!E23</f>
        <v>RFP for ERP System Solution Project
RFP #IT14AA</v>
      </c>
      <c r="E10" s="525"/>
      <c r="F10" s="525"/>
      <c r="G10" s="525"/>
      <c r="H10" s="526" t="str">
        <f>"Date Received: " &amp; TEXT('Control Panel'!E124,"MM/DD/YYYY")</f>
        <v>Date Received: Date Received</v>
      </c>
      <c r="I10" s="526"/>
      <c r="J10" s="527"/>
      <c r="K10" s="59"/>
      <c r="L10" s="32"/>
      <c r="M10" s="32"/>
      <c r="N10" s="32"/>
      <c r="O10" s="32"/>
      <c r="P10" s="33"/>
      <c r="Q10" s="56"/>
      <c r="R10" s="56"/>
      <c r="S10" s="56"/>
      <c r="T10" s="56"/>
      <c r="U10" s="56"/>
      <c r="V10" s="56"/>
      <c r="W10" s="56"/>
      <c r="X10" s="56"/>
      <c r="Y10" s="56"/>
      <c r="Z10" s="56"/>
    </row>
    <row r="11" spans="1:26" s="57" customFormat="1" ht="19.5" customHeight="1" thickBot="1" x14ac:dyDescent="0.3">
      <c r="A11" s="55"/>
      <c r="B11" s="154"/>
      <c r="D11" s="528" t="str">
        <f>'Control Panel'!E122</f>
        <v>Vendor Long Name</v>
      </c>
      <c r="E11" s="529"/>
      <c r="F11" s="529"/>
      <c r="G11" s="529"/>
      <c r="H11" s="529"/>
      <c r="I11" s="529"/>
      <c r="J11" s="530"/>
      <c r="K11" s="59"/>
      <c r="L11" s="34"/>
      <c r="M11" s="34"/>
      <c r="N11" s="34"/>
      <c r="O11" s="34"/>
      <c r="P11" s="35"/>
      <c r="Q11" s="56"/>
      <c r="R11" s="56"/>
      <c r="S11" s="56"/>
      <c r="T11" s="56"/>
      <c r="U11" s="56"/>
      <c r="V11" s="56"/>
      <c r="W11" s="56"/>
      <c r="X11" s="56"/>
      <c r="Y11" s="56"/>
      <c r="Z11" s="56"/>
    </row>
    <row r="12" spans="1:26" s="57" customFormat="1" ht="15.75" thickBot="1" x14ac:dyDescent="0.3">
      <c r="A12" s="55"/>
      <c r="B12" s="154"/>
      <c r="D12" s="59"/>
      <c r="E12" s="59"/>
      <c r="F12" s="59"/>
      <c r="G12" s="59"/>
      <c r="H12" s="59"/>
      <c r="I12" s="59"/>
      <c r="J12" s="59"/>
      <c r="K12" s="59"/>
      <c r="L12" s="34"/>
      <c r="M12" s="34"/>
      <c r="N12" s="34"/>
      <c r="O12" s="34"/>
      <c r="P12" s="35"/>
      <c r="Q12" s="56"/>
      <c r="R12" s="56"/>
      <c r="S12" s="56"/>
      <c r="T12" s="56"/>
      <c r="U12" s="56"/>
      <c r="V12" s="56"/>
      <c r="W12" s="56"/>
      <c r="X12" s="56"/>
      <c r="Y12" s="56"/>
      <c r="Z12" s="56"/>
    </row>
    <row r="13" spans="1:26" x14ac:dyDescent="0.25">
      <c r="D13" s="227" t="s">
        <v>124</v>
      </c>
      <c r="E13" s="511" t="s">
        <v>2</v>
      </c>
      <c r="F13" s="512"/>
      <c r="G13" s="513"/>
      <c r="H13" s="228" t="s">
        <v>3</v>
      </c>
      <c r="I13" s="229" t="s">
        <v>4</v>
      </c>
      <c r="J13" s="230" t="s">
        <v>206</v>
      </c>
      <c r="L13" s="36" t="s">
        <v>35</v>
      </c>
      <c r="M13" s="36" t="s">
        <v>36</v>
      </c>
      <c r="N13" s="36" t="s">
        <v>37</v>
      </c>
      <c r="O13" s="30"/>
      <c r="P13" s="37"/>
    </row>
    <row r="14" spans="1:26" x14ac:dyDescent="0.25">
      <c r="D14" s="223" t="str">
        <f>'Control Panel'!F47</f>
        <v>4.2</v>
      </c>
      <c r="E14" s="514" t="str">
        <f>'Control Panel'!E47</f>
        <v>Accounts Payable</v>
      </c>
      <c r="F14" s="515"/>
      <c r="G14" s="516"/>
      <c r="H14" s="224" t="str">
        <f>$J84</f>
        <v>N/A</v>
      </c>
      <c r="I14" s="225">
        <f>'Control Panel'!G47</f>
        <v>5.1666666666666666E-2</v>
      </c>
      <c r="J14" s="226" t="str">
        <f>'Accounts Payable'!$D$10</f>
        <v>Replace this text with the primary product name(s) which satisfy requirements.</v>
      </c>
      <c r="K14" s="155" t="s">
        <v>170</v>
      </c>
      <c r="L14" s="30" t="str">
        <f t="shared" ref="L14:L45" si="0">IF(ISNUMBER(H14),H14*I14,"")</f>
        <v/>
      </c>
      <c r="M14" s="30" t="str">
        <f t="shared" ref="M14:M45" si="1">IF(ISNUMBER(H14),L14,"NA")</f>
        <v>NA</v>
      </c>
      <c r="N14" s="30" t="str">
        <f t="shared" ref="N14:N45" si="2">IF(ISNUMBER(H14),I14,"NA")</f>
        <v>NA</v>
      </c>
      <c r="O14" s="30"/>
      <c r="P14" s="37"/>
    </row>
    <row r="15" spans="1:26" x14ac:dyDescent="0.25">
      <c r="D15" s="66" t="str">
        <f>'Control Panel'!F48</f>
        <v>4.3</v>
      </c>
      <c r="E15" s="494" t="str">
        <f>'Control Panel'!E48</f>
        <v>Bank Reconciliation</v>
      </c>
      <c r="F15" s="495"/>
      <c r="G15" s="496"/>
      <c r="H15" s="64" t="str">
        <f>$J95</f>
        <v>N/A</v>
      </c>
      <c r="I15" s="142">
        <f>'Control Panel'!G48</f>
        <v>5.1666666666666666E-2</v>
      </c>
      <c r="J15" s="205" t="str">
        <f>'Bank Reconciliation'!$D$10</f>
        <v>Replace this text with the primary product name(s) which satisfy requirements.</v>
      </c>
      <c r="K15" s="155" t="s">
        <v>170</v>
      </c>
      <c r="L15" s="30" t="str">
        <f t="shared" si="0"/>
        <v/>
      </c>
      <c r="M15" s="30" t="str">
        <f t="shared" si="1"/>
        <v>NA</v>
      </c>
      <c r="N15" s="30" t="str">
        <f t="shared" si="2"/>
        <v>NA</v>
      </c>
      <c r="O15" s="30"/>
      <c r="P15" s="37"/>
    </row>
    <row r="16" spans="1:26" x14ac:dyDescent="0.25">
      <c r="D16" s="67" t="str">
        <f>'Control Panel'!F49</f>
        <v>4.4</v>
      </c>
      <c r="E16" s="497" t="str">
        <f>'Control Panel'!E49</f>
        <v>Budgeting</v>
      </c>
      <c r="F16" s="498"/>
      <c r="G16" s="499"/>
      <c r="H16" s="65" t="str">
        <f>$J106</f>
        <v>N/A</v>
      </c>
      <c r="I16" s="143">
        <f>'Control Panel'!G49</f>
        <v>5.1666666666666666E-2</v>
      </c>
      <c r="J16" s="206" t="str">
        <f>Budgeting!$D$10</f>
        <v>Replace this text with the primary product name(s) which satisfy requirements.</v>
      </c>
      <c r="K16" s="155" t="s">
        <v>170</v>
      </c>
      <c r="L16" s="30" t="str">
        <f t="shared" si="0"/>
        <v/>
      </c>
      <c r="M16" s="30" t="str">
        <f t="shared" si="1"/>
        <v>NA</v>
      </c>
      <c r="N16" s="30" t="str">
        <f t="shared" si="2"/>
        <v>NA</v>
      </c>
      <c r="O16" s="30"/>
      <c r="P16" s="37"/>
    </row>
    <row r="17" spans="4:16" x14ac:dyDescent="0.25">
      <c r="D17" s="66" t="str">
        <f>'Control Panel'!F50</f>
        <v>4.5</v>
      </c>
      <c r="E17" s="494" t="str">
        <f>'Control Panel'!E50</f>
        <v>Business License</v>
      </c>
      <c r="F17" s="495"/>
      <c r="G17" s="496"/>
      <c r="H17" s="64" t="str">
        <f>$J117</f>
        <v>N/A</v>
      </c>
      <c r="I17" s="142">
        <f>'Control Panel'!G50</f>
        <v>5.1666666666666666E-2</v>
      </c>
      <c r="J17" s="205" t="str">
        <f>'Business License'!$D$10</f>
        <v>Replace this text with the primary product name(s) which satisfy requirements.</v>
      </c>
      <c r="K17" s="155" t="s">
        <v>170</v>
      </c>
      <c r="L17" s="30" t="str">
        <f t="shared" si="0"/>
        <v/>
      </c>
      <c r="M17" s="30" t="str">
        <f t="shared" si="1"/>
        <v>NA</v>
      </c>
      <c r="N17" s="30" t="str">
        <f t="shared" si="2"/>
        <v>NA</v>
      </c>
      <c r="O17" s="30"/>
      <c r="P17" s="37"/>
    </row>
    <row r="18" spans="4:16" x14ac:dyDescent="0.25">
      <c r="D18" s="67" t="str">
        <f>'Control Panel'!F51</f>
        <v>4.6</v>
      </c>
      <c r="E18" s="497" t="str">
        <f>'Control Panel'!E51</f>
        <v>Cash Receipting</v>
      </c>
      <c r="F18" s="498"/>
      <c r="G18" s="499"/>
      <c r="H18" s="65" t="str">
        <f>$J128</f>
        <v>N/A</v>
      </c>
      <c r="I18" s="143">
        <f>'Control Panel'!G51</f>
        <v>5.1666666666666666E-2</v>
      </c>
      <c r="J18" s="206" t="str">
        <f>'Cash Receipting'!$D$10</f>
        <v>Replace this text with the primary product name(s) which satisfy requirements.</v>
      </c>
      <c r="K18" s="155" t="s">
        <v>170</v>
      </c>
      <c r="L18" s="30" t="str">
        <f t="shared" si="0"/>
        <v/>
      </c>
      <c r="M18" s="30" t="str">
        <f t="shared" si="1"/>
        <v>NA</v>
      </c>
      <c r="N18" s="30" t="str">
        <f t="shared" si="2"/>
        <v>NA</v>
      </c>
      <c r="O18" s="30"/>
      <c r="P18" s="37"/>
    </row>
    <row r="19" spans="4:16" x14ac:dyDescent="0.25">
      <c r="D19" s="66" t="str">
        <f>'Control Panel'!F52</f>
        <v>4.7</v>
      </c>
      <c r="E19" s="494" t="str">
        <f>'Control Panel'!E52</f>
        <v>Contract Management</v>
      </c>
      <c r="F19" s="495"/>
      <c r="G19" s="496"/>
      <c r="H19" s="64" t="str">
        <f>$J139</f>
        <v>N/A</v>
      </c>
      <c r="I19" s="142">
        <f>'Control Panel'!G52</f>
        <v>5.1666666666666666E-2</v>
      </c>
      <c r="J19" s="205" t="str">
        <f>'Contract Management'!$D$10</f>
        <v>Replace this text with the primary product name(s) which satisfy requirements.</v>
      </c>
      <c r="K19" s="155" t="s">
        <v>170</v>
      </c>
      <c r="L19" s="30" t="str">
        <f t="shared" si="0"/>
        <v/>
      </c>
      <c r="M19" s="30" t="str">
        <f t="shared" si="1"/>
        <v>NA</v>
      </c>
      <c r="N19" s="30" t="str">
        <f t="shared" si="2"/>
        <v>NA</v>
      </c>
      <c r="O19" s="30"/>
      <c r="P19" s="37"/>
    </row>
    <row r="20" spans="4:16" x14ac:dyDescent="0.25">
      <c r="D20" s="67" t="str">
        <f>'Control Panel'!F53</f>
        <v>4.8</v>
      </c>
      <c r="E20" s="497" t="str">
        <f>'Control Panel'!E53</f>
        <v>Debt Service Management</v>
      </c>
      <c r="F20" s="498"/>
      <c r="G20" s="499"/>
      <c r="H20" s="65" t="str">
        <f>$J150</f>
        <v>N/A</v>
      </c>
      <c r="I20" s="143">
        <f>'Control Panel'!G53</f>
        <v>1.4999999999999999E-2</v>
      </c>
      <c r="J20" s="206" t="str">
        <f>'Debt Service Management'!$D$10</f>
        <v>Replace this text with the primary product name(s) which satisfy requirements.</v>
      </c>
      <c r="K20" s="155" t="s">
        <v>170</v>
      </c>
      <c r="L20" s="30" t="str">
        <f t="shared" si="0"/>
        <v/>
      </c>
      <c r="M20" s="30" t="str">
        <f t="shared" si="1"/>
        <v>NA</v>
      </c>
      <c r="N20" s="30" t="str">
        <f t="shared" si="2"/>
        <v>NA</v>
      </c>
      <c r="O20" s="30"/>
      <c r="P20" s="37"/>
    </row>
    <row r="21" spans="4:16" x14ac:dyDescent="0.25">
      <c r="D21" s="66" t="str">
        <f>'Control Panel'!F54</f>
        <v>4.9</v>
      </c>
      <c r="E21" s="494" t="str">
        <f>'Control Panel'!E54</f>
        <v>Fixed Assets</v>
      </c>
      <c r="F21" s="495"/>
      <c r="G21" s="496"/>
      <c r="H21" s="64" t="str">
        <f>$J161</f>
        <v>N/A</v>
      </c>
      <c r="I21" s="142">
        <f>'Control Panel'!G54</f>
        <v>5.1666666666666666E-2</v>
      </c>
      <c r="J21" s="205" t="str">
        <f>'Fixed Assets'!$D$10</f>
        <v>Replace this text with the primary product name(s) which satisfy requirements.</v>
      </c>
      <c r="K21" s="155" t="s">
        <v>170</v>
      </c>
      <c r="L21" s="30" t="str">
        <f t="shared" si="0"/>
        <v/>
      </c>
      <c r="M21" s="30" t="str">
        <f t="shared" si="1"/>
        <v>NA</v>
      </c>
      <c r="N21" s="30" t="str">
        <f t="shared" si="2"/>
        <v>NA</v>
      </c>
      <c r="O21" s="30"/>
      <c r="P21" s="37"/>
    </row>
    <row r="22" spans="4:16" x14ac:dyDescent="0.25">
      <c r="D22" s="67" t="str">
        <f>'Control Panel'!F55</f>
        <v>4.10</v>
      </c>
      <c r="E22" s="497" t="str">
        <f>'Control Panel'!E55</f>
        <v>Fleet &amp; Equipment Management</v>
      </c>
      <c r="F22" s="498"/>
      <c r="G22" s="499"/>
      <c r="H22" s="65" t="str">
        <f>$J172</f>
        <v>N/A</v>
      </c>
      <c r="I22" s="143">
        <f>'Control Panel'!G55</f>
        <v>0</v>
      </c>
      <c r="J22" s="206" t="str">
        <f>'Fleet &amp; Equipment Management'!$D$10</f>
        <v>Replace this text with the primary product name(s) which satisfy requirements.</v>
      </c>
      <c r="K22" s="155" t="s">
        <v>170</v>
      </c>
      <c r="L22" s="30" t="str">
        <f t="shared" si="0"/>
        <v/>
      </c>
      <c r="M22" s="30" t="str">
        <f t="shared" si="1"/>
        <v>NA</v>
      </c>
      <c r="N22" s="30" t="str">
        <f t="shared" si="2"/>
        <v>NA</v>
      </c>
      <c r="O22" s="30"/>
      <c r="P22" s="37"/>
    </row>
    <row r="23" spans="4:16" x14ac:dyDescent="0.25">
      <c r="D23" s="66" t="str">
        <f>'Control Panel'!F56</f>
        <v>4.11</v>
      </c>
      <c r="E23" s="494" t="str">
        <f>'Control Panel'!E56</f>
        <v>General and Technical</v>
      </c>
      <c r="F23" s="495"/>
      <c r="G23" s="496"/>
      <c r="H23" s="64" t="str">
        <f>$J183</f>
        <v>N/A</v>
      </c>
      <c r="I23" s="142">
        <f>'Control Panel'!G56</f>
        <v>5.1666666666666666E-2</v>
      </c>
      <c r="J23" s="205" t="str">
        <f>'General and Technical'!$D$10</f>
        <v>Replace this text with the primary product name(s) which satisfy requirements.</v>
      </c>
      <c r="K23" s="155" t="s">
        <v>170</v>
      </c>
      <c r="L23" s="30" t="str">
        <f t="shared" si="0"/>
        <v/>
      </c>
      <c r="M23" s="30" t="str">
        <f t="shared" si="1"/>
        <v>NA</v>
      </c>
      <c r="N23" s="30" t="str">
        <f t="shared" si="2"/>
        <v>NA</v>
      </c>
      <c r="O23" s="30"/>
      <c r="P23" s="37"/>
    </row>
    <row r="24" spans="4:16" x14ac:dyDescent="0.25">
      <c r="D24" s="67" t="str">
        <f>'Control Panel'!F57</f>
        <v>4.12</v>
      </c>
      <c r="E24" s="497" t="str">
        <f>'Control Panel'!E57</f>
        <v>General Ledger</v>
      </c>
      <c r="F24" s="498"/>
      <c r="G24" s="499"/>
      <c r="H24" s="65" t="str">
        <f>$J194</f>
        <v>N/A</v>
      </c>
      <c r="I24" s="143">
        <f>'Control Panel'!G57</f>
        <v>5.1666666666666666E-2</v>
      </c>
      <c r="J24" s="206" t="str">
        <f>'General Ledger'!$D$10</f>
        <v>Replace this text with the primary product name(s) which satisfy requirements.</v>
      </c>
      <c r="K24" s="155" t="s">
        <v>170</v>
      </c>
      <c r="L24" s="30" t="str">
        <f t="shared" si="0"/>
        <v/>
      </c>
      <c r="M24" s="30" t="str">
        <f t="shared" si="1"/>
        <v>NA</v>
      </c>
      <c r="N24" s="30" t="str">
        <f t="shared" si="2"/>
        <v>NA</v>
      </c>
      <c r="O24" s="30"/>
      <c r="P24" s="37"/>
    </row>
    <row r="25" spans="4:16" x14ac:dyDescent="0.25">
      <c r="D25" s="66" t="str">
        <f>'Control Panel'!F58</f>
        <v>4.13</v>
      </c>
      <c r="E25" s="494" t="str">
        <f>'Control Panel'!E58</f>
        <v>Grant Accounting</v>
      </c>
      <c r="F25" s="495"/>
      <c r="G25" s="496"/>
      <c r="H25" s="64" t="str">
        <f>$J205</f>
        <v>N/A</v>
      </c>
      <c r="I25" s="142">
        <f>'Control Panel'!G58</f>
        <v>5.1666666666666666E-2</v>
      </c>
      <c r="J25" s="205" t="str">
        <f>'Grant Accounting'!$D$10</f>
        <v>Replace this text with the primary product name(s) which satisfy requirements.</v>
      </c>
      <c r="K25" s="155" t="s">
        <v>170</v>
      </c>
      <c r="L25" s="30" t="str">
        <f t="shared" si="0"/>
        <v/>
      </c>
      <c r="M25" s="30" t="str">
        <f t="shared" si="1"/>
        <v>NA</v>
      </c>
      <c r="N25" s="30" t="str">
        <f t="shared" si="2"/>
        <v>NA</v>
      </c>
      <c r="O25" s="30"/>
      <c r="P25" s="37"/>
    </row>
    <row r="26" spans="4:16" x14ac:dyDescent="0.25">
      <c r="D26" s="67" t="str">
        <f>'Control Panel'!F59</f>
        <v>4.14</v>
      </c>
      <c r="E26" s="497" t="str">
        <f>'Control Panel'!E59</f>
        <v>Human Resources</v>
      </c>
      <c r="F26" s="498"/>
      <c r="G26" s="499"/>
      <c r="H26" s="65" t="str">
        <f>$J216</f>
        <v>N/A</v>
      </c>
      <c r="I26" s="143">
        <f>'Control Panel'!G59</f>
        <v>5.1666666666666666E-2</v>
      </c>
      <c r="J26" s="206" t="str">
        <f>'Human Resources'!$D$10</f>
        <v>Replace this text with the primary product name(s) which satisfy requirements.</v>
      </c>
      <c r="K26" s="155" t="s">
        <v>170</v>
      </c>
      <c r="L26" s="30" t="str">
        <f t="shared" si="0"/>
        <v/>
      </c>
      <c r="M26" s="30" t="str">
        <f t="shared" si="1"/>
        <v>NA</v>
      </c>
      <c r="N26" s="30" t="str">
        <f t="shared" si="2"/>
        <v>NA</v>
      </c>
      <c r="O26" s="30"/>
      <c r="P26" s="37"/>
    </row>
    <row r="27" spans="4:16" x14ac:dyDescent="0.25">
      <c r="D27" s="66" t="str">
        <f>'Control Panel'!F60</f>
        <v>4.15</v>
      </c>
      <c r="E27" s="494" t="str">
        <f>'Control Panel'!E60</f>
        <v>Inspections and Code Enforcement</v>
      </c>
      <c r="F27" s="495"/>
      <c r="G27" s="496"/>
      <c r="H27" s="64" t="str">
        <f>$J227</f>
        <v>N/A</v>
      </c>
      <c r="I27" s="142">
        <f>'Control Panel'!G60</f>
        <v>0</v>
      </c>
      <c r="J27" s="205" t="str">
        <f>'Inspections and Code Enforcemen'!$D$10</f>
        <v>Replace this text with the primary product name(s) which satisfy requirements.</v>
      </c>
      <c r="K27" s="155" t="s">
        <v>170</v>
      </c>
      <c r="L27" s="30" t="str">
        <f t="shared" si="0"/>
        <v/>
      </c>
      <c r="M27" s="30" t="str">
        <f t="shared" si="1"/>
        <v>NA</v>
      </c>
      <c r="N27" s="30" t="str">
        <f t="shared" si="2"/>
        <v>NA</v>
      </c>
      <c r="O27" s="30"/>
      <c r="P27" s="37"/>
    </row>
    <row r="28" spans="4:16" x14ac:dyDescent="0.25">
      <c r="D28" s="67" t="str">
        <f>'Control Panel'!F61</f>
        <v>4.16</v>
      </c>
      <c r="E28" s="497" t="str">
        <f>'Control Panel'!E61</f>
        <v>Inventory Management</v>
      </c>
      <c r="F28" s="498"/>
      <c r="G28" s="499"/>
      <c r="H28" s="65" t="str">
        <f>$J238</f>
        <v>N/A</v>
      </c>
      <c r="I28" s="143">
        <f>'Control Panel'!G61</f>
        <v>5.1666666666666666E-2</v>
      </c>
      <c r="J28" s="206" t="str">
        <f>'Inventory Management'!$D$10</f>
        <v>Replace this text with the primary product name(s) which satisfy requirements.</v>
      </c>
      <c r="K28" s="155" t="s">
        <v>170</v>
      </c>
      <c r="L28" s="30" t="str">
        <f t="shared" si="0"/>
        <v/>
      </c>
      <c r="M28" s="30" t="str">
        <f t="shared" si="1"/>
        <v>NA</v>
      </c>
      <c r="N28" s="30" t="str">
        <f t="shared" si="2"/>
        <v>NA</v>
      </c>
      <c r="O28" s="30"/>
      <c r="P28" s="37"/>
    </row>
    <row r="29" spans="4:16" x14ac:dyDescent="0.25">
      <c r="D29" s="66" t="str">
        <f>'Control Panel'!F62</f>
        <v>4.17</v>
      </c>
      <c r="E29" s="494" t="str">
        <f>'Control Panel'!E62</f>
        <v>Investment Management</v>
      </c>
      <c r="F29" s="495"/>
      <c r="G29" s="496"/>
      <c r="H29" s="64" t="str">
        <f>$J249</f>
        <v>N/A</v>
      </c>
      <c r="I29" s="142">
        <f>'Control Panel'!G62</f>
        <v>1.4999999999999999E-2</v>
      </c>
      <c r="J29" s="205" t="str">
        <f>'Investment Management'!$D$10</f>
        <v>Replace this text with the primary product name(s) which satisfy requirements.</v>
      </c>
      <c r="K29" s="155" t="s">
        <v>170</v>
      </c>
      <c r="L29" s="30" t="str">
        <f t="shared" si="0"/>
        <v/>
      </c>
      <c r="M29" s="30" t="str">
        <f t="shared" si="1"/>
        <v>NA</v>
      </c>
      <c r="N29" s="30" t="str">
        <f t="shared" si="2"/>
        <v>NA</v>
      </c>
      <c r="O29" s="30"/>
      <c r="P29" s="37"/>
    </row>
    <row r="30" spans="4:16" x14ac:dyDescent="0.25">
      <c r="D30" s="67" t="str">
        <f>'Control Panel'!F63</f>
        <v>4.18</v>
      </c>
      <c r="E30" s="497" t="str">
        <f>'Control Panel'!E63</f>
        <v>Master Address</v>
      </c>
      <c r="F30" s="498"/>
      <c r="G30" s="499"/>
      <c r="H30" s="65" t="str">
        <f>$J260</f>
        <v>N/A</v>
      </c>
      <c r="I30" s="143">
        <f>'Control Panel'!G63</f>
        <v>5.1666666666666666E-2</v>
      </c>
      <c r="J30" s="206" t="str">
        <f>'Master Address'!$D$10</f>
        <v>Replace this text with the primary product name(s) which satisfy requirements.</v>
      </c>
      <c r="K30" s="155" t="s">
        <v>170</v>
      </c>
      <c r="L30" s="30" t="str">
        <f t="shared" si="0"/>
        <v/>
      </c>
      <c r="M30" s="30" t="str">
        <f t="shared" si="1"/>
        <v>NA</v>
      </c>
      <c r="N30" s="30" t="str">
        <f t="shared" si="2"/>
        <v>NA</v>
      </c>
      <c r="O30" s="30"/>
      <c r="P30" s="37"/>
    </row>
    <row r="31" spans="4:16" x14ac:dyDescent="0.25">
      <c r="D31" s="66" t="str">
        <f>'Control Panel'!F64</f>
        <v>4.19</v>
      </c>
      <c r="E31" s="494" t="str">
        <f>'Control Panel'!E64</f>
        <v>Misc Billing &amp; AR</v>
      </c>
      <c r="F31" s="495"/>
      <c r="G31" s="496"/>
      <c r="H31" s="64" t="str">
        <f>$J271</f>
        <v>N/A</v>
      </c>
      <c r="I31" s="142">
        <f>'Control Panel'!G64</f>
        <v>5.1666666666666666E-2</v>
      </c>
      <c r="J31" s="205" t="str">
        <f>'Misc Billing &amp; AR'!$D$10</f>
        <v>Replace this text with the primary product name(s) which satisfy requirements.</v>
      </c>
      <c r="K31" s="155" t="s">
        <v>170</v>
      </c>
      <c r="L31" s="30" t="str">
        <f t="shared" si="0"/>
        <v/>
      </c>
      <c r="M31" s="30" t="str">
        <f t="shared" si="1"/>
        <v>NA</v>
      </c>
      <c r="N31" s="30" t="str">
        <f t="shared" si="2"/>
        <v>NA</v>
      </c>
      <c r="O31" s="30"/>
      <c r="P31" s="37"/>
    </row>
    <row r="32" spans="4:16" x14ac:dyDescent="0.25">
      <c r="D32" s="67" t="str">
        <f>'Control Panel'!F65</f>
        <v>4.20</v>
      </c>
      <c r="E32" s="497" t="str">
        <f>'Control Panel'!E65</f>
        <v>Payroll</v>
      </c>
      <c r="F32" s="498"/>
      <c r="G32" s="499"/>
      <c r="H32" s="65" t="str">
        <f>$J282</f>
        <v>N/A</v>
      </c>
      <c r="I32" s="143">
        <f>'Control Panel'!G65</f>
        <v>5.1666666666666666E-2</v>
      </c>
      <c r="J32" s="206" t="str">
        <f>Payroll!$D$10</f>
        <v>Replace this text with the primary product name(s) which satisfy requirements.</v>
      </c>
      <c r="K32" s="155" t="s">
        <v>170</v>
      </c>
      <c r="L32" s="30" t="str">
        <f t="shared" si="0"/>
        <v/>
      </c>
      <c r="M32" s="30" t="str">
        <f t="shared" si="1"/>
        <v>NA</v>
      </c>
      <c r="N32" s="30" t="str">
        <f t="shared" si="2"/>
        <v>NA</v>
      </c>
      <c r="O32" s="30"/>
      <c r="P32" s="37"/>
    </row>
    <row r="33" spans="4:16" x14ac:dyDescent="0.25">
      <c r="D33" s="66" t="str">
        <f>'Control Panel'!F66</f>
        <v>4.21</v>
      </c>
      <c r="E33" s="494" t="str">
        <f>'Control Panel'!E66</f>
        <v>Permitting</v>
      </c>
      <c r="F33" s="495"/>
      <c r="G33" s="496"/>
      <c r="H33" s="64" t="str">
        <f>$J293</f>
        <v>N/A</v>
      </c>
      <c r="I33" s="142">
        <f>'Control Panel'!G66</f>
        <v>0</v>
      </c>
      <c r="J33" s="205" t="str">
        <f>Permitting!$D$10</f>
        <v>Replace this text with the primary product name(s) which satisfy requirements.</v>
      </c>
      <c r="K33" s="155" t="s">
        <v>170</v>
      </c>
      <c r="L33" s="30" t="str">
        <f t="shared" si="0"/>
        <v/>
      </c>
      <c r="M33" s="30" t="str">
        <f t="shared" si="1"/>
        <v>NA</v>
      </c>
      <c r="N33" s="30" t="str">
        <f t="shared" si="2"/>
        <v>NA</v>
      </c>
      <c r="O33" s="30"/>
      <c r="P33" s="37"/>
    </row>
    <row r="34" spans="4:16" x14ac:dyDescent="0.25">
      <c r="D34" s="67" t="str">
        <f>'Control Panel'!F67</f>
        <v>4.22</v>
      </c>
      <c r="E34" s="497" t="str">
        <f>'Control Panel'!E67</f>
        <v>Planning and Zoning</v>
      </c>
      <c r="F34" s="498"/>
      <c r="G34" s="499"/>
      <c r="H34" s="65" t="str">
        <f>$J304</f>
        <v>N/A</v>
      </c>
      <c r="I34" s="143">
        <f>'Control Panel'!G67</f>
        <v>0</v>
      </c>
      <c r="J34" s="206" t="str">
        <f>'Planning and Zoning'!$D$10</f>
        <v>Replace this text with the primary product name(s) which satisfy requirements.</v>
      </c>
      <c r="K34" s="155" t="s">
        <v>170</v>
      </c>
      <c r="L34" s="30" t="str">
        <f t="shared" si="0"/>
        <v/>
      </c>
      <c r="M34" s="30" t="str">
        <f t="shared" si="1"/>
        <v>NA</v>
      </c>
      <c r="N34" s="30" t="str">
        <f t="shared" si="2"/>
        <v>NA</v>
      </c>
      <c r="O34" s="30"/>
      <c r="P34" s="37"/>
    </row>
    <row r="35" spans="4:16" x14ac:dyDescent="0.25">
      <c r="D35" s="66" t="str">
        <f>'Control Panel'!F68</f>
        <v>4.23</v>
      </c>
      <c r="E35" s="494" t="str">
        <f>'Control Panel'!E68</f>
        <v>Project Accounting</v>
      </c>
      <c r="F35" s="495"/>
      <c r="G35" s="496"/>
      <c r="H35" s="64" t="str">
        <f>$J315</f>
        <v>N/A</v>
      </c>
      <c r="I35" s="142">
        <f>'Control Panel'!G68</f>
        <v>5.1666666666666666E-2</v>
      </c>
      <c r="J35" s="205" t="str">
        <f>'Project Accounting'!$D$10</f>
        <v>Replace this text with the primary product name(s) which satisfy requirements.</v>
      </c>
      <c r="K35" s="155" t="s">
        <v>170</v>
      </c>
      <c r="L35" s="30" t="str">
        <f t="shared" si="0"/>
        <v/>
      </c>
      <c r="M35" s="30" t="str">
        <f t="shared" si="1"/>
        <v>NA</v>
      </c>
      <c r="N35" s="30" t="str">
        <f t="shared" si="2"/>
        <v>NA</v>
      </c>
      <c r="O35" s="30"/>
      <c r="P35" s="37"/>
    </row>
    <row r="36" spans="4:16" x14ac:dyDescent="0.25">
      <c r="D36" s="67" t="str">
        <f>'Control Panel'!F69</f>
        <v>4.24</v>
      </c>
      <c r="E36" s="497" t="str">
        <f>'Control Panel'!E69</f>
        <v>Purchasing</v>
      </c>
      <c r="F36" s="498"/>
      <c r="G36" s="499"/>
      <c r="H36" s="65" t="str">
        <f>$J326</f>
        <v>N/A</v>
      </c>
      <c r="I36" s="143">
        <f>'Control Panel'!G69</f>
        <v>5.1666666666666666E-2</v>
      </c>
      <c r="J36" s="206" t="str">
        <f>Purchasing!$D$10</f>
        <v>Replace this text with the primary product name(s) which satisfy requirements.</v>
      </c>
      <c r="K36" s="155" t="s">
        <v>170</v>
      </c>
      <c r="L36" s="30" t="str">
        <f t="shared" si="0"/>
        <v/>
      </c>
      <c r="M36" s="30" t="str">
        <f t="shared" si="1"/>
        <v>NA</v>
      </c>
      <c r="N36" s="30" t="str">
        <f t="shared" si="2"/>
        <v>NA</v>
      </c>
      <c r="O36" s="30"/>
      <c r="P36" s="37"/>
    </row>
    <row r="37" spans="4:16" x14ac:dyDescent="0.25">
      <c r="D37" s="66" t="str">
        <f>'Control Panel'!F70</f>
        <v>4.25</v>
      </c>
      <c r="E37" s="494" t="str">
        <f>'Control Panel'!E70</f>
        <v>Time and Attendance</v>
      </c>
      <c r="F37" s="495"/>
      <c r="G37" s="496"/>
      <c r="H37" s="64" t="str">
        <f>$J337</f>
        <v>N/A</v>
      </c>
      <c r="I37" s="142">
        <f>'Control Panel'!G70</f>
        <v>5.1666666666666666E-2</v>
      </c>
      <c r="J37" s="205" t="str">
        <f>'Time and Attendance'!$D$10</f>
        <v>Replace this text with the primary product name(s) which satisfy requirements.</v>
      </c>
      <c r="K37" s="155" t="s">
        <v>170</v>
      </c>
      <c r="L37" s="30" t="str">
        <f t="shared" si="0"/>
        <v/>
      </c>
      <c r="M37" s="30" t="str">
        <f t="shared" si="1"/>
        <v>NA</v>
      </c>
      <c r="N37" s="30" t="str">
        <f t="shared" si="2"/>
        <v>NA</v>
      </c>
      <c r="O37" s="30"/>
      <c r="P37" s="37"/>
    </row>
    <row r="38" spans="4:16" x14ac:dyDescent="0.25">
      <c r="D38" s="67" t="str">
        <f>'Control Panel'!F71</f>
        <v>4.26</v>
      </c>
      <c r="E38" s="497" t="str">
        <f>'Control Panel'!E71</f>
        <v xml:space="preserve">Utility Billing </v>
      </c>
      <c r="F38" s="498"/>
      <c r="G38" s="499"/>
      <c r="H38" s="65" t="str">
        <f>$J348</f>
        <v>N/A</v>
      </c>
      <c r="I38" s="143">
        <f>'Control Panel'!G71</f>
        <v>0.04</v>
      </c>
      <c r="J38" s="206" t="str">
        <f>'Utility Billing '!$D$10</f>
        <v>Replace this text with the primary product name(s) which satisfy requirements.</v>
      </c>
      <c r="K38" s="155" t="s">
        <v>170</v>
      </c>
      <c r="L38" s="30" t="str">
        <f t="shared" si="0"/>
        <v/>
      </c>
      <c r="M38" s="30" t="str">
        <f t="shared" si="1"/>
        <v>NA</v>
      </c>
      <c r="N38" s="30" t="str">
        <f t="shared" si="2"/>
        <v>NA</v>
      </c>
      <c r="O38" s="30"/>
      <c r="P38" s="37"/>
    </row>
    <row r="39" spans="4:16" hidden="1" x14ac:dyDescent="0.25">
      <c r="D39" s="66" t="str">
        <f>'Control Panel'!F72</f>
        <v>4.27</v>
      </c>
      <c r="E39" s="494" t="str">
        <f>'Control Panel'!E72</f>
        <v>Module 26</v>
      </c>
      <c r="F39" s="495"/>
      <c r="G39" s="496"/>
      <c r="H39" s="64" t="str">
        <f>$J359</f>
        <v>N/A</v>
      </c>
      <c r="I39" s="142">
        <f>'Control Panel'!G72</f>
        <v>0</v>
      </c>
      <c r="J39" s="205" t="str">
        <f>'Module 26'!$D$10</f>
        <v>Replace this text with the primary product name(s) which satisfy requirements.</v>
      </c>
      <c r="K39" s="155" t="s">
        <v>170</v>
      </c>
      <c r="L39" s="30" t="str">
        <f t="shared" si="0"/>
        <v/>
      </c>
      <c r="M39" s="30" t="str">
        <f t="shared" si="1"/>
        <v>NA</v>
      </c>
      <c r="N39" s="30" t="str">
        <f t="shared" si="2"/>
        <v>NA</v>
      </c>
      <c r="O39" s="30"/>
      <c r="P39" s="37"/>
    </row>
    <row r="40" spans="4:16" hidden="1" x14ac:dyDescent="0.25">
      <c r="D40" s="67" t="str">
        <f>'Control Panel'!F73</f>
        <v>4.28</v>
      </c>
      <c r="E40" s="497" t="str">
        <f>'Control Panel'!E73</f>
        <v>Module 27</v>
      </c>
      <c r="F40" s="498"/>
      <c r="G40" s="499"/>
      <c r="H40" s="65" t="str">
        <f>$J370</f>
        <v>N/A</v>
      </c>
      <c r="I40" s="143">
        <f>'Control Panel'!G73</f>
        <v>0</v>
      </c>
      <c r="J40" s="206" t="str">
        <f>'Module 27'!$D$10</f>
        <v>Replace this text with the primary product name(s) which satisfy requirements.</v>
      </c>
      <c r="K40" s="155" t="s">
        <v>170</v>
      </c>
      <c r="L40" s="30" t="str">
        <f t="shared" si="0"/>
        <v/>
      </c>
      <c r="M40" s="30" t="str">
        <f t="shared" si="1"/>
        <v>NA</v>
      </c>
      <c r="N40" s="30" t="str">
        <f t="shared" si="2"/>
        <v>NA</v>
      </c>
      <c r="O40" s="30"/>
      <c r="P40" s="37"/>
    </row>
    <row r="41" spans="4:16" hidden="1" x14ac:dyDescent="0.25">
      <c r="D41" s="66" t="str">
        <f>'Control Panel'!F74</f>
        <v>4.29</v>
      </c>
      <c r="E41" s="494" t="str">
        <f>'Control Panel'!E74</f>
        <v>Module 28</v>
      </c>
      <c r="F41" s="495"/>
      <c r="G41" s="496"/>
      <c r="H41" s="64" t="str">
        <f>$J381</f>
        <v>N/A</v>
      </c>
      <c r="I41" s="142">
        <f>'Control Panel'!G74</f>
        <v>0</v>
      </c>
      <c r="J41" s="205" t="str">
        <f>'Module 28'!$D$10</f>
        <v>Replace this text with the primary product name(s) which satisfy requirements.</v>
      </c>
      <c r="K41" s="155" t="s">
        <v>170</v>
      </c>
      <c r="L41" s="30" t="str">
        <f t="shared" si="0"/>
        <v/>
      </c>
      <c r="M41" s="30" t="str">
        <f t="shared" si="1"/>
        <v>NA</v>
      </c>
      <c r="N41" s="30" t="str">
        <f t="shared" si="2"/>
        <v>NA</v>
      </c>
      <c r="O41" s="30"/>
      <c r="P41" s="37"/>
    </row>
    <row r="42" spans="4:16" hidden="1" x14ac:dyDescent="0.25">
      <c r="D42" s="67" t="str">
        <f>'Control Panel'!F75</f>
        <v>4.30</v>
      </c>
      <c r="E42" s="497" t="str">
        <f>'Control Panel'!E75</f>
        <v>Module 29</v>
      </c>
      <c r="F42" s="498"/>
      <c r="G42" s="499"/>
      <c r="H42" s="65" t="str">
        <f>$J392</f>
        <v>N/A</v>
      </c>
      <c r="I42" s="143">
        <f>'Control Panel'!G75</f>
        <v>0</v>
      </c>
      <c r="J42" s="206" t="str">
        <f>'Module 29'!$D$10</f>
        <v>Replace this text with the primary product name(s) which satisfy requirements.</v>
      </c>
      <c r="K42" s="155" t="s">
        <v>170</v>
      </c>
      <c r="L42" s="30" t="str">
        <f t="shared" si="0"/>
        <v/>
      </c>
      <c r="M42" s="30" t="str">
        <f t="shared" si="1"/>
        <v>NA</v>
      </c>
      <c r="N42" s="30" t="str">
        <f t="shared" si="2"/>
        <v>NA</v>
      </c>
      <c r="O42" s="30"/>
      <c r="P42" s="37"/>
    </row>
    <row r="43" spans="4:16" hidden="1" x14ac:dyDescent="0.25">
      <c r="D43" s="66" t="str">
        <f>'Control Panel'!F76</f>
        <v>4.31</v>
      </c>
      <c r="E43" s="494" t="str">
        <f>'Control Panel'!E76</f>
        <v>Module 30</v>
      </c>
      <c r="F43" s="495"/>
      <c r="G43" s="496"/>
      <c r="H43" s="64" t="str">
        <f>$J403</f>
        <v>N/A</v>
      </c>
      <c r="I43" s="142">
        <f>'Control Panel'!G76</f>
        <v>0</v>
      </c>
      <c r="J43" s="205" t="str">
        <f>'Module 30'!$D$10</f>
        <v>Replace this text with the primary product name(s) which satisfy requirements.</v>
      </c>
      <c r="K43" s="155" t="s">
        <v>170</v>
      </c>
      <c r="L43" s="30" t="str">
        <f t="shared" si="0"/>
        <v/>
      </c>
      <c r="M43" s="30" t="str">
        <f t="shared" si="1"/>
        <v>NA</v>
      </c>
      <c r="N43" s="30" t="str">
        <f t="shared" si="2"/>
        <v>NA</v>
      </c>
      <c r="O43" s="30"/>
      <c r="P43" s="37"/>
    </row>
    <row r="44" spans="4:16" hidden="1" x14ac:dyDescent="0.25">
      <c r="D44" s="67" t="str">
        <f>'Control Panel'!F77</f>
        <v>4.32</v>
      </c>
      <c r="E44" s="497" t="str">
        <f>'Control Panel'!E77</f>
        <v>Module 31</v>
      </c>
      <c r="F44" s="498"/>
      <c r="G44" s="499"/>
      <c r="H44" s="65" t="str">
        <f>$J414</f>
        <v>N/A</v>
      </c>
      <c r="I44" s="143">
        <f>'Control Panel'!G77</f>
        <v>0</v>
      </c>
      <c r="J44" s="206" t="str">
        <f>'Module 31'!$D$10</f>
        <v>Replace this text with the primary product name(s) which satisfy requirements.</v>
      </c>
      <c r="K44" s="155" t="s">
        <v>170</v>
      </c>
      <c r="L44" s="30" t="str">
        <f t="shared" si="0"/>
        <v/>
      </c>
      <c r="M44" s="30" t="str">
        <f t="shared" si="1"/>
        <v>NA</v>
      </c>
      <c r="N44" s="30" t="str">
        <f t="shared" si="2"/>
        <v>NA</v>
      </c>
      <c r="O44" s="30"/>
      <c r="P44" s="37"/>
    </row>
    <row r="45" spans="4:16" hidden="1" x14ac:dyDescent="0.25">
      <c r="D45" s="66" t="str">
        <f>'Control Panel'!F78</f>
        <v>4.33</v>
      </c>
      <c r="E45" s="494" t="str">
        <f>'Control Panel'!E78</f>
        <v>Module 32</v>
      </c>
      <c r="F45" s="495"/>
      <c r="G45" s="496"/>
      <c r="H45" s="64" t="str">
        <f>$J425</f>
        <v>N/A</v>
      </c>
      <c r="I45" s="142">
        <f>'Control Panel'!G78</f>
        <v>0</v>
      </c>
      <c r="J45" s="205" t="str">
        <f>'Module 32'!$D$10</f>
        <v>Replace this text with the primary product name(s) which satisfy requirements.</v>
      </c>
      <c r="K45" s="155" t="s">
        <v>170</v>
      </c>
      <c r="L45" s="30" t="str">
        <f t="shared" si="0"/>
        <v/>
      </c>
      <c r="M45" s="30" t="str">
        <f t="shared" si="1"/>
        <v>NA</v>
      </c>
      <c r="N45" s="30" t="str">
        <f t="shared" si="2"/>
        <v>NA</v>
      </c>
      <c r="O45" s="30"/>
      <c r="P45" s="37"/>
    </row>
    <row r="46" spans="4:16" hidden="1" x14ac:dyDescent="0.25">
      <c r="D46" s="67" t="str">
        <f>'Control Panel'!F79</f>
        <v>4.34</v>
      </c>
      <c r="E46" s="497" t="str">
        <f>'Control Panel'!E79</f>
        <v>Module 33</v>
      </c>
      <c r="F46" s="498"/>
      <c r="G46" s="499"/>
      <c r="H46" s="65" t="str">
        <f>$J436</f>
        <v>N/A</v>
      </c>
      <c r="I46" s="143">
        <f>'Control Panel'!G79</f>
        <v>0</v>
      </c>
      <c r="J46" s="206" t="str">
        <f>'Module 33'!$D$10</f>
        <v>Replace this text with the primary product name(s) which satisfy requirements.</v>
      </c>
      <c r="K46" s="155" t="s">
        <v>170</v>
      </c>
      <c r="L46" s="30" t="str">
        <f t="shared" ref="L46:L63" si="3">IF(ISNUMBER(H46),H46*I46,"")</f>
        <v/>
      </c>
      <c r="M46" s="30" t="str">
        <f t="shared" ref="M46:M63" si="4">IF(ISNUMBER(H46),L46,"NA")</f>
        <v>NA</v>
      </c>
      <c r="N46" s="30" t="str">
        <f t="shared" ref="N46:N63" si="5">IF(ISNUMBER(H46),I46,"NA")</f>
        <v>NA</v>
      </c>
      <c r="O46" s="30"/>
      <c r="P46" s="37"/>
    </row>
    <row r="47" spans="4:16" hidden="1" x14ac:dyDescent="0.25">
      <c r="D47" s="66" t="str">
        <f>'Control Panel'!F80</f>
        <v>4.35</v>
      </c>
      <c r="E47" s="494" t="str">
        <f>'Control Panel'!E80</f>
        <v>Module 34</v>
      </c>
      <c r="F47" s="495"/>
      <c r="G47" s="496"/>
      <c r="H47" s="64" t="str">
        <f>$J447</f>
        <v>N/A</v>
      </c>
      <c r="I47" s="142">
        <f>'Control Panel'!G80</f>
        <v>0</v>
      </c>
      <c r="J47" s="205" t="str">
        <f>'Module 34'!$D$10</f>
        <v>Replace this text with the primary product name(s) which satisfy requirements.</v>
      </c>
      <c r="K47" s="155" t="s">
        <v>170</v>
      </c>
      <c r="L47" s="30" t="str">
        <f t="shared" si="3"/>
        <v/>
      </c>
      <c r="M47" s="30" t="str">
        <f t="shared" si="4"/>
        <v>NA</v>
      </c>
      <c r="N47" s="30" t="str">
        <f t="shared" si="5"/>
        <v>NA</v>
      </c>
      <c r="O47" s="30"/>
      <c r="P47" s="37"/>
    </row>
    <row r="48" spans="4:16" hidden="1" x14ac:dyDescent="0.25">
      <c r="D48" s="67" t="str">
        <f>'Control Panel'!F81</f>
        <v>4.36</v>
      </c>
      <c r="E48" s="497" t="str">
        <f>'Control Panel'!E81</f>
        <v>Module 35</v>
      </c>
      <c r="F48" s="498"/>
      <c r="G48" s="499"/>
      <c r="H48" s="65" t="str">
        <f>$J458</f>
        <v>N/A</v>
      </c>
      <c r="I48" s="143">
        <f>'Control Panel'!G81</f>
        <v>0</v>
      </c>
      <c r="J48" s="206" t="str">
        <f>'Module 35'!$D$10</f>
        <v>Replace this text with the primary product name(s) which satisfy requirements.</v>
      </c>
      <c r="K48" s="155" t="s">
        <v>170</v>
      </c>
      <c r="L48" s="30" t="str">
        <f t="shared" si="3"/>
        <v/>
      </c>
      <c r="M48" s="30" t="str">
        <f t="shared" si="4"/>
        <v>NA</v>
      </c>
      <c r="N48" s="30" t="str">
        <f t="shared" si="5"/>
        <v>NA</v>
      </c>
      <c r="O48" s="30"/>
      <c r="P48" s="37"/>
    </row>
    <row r="49" spans="4:16" hidden="1" x14ac:dyDescent="0.25">
      <c r="D49" s="66" t="str">
        <f>'Control Panel'!F82</f>
        <v>4.37</v>
      </c>
      <c r="E49" s="494" t="str">
        <f>'Control Panel'!E82</f>
        <v>Module 36</v>
      </c>
      <c r="F49" s="495"/>
      <c r="G49" s="496"/>
      <c r="H49" s="64" t="str">
        <f>$J469</f>
        <v>N/A</v>
      </c>
      <c r="I49" s="142">
        <f>'Control Panel'!G82</f>
        <v>0</v>
      </c>
      <c r="J49" s="205" t="str">
        <f>'Module 36'!$D$10</f>
        <v>Replace this text with the primary product name(s) which satisfy requirements.</v>
      </c>
      <c r="K49" s="155" t="s">
        <v>170</v>
      </c>
      <c r="L49" s="30" t="str">
        <f t="shared" si="3"/>
        <v/>
      </c>
      <c r="M49" s="30" t="str">
        <f t="shared" si="4"/>
        <v>NA</v>
      </c>
      <c r="N49" s="30" t="str">
        <f t="shared" si="5"/>
        <v>NA</v>
      </c>
      <c r="O49" s="30"/>
      <c r="P49" s="37"/>
    </row>
    <row r="50" spans="4:16" hidden="1" x14ac:dyDescent="0.25">
      <c r="D50" s="67" t="str">
        <f>'Control Panel'!F83</f>
        <v>4.38</v>
      </c>
      <c r="E50" s="497" t="str">
        <f>'Control Panel'!E83</f>
        <v>Module 37</v>
      </c>
      <c r="F50" s="498"/>
      <c r="G50" s="499"/>
      <c r="H50" s="65" t="str">
        <f>$J480</f>
        <v>N/A</v>
      </c>
      <c r="I50" s="143">
        <f>'Control Panel'!G83</f>
        <v>0</v>
      </c>
      <c r="J50" s="206" t="str">
        <f>'Module 37'!$D$10</f>
        <v>Replace this text with the primary product name(s) which satisfy requirements.</v>
      </c>
      <c r="K50" s="155" t="s">
        <v>170</v>
      </c>
      <c r="L50" s="30" t="str">
        <f t="shared" si="3"/>
        <v/>
      </c>
      <c r="M50" s="30" t="str">
        <f t="shared" si="4"/>
        <v>NA</v>
      </c>
      <c r="N50" s="30" t="str">
        <f t="shared" si="5"/>
        <v>NA</v>
      </c>
      <c r="O50" s="30"/>
      <c r="P50" s="37"/>
    </row>
    <row r="51" spans="4:16" hidden="1" x14ac:dyDescent="0.25">
      <c r="D51" s="66" t="str">
        <f>'Control Panel'!F84</f>
        <v>4.39</v>
      </c>
      <c r="E51" s="494" t="str">
        <f>'Control Panel'!E84</f>
        <v>Module 38</v>
      </c>
      <c r="F51" s="495"/>
      <c r="G51" s="496"/>
      <c r="H51" s="64" t="str">
        <f>$J491</f>
        <v>N/A</v>
      </c>
      <c r="I51" s="142">
        <f>'Control Panel'!G84</f>
        <v>0</v>
      </c>
      <c r="J51" s="205" t="str">
        <f>'Module 38'!$D$10</f>
        <v>Replace this text with the primary product name(s) which satisfy requirements.</v>
      </c>
      <c r="K51" s="155" t="s">
        <v>170</v>
      </c>
      <c r="L51" s="30" t="str">
        <f t="shared" si="3"/>
        <v/>
      </c>
      <c r="M51" s="30" t="str">
        <f t="shared" si="4"/>
        <v>NA</v>
      </c>
      <c r="N51" s="30" t="str">
        <f t="shared" si="5"/>
        <v>NA</v>
      </c>
      <c r="O51" s="30"/>
      <c r="P51" s="37"/>
    </row>
    <row r="52" spans="4:16" hidden="1" x14ac:dyDescent="0.25">
      <c r="D52" s="67" t="str">
        <f>'Control Panel'!F85</f>
        <v>4.40</v>
      </c>
      <c r="E52" s="497" t="str">
        <f>'Control Panel'!E85</f>
        <v>Module 39</v>
      </c>
      <c r="F52" s="498"/>
      <c r="G52" s="499"/>
      <c r="H52" s="65" t="str">
        <f>$J502</f>
        <v>N/A</v>
      </c>
      <c r="I52" s="143">
        <f>'Control Panel'!G85</f>
        <v>0</v>
      </c>
      <c r="J52" s="206" t="str">
        <f>'Module 39'!$D$10</f>
        <v>Replace this text with the primary product name(s) which satisfy requirements.</v>
      </c>
      <c r="K52" s="155" t="s">
        <v>170</v>
      </c>
      <c r="L52" s="30" t="str">
        <f t="shared" si="3"/>
        <v/>
      </c>
      <c r="M52" s="30" t="str">
        <f t="shared" si="4"/>
        <v>NA</v>
      </c>
      <c r="N52" s="30" t="str">
        <f t="shared" si="5"/>
        <v>NA</v>
      </c>
      <c r="O52" s="30"/>
      <c r="P52" s="37"/>
    </row>
    <row r="53" spans="4:16" hidden="1" x14ac:dyDescent="0.25">
      <c r="D53" s="66" t="str">
        <f>'Control Panel'!F86</f>
        <v>4.41</v>
      </c>
      <c r="E53" s="494" t="str">
        <f>'Control Panel'!E86</f>
        <v>Module 40</v>
      </c>
      <c r="F53" s="495"/>
      <c r="G53" s="496"/>
      <c r="H53" s="64" t="str">
        <f>$J513</f>
        <v>N/A</v>
      </c>
      <c r="I53" s="142">
        <f>'Control Panel'!G86</f>
        <v>0</v>
      </c>
      <c r="J53" s="205" t="str">
        <f>'Module 40'!$D$10</f>
        <v>Replace this text with the primary product name(s) which satisfy requirements.</v>
      </c>
      <c r="K53" s="155" t="s">
        <v>170</v>
      </c>
      <c r="L53" s="30" t="str">
        <f t="shared" si="3"/>
        <v/>
      </c>
      <c r="M53" s="30" t="str">
        <f t="shared" si="4"/>
        <v>NA</v>
      </c>
      <c r="N53" s="30" t="str">
        <f t="shared" si="5"/>
        <v>NA</v>
      </c>
      <c r="O53" s="30"/>
      <c r="P53" s="37"/>
    </row>
    <row r="54" spans="4:16" hidden="1" x14ac:dyDescent="0.25">
      <c r="D54" s="67" t="str">
        <f>'Control Panel'!F87</f>
        <v>4.42</v>
      </c>
      <c r="E54" s="497" t="str">
        <f>'Control Panel'!E87</f>
        <v>Module 41</v>
      </c>
      <c r="F54" s="498"/>
      <c r="G54" s="499"/>
      <c r="H54" s="65" t="str">
        <f>$J524</f>
        <v>N/A</v>
      </c>
      <c r="I54" s="143">
        <f>'Control Panel'!G87</f>
        <v>0</v>
      </c>
      <c r="J54" s="206" t="str">
        <f>'Module 41'!$D$10</f>
        <v>Replace this text with the primary product name(s) which satisfy requirements.</v>
      </c>
      <c r="K54" s="155" t="s">
        <v>170</v>
      </c>
      <c r="L54" s="30" t="str">
        <f t="shared" si="3"/>
        <v/>
      </c>
      <c r="M54" s="30" t="str">
        <f t="shared" si="4"/>
        <v>NA</v>
      </c>
      <c r="N54" s="30" t="str">
        <f t="shared" si="5"/>
        <v>NA</v>
      </c>
      <c r="O54" s="30"/>
      <c r="P54" s="37"/>
    </row>
    <row r="55" spans="4:16" hidden="1" x14ac:dyDescent="0.25">
      <c r="D55" s="66" t="str">
        <f>'Control Panel'!F88</f>
        <v>4.43</v>
      </c>
      <c r="E55" s="494" t="str">
        <f>'Control Panel'!E88</f>
        <v>Module 42</v>
      </c>
      <c r="F55" s="495"/>
      <c r="G55" s="496"/>
      <c r="H55" s="64" t="str">
        <f>$J535</f>
        <v>N/A</v>
      </c>
      <c r="I55" s="142">
        <f>'Control Panel'!G88</f>
        <v>0</v>
      </c>
      <c r="J55" s="205" t="str">
        <f>'Module 42'!$D$10</f>
        <v>Replace this text with the primary product name(s) which satisfy requirements.</v>
      </c>
      <c r="K55" s="155" t="s">
        <v>170</v>
      </c>
      <c r="L55" s="30" t="str">
        <f t="shared" si="3"/>
        <v/>
      </c>
      <c r="M55" s="30" t="str">
        <f t="shared" si="4"/>
        <v>NA</v>
      </c>
      <c r="N55" s="30" t="str">
        <f t="shared" si="5"/>
        <v>NA</v>
      </c>
      <c r="O55" s="30"/>
      <c r="P55" s="37"/>
    </row>
    <row r="56" spans="4:16" hidden="1" x14ac:dyDescent="0.25">
      <c r="D56" s="67" t="str">
        <f>'Control Panel'!F89</f>
        <v>4.44</v>
      </c>
      <c r="E56" s="497" t="str">
        <f>'Control Panel'!E89</f>
        <v>Module 43</v>
      </c>
      <c r="F56" s="498"/>
      <c r="G56" s="499"/>
      <c r="H56" s="65" t="str">
        <f>$J546</f>
        <v>N/A</v>
      </c>
      <c r="I56" s="143">
        <f>'Control Panel'!G89</f>
        <v>0</v>
      </c>
      <c r="J56" s="206" t="str">
        <f>'Module 43'!$D$10</f>
        <v>Replace this text with the primary product name(s) which satisfy requirements.</v>
      </c>
      <c r="K56" s="155" t="s">
        <v>170</v>
      </c>
      <c r="L56" s="30" t="str">
        <f t="shared" si="3"/>
        <v/>
      </c>
      <c r="M56" s="30" t="str">
        <f t="shared" si="4"/>
        <v>NA</v>
      </c>
      <c r="N56" s="30" t="str">
        <f t="shared" si="5"/>
        <v>NA</v>
      </c>
      <c r="O56" s="30"/>
      <c r="P56" s="37"/>
    </row>
    <row r="57" spans="4:16" hidden="1" x14ac:dyDescent="0.25">
      <c r="D57" s="66" t="str">
        <f>'Control Panel'!F90</f>
        <v>4.45</v>
      </c>
      <c r="E57" s="494" t="str">
        <f>'Control Panel'!E90</f>
        <v>Module 44</v>
      </c>
      <c r="F57" s="495"/>
      <c r="G57" s="496"/>
      <c r="H57" s="64" t="str">
        <f>$J557</f>
        <v>N/A</v>
      </c>
      <c r="I57" s="142">
        <f>'Control Panel'!G90</f>
        <v>0</v>
      </c>
      <c r="J57" s="205" t="str">
        <f>'Module 44'!$D$10</f>
        <v>Replace this text with the primary product name(s) which satisfy requirements.</v>
      </c>
      <c r="K57" s="155" t="s">
        <v>170</v>
      </c>
      <c r="L57" s="30" t="str">
        <f t="shared" si="3"/>
        <v/>
      </c>
      <c r="M57" s="30" t="str">
        <f t="shared" si="4"/>
        <v>NA</v>
      </c>
      <c r="N57" s="30" t="str">
        <f t="shared" si="5"/>
        <v>NA</v>
      </c>
      <c r="O57" s="30"/>
      <c r="P57" s="37"/>
    </row>
    <row r="58" spans="4:16" hidden="1" x14ac:dyDescent="0.25">
      <c r="D58" s="67" t="str">
        <f>'Control Panel'!F91</f>
        <v>4.46</v>
      </c>
      <c r="E58" s="497" t="str">
        <f>'Control Panel'!E91</f>
        <v>Module 45</v>
      </c>
      <c r="F58" s="498"/>
      <c r="G58" s="499"/>
      <c r="H58" s="65" t="str">
        <f>$J568</f>
        <v>N/A</v>
      </c>
      <c r="I58" s="143">
        <f>'Control Panel'!G91</f>
        <v>0</v>
      </c>
      <c r="J58" s="206" t="str">
        <f>'Module 45'!$D$10</f>
        <v>Replace this text with the primary product name(s) which satisfy requirements.</v>
      </c>
      <c r="K58" s="155" t="s">
        <v>170</v>
      </c>
      <c r="L58" s="30" t="str">
        <f t="shared" si="3"/>
        <v/>
      </c>
      <c r="M58" s="30" t="str">
        <f t="shared" si="4"/>
        <v>NA</v>
      </c>
      <c r="N58" s="30" t="str">
        <f t="shared" si="5"/>
        <v>NA</v>
      </c>
      <c r="O58" s="30"/>
      <c r="P58" s="37"/>
    </row>
    <row r="59" spans="4:16" hidden="1" x14ac:dyDescent="0.25">
      <c r="D59" s="66" t="str">
        <f>'Control Panel'!F92</f>
        <v>4.47</v>
      </c>
      <c r="E59" s="494" t="str">
        <f>'Control Panel'!E92</f>
        <v>Module 46</v>
      </c>
      <c r="F59" s="495"/>
      <c r="G59" s="496"/>
      <c r="H59" s="64" t="str">
        <f>$J579</f>
        <v>N/A</v>
      </c>
      <c r="I59" s="142">
        <f>'Control Panel'!G92</f>
        <v>0</v>
      </c>
      <c r="J59" s="205" t="str">
        <f>'Module 46'!$D$10</f>
        <v>Replace this text with the primary product name(s) which satisfy requirements.</v>
      </c>
      <c r="K59" s="155" t="s">
        <v>170</v>
      </c>
      <c r="L59" s="30" t="str">
        <f t="shared" si="3"/>
        <v/>
      </c>
      <c r="M59" s="30" t="str">
        <f t="shared" si="4"/>
        <v>NA</v>
      </c>
      <c r="N59" s="30" t="str">
        <f t="shared" si="5"/>
        <v>NA</v>
      </c>
      <c r="O59" s="30"/>
      <c r="P59" s="37"/>
    </row>
    <row r="60" spans="4:16" hidden="1" x14ac:dyDescent="0.25">
      <c r="D60" s="67" t="str">
        <f>'Control Panel'!F93</f>
        <v>4.48</v>
      </c>
      <c r="E60" s="497" t="str">
        <f>'Control Panel'!E93</f>
        <v>Module 47</v>
      </c>
      <c r="F60" s="498"/>
      <c r="G60" s="499"/>
      <c r="H60" s="65" t="str">
        <f>$J590</f>
        <v>N/A</v>
      </c>
      <c r="I60" s="143">
        <f>'Control Panel'!G93</f>
        <v>0</v>
      </c>
      <c r="J60" s="206" t="str">
        <f>'Module 47'!$D$10</f>
        <v>Replace this text with the primary product name(s) which satisfy requirements.</v>
      </c>
      <c r="K60" s="155" t="s">
        <v>170</v>
      </c>
      <c r="L60" s="30" t="str">
        <f t="shared" si="3"/>
        <v/>
      </c>
      <c r="M60" s="30" t="str">
        <f t="shared" si="4"/>
        <v>NA</v>
      </c>
      <c r="N60" s="30" t="str">
        <f t="shared" si="5"/>
        <v>NA</v>
      </c>
      <c r="O60" s="30"/>
      <c r="P60" s="37"/>
    </row>
    <row r="61" spans="4:16" hidden="1" x14ac:dyDescent="0.25">
      <c r="D61" s="66" t="str">
        <f>'Control Panel'!F94</f>
        <v>4.49</v>
      </c>
      <c r="E61" s="494" t="str">
        <f>'Control Panel'!E94</f>
        <v>Module 48</v>
      </c>
      <c r="F61" s="495"/>
      <c r="G61" s="496"/>
      <c r="H61" s="64" t="str">
        <f>$J601</f>
        <v>N/A</v>
      </c>
      <c r="I61" s="142">
        <f>'Control Panel'!G94</f>
        <v>0</v>
      </c>
      <c r="J61" s="205" t="str">
        <f>'Module 48'!$D$10</f>
        <v>Replace this text with the primary product name(s) which satisfy requirements.</v>
      </c>
      <c r="K61" s="155" t="s">
        <v>170</v>
      </c>
      <c r="L61" s="30" t="str">
        <f t="shared" si="3"/>
        <v/>
      </c>
      <c r="M61" s="30" t="str">
        <f t="shared" si="4"/>
        <v>NA</v>
      </c>
      <c r="N61" s="30" t="str">
        <f t="shared" si="5"/>
        <v>NA</v>
      </c>
      <c r="O61" s="30"/>
      <c r="P61" s="37"/>
    </row>
    <row r="62" spans="4:16" hidden="1" x14ac:dyDescent="0.25">
      <c r="D62" s="67" t="str">
        <f>'Control Panel'!F95</f>
        <v>4.50</v>
      </c>
      <c r="E62" s="497" t="str">
        <f>'Control Panel'!E95</f>
        <v>Module 49</v>
      </c>
      <c r="F62" s="498"/>
      <c r="G62" s="499"/>
      <c r="H62" s="65" t="str">
        <f>$J612</f>
        <v>N/A</v>
      </c>
      <c r="I62" s="143">
        <f>'Control Panel'!G95</f>
        <v>0</v>
      </c>
      <c r="J62" s="206" t="str">
        <f>'Module 49'!$D$10</f>
        <v>Replace this text with the primary product name(s) which satisfy requirements.</v>
      </c>
      <c r="K62" s="155" t="s">
        <v>170</v>
      </c>
      <c r="L62" s="30" t="str">
        <f t="shared" si="3"/>
        <v/>
      </c>
      <c r="M62" s="30" t="str">
        <f t="shared" si="4"/>
        <v>NA</v>
      </c>
      <c r="N62" s="30" t="str">
        <f t="shared" si="5"/>
        <v>NA</v>
      </c>
      <c r="O62" s="30"/>
      <c r="P62" s="37"/>
    </row>
    <row r="63" spans="4:16" hidden="1" x14ac:dyDescent="0.25">
      <c r="D63" s="66" t="str">
        <f>'Control Panel'!F96</f>
        <v>4.51</v>
      </c>
      <c r="E63" s="494" t="str">
        <f>'Control Panel'!E96</f>
        <v>Module 50</v>
      </c>
      <c r="F63" s="495"/>
      <c r="G63" s="496"/>
      <c r="H63" s="64" t="str">
        <f>$J623</f>
        <v>N/A</v>
      </c>
      <c r="I63" s="142">
        <f>'Control Panel'!G96</f>
        <v>0</v>
      </c>
      <c r="J63" s="205" t="str">
        <f>'Module 50'!$D$10</f>
        <v>Replace this text with the primary product name(s) which satisfy requirements.</v>
      </c>
      <c r="K63" s="155" t="s">
        <v>170</v>
      </c>
      <c r="L63" s="31" t="str">
        <f t="shared" si="3"/>
        <v/>
      </c>
      <c r="M63" s="31" t="str">
        <f t="shared" si="4"/>
        <v>NA</v>
      </c>
      <c r="N63" s="31" t="str">
        <f t="shared" si="5"/>
        <v>NA</v>
      </c>
      <c r="O63" s="30"/>
      <c r="P63" s="37"/>
    </row>
    <row r="64" spans="4:16" x14ac:dyDescent="0.25">
      <c r="D64" s="500" t="str">
        <f>"Weighted Average for "&amp;'Control Panel'!E122&amp;":"</f>
        <v>Weighted Average for Vendor Long Name:</v>
      </c>
      <c r="E64" s="501"/>
      <c r="F64" s="501"/>
      <c r="G64" s="502"/>
      <c r="H64" s="139">
        <f>L64</f>
        <v>0</v>
      </c>
      <c r="I64" s="144" t="str">
        <f>IF(SUM(I14:I63)=1,"","Error &lt;&gt; 100%")</f>
        <v/>
      </c>
      <c r="J64" s="62"/>
      <c r="L64" s="38">
        <f>SUM(L14:L63)</f>
        <v>0</v>
      </c>
      <c r="M64" s="38">
        <f>SUM(M14:M63)</f>
        <v>0</v>
      </c>
      <c r="N64" s="38">
        <f>SUM(N14:N63)</f>
        <v>0</v>
      </c>
      <c r="O64" s="30"/>
      <c r="P64" s="37"/>
    </row>
    <row r="65" spans="4:16" ht="15.75" thickBot="1" x14ac:dyDescent="0.3">
      <c r="D65" s="503" t="s">
        <v>38</v>
      </c>
      <c r="E65" s="504"/>
      <c r="F65" s="504"/>
      <c r="G65" s="505"/>
      <c r="H65" s="140">
        <f>IF(N64=0,0,M64/N64)</f>
        <v>0</v>
      </c>
      <c r="I65" s="141"/>
      <c r="J65" s="63"/>
      <c r="L65" s="30"/>
      <c r="M65" s="30"/>
      <c r="N65" s="30"/>
      <c r="O65" s="30"/>
      <c r="P65" s="37"/>
    </row>
    <row r="66" spans="4:16" x14ac:dyDescent="0.25">
      <c r="L66" s="30"/>
      <c r="M66" s="30"/>
      <c r="N66" s="30"/>
      <c r="O66" s="30"/>
      <c r="P66" s="37"/>
    </row>
    <row r="67" spans="4:16" x14ac:dyDescent="0.25">
      <c r="D67" s="506" t="str">
        <f>"* Weighting established by "&amp;'Control Panel'!E21&amp; " "&amp;'Control Panel'!E25</f>
        <v>* Weighting established by City of Bend  Selection Committee</v>
      </c>
      <c r="E67" s="506"/>
      <c r="F67" s="506"/>
      <c r="G67" s="506"/>
      <c r="H67" s="506"/>
      <c r="I67" s="506"/>
      <c r="L67" s="30"/>
      <c r="M67" s="30"/>
      <c r="N67" s="30"/>
      <c r="O67" s="30"/>
      <c r="P67" s="37"/>
    </row>
    <row r="68" spans="4:16" ht="15.75" thickBot="1" x14ac:dyDescent="0.3">
      <c r="H68" s="155"/>
      <c r="L68" s="30"/>
      <c r="M68" s="30"/>
      <c r="N68" s="30"/>
      <c r="O68" s="30"/>
      <c r="P68" s="37"/>
    </row>
    <row r="69" spans="4:16" x14ac:dyDescent="0.25">
      <c r="D69" s="238" t="s">
        <v>127</v>
      </c>
      <c r="E69" s="239"/>
      <c r="F69" s="239"/>
      <c r="G69" s="240"/>
      <c r="H69" s="253"/>
      <c r="I69" s="507" t="s">
        <v>211</v>
      </c>
      <c r="J69" s="508"/>
      <c r="L69" s="30"/>
      <c r="M69" s="30"/>
      <c r="N69" s="30"/>
      <c r="O69" s="30"/>
      <c r="P69" s="37"/>
    </row>
    <row r="70" spans="4:16" x14ac:dyDescent="0.25">
      <c r="D70" s="49" t="s">
        <v>126</v>
      </c>
      <c r="E70" s="241" t="s">
        <v>125</v>
      </c>
      <c r="F70" s="241"/>
      <c r="G70" s="242"/>
      <c r="H70" s="254"/>
      <c r="I70" s="509"/>
      <c r="J70" s="510"/>
      <c r="L70" s="30"/>
      <c r="M70" s="30"/>
      <c r="N70" s="30"/>
      <c r="O70" s="30"/>
      <c r="P70" s="37"/>
    </row>
    <row r="71" spans="4:16" ht="23.25" customHeight="1" x14ac:dyDescent="0.25">
      <c r="D71" s="45">
        <f>'Control Panel'!G31</f>
        <v>4</v>
      </c>
      <c r="E71" s="243" t="str">
        <f>'Control Panel'!E31&amp;" Prioritized Requirements"</f>
        <v>High Prioritized Requirements</v>
      </c>
      <c r="F71" s="243"/>
      <c r="G71" s="244"/>
      <c r="H71" s="255"/>
      <c r="I71" s="250" t="str">
        <f>'Control Panel'!$I$31*100 &amp; "% compliant or greater."</f>
        <v>90% compliant or greater.</v>
      </c>
      <c r="J71" s="247"/>
      <c r="L71" s="30"/>
      <c r="M71" s="30"/>
      <c r="N71" s="30"/>
      <c r="O71" s="30"/>
      <c r="P71" s="37"/>
    </row>
    <row r="72" spans="4:16" ht="23.25" customHeight="1" x14ac:dyDescent="0.25">
      <c r="D72" s="46">
        <f>'Control Panel'!G32</f>
        <v>2</v>
      </c>
      <c r="E72" s="60" t="str">
        <f>'Control Panel'!E32&amp;" Prioritized Requirements"</f>
        <v>Medium Prioritized Requirements</v>
      </c>
      <c r="F72" s="149"/>
      <c r="G72" s="150"/>
      <c r="H72" s="256"/>
      <c r="I72" s="251" t="str">
        <f>'Control Panel'!$I$32*100 &amp; "% compliant or greater, less than " &amp; 'Control Panel'!$I$31*100 &amp; "%."</f>
        <v>80% compliant or greater, less than 90%.</v>
      </c>
      <c r="J72" s="248"/>
      <c r="L72" s="30"/>
      <c r="M72" s="30"/>
      <c r="N72" s="30"/>
      <c r="O72" s="30"/>
      <c r="P72" s="37"/>
    </row>
    <row r="73" spans="4:16" ht="23.25" customHeight="1" thickBot="1" x14ac:dyDescent="0.3">
      <c r="D73" s="47">
        <f>'Control Panel'!G33</f>
        <v>1</v>
      </c>
      <c r="E73" s="245" t="str">
        <f>'Control Panel'!E33&amp;" Prioritized Requirements"</f>
        <v>Low Prioritized Requirements</v>
      </c>
      <c r="F73" s="245"/>
      <c r="G73" s="246"/>
      <c r="H73" s="257"/>
      <c r="I73" s="252" t="str">
        <f>"Less than " &amp; 'Control Panel'!$I$32*100 &amp; "% compliant."</f>
        <v>Less than 80% compliant.</v>
      </c>
      <c r="J73" s="249"/>
      <c r="L73" s="30"/>
      <c r="M73" s="30"/>
      <c r="N73" s="30"/>
      <c r="O73" s="30"/>
      <c r="P73" s="37"/>
    </row>
    <row r="74" spans="4:16" ht="15.75" thickBot="1" x14ac:dyDescent="0.3">
      <c r="L74" s="30"/>
      <c r="M74" s="30"/>
      <c r="N74" s="30"/>
      <c r="O74" s="30"/>
      <c r="P74" s="37"/>
    </row>
    <row r="75" spans="4:16" x14ac:dyDescent="0.25">
      <c r="D75" s="489" t="s">
        <v>128</v>
      </c>
      <c r="E75" s="490"/>
      <c r="F75" s="490"/>
      <c r="G75" s="490"/>
      <c r="H75" s="490"/>
      <c r="I75" s="490"/>
      <c r="J75" s="491"/>
      <c r="K75" s="156"/>
      <c r="L75" s="30"/>
      <c r="M75" s="30"/>
      <c r="N75" s="30"/>
      <c r="O75" s="30"/>
      <c r="P75" s="37"/>
    </row>
    <row r="76" spans="4:16" x14ac:dyDescent="0.25">
      <c r="D76" s="49" t="s">
        <v>129</v>
      </c>
      <c r="E76" s="50" t="s">
        <v>130</v>
      </c>
      <c r="F76" s="126" t="s">
        <v>125</v>
      </c>
      <c r="G76" s="492"/>
      <c r="H76" s="492"/>
      <c r="I76" s="492"/>
      <c r="J76" s="493"/>
      <c r="K76" s="157"/>
      <c r="L76" s="30"/>
      <c r="M76" s="30"/>
      <c r="N76" s="30"/>
      <c r="O76" s="30"/>
      <c r="P76" s="37"/>
    </row>
    <row r="77" spans="4:16" ht="90" customHeight="1" x14ac:dyDescent="0.25">
      <c r="D77" s="51">
        <f>'Control Panel'!G36</f>
        <v>1</v>
      </c>
      <c r="E77" s="42" t="str">
        <f>'Control Panel'!F36</f>
        <v>Y</v>
      </c>
      <c r="F77" s="478" t="str">
        <f>'Control Panel'!H36</f>
        <v>Functionality is provided out of the box through the completion of a task associated with a routine configurable area that includes, but is not limited to, user-defined fields, delivered or configurable workflows, alerts or notifications, standard import/export, table driven setups and standard reports with no changes.  These configuration areas will not be affected by a future upgrade.  The proposed services include implementation and training on this functionality, unless specifically excluded in the Statement of Work, as part of the deployment of the solution.</v>
      </c>
      <c r="G77" s="479"/>
      <c r="H77" s="479"/>
      <c r="I77" s="479"/>
      <c r="J77" s="480"/>
      <c r="K77" s="158"/>
      <c r="L77" s="30"/>
      <c r="M77" s="30"/>
      <c r="N77" s="30"/>
      <c r="O77" s="30"/>
      <c r="P77" s="37"/>
    </row>
    <row r="78" spans="4:16" ht="24" customHeight="1" x14ac:dyDescent="0.25">
      <c r="D78" s="52">
        <f>'Control Panel'!G38</f>
        <v>0.75</v>
      </c>
      <c r="E78" s="43" t="str">
        <f>'Control Panel'!F37</f>
        <v>R</v>
      </c>
      <c r="F78" s="481" t="str">
        <f>'Control Panel'!H37</f>
        <v>Functionality is provided through reports generated using proposed Reporting Tools.</v>
      </c>
      <c r="G78" s="481"/>
      <c r="H78" s="481"/>
      <c r="I78" s="481"/>
      <c r="J78" s="482"/>
      <c r="K78" s="159"/>
      <c r="L78" s="30"/>
      <c r="M78" s="30"/>
      <c r="N78" s="30"/>
      <c r="O78" s="30"/>
      <c r="P78" s="37"/>
    </row>
    <row r="79" spans="4:16" ht="45" customHeight="1" x14ac:dyDescent="0.25">
      <c r="D79" s="51">
        <f>'Control Panel'!G37</f>
        <v>0.75</v>
      </c>
      <c r="E79" s="42" t="str">
        <f>'Control Panel'!F38</f>
        <v>T</v>
      </c>
      <c r="F79" s="483" t="str">
        <f>'Control Panel'!H38</f>
        <v>Functionality is provided by proposed third party functionality (i.e., third party is defined as a separate software vendor from the primary software vendor).  The pricing of all third party products that provide this functionality MUST be included in the cost proposal.</v>
      </c>
      <c r="G79" s="483"/>
      <c r="H79" s="483"/>
      <c r="I79" s="483"/>
      <c r="J79" s="484"/>
      <c r="K79" s="159"/>
      <c r="L79" s="30"/>
      <c r="M79" s="30"/>
      <c r="N79" s="30"/>
      <c r="O79" s="30"/>
      <c r="P79" s="69"/>
    </row>
    <row r="80" spans="4:16" ht="45" customHeight="1" x14ac:dyDescent="0.25">
      <c r="D80" s="52">
        <f>'Control Panel'!G39</f>
        <v>0.5</v>
      </c>
      <c r="E80" s="43" t="str">
        <f>'Control Panel'!F39</f>
        <v>M</v>
      </c>
      <c r="F80" s="485" t="str">
        <f>'Control Panel'!H39</f>
        <v>Functionality is provided through customization to the application, including creation of a new workflow or development of a custom interface, that may have an impact on future upgradability.</v>
      </c>
      <c r="G80" s="485"/>
      <c r="H80" s="485"/>
      <c r="I80" s="485"/>
      <c r="J80" s="486"/>
      <c r="K80" s="159"/>
      <c r="L80" s="30"/>
      <c r="M80" s="30"/>
      <c r="N80" s="30"/>
      <c r="O80" s="30"/>
      <c r="P80" s="37"/>
    </row>
    <row r="81" spans="1:16" ht="30" customHeight="1" x14ac:dyDescent="0.25">
      <c r="D81" s="51">
        <f>'Control Panel'!G40</f>
        <v>0.25</v>
      </c>
      <c r="E81" s="42" t="str">
        <f>'Control Panel'!F40</f>
        <v>F</v>
      </c>
      <c r="F81" s="479" t="str">
        <f>'Control Panel'!H40</f>
        <v>Functionality is provided through a future general availability (GA) release that is scheduled to occur within 1 year of the proposal response.</v>
      </c>
      <c r="G81" s="479"/>
      <c r="H81" s="479"/>
      <c r="I81" s="479"/>
      <c r="J81" s="480"/>
      <c r="K81" s="159"/>
      <c r="L81" s="30"/>
      <c r="M81" s="30"/>
      <c r="N81" s="30"/>
      <c r="O81" s="30"/>
      <c r="P81" s="37"/>
    </row>
    <row r="82" spans="1:16" ht="24" customHeight="1" thickBot="1" x14ac:dyDescent="0.3">
      <c r="D82" s="53">
        <f>'Control Panel'!G41</f>
        <v>0</v>
      </c>
      <c r="E82" s="44" t="str">
        <f>'Control Panel'!F41</f>
        <v>N</v>
      </c>
      <c r="F82" s="487" t="str">
        <f>'Control Panel'!H41</f>
        <v>Functionality is not provided.</v>
      </c>
      <c r="G82" s="487"/>
      <c r="H82" s="487"/>
      <c r="I82" s="487"/>
      <c r="J82" s="488"/>
      <c r="K82" s="159"/>
      <c r="L82" s="30"/>
      <c r="M82" s="30"/>
      <c r="N82" s="30"/>
      <c r="O82" s="30"/>
      <c r="P82" s="37"/>
    </row>
    <row r="83" spans="1:16" ht="15.75" thickBot="1" x14ac:dyDescent="0.3">
      <c r="L83" s="30"/>
      <c r="M83" s="30"/>
      <c r="N83" s="30"/>
      <c r="O83" s="30"/>
      <c r="P83" s="37"/>
    </row>
    <row r="84" spans="1:16" ht="15.75" customHeight="1" thickBot="1" x14ac:dyDescent="0.3">
      <c r="D84" s="475" t="str">
        <f>'Control Panel'!F47&amp;" - "&amp;'Control Panel'!E47</f>
        <v>4.2 - Accounts Payable</v>
      </c>
      <c r="E84" s="476"/>
      <c r="F84" s="476"/>
      <c r="G84" s="20"/>
      <c r="H84" s="20"/>
      <c r="I84" s="20" t="s">
        <v>113</v>
      </c>
      <c r="J84" s="21" t="str">
        <f>IF(SUM(M93:O93)=0,"N/A",SUM(M93:O93)/SUM(M86:O86))</f>
        <v>N/A</v>
      </c>
      <c r="P84" s="37"/>
    </row>
    <row r="85" spans="1:16" ht="15.75" customHeight="1" thickBot="1" x14ac:dyDescent="0.3">
      <c r="D85" s="464" t="s">
        <v>25</v>
      </c>
      <c r="E85" s="466" t="s">
        <v>20</v>
      </c>
      <c r="F85" s="466"/>
      <c r="G85" s="466"/>
      <c r="H85" s="467" t="s">
        <v>114</v>
      </c>
      <c r="I85" s="469" t="s">
        <v>122</v>
      </c>
      <c r="J85" s="462" t="s">
        <v>167</v>
      </c>
      <c r="L85" s="30"/>
      <c r="M85" s="38" t="str">
        <f>'Control Panel'!$F$31</f>
        <v>H</v>
      </c>
      <c r="N85" s="38" t="str">
        <f>'Control Panel'!$F$32</f>
        <v>M</v>
      </c>
      <c r="O85" s="38" t="str">
        <f>'Control Panel'!$F$33</f>
        <v>L</v>
      </c>
      <c r="P85" s="37"/>
    </row>
    <row r="86" spans="1:16" ht="15.75" customHeight="1" thickBot="1" x14ac:dyDescent="0.3">
      <c r="D86" s="465"/>
      <c r="E86" s="77" t="str">
        <f>'Control Panel'!$E$31</f>
        <v>High</v>
      </c>
      <c r="F86" s="78" t="str">
        <f>'Control Panel'!$E$32</f>
        <v>Medium</v>
      </c>
      <c r="G86" s="79" t="str">
        <f>'Control Panel'!$E$33</f>
        <v>Low</v>
      </c>
      <c r="H86" s="468"/>
      <c r="I86" s="470"/>
      <c r="J86" s="463"/>
      <c r="L86" s="38" t="s">
        <v>33</v>
      </c>
      <c r="M86" s="30">
        <f>E93*'Control Panel'!$G$31*'Control Panel'!$G$36</f>
        <v>548</v>
      </c>
      <c r="N86" s="30">
        <f>F93*'Control Panel'!$G$32*'Control Panel'!$G$36</f>
        <v>164</v>
      </c>
      <c r="O86" s="30">
        <f>G93*'Control Panel'!$G$33*'Control Panel'!$G$36</f>
        <v>8</v>
      </c>
      <c r="P86" s="37"/>
    </row>
    <row r="87" spans="1:16" ht="15.75" customHeight="1" thickBot="1" x14ac:dyDescent="0.3">
      <c r="D87" s="90" t="str">
        <f>'Control Panel'!$E$36</f>
        <v>Yes</v>
      </c>
      <c r="E87" s="83">
        <f>COUNTIFS('Accounts Payable'!$C:$C,'Control Panel'!$F$31,'Accounts Payable'!$AB:$AB,'Control Panel'!$F$36)</f>
        <v>0</v>
      </c>
      <c r="F87" s="84">
        <f>COUNTIFS('Accounts Payable'!$C:$C,'Control Panel'!$F$32,'Accounts Payable'!$AB:$AB,'Control Panel'!$F$36)</f>
        <v>0</v>
      </c>
      <c r="G87" s="85">
        <f>COUNTIFS('Accounts Payable'!$C:$C,'Control Panel'!$F$33,'Accounts Payable'!$AB:$AB,'Control Panel'!$F$36)</f>
        <v>0</v>
      </c>
      <c r="H87" s="73">
        <f>SUM(E87:G87)</f>
        <v>0</v>
      </c>
      <c r="I87" s="145">
        <f>COUNTIFS('Accounts Payable'!$G:$G,"&lt;&gt;",'Accounts Payable'!$AB:$AB,'Control Panel'!$F$36)</f>
        <v>0</v>
      </c>
      <c r="J87" s="74"/>
      <c r="L87" s="38" t="str">
        <f>'Control Panel'!$F$36</f>
        <v>Y</v>
      </c>
      <c r="M87" s="30">
        <f>E87*'Control Panel'!$G$31*'Control Panel'!$G$36</f>
        <v>0</v>
      </c>
      <c r="N87" s="30">
        <f>F87*'Control Panel'!$G$32*'Control Panel'!$G$36</f>
        <v>0</v>
      </c>
      <c r="O87" s="30">
        <f>G87*'Control Panel'!$G$33*'Control Panel'!$G$36</f>
        <v>0</v>
      </c>
      <c r="P87" s="37"/>
    </row>
    <row r="88" spans="1:16" ht="15.75" customHeight="1" thickBot="1" x14ac:dyDescent="0.3">
      <c r="D88" s="70" t="str">
        <f>'Control Panel'!$E$37</f>
        <v>Reporting</v>
      </c>
      <c r="E88" s="80">
        <f>COUNTIFS('Accounts Payable'!$C:$C,'Control Panel'!$F$31,'Accounts Payable'!$AB:$AB,'Control Panel'!$F$37)</f>
        <v>0</v>
      </c>
      <c r="F88" s="81">
        <f>COUNTIFS('Accounts Payable'!$C:$C,'Control Panel'!$F$32,'Accounts Payable'!$AB:$AB,'Control Panel'!$F$37)</f>
        <v>0</v>
      </c>
      <c r="G88" s="82">
        <f>COUNTIFS('Accounts Payable'!$C:$C,'Control Panel'!$F$33,'Accounts Payable'!$AB:$AB,'Control Panel'!$F$37)</f>
        <v>0</v>
      </c>
      <c r="H88" s="71">
        <f t="shared" ref="H88:H92" si="6">SUM(E88:G88)</f>
        <v>0</v>
      </c>
      <c r="I88" s="146">
        <f>COUNTIFS('Accounts Payable'!$G:$G,"&lt;&gt;",'Accounts Payable'!$AB:$AB,'Control Panel'!$F$37)</f>
        <v>0</v>
      </c>
      <c r="J88" s="138"/>
      <c r="L88" s="38" t="str">
        <f>'Control Panel'!$F$37</f>
        <v>R</v>
      </c>
      <c r="M88" s="30">
        <f>E88*'Control Panel'!$G$31*'Control Panel'!$G$37</f>
        <v>0</v>
      </c>
      <c r="N88" s="30">
        <f>F88*'Control Panel'!$G$32*'Control Panel'!$G$37</f>
        <v>0</v>
      </c>
      <c r="O88" s="30">
        <f>G88*'Control Panel'!$G$33*'Control Panel'!$G$37</f>
        <v>0</v>
      </c>
      <c r="P88" s="37"/>
    </row>
    <row r="89" spans="1:16" ht="15.75" customHeight="1" thickBot="1" x14ac:dyDescent="0.3">
      <c r="D89" s="72" t="str">
        <f>'Control Panel'!$E$38</f>
        <v>Third Party</v>
      </c>
      <c r="E89" s="83">
        <f>COUNTIFS('Accounts Payable'!$C:$C,'Control Panel'!$F$31,'Accounts Payable'!$AB:$AB,'Control Panel'!$F$38)</f>
        <v>0</v>
      </c>
      <c r="F89" s="84">
        <f>COUNTIFS('Accounts Payable'!$C:$C,'Control Panel'!$F$32,'Accounts Payable'!$AB:$AB,'Control Panel'!$F$38)</f>
        <v>0</v>
      </c>
      <c r="G89" s="85">
        <f>COUNTIFS('Accounts Payable'!$C:$C,'Control Panel'!$F$33,'Accounts Payable'!$AB:$AB,'Control Panel'!$F$38)</f>
        <v>0</v>
      </c>
      <c r="H89" s="73">
        <f t="shared" si="6"/>
        <v>0</v>
      </c>
      <c r="I89" s="145">
        <f>COUNTIFS('Accounts Payable'!$G:$G,"&lt;&gt;",'Accounts Payable'!$AB:$AB,'Control Panel'!$F$38)</f>
        <v>0</v>
      </c>
      <c r="J89" s="138"/>
      <c r="L89" s="38" t="str">
        <f>'Control Panel'!$F$38</f>
        <v>T</v>
      </c>
      <c r="M89" s="30">
        <f>E89*'Control Panel'!$G$31*'Control Panel'!$G$38</f>
        <v>0</v>
      </c>
      <c r="N89" s="30">
        <f>F89*'Control Panel'!$G$32*'Control Panel'!$G$38</f>
        <v>0</v>
      </c>
      <c r="O89" s="30">
        <f>G89*'Control Panel'!$G$33*'Control Panel'!$G$38</f>
        <v>0</v>
      </c>
      <c r="P89" s="37"/>
    </row>
    <row r="90" spans="1:16" ht="15.75" customHeight="1" thickBot="1" x14ac:dyDescent="0.3">
      <c r="A90" s="22" t="s">
        <v>28</v>
      </c>
      <c r="B90" s="160"/>
      <c r="D90" s="75" t="str">
        <f>'Control Panel'!$E$39</f>
        <v>Modification</v>
      </c>
      <c r="E90" s="80">
        <f>COUNTIFS('Accounts Payable'!$C:$C,'Control Panel'!$F$31,'Accounts Payable'!$AB:$AB,'Control Panel'!$F$39)</f>
        <v>0</v>
      </c>
      <c r="F90" s="81">
        <f>COUNTIFS('Accounts Payable'!$C:$C,'Control Panel'!$F$32,'Accounts Payable'!$AB:$AB,'Control Panel'!$F$39)</f>
        <v>0</v>
      </c>
      <c r="G90" s="82">
        <f>COUNTIFS('Accounts Payable'!$C:$C,'Control Panel'!$F$33,'Accounts Payable'!$AB:$AB,'Control Panel'!$F$39)</f>
        <v>0</v>
      </c>
      <c r="H90" s="71">
        <f t="shared" si="6"/>
        <v>0</v>
      </c>
      <c r="I90" s="146">
        <f>COUNTIFS('Accounts Payable'!$G:$G,"&lt;&gt;",'Accounts Payable'!$AB:$AB,'Control Panel'!$F$39)</f>
        <v>0</v>
      </c>
      <c r="J90" s="138"/>
      <c r="L90" s="38" t="str">
        <f>'Control Panel'!$F$39</f>
        <v>M</v>
      </c>
      <c r="M90" s="30">
        <f>E90*'Control Panel'!$G$31*'Control Panel'!$G$39</f>
        <v>0</v>
      </c>
      <c r="N90" s="30">
        <f>F90*'Control Panel'!$G$32*'Control Panel'!$G$39</f>
        <v>0</v>
      </c>
      <c r="O90" s="30">
        <f>G90*'Control Panel'!$G$33*'Control Panel'!$G$39</f>
        <v>0</v>
      </c>
      <c r="P90" s="37"/>
    </row>
    <row r="91" spans="1:16" ht="15.75" customHeight="1" thickBot="1" x14ac:dyDescent="0.3">
      <c r="A91" s="23" t="s">
        <v>29</v>
      </c>
      <c r="B91" s="161"/>
      <c r="D91" s="76" t="str">
        <f>'Control Panel'!$E$40</f>
        <v>Future</v>
      </c>
      <c r="E91" s="83">
        <f>COUNTIFS('Accounts Payable'!$C:$C,'Control Panel'!$F$31,'Accounts Payable'!$AB:$AB,'Control Panel'!$F$40)</f>
        <v>0</v>
      </c>
      <c r="F91" s="84">
        <f>COUNTIFS('Accounts Payable'!$C:$C,'Control Panel'!$F$32,'Accounts Payable'!$AB:$AB,'Control Panel'!$F$40)</f>
        <v>0</v>
      </c>
      <c r="G91" s="85">
        <f>COUNTIFS('Accounts Payable'!$C:$C,'Control Panel'!$F$33,'Accounts Payable'!$AB:$AB,'Control Panel'!$F$40)</f>
        <v>0</v>
      </c>
      <c r="H91" s="73">
        <f t="shared" si="6"/>
        <v>0</v>
      </c>
      <c r="I91" s="145">
        <f>COUNTIFS('Accounts Payable'!$G:$G,"&lt;&gt;",'Accounts Payable'!$AB:$AB,'Control Panel'!$F$40)</f>
        <v>0</v>
      </c>
      <c r="J91" s="138"/>
      <c r="L91" s="38" t="str">
        <f>'Control Panel'!$F$40</f>
        <v>F</v>
      </c>
      <c r="M91" s="30">
        <f>E91*'Control Panel'!$G$31*'Control Panel'!$G$40</f>
        <v>0</v>
      </c>
      <c r="N91" s="30">
        <f>F91*'Control Panel'!$G$32*'Control Panel'!$G$40</f>
        <v>0</v>
      </c>
      <c r="O91" s="30">
        <f>G91*'Control Panel'!$G$33*'Control Panel'!$G$40</f>
        <v>0</v>
      </c>
      <c r="P91" s="37"/>
    </row>
    <row r="92" spans="1:16" ht="15.75" customHeight="1" thickBot="1" x14ac:dyDescent="0.3">
      <c r="A92" s="26" t="str">
        <f>IF('Accounts Payable'!$AC$12&gt;0,"Yes","No")</f>
        <v>No</v>
      </c>
      <c r="B92" s="162">
        <f>IF(A92="Yes",1,0)</f>
        <v>0</v>
      </c>
      <c r="D92" s="89" t="str">
        <f>'Control Panel'!$E$41</f>
        <v>Not Available</v>
      </c>
      <c r="E92" s="80">
        <f>COUNTIFS('Accounts Payable'!$C:$C,'Control Panel'!$F$31,'Accounts Payable'!$AB:$AB,'Control Panel'!$F$41)</f>
        <v>137</v>
      </c>
      <c r="F92" s="81">
        <f>COUNTIFS('Accounts Payable'!$C:$C,'Control Panel'!$F$32,'Accounts Payable'!$AB:$AB,'Control Panel'!$F$41)</f>
        <v>82</v>
      </c>
      <c r="G92" s="82">
        <f>COUNTIFS('Accounts Payable'!$C:$C,'Control Panel'!$F$33,'Accounts Payable'!$AB:$AB,'Control Panel'!$F$41)</f>
        <v>8</v>
      </c>
      <c r="H92" s="71">
        <f t="shared" si="6"/>
        <v>227</v>
      </c>
      <c r="I92" s="146">
        <f>COUNTIFS('Accounts Payable'!$G:$G,"&lt;&gt;",'Accounts Payable'!$AB:$AB,'Control Panel'!$F$41)</f>
        <v>0</v>
      </c>
      <c r="J92" s="138"/>
      <c r="L92" s="38" t="str">
        <f>'Control Panel'!$F$41</f>
        <v>N</v>
      </c>
      <c r="M92" s="30">
        <f>E92*'Control Panel'!$G$31*'Control Panel'!$G$41</f>
        <v>0</v>
      </c>
      <c r="N92" s="30">
        <f>F92*'Control Panel'!$G$32*'Control Panel'!$G$41</f>
        <v>0</v>
      </c>
      <c r="O92" s="30">
        <f>G92*'Control Panel'!$G$33*'Control Panel'!$G$41</f>
        <v>0</v>
      </c>
      <c r="P92" s="37"/>
    </row>
    <row r="93" spans="1:16" ht="15.75" customHeight="1" thickBot="1" x14ac:dyDescent="0.3">
      <c r="D93" s="86" t="s">
        <v>21</v>
      </c>
      <c r="E93" s="87">
        <f>SUM(E87:E92)</f>
        <v>137</v>
      </c>
      <c r="F93" s="87">
        <f>SUM(F87:F92)</f>
        <v>82</v>
      </c>
      <c r="G93" s="87">
        <f>SUM(G87:G92)</f>
        <v>8</v>
      </c>
      <c r="H93" s="88">
        <f>SUM(H87:H92)</f>
        <v>227</v>
      </c>
      <c r="I93" s="88">
        <f>SUM(I87:I92)</f>
        <v>0</v>
      </c>
      <c r="J93" s="164"/>
      <c r="L93" s="38" t="str">
        <f>D93</f>
        <v>Total:</v>
      </c>
      <c r="M93" s="30">
        <f>SUM(M87:M92)</f>
        <v>0</v>
      </c>
      <c r="N93" s="30">
        <f>SUM(N87:N92)</f>
        <v>0</v>
      </c>
      <c r="O93" s="30">
        <f>SUM(O87:O92)</f>
        <v>0</v>
      </c>
      <c r="P93" s="37"/>
    </row>
    <row r="94" spans="1:16" ht="15.75" customHeight="1" thickBot="1" x14ac:dyDescent="0.3">
      <c r="D94" s="61"/>
      <c r="H94" s="4"/>
      <c r="L94" s="30" t="s">
        <v>34</v>
      </c>
      <c r="M94" s="39">
        <f t="shared" ref="M94:O94" si="7">IF(M86=0,"NA",M93/M86)</f>
        <v>0</v>
      </c>
      <c r="N94" s="39">
        <f t="shared" si="7"/>
        <v>0</v>
      </c>
      <c r="O94" s="39">
        <f t="shared" si="7"/>
        <v>0</v>
      </c>
      <c r="P94" s="37"/>
    </row>
    <row r="95" spans="1:16" ht="15.75" customHeight="1" thickBot="1" x14ac:dyDescent="0.3">
      <c r="D95" s="475" t="str">
        <f>'Control Panel'!F48&amp;" - "&amp;'Control Panel'!E48</f>
        <v>4.3 - Bank Reconciliation</v>
      </c>
      <c r="E95" s="476"/>
      <c r="F95" s="476"/>
      <c r="G95" s="20"/>
      <c r="H95" s="20"/>
      <c r="I95" s="20" t="str">
        <f>$I$84</f>
        <v xml:space="preserve">Overall Compliance: </v>
      </c>
      <c r="J95" s="21" t="str">
        <f>IF(SUM(M104:O104)=0,"N/A",SUM(M104:O104)/SUM(M97:O97))</f>
        <v>N/A</v>
      </c>
      <c r="L95" s="30"/>
      <c r="M95" s="30"/>
      <c r="N95" s="30"/>
      <c r="O95" s="30"/>
      <c r="P95" s="37"/>
    </row>
    <row r="96" spans="1:16" ht="15.75" customHeight="1" thickBot="1" x14ac:dyDescent="0.3">
      <c r="D96" s="464" t="str">
        <f>$D$85</f>
        <v>Availability</v>
      </c>
      <c r="E96" s="466" t="str">
        <f>$E$85</f>
        <v>Priority</v>
      </c>
      <c r="F96" s="466"/>
      <c r="G96" s="466"/>
      <c r="H96" s="467" t="str">
        <f>$H$85</f>
        <v>Total</v>
      </c>
      <c r="I96" s="469" t="str">
        <f>$I$85</f>
        <v>Comments</v>
      </c>
      <c r="J96" s="462" t="str">
        <f>$J$85</f>
        <v>Availability by Type</v>
      </c>
      <c r="L96" s="30"/>
      <c r="M96" s="38" t="str">
        <f>'Control Panel'!$F$31</f>
        <v>H</v>
      </c>
      <c r="N96" s="38" t="str">
        <f>'Control Panel'!$F$32</f>
        <v>M</v>
      </c>
      <c r="O96" s="38" t="str">
        <f>'Control Panel'!$F$33</f>
        <v>L</v>
      </c>
      <c r="P96" s="37"/>
    </row>
    <row r="97" spans="1:16" ht="15.75" customHeight="1" thickBot="1" x14ac:dyDescent="0.3">
      <c r="D97" s="465"/>
      <c r="E97" s="77" t="str">
        <f>'Control Panel'!$E$31</f>
        <v>High</v>
      </c>
      <c r="F97" s="78" t="str">
        <f>'Control Panel'!$E$32</f>
        <v>Medium</v>
      </c>
      <c r="G97" s="79" t="str">
        <f>'Control Panel'!$E$33</f>
        <v>Low</v>
      </c>
      <c r="H97" s="468"/>
      <c r="I97" s="470"/>
      <c r="J97" s="463"/>
      <c r="L97" s="38" t="s">
        <v>33</v>
      </c>
      <c r="M97" s="30">
        <f>E104*'Control Panel'!$G$31*'Control Panel'!$G$36</f>
        <v>100</v>
      </c>
      <c r="N97" s="30">
        <f>F104*'Control Panel'!$G$32*'Control Panel'!$G$36</f>
        <v>14</v>
      </c>
      <c r="O97" s="30">
        <f>G104*'Control Panel'!$G$33*'Control Panel'!$G$36</f>
        <v>3</v>
      </c>
      <c r="P97" s="37"/>
    </row>
    <row r="98" spans="1:16" ht="15.75" customHeight="1" thickBot="1" x14ac:dyDescent="0.3">
      <c r="D98" s="90" t="str">
        <f>'Control Panel'!$E$36</f>
        <v>Yes</v>
      </c>
      <c r="E98" s="83">
        <f>COUNTIFS('Bank Reconciliation'!$C:$C,'Control Panel'!$F$31,'Bank Reconciliation'!$AB:$AB,'Control Panel'!$F$36)</f>
        <v>0</v>
      </c>
      <c r="F98" s="84">
        <f>COUNTIFS('Bank Reconciliation'!$C:$C,'Control Panel'!$F$32,'Bank Reconciliation'!$AB:$AB,'Control Panel'!$F$36)</f>
        <v>0</v>
      </c>
      <c r="G98" s="85">
        <f>COUNTIFS('Bank Reconciliation'!$C:$C,'Control Panel'!$F$33,'Bank Reconciliation'!$AB:$AB,'Control Panel'!$F$36)</f>
        <v>0</v>
      </c>
      <c r="H98" s="73">
        <f>SUM(E98:G98)</f>
        <v>0</v>
      </c>
      <c r="I98" s="145">
        <f>COUNTIFS('Bank Reconciliation'!$G:$G,"&lt;&gt;",'Bank Reconciliation'!$AB:$AB,'Control Panel'!$F$36)</f>
        <v>0</v>
      </c>
      <c r="J98" s="74"/>
      <c r="L98" s="38" t="str">
        <f>'Control Panel'!$F$36</f>
        <v>Y</v>
      </c>
      <c r="M98" s="30">
        <f>E98*'Control Panel'!$G$31*'Control Panel'!$G$36</f>
        <v>0</v>
      </c>
      <c r="N98" s="30">
        <f>F98*'Control Panel'!$G$32*'Control Panel'!$G$36</f>
        <v>0</v>
      </c>
      <c r="O98" s="30">
        <f>G98*'Control Panel'!$G$33*'Control Panel'!$G$36</f>
        <v>0</v>
      </c>
      <c r="P98" s="37"/>
    </row>
    <row r="99" spans="1:16" ht="15.75" customHeight="1" thickBot="1" x14ac:dyDescent="0.3">
      <c r="D99" s="70" t="str">
        <f>'Control Panel'!$E$37</f>
        <v>Reporting</v>
      </c>
      <c r="E99" s="80">
        <f>COUNTIFS('Bank Reconciliation'!$C:$C,'Control Panel'!$F$31,'Bank Reconciliation'!$AB:$AB,'Control Panel'!$F$37)</f>
        <v>0</v>
      </c>
      <c r="F99" s="81">
        <f>COUNTIFS('Bank Reconciliation'!$C:$C,'Control Panel'!$F$32,'Bank Reconciliation'!$AB:$AB,'Control Panel'!$F$37)</f>
        <v>0</v>
      </c>
      <c r="G99" s="82">
        <f>COUNTIFS('Bank Reconciliation'!$C:$C,'Control Panel'!$F$33,'Bank Reconciliation'!$AB:$AB,'Control Panel'!$F$37)</f>
        <v>0</v>
      </c>
      <c r="H99" s="71">
        <f t="shared" ref="H99:H103" si="8">SUM(E99:G99)</f>
        <v>0</v>
      </c>
      <c r="I99" s="146">
        <f>COUNTIFS('Bank Reconciliation'!$G:$G,"&lt;&gt;",'Bank Reconciliation'!$AB:$AB,'Control Panel'!$F$37)</f>
        <v>0</v>
      </c>
      <c r="J99" s="138"/>
      <c r="L99" s="38" t="str">
        <f>'Control Panel'!$F$37</f>
        <v>R</v>
      </c>
      <c r="M99" s="30">
        <f>E99*'Control Panel'!$G$31*'Control Panel'!$G$37</f>
        <v>0</v>
      </c>
      <c r="N99" s="30">
        <f>F99*'Control Panel'!$G$32*'Control Panel'!$G$37</f>
        <v>0</v>
      </c>
      <c r="O99" s="30">
        <f>G99*'Control Panel'!$G$33*'Control Panel'!$G$37</f>
        <v>0</v>
      </c>
      <c r="P99" s="37"/>
    </row>
    <row r="100" spans="1:16" ht="15.75" customHeight="1" thickBot="1" x14ac:dyDescent="0.3">
      <c r="D100" s="72" t="str">
        <f>'Control Panel'!$E$38</f>
        <v>Third Party</v>
      </c>
      <c r="E100" s="83">
        <f>COUNTIFS('Bank Reconciliation'!$C:$C,'Control Panel'!$F$31,'Bank Reconciliation'!$AB:$AB,'Control Panel'!$F$38)</f>
        <v>0</v>
      </c>
      <c r="F100" s="84">
        <f>COUNTIFS('Bank Reconciliation'!$C:$C,'Control Panel'!$F$32,'Bank Reconciliation'!$AB:$AB,'Control Panel'!$F$38)</f>
        <v>0</v>
      </c>
      <c r="G100" s="85">
        <f>COUNTIFS('Bank Reconciliation'!$C:$C,'Control Panel'!$F$33,'Bank Reconciliation'!$AB:$AB,'Control Panel'!$F$38)</f>
        <v>0</v>
      </c>
      <c r="H100" s="73">
        <f t="shared" si="8"/>
        <v>0</v>
      </c>
      <c r="I100" s="145">
        <f>COUNTIFS('Bank Reconciliation'!$G:$G,"&lt;&gt;",'Bank Reconciliation'!$AB:$AB,'Control Panel'!$F$38)</f>
        <v>0</v>
      </c>
      <c r="J100" s="138"/>
      <c r="L100" s="38" t="str">
        <f>'Control Panel'!$F$38</f>
        <v>T</v>
      </c>
      <c r="M100" s="30">
        <f>E100*'Control Panel'!$G$31*'Control Panel'!$G$38</f>
        <v>0</v>
      </c>
      <c r="N100" s="30">
        <f>F100*'Control Panel'!$G$32*'Control Panel'!$G$38</f>
        <v>0</v>
      </c>
      <c r="O100" s="30">
        <f>G100*'Control Panel'!$G$33*'Control Panel'!$G$38</f>
        <v>0</v>
      </c>
      <c r="P100" s="37"/>
    </row>
    <row r="101" spans="1:16" ht="15.75" customHeight="1" thickBot="1" x14ac:dyDescent="0.3">
      <c r="A101" s="22" t="s">
        <v>28</v>
      </c>
      <c r="B101" s="160"/>
      <c r="D101" s="75" t="str">
        <f>'Control Panel'!$E$39</f>
        <v>Modification</v>
      </c>
      <c r="E101" s="80">
        <f>COUNTIFS('Bank Reconciliation'!$C:$C,'Control Panel'!$F$31,'Bank Reconciliation'!$AB:$AB,'Control Panel'!$F$39)</f>
        <v>0</v>
      </c>
      <c r="F101" s="81">
        <f>COUNTIFS('Bank Reconciliation'!$C:$C,'Control Panel'!$F$32,'Bank Reconciliation'!$AB:$AB,'Control Panel'!$F$39)</f>
        <v>0</v>
      </c>
      <c r="G101" s="82">
        <f>COUNTIFS('Bank Reconciliation'!$C:$C,'Control Panel'!$F$33,'Bank Reconciliation'!$AB:$AB,'Control Panel'!$F$39)</f>
        <v>0</v>
      </c>
      <c r="H101" s="71">
        <f t="shared" si="8"/>
        <v>0</v>
      </c>
      <c r="I101" s="146">
        <f>COUNTIFS('Bank Reconciliation'!$G:$G,"&lt;&gt;",'Bank Reconciliation'!$AB:$AB,'Control Panel'!$F$39)</f>
        <v>0</v>
      </c>
      <c r="J101" s="138"/>
      <c r="L101" s="38" t="str">
        <f>'Control Panel'!$F$39</f>
        <v>M</v>
      </c>
      <c r="M101" s="30">
        <f>E101*'Control Panel'!$G$31*'Control Panel'!$G$39</f>
        <v>0</v>
      </c>
      <c r="N101" s="30">
        <f>F101*'Control Panel'!$G$32*'Control Panel'!$G$39</f>
        <v>0</v>
      </c>
      <c r="O101" s="30">
        <f>G101*'Control Panel'!$G$33*'Control Panel'!$G$39</f>
        <v>0</v>
      </c>
      <c r="P101" s="37"/>
    </row>
    <row r="102" spans="1:16" ht="15.75" customHeight="1" thickBot="1" x14ac:dyDescent="0.3">
      <c r="A102" s="23" t="s">
        <v>29</v>
      </c>
      <c r="B102" s="161"/>
      <c r="D102" s="76" t="str">
        <f>'Control Panel'!$E$40</f>
        <v>Future</v>
      </c>
      <c r="E102" s="83">
        <f>COUNTIFS('Bank Reconciliation'!$C:$C,'Control Panel'!$F$31,'Bank Reconciliation'!$AB:$AB,'Control Panel'!$F$40)</f>
        <v>0</v>
      </c>
      <c r="F102" s="84">
        <f>COUNTIFS('Bank Reconciliation'!$C:$C,'Control Panel'!$F$32,'Bank Reconciliation'!$AB:$AB,'Control Panel'!$F$40)</f>
        <v>0</v>
      </c>
      <c r="G102" s="85">
        <f>COUNTIFS('Bank Reconciliation'!$C:$C,'Control Panel'!$F$33,'Bank Reconciliation'!$AB:$AB,'Control Panel'!$F$40)</f>
        <v>0</v>
      </c>
      <c r="H102" s="73">
        <f t="shared" si="8"/>
        <v>0</v>
      </c>
      <c r="I102" s="145">
        <f>COUNTIFS('Bank Reconciliation'!$G:$G,"&lt;&gt;",'Bank Reconciliation'!$AB:$AB,'Control Panel'!$F$40)</f>
        <v>0</v>
      </c>
      <c r="J102" s="138"/>
      <c r="L102" s="38" t="str">
        <f>'Control Panel'!$F$40</f>
        <v>F</v>
      </c>
      <c r="M102" s="30">
        <f>E102*'Control Panel'!$G$31*'Control Panel'!$G$40</f>
        <v>0</v>
      </c>
      <c r="N102" s="30">
        <f>F102*'Control Panel'!$G$32*'Control Panel'!$G$40</f>
        <v>0</v>
      </c>
      <c r="O102" s="30">
        <f>G102*'Control Panel'!$G$33*'Control Panel'!$G$40</f>
        <v>0</v>
      </c>
      <c r="P102" s="37"/>
    </row>
    <row r="103" spans="1:16" ht="15.75" customHeight="1" thickBot="1" x14ac:dyDescent="0.3">
      <c r="A103" s="26" t="str">
        <f>IF('Bank Reconciliation'!$AC$12&gt;0,"Yes","No")</f>
        <v>No</v>
      </c>
      <c r="B103" s="162">
        <f>IF(A103="Yes",1,0)</f>
        <v>0</v>
      </c>
      <c r="D103" s="89" t="str">
        <f>'Control Panel'!$E$41</f>
        <v>Not Available</v>
      </c>
      <c r="E103" s="80">
        <f>COUNTIFS('Bank Reconciliation'!$C:$C,'Control Panel'!$F$31,'Bank Reconciliation'!$AB:$AB,'Control Panel'!$F$41)</f>
        <v>25</v>
      </c>
      <c r="F103" s="81">
        <f>COUNTIFS('Bank Reconciliation'!$C:$C,'Control Panel'!$F$32,'Bank Reconciliation'!$AB:$AB,'Control Panel'!$F$41)</f>
        <v>7</v>
      </c>
      <c r="G103" s="82">
        <f>COUNTIFS('Bank Reconciliation'!$C:$C,'Control Panel'!$F$33,'Bank Reconciliation'!$AB:$AB,'Control Panel'!$F$41)</f>
        <v>3</v>
      </c>
      <c r="H103" s="71">
        <f t="shared" si="8"/>
        <v>35</v>
      </c>
      <c r="I103" s="146">
        <f>COUNTIFS('Bank Reconciliation'!$G:$G,"&lt;&gt;",'Bank Reconciliation'!$AB:$AB,'Control Panel'!$F$41)</f>
        <v>0</v>
      </c>
      <c r="J103" s="138"/>
      <c r="L103" s="38" t="str">
        <f>'Control Panel'!$F$41</f>
        <v>N</v>
      </c>
      <c r="M103" s="30">
        <f>E103*'Control Panel'!$G$31*'Control Panel'!$G$41</f>
        <v>0</v>
      </c>
      <c r="N103" s="30">
        <f>F103*'Control Panel'!$G$32*'Control Panel'!$G$41</f>
        <v>0</v>
      </c>
      <c r="O103" s="30">
        <f>G103*'Control Panel'!$G$33*'Control Panel'!$G$41</f>
        <v>0</v>
      </c>
      <c r="P103" s="37"/>
    </row>
    <row r="104" spans="1:16" ht="15.75" customHeight="1" thickBot="1" x14ac:dyDescent="0.3">
      <c r="D104" s="86" t="str">
        <f>$D$93</f>
        <v>Total:</v>
      </c>
      <c r="E104" s="87">
        <f>SUM(E98:E103)</f>
        <v>25</v>
      </c>
      <c r="F104" s="87">
        <f>SUM(F98:F103)</f>
        <v>7</v>
      </c>
      <c r="G104" s="87">
        <f>SUM(G98:G103)</f>
        <v>3</v>
      </c>
      <c r="H104" s="88">
        <f>SUM(H98:H103)</f>
        <v>35</v>
      </c>
      <c r="I104" s="88">
        <f>SUM(I98:I103)</f>
        <v>0</v>
      </c>
      <c r="J104" s="164"/>
      <c r="L104" s="38" t="str">
        <f>D104</f>
        <v>Total:</v>
      </c>
      <c r="M104" s="30">
        <f>SUM(M98:M103)</f>
        <v>0</v>
      </c>
      <c r="N104" s="30">
        <f>SUM(N98:N103)</f>
        <v>0</v>
      </c>
      <c r="O104" s="30">
        <f>SUM(O98:O103)</f>
        <v>0</v>
      </c>
      <c r="P104" s="37"/>
    </row>
    <row r="105" spans="1:16" ht="15.75" customHeight="1" thickBot="1" x14ac:dyDescent="0.3">
      <c r="D105" s="61"/>
      <c r="H105" s="4"/>
      <c r="L105" s="30" t="s">
        <v>34</v>
      </c>
      <c r="M105" s="39">
        <f t="shared" ref="M105:O105" si="9">IF(M97=0,"NA",M104/M97)</f>
        <v>0</v>
      </c>
      <c r="N105" s="39">
        <f t="shared" si="9"/>
        <v>0</v>
      </c>
      <c r="O105" s="39">
        <f t="shared" si="9"/>
        <v>0</v>
      </c>
      <c r="P105" s="37"/>
    </row>
    <row r="106" spans="1:16" ht="15.75" customHeight="1" thickBot="1" x14ac:dyDescent="0.3">
      <c r="D106" s="475" t="str">
        <f>'Control Panel'!F49&amp;" - "&amp;'Control Panel'!E49</f>
        <v>4.4 - Budgeting</v>
      </c>
      <c r="E106" s="476"/>
      <c r="F106" s="476"/>
      <c r="G106" s="20"/>
      <c r="H106" s="20"/>
      <c r="I106" s="20" t="str">
        <f>$I$84</f>
        <v xml:space="preserve">Overall Compliance: </v>
      </c>
      <c r="J106" s="21" t="str">
        <f>IF(SUM(M115:O115)=0,"N/A",SUM(M115:O115)/SUM(M108:O108))</f>
        <v>N/A</v>
      </c>
      <c r="L106" s="30"/>
      <c r="M106" s="30"/>
      <c r="N106" s="30"/>
      <c r="O106" s="30"/>
      <c r="P106" s="37"/>
    </row>
    <row r="107" spans="1:16" ht="15.75" customHeight="1" thickBot="1" x14ac:dyDescent="0.3">
      <c r="D107" s="464" t="str">
        <f>$D$85</f>
        <v>Availability</v>
      </c>
      <c r="E107" s="466" t="str">
        <f>$E$85</f>
        <v>Priority</v>
      </c>
      <c r="F107" s="466"/>
      <c r="G107" s="466"/>
      <c r="H107" s="467" t="str">
        <f>$H$85</f>
        <v>Total</v>
      </c>
      <c r="I107" s="469" t="str">
        <f>$I$85</f>
        <v>Comments</v>
      </c>
      <c r="J107" s="462" t="str">
        <f>$J$85</f>
        <v>Availability by Type</v>
      </c>
      <c r="L107" s="30"/>
      <c r="M107" s="38" t="str">
        <f>'Control Panel'!$F$31</f>
        <v>H</v>
      </c>
      <c r="N107" s="38" t="str">
        <f>'Control Panel'!$F$32</f>
        <v>M</v>
      </c>
      <c r="O107" s="38" t="str">
        <f>'Control Panel'!$F$33</f>
        <v>L</v>
      </c>
      <c r="P107" s="37"/>
    </row>
    <row r="108" spans="1:16" ht="15.75" customHeight="1" thickBot="1" x14ac:dyDescent="0.3">
      <c r="D108" s="465"/>
      <c r="E108" s="77" t="str">
        <f>'Control Panel'!$E$31</f>
        <v>High</v>
      </c>
      <c r="F108" s="78" t="str">
        <f>'Control Panel'!$E$32</f>
        <v>Medium</v>
      </c>
      <c r="G108" s="79" t="str">
        <f>'Control Panel'!$E$33</f>
        <v>Low</v>
      </c>
      <c r="H108" s="468"/>
      <c r="I108" s="470"/>
      <c r="J108" s="463"/>
      <c r="L108" s="38" t="s">
        <v>33</v>
      </c>
      <c r="M108" s="30">
        <f>E115*'Control Panel'!$G$31*'Control Panel'!$G$36</f>
        <v>360</v>
      </c>
      <c r="N108" s="30">
        <f>F115*'Control Panel'!$G$32*'Control Panel'!$G$36</f>
        <v>56</v>
      </c>
      <c r="O108" s="30">
        <f>G115*'Control Panel'!$G$33*'Control Panel'!$G$36</f>
        <v>4</v>
      </c>
      <c r="P108" s="37"/>
    </row>
    <row r="109" spans="1:16" ht="15.75" customHeight="1" thickBot="1" x14ac:dyDescent="0.3">
      <c r="D109" s="90" t="str">
        <f>'Control Panel'!$E$36</f>
        <v>Yes</v>
      </c>
      <c r="E109" s="83">
        <f>COUNTIFS(Budgeting!$C:$C,'Control Panel'!$F$31,Budgeting!$AB:$AB,'Control Panel'!$F$36)</f>
        <v>0</v>
      </c>
      <c r="F109" s="84">
        <f>COUNTIFS(Budgeting!$C:$C,'Control Panel'!$F$32,Budgeting!$AB:$AB,'Control Panel'!$F$36)</f>
        <v>0</v>
      </c>
      <c r="G109" s="85">
        <f>COUNTIFS(Budgeting!$C:$C,'Control Panel'!$F$33,Budgeting!$AB:$AB,'Control Panel'!$F$36)</f>
        <v>0</v>
      </c>
      <c r="H109" s="73">
        <f>SUM(E109:G109)</f>
        <v>0</v>
      </c>
      <c r="I109" s="145">
        <f>COUNTIFS(Budgeting!$G:$G,"&lt;&gt;",Budgeting!$AB:$AB,'Control Panel'!$F$36)</f>
        <v>0</v>
      </c>
      <c r="J109" s="74"/>
      <c r="L109" s="38" t="str">
        <f>'Control Panel'!$F$36</f>
        <v>Y</v>
      </c>
      <c r="M109" s="30">
        <f>E109*'Control Panel'!$G$31*'Control Panel'!$G$36</f>
        <v>0</v>
      </c>
      <c r="N109" s="30">
        <f>F109*'Control Panel'!$G$32*'Control Panel'!$G$36</f>
        <v>0</v>
      </c>
      <c r="O109" s="30">
        <f>G109*'Control Panel'!$G$33*'Control Panel'!$G$36</f>
        <v>0</v>
      </c>
      <c r="P109" s="37"/>
    </row>
    <row r="110" spans="1:16" ht="15.75" customHeight="1" thickBot="1" x14ac:dyDescent="0.3">
      <c r="D110" s="70" t="str">
        <f>'Control Panel'!$E$37</f>
        <v>Reporting</v>
      </c>
      <c r="E110" s="80">
        <f>COUNTIFS(Budgeting!$C:$C,'Control Panel'!$F$31,Budgeting!$AB:$AB,'Control Panel'!$F$37)</f>
        <v>0</v>
      </c>
      <c r="F110" s="81">
        <f>COUNTIFS(Budgeting!$C:$C,'Control Panel'!$F$32,Budgeting!$AB:$AB,'Control Panel'!$F$37)</f>
        <v>0</v>
      </c>
      <c r="G110" s="82">
        <f>COUNTIFS(Budgeting!$C:$C,'Control Panel'!$F$33,Budgeting!$AB:$AB,'Control Panel'!$F$37)</f>
        <v>0</v>
      </c>
      <c r="H110" s="71">
        <f t="shared" ref="H110:H114" si="10">SUM(E110:G110)</f>
        <v>0</v>
      </c>
      <c r="I110" s="146">
        <f>COUNTIFS(Budgeting!$G:$G,"&lt;&gt;",Budgeting!$AB:$AB,'Control Panel'!$F$37)</f>
        <v>0</v>
      </c>
      <c r="J110" s="138"/>
      <c r="L110" s="38" t="str">
        <f>'Control Panel'!$F$37</f>
        <v>R</v>
      </c>
      <c r="M110" s="30">
        <f>E110*'Control Panel'!$G$31*'Control Panel'!$G$37</f>
        <v>0</v>
      </c>
      <c r="N110" s="30">
        <f>F110*'Control Panel'!$G$32*'Control Panel'!$G$37</f>
        <v>0</v>
      </c>
      <c r="O110" s="30">
        <f>G110*'Control Panel'!$G$33*'Control Panel'!$G$37</f>
        <v>0</v>
      </c>
      <c r="P110" s="37"/>
    </row>
    <row r="111" spans="1:16" ht="15.75" customHeight="1" thickBot="1" x14ac:dyDescent="0.3">
      <c r="D111" s="72" t="str">
        <f>'Control Panel'!$E$38</f>
        <v>Third Party</v>
      </c>
      <c r="E111" s="83">
        <f>COUNTIFS(Budgeting!$C:$C,'Control Panel'!$F$31,Budgeting!$AB:$AB,'Control Panel'!$F$38)</f>
        <v>0</v>
      </c>
      <c r="F111" s="84">
        <f>COUNTIFS(Budgeting!$C:$C,'Control Panel'!$F$32,Budgeting!$AB:$AB,'Control Panel'!$F$38)</f>
        <v>0</v>
      </c>
      <c r="G111" s="85">
        <f>COUNTIFS(Budgeting!$C:$C,'Control Panel'!$F$33,Budgeting!$AB:$AB,'Control Panel'!$F$38)</f>
        <v>0</v>
      </c>
      <c r="H111" s="73">
        <f t="shared" si="10"/>
        <v>0</v>
      </c>
      <c r="I111" s="145">
        <f>COUNTIFS(Budgeting!$G:$G,"&lt;&gt;",Budgeting!$AB:$AB,'Control Panel'!$F$38)</f>
        <v>0</v>
      </c>
      <c r="J111" s="138"/>
      <c r="L111" s="38" t="str">
        <f>'Control Panel'!$F$38</f>
        <v>T</v>
      </c>
      <c r="M111" s="30">
        <f>E111*'Control Panel'!$G$31*'Control Panel'!$G$38</f>
        <v>0</v>
      </c>
      <c r="N111" s="30">
        <f>F111*'Control Panel'!$G$32*'Control Panel'!$G$38</f>
        <v>0</v>
      </c>
      <c r="O111" s="30">
        <f>G111*'Control Panel'!$G$33*'Control Panel'!$G$38</f>
        <v>0</v>
      </c>
      <c r="P111" s="37"/>
    </row>
    <row r="112" spans="1:16" ht="15.75" customHeight="1" thickBot="1" x14ac:dyDescent="0.3">
      <c r="A112" s="22" t="s">
        <v>28</v>
      </c>
      <c r="B112" s="160"/>
      <c r="D112" s="75" t="str">
        <f>'Control Panel'!$E$39</f>
        <v>Modification</v>
      </c>
      <c r="E112" s="80">
        <f>COUNTIFS(Budgeting!$C:$C,'Control Panel'!$F$31,Budgeting!$AB:$AB,'Control Panel'!$F$39)</f>
        <v>0</v>
      </c>
      <c r="F112" s="81">
        <f>COUNTIFS(Budgeting!$C:$C,'Control Panel'!$F$32,Budgeting!$AB:$AB,'Control Panel'!$F$39)</f>
        <v>0</v>
      </c>
      <c r="G112" s="82">
        <f>COUNTIFS(Budgeting!$C:$C,'Control Panel'!$F$33,Budgeting!$AB:$AB,'Control Panel'!$F$39)</f>
        <v>0</v>
      </c>
      <c r="H112" s="71">
        <f t="shared" si="10"/>
        <v>0</v>
      </c>
      <c r="I112" s="146">
        <f>COUNTIFS(Budgeting!$G:$G,"&lt;&gt;",Budgeting!$AB:$AB,'Control Panel'!$F$39)</f>
        <v>0</v>
      </c>
      <c r="J112" s="138"/>
      <c r="L112" s="38" t="str">
        <f>'Control Panel'!$F$39</f>
        <v>M</v>
      </c>
      <c r="M112" s="30">
        <f>E112*'Control Panel'!$G$31*'Control Panel'!$G$39</f>
        <v>0</v>
      </c>
      <c r="N112" s="30">
        <f>F112*'Control Panel'!$G$32*'Control Panel'!$G$39</f>
        <v>0</v>
      </c>
      <c r="O112" s="30">
        <f>G112*'Control Panel'!$G$33*'Control Panel'!$G$39</f>
        <v>0</v>
      </c>
      <c r="P112" s="37"/>
    </row>
    <row r="113" spans="1:16" ht="15.75" customHeight="1" thickBot="1" x14ac:dyDescent="0.3">
      <c r="A113" s="23" t="s">
        <v>29</v>
      </c>
      <c r="B113" s="161"/>
      <c r="D113" s="76" t="str">
        <f>'Control Panel'!$E$40</f>
        <v>Future</v>
      </c>
      <c r="E113" s="83">
        <f>COUNTIFS(Budgeting!$C:$C,'Control Panel'!$F$31,Budgeting!$AB:$AB,'Control Panel'!$F$40)</f>
        <v>0</v>
      </c>
      <c r="F113" s="84">
        <f>COUNTIFS(Budgeting!$C:$C,'Control Panel'!$F$32,Budgeting!$AB:$AB,'Control Panel'!$F$40)</f>
        <v>0</v>
      </c>
      <c r="G113" s="85">
        <f>COUNTIFS(Budgeting!$C:$C,'Control Panel'!$F$33,Budgeting!$AB:$AB,'Control Panel'!$F$40)</f>
        <v>0</v>
      </c>
      <c r="H113" s="73">
        <f t="shared" si="10"/>
        <v>0</v>
      </c>
      <c r="I113" s="145">
        <f>COUNTIFS(Budgeting!$G:$G,"&lt;&gt;",Budgeting!$AB:$AB,'Control Panel'!$F$40)</f>
        <v>0</v>
      </c>
      <c r="J113" s="138"/>
      <c r="L113" s="38" t="str">
        <f>'Control Panel'!$F$40</f>
        <v>F</v>
      </c>
      <c r="M113" s="30">
        <f>E113*'Control Panel'!$G$31*'Control Panel'!$G$40</f>
        <v>0</v>
      </c>
      <c r="N113" s="30">
        <f>F113*'Control Panel'!$G$32*'Control Panel'!$G$40</f>
        <v>0</v>
      </c>
      <c r="O113" s="30">
        <f>G113*'Control Panel'!$G$33*'Control Panel'!$G$40</f>
        <v>0</v>
      </c>
      <c r="P113" s="37"/>
    </row>
    <row r="114" spans="1:16" ht="15.75" customHeight="1" thickBot="1" x14ac:dyDescent="0.3">
      <c r="A114" s="26" t="str">
        <f>IF(Budgeting!$AC$12&gt;0,"Yes","No")</f>
        <v>No</v>
      </c>
      <c r="B114" s="162">
        <f>IF(A114="Yes",1,0)</f>
        <v>0</v>
      </c>
      <c r="D114" s="89" t="str">
        <f>'Control Panel'!$E$41</f>
        <v>Not Available</v>
      </c>
      <c r="E114" s="80">
        <f>COUNTIFS(Budgeting!$C:$C,'Control Panel'!$F$31,Budgeting!$AB:$AB,'Control Panel'!$F$41)</f>
        <v>90</v>
      </c>
      <c r="F114" s="81">
        <f>COUNTIFS(Budgeting!$C:$C,'Control Panel'!$F$32,Budgeting!$AB:$AB,'Control Panel'!$F$41)</f>
        <v>28</v>
      </c>
      <c r="G114" s="82">
        <f>COUNTIFS(Budgeting!$C:$C,'Control Panel'!$F$33,Budgeting!$AB:$AB,'Control Panel'!$F$41)</f>
        <v>4</v>
      </c>
      <c r="H114" s="71">
        <f t="shared" si="10"/>
        <v>122</v>
      </c>
      <c r="I114" s="146">
        <f>COUNTIFS(Budgeting!$G:$G,"&lt;&gt;",Budgeting!$AB:$AB,'Control Panel'!$F$41)</f>
        <v>0</v>
      </c>
      <c r="J114" s="138"/>
      <c r="L114" s="38" t="str">
        <f>'Control Panel'!$F$41</f>
        <v>N</v>
      </c>
      <c r="M114" s="30">
        <f>E114*'Control Panel'!$G$31*'Control Panel'!$G$41</f>
        <v>0</v>
      </c>
      <c r="N114" s="30">
        <f>F114*'Control Panel'!$G$32*'Control Panel'!$G$41</f>
        <v>0</v>
      </c>
      <c r="O114" s="30">
        <f>G114*'Control Panel'!$G$33*'Control Panel'!$G$41</f>
        <v>0</v>
      </c>
      <c r="P114" s="37"/>
    </row>
    <row r="115" spans="1:16" ht="15.75" customHeight="1" thickBot="1" x14ac:dyDescent="0.3">
      <c r="D115" s="86" t="str">
        <f>$D$93</f>
        <v>Total:</v>
      </c>
      <c r="E115" s="87">
        <f>SUM(E109:E114)</f>
        <v>90</v>
      </c>
      <c r="F115" s="87">
        <f>SUM(F109:F114)</f>
        <v>28</v>
      </c>
      <c r="G115" s="87">
        <f>SUM(G109:G114)</f>
        <v>4</v>
      </c>
      <c r="H115" s="88">
        <f>SUM(H109:H114)</f>
        <v>122</v>
      </c>
      <c r="I115" s="88">
        <f>SUM(I109:I114)</f>
        <v>0</v>
      </c>
      <c r="J115" s="164"/>
      <c r="L115" s="38" t="str">
        <f>D115</f>
        <v>Total:</v>
      </c>
      <c r="M115" s="30">
        <f>SUM(M109:M114)</f>
        <v>0</v>
      </c>
      <c r="N115" s="30">
        <f>SUM(N109:N114)</f>
        <v>0</v>
      </c>
      <c r="O115" s="30">
        <f>SUM(O109:O114)</f>
        <v>0</v>
      </c>
      <c r="P115" s="37"/>
    </row>
    <row r="116" spans="1:16" ht="15.75" customHeight="1" thickBot="1" x14ac:dyDescent="0.3">
      <c r="D116" s="61"/>
      <c r="H116" s="4"/>
      <c r="L116" s="30" t="s">
        <v>34</v>
      </c>
      <c r="M116" s="39">
        <f t="shared" ref="M116:O116" si="11">IF(M108=0,"NA",M115/M108)</f>
        <v>0</v>
      </c>
      <c r="N116" s="39">
        <f t="shared" si="11"/>
        <v>0</v>
      </c>
      <c r="O116" s="39">
        <f t="shared" si="11"/>
        <v>0</v>
      </c>
      <c r="P116" s="37"/>
    </row>
    <row r="117" spans="1:16" ht="15.75" customHeight="1" thickBot="1" x14ac:dyDescent="0.3">
      <c r="D117" s="475" t="str">
        <f>'Control Panel'!F50&amp;" - "&amp;'Control Panel'!E50</f>
        <v>4.5 - Business License</v>
      </c>
      <c r="E117" s="476"/>
      <c r="F117" s="476"/>
      <c r="G117" s="20"/>
      <c r="H117" s="20"/>
      <c r="I117" s="20" t="str">
        <f>$I$84</f>
        <v xml:space="preserve">Overall Compliance: </v>
      </c>
      <c r="J117" s="21" t="str">
        <f>IF(SUM(M126:O126)=0,"N/A",SUM(M126:O126)/SUM(M119:O119))</f>
        <v>N/A</v>
      </c>
      <c r="L117" s="30"/>
      <c r="M117" s="30"/>
      <c r="N117" s="30"/>
      <c r="O117" s="30"/>
      <c r="P117" s="37"/>
    </row>
    <row r="118" spans="1:16" ht="15.75" customHeight="1" thickBot="1" x14ac:dyDescent="0.3">
      <c r="D118" s="464" t="str">
        <f>$D$85</f>
        <v>Availability</v>
      </c>
      <c r="E118" s="466" t="str">
        <f>$E$85</f>
        <v>Priority</v>
      </c>
      <c r="F118" s="466"/>
      <c r="G118" s="466"/>
      <c r="H118" s="467" t="str">
        <f>$H$85</f>
        <v>Total</v>
      </c>
      <c r="I118" s="469" t="str">
        <f>$I$85</f>
        <v>Comments</v>
      </c>
      <c r="J118" s="462" t="str">
        <f>$J$85</f>
        <v>Availability by Type</v>
      </c>
      <c r="L118" s="30"/>
      <c r="M118" s="38" t="str">
        <f>'Control Panel'!$F$31</f>
        <v>H</v>
      </c>
      <c r="N118" s="38" t="str">
        <f>'Control Panel'!$F$32</f>
        <v>M</v>
      </c>
      <c r="O118" s="38" t="str">
        <f>'Control Panel'!$F$33</f>
        <v>L</v>
      </c>
      <c r="P118" s="37"/>
    </row>
    <row r="119" spans="1:16" ht="15.75" customHeight="1" thickBot="1" x14ac:dyDescent="0.3">
      <c r="D119" s="465"/>
      <c r="E119" s="77" t="str">
        <f>'Control Panel'!$E$31</f>
        <v>High</v>
      </c>
      <c r="F119" s="78" t="str">
        <f>'Control Panel'!$E$32</f>
        <v>Medium</v>
      </c>
      <c r="G119" s="79" t="str">
        <f>'Control Panel'!$E$33</f>
        <v>Low</v>
      </c>
      <c r="H119" s="468"/>
      <c r="I119" s="470"/>
      <c r="J119" s="463"/>
      <c r="L119" s="38" t="s">
        <v>33</v>
      </c>
      <c r="M119" s="30">
        <f>E126*'Control Panel'!$G$31*'Control Panel'!$G$36</f>
        <v>96</v>
      </c>
      <c r="N119" s="30">
        <f>F126*'Control Panel'!$G$32*'Control Panel'!$G$36</f>
        <v>12</v>
      </c>
      <c r="O119" s="30">
        <f>G126*'Control Panel'!$G$33*'Control Panel'!$G$36</f>
        <v>2</v>
      </c>
      <c r="P119" s="37"/>
    </row>
    <row r="120" spans="1:16" ht="15.75" customHeight="1" thickBot="1" x14ac:dyDescent="0.3">
      <c r="D120" s="90" t="str">
        <f>'Control Panel'!$E$36</f>
        <v>Yes</v>
      </c>
      <c r="E120" s="83">
        <f>COUNTIFS('Business License'!$C:$C,'Control Panel'!$F$31,'Business License'!$AB:$AB,'Control Panel'!$F$36)</f>
        <v>0</v>
      </c>
      <c r="F120" s="84">
        <f>COUNTIFS('Business License'!$C:$C,'Control Panel'!$F$32,'Business License'!$AB:$AB,'Control Panel'!$F$36)</f>
        <v>0</v>
      </c>
      <c r="G120" s="85">
        <f>COUNTIFS('Business License'!$C:$C,'Control Panel'!$F$33,'Business License'!$AB:$AB,'Control Panel'!$F$36)</f>
        <v>0</v>
      </c>
      <c r="H120" s="73">
        <f>SUM(E120:G120)</f>
        <v>0</v>
      </c>
      <c r="I120" s="145">
        <f>COUNTIFS('Business License'!$G:$G,"&lt;&gt;",'Business License'!$AB:$AB,'Control Panel'!$F$36)</f>
        <v>0</v>
      </c>
      <c r="J120" s="74"/>
      <c r="L120" s="38" t="str">
        <f>'Control Panel'!$F$36</f>
        <v>Y</v>
      </c>
      <c r="M120" s="30">
        <f>E120*'Control Panel'!$G$31*'Control Panel'!$G$36</f>
        <v>0</v>
      </c>
      <c r="N120" s="30">
        <f>F120*'Control Panel'!$G$32*'Control Panel'!$G$36</f>
        <v>0</v>
      </c>
      <c r="O120" s="30">
        <f>G120*'Control Panel'!$G$33*'Control Panel'!$G$36</f>
        <v>0</v>
      </c>
      <c r="P120" s="37"/>
    </row>
    <row r="121" spans="1:16" ht="15.75" customHeight="1" thickBot="1" x14ac:dyDescent="0.3">
      <c r="D121" s="70" t="str">
        <f>'Control Panel'!$E$37</f>
        <v>Reporting</v>
      </c>
      <c r="E121" s="80">
        <f>COUNTIFS('Business License'!$C:$C,'Control Panel'!$F$31,'Business License'!$AB:$AB,'Control Panel'!$F$37)</f>
        <v>0</v>
      </c>
      <c r="F121" s="81">
        <f>COUNTIFS('Business License'!$C:$C,'Control Panel'!$F$32,'Business License'!$AB:$AB,'Control Panel'!$F$37)</f>
        <v>0</v>
      </c>
      <c r="G121" s="82">
        <f>COUNTIFS('Business License'!$C:$C,'Control Panel'!$F$33,'Business License'!$AB:$AB,'Control Panel'!$F$37)</f>
        <v>0</v>
      </c>
      <c r="H121" s="71">
        <f t="shared" ref="H121:H125" si="12">SUM(E121:G121)</f>
        <v>0</v>
      </c>
      <c r="I121" s="146">
        <f>COUNTIFS('Business License'!$G:$G,"&lt;&gt;",'Business License'!$AB:$AB,'Control Panel'!$F$37)</f>
        <v>0</v>
      </c>
      <c r="J121" s="138"/>
      <c r="L121" s="38" t="str">
        <f>'Control Panel'!$F$37</f>
        <v>R</v>
      </c>
      <c r="M121" s="30">
        <f>E121*'Control Panel'!$G$31*'Control Panel'!$G$37</f>
        <v>0</v>
      </c>
      <c r="N121" s="30">
        <f>F121*'Control Panel'!$G$32*'Control Panel'!$G$37</f>
        <v>0</v>
      </c>
      <c r="O121" s="30">
        <f>G121*'Control Panel'!$G$33*'Control Panel'!$G$37</f>
        <v>0</v>
      </c>
      <c r="P121" s="37"/>
    </row>
    <row r="122" spans="1:16" ht="15.75" customHeight="1" thickBot="1" x14ac:dyDescent="0.3">
      <c r="D122" s="72" t="str">
        <f>'Control Panel'!$E$38</f>
        <v>Third Party</v>
      </c>
      <c r="E122" s="83">
        <f>COUNTIFS('Business License'!$C:$C,'Control Panel'!$F$31,'Business License'!$AB:$AB,'Control Panel'!$F$38)</f>
        <v>0</v>
      </c>
      <c r="F122" s="84">
        <f>COUNTIFS('Business License'!$C:$C,'Control Panel'!$F$32,'Business License'!$AB:$AB,'Control Panel'!$F$38)</f>
        <v>0</v>
      </c>
      <c r="G122" s="85">
        <f>COUNTIFS('Business License'!$C:$C,'Control Panel'!$F$33,'Business License'!$AB:$AB,'Control Panel'!$F$38)</f>
        <v>0</v>
      </c>
      <c r="H122" s="73">
        <f t="shared" si="12"/>
        <v>0</v>
      </c>
      <c r="I122" s="145">
        <f>COUNTIFS('Business License'!$G:$G,"&lt;&gt;",'Business License'!$AB:$AB,'Control Panel'!$F$38)</f>
        <v>0</v>
      </c>
      <c r="J122" s="138"/>
      <c r="L122" s="38" t="str">
        <f>'Control Panel'!$F$38</f>
        <v>T</v>
      </c>
      <c r="M122" s="30">
        <f>E122*'Control Panel'!$G$31*'Control Panel'!$G$38</f>
        <v>0</v>
      </c>
      <c r="N122" s="30">
        <f>F122*'Control Panel'!$G$32*'Control Panel'!$G$38</f>
        <v>0</v>
      </c>
      <c r="O122" s="30">
        <f>G122*'Control Panel'!$G$33*'Control Panel'!$G$38</f>
        <v>0</v>
      </c>
      <c r="P122" s="37"/>
    </row>
    <row r="123" spans="1:16" ht="15.75" customHeight="1" thickBot="1" x14ac:dyDescent="0.3">
      <c r="A123" s="22" t="s">
        <v>28</v>
      </c>
      <c r="B123" s="160"/>
      <c r="D123" s="75" t="str">
        <f>'Control Panel'!$E$39</f>
        <v>Modification</v>
      </c>
      <c r="E123" s="80">
        <f>COUNTIFS('Business License'!$C:$C,'Control Panel'!$F$31,'Business License'!$AB:$AB,'Control Panel'!$F$39)</f>
        <v>0</v>
      </c>
      <c r="F123" s="81">
        <f>COUNTIFS('Business License'!$C:$C,'Control Panel'!$F$32,'Business License'!$AB:$AB,'Control Panel'!$F$39)</f>
        <v>0</v>
      </c>
      <c r="G123" s="82">
        <f>COUNTIFS('Business License'!$C:$C,'Control Panel'!$F$33,'Business License'!$AB:$AB,'Control Panel'!$F$39)</f>
        <v>0</v>
      </c>
      <c r="H123" s="71">
        <f t="shared" si="12"/>
        <v>0</v>
      </c>
      <c r="I123" s="146">
        <f>COUNTIFS('Business License'!$G:$G,"&lt;&gt;",'Business License'!$AB:$AB,'Control Panel'!$F$39)</f>
        <v>0</v>
      </c>
      <c r="J123" s="138"/>
      <c r="L123" s="38" t="str">
        <f>'Control Panel'!$F$39</f>
        <v>M</v>
      </c>
      <c r="M123" s="30">
        <f>E123*'Control Panel'!$G$31*'Control Panel'!$G$39</f>
        <v>0</v>
      </c>
      <c r="N123" s="30">
        <f>F123*'Control Panel'!$G$32*'Control Panel'!$G$39</f>
        <v>0</v>
      </c>
      <c r="O123" s="30">
        <f>G123*'Control Panel'!$G$33*'Control Panel'!$G$39</f>
        <v>0</v>
      </c>
      <c r="P123" s="37"/>
    </row>
    <row r="124" spans="1:16" ht="15.75" customHeight="1" thickBot="1" x14ac:dyDescent="0.3">
      <c r="A124" s="23" t="s">
        <v>29</v>
      </c>
      <c r="B124" s="161"/>
      <c r="D124" s="76" t="str">
        <f>'Control Panel'!$E$40</f>
        <v>Future</v>
      </c>
      <c r="E124" s="83">
        <f>COUNTIFS('Business License'!$C:$C,'Control Panel'!$F$31,'Business License'!$AB:$AB,'Control Panel'!$F$40)</f>
        <v>0</v>
      </c>
      <c r="F124" s="84">
        <f>COUNTIFS('Business License'!$C:$C,'Control Panel'!$F$32,'Business License'!$AB:$AB,'Control Panel'!$F$40)</f>
        <v>0</v>
      </c>
      <c r="G124" s="85">
        <f>COUNTIFS('Business License'!$C:$C,'Control Panel'!$F$33,'Business License'!$AB:$AB,'Control Panel'!$F$40)</f>
        <v>0</v>
      </c>
      <c r="H124" s="73">
        <f t="shared" si="12"/>
        <v>0</v>
      </c>
      <c r="I124" s="145">
        <f>COUNTIFS('Business License'!$G:$G,"&lt;&gt;",'Business License'!$AB:$AB,'Control Panel'!$F$40)</f>
        <v>0</v>
      </c>
      <c r="J124" s="138"/>
      <c r="L124" s="38" t="str">
        <f>'Control Panel'!$F$40</f>
        <v>F</v>
      </c>
      <c r="M124" s="30">
        <f>E124*'Control Panel'!$G$31*'Control Panel'!$G$40</f>
        <v>0</v>
      </c>
      <c r="N124" s="30">
        <f>F124*'Control Panel'!$G$32*'Control Panel'!$G$40</f>
        <v>0</v>
      </c>
      <c r="O124" s="30">
        <f>G124*'Control Panel'!$G$33*'Control Panel'!$G$40</f>
        <v>0</v>
      </c>
      <c r="P124" s="37"/>
    </row>
    <row r="125" spans="1:16" ht="15.75" customHeight="1" thickBot="1" x14ac:dyDescent="0.3">
      <c r="A125" s="26" t="str">
        <f>IF('Business License'!$AC$12&gt;0,"Yes","No")</f>
        <v>No</v>
      </c>
      <c r="B125" s="162">
        <f>IF(A125="Yes",1,0)</f>
        <v>0</v>
      </c>
      <c r="D125" s="89" t="str">
        <f>'Control Panel'!$E$41</f>
        <v>Not Available</v>
      </c>
      <c r="E125" s="80">
        <f>COUNTIFS('Business License'!$C:$C,'Control Panel'!$F$31,'Business License'!$AB:$AB,'Control Panel'!$F$41)</f>
        <v>24</v>
      </c>
      <c r="F125" s="81">
        <f>COUNTIFS('Business License'!$C:$C,'Control Panel'!$F$32,'Business License'!$AB:$AB,'Control Panel'!$F$41)</f>
        <v>6</v>
      </c>
      <c r="G125" s="82">
        <f>COUNTIFS('Business License'!$C:$C,'Control Panel'!$F$33,'Business License'!$AB:$AB,'Control Panel'!$F$41)</f>
        <v>2</v>
      </c>
      <c r="H125" s="71">
        <f t="shared" si="12"/>
        <v>32</v>
      </c>
      <c r="I125" s="146">
        <f>COUNTIFS('Business License'!$G:$G,"&lt;&gt;",'Business License'!$AB:$AB,'Control Panel'!$F$41)</f>
        <v>0</v>
      </c>
      <c r="J125" s="138"/>
      <c r="L125" s="38" t="str">
        <f>'Control Panel'!$F$41</f>
        <v>N</v>
      </c>
      <c r="M125" s="30">
        <f>E125*'Control Panel'!$G$31*'Control Panel'!$G$41</f>
        <v>0</v>
      </c>
      <c r="N125" s="30">
        <f>F125*'Control Panel'!$G$32*'Control Panel'!$G$41</f>
        <v>0</v>
      </c>
      <c r="O125" s="30">
        <f>G125*'Control Panel'!$G$33*'Control Panel'!$G$41</f>
        <v>0</v>
      </c>
      <c r="P125" s="37"/>
    </row>
    <row r="126" spans="1:16" ht="15.75" customHeight="1" thickBot="1" x14ac:dyDescent="0.3">
      <c r="D126" s="86" t="str">
        <f>$D$93</f>
        <v>Total:</v>
      </c>
      <c r="E126" s="87">
        <f>SUM(E120:E125)</f>
        <v>24</v>
      </c>
      <c r="F126" s="87">
        <f>SUM(F120:F125)</f>
        <v>6</v>
      </c>
      <c r="G126" s="87">
        <f>SUM(G120:G125)</f>
        <v>2</v>
      </c>
      <c r="H126" s="88">
        <f>SUM(H120:H125)</f>
        <v>32</v>
      </c>
      <c r="I126" s="88">
        <f>SUM(I120:I125)</f>
        <v>0</v>
      </c>
      <c r="J126" s="164"/>
      <c r="L126" s="38" t="str">
        <f>D126</f>
        <v>Total:</v>
      </c>
      <c r="M126" s="30">
        <f>SUM(M120:M125)</f>
        <v>0</v>
      </c>
      <c r="N126" s="30">
        <f>SUM(N120:N125)</f>
        <v>0</v>
      </c>
      <c r="O126" s="30">
        <f>SUM(O120:O125)</f>
        <v>0</v>
      </c>
      <c r="P126" s="37"/>
    </row>
    <row r="127" spans="1:16" ht="15.75" customHeight="1" thickBot="1" x14ac:dyDescent="0.3">
      <c r="D127" s="61"/>
      <c r="H127" s="4"/>
      <c r="L127" s="30" t="s">
        <v>34</v>
      </c>
      <c r="M127" s="39">
        <f t="shared" ref="M127:O127" si="13">IF(M119=0,"NA",M126/M119)</f>
        <v>0</v>
      </c>
      <c r="N127" s="39">
        <f t="shared" si="13"/>
        <v>0</v>
      </c>
      <c r="O127" s="39">
        <f t="shared" si="13"/>
        <v>0</v>
      </c>
      <c r="P127" s="37"/>
    </row>
    <row r="128" spans="1:16" ht="15.75" customHeight="1" thickBot="1" x14ac:dyDescent="0.3">
      <c r="D128" s="475" t="str">
        <f>'Control Panel'!F51&amp;" - "&amp;'Control Panel'!E51</f>
        <v>4.6 - Cash Receipting</v>
      </c>
      <c r="E128" s="476"/>
      <c r="F128" s="476"/>
      <c r="G128" s="20"/>
      <c r="H128" s="20"/>
      <c r="I128" s="20" t="str">
        <f>$I$84</f>
        <v xml:space="preserve">Overall Compliance: </v>
      </c>
      <c r="J128" s="21" t="str">
        <f>IF(SUM(M137:O137)=0,"N/A",SUM(M137:O137)/SUM(M130:O130))</f>
        <v>N/A</v>
      </c>
      <c r="L128" s="30"/>
      <c r="M128" s="30"/>
      <c r="N128" s="30"/>
      <c r="O128" s="30"/>
      <c r="P128" s="37"/>
    </row>
    <row r="129" spans="1:16" ht="15.75" customHeight="1" thickBot="1" x14ac:dyDescent="0.3">
      <c r="D129" s="464" t="str">
        <f>$D$85</f>
        <v>Availability</v>
      </c>
      <c r="E129" s="466" t="str">
        <f>$E$85</f>
        <v>Priority</v>
      </c>
      <c r="F129" s="466"/>
      <c r="G129" s="466"/>
      <c r="H129" s="467" t="str">
        <f>$H$85</f>
        <v>Total</v>
      </c>
      <c r="I129" s="469" t="str">
        <f>$I$85</f>
        <v>Comments</v>
      </c>
      <c r="J129" s="462" t="str">
        <f>$J$85</f>
        <v>Availability by Type</v>
      </c>
      <c r="L129" s="30"/>
      <c r="M129" s="38" t="str">
        <f>'Control Panel'!$F$31</f>
        <v>H</v>
      </c>
      <c r="N129" s="38" t="str">
        <f>'Control Panel'!$F$32</f>
        <v>M</v>
      </c>
      <c r="O129" s="38" t="str">
        <f>'Control Panel'!$F$33</f>
        <v>L</v>
      </c>
      <c r="P129" s="37"/>
    </row>
    <row r="130" spans="1:16" ht="15.75" customHeight="1" thickBot="1" x14ac:dyDescent="0.3">
      <c r="D130" s="465"/>
      <c r="E130" s="77" t="str">
        <f>'Control Panel'!$E$31</f>
        <v>High</v>
      </c>
      <c r="F130" s="78" t="str">
        <f>'Control Panel'!$E$32</f>
        <v>Medium</v>
      </c>
      <c r="G130" s="79" t="str">
        <f>'Control Panel'!$E$33</f>
        <v>Low</v>
      </c>
      <c r="H130" s="468"/>
      <c r="I130" s="470"/>
      <c r="J130" s="463"/>
      <c r="L130" s="38" t="s">
        <v>33</v>
      </c>
      <c r="M130" s="30">
        <f>E137*'Control Panel'!$G$31*'Control Panel'!$G$36</f>
        <v>628</v>
      </c>
      <c r="N130" s="30">
        <f>F137*'Control Panel'!$G$32*'Control Panel'!$G$36</f>
        <v>30</v>
      </c>
      <c r="O130" s="30">
        <f>G137*'Control Panel'!$G$33*'Control Panel'!$G$36</f>
        <v>7</v>
      </c>
      <c r="P130" s="37"/>
    </row>
    <row r="131" spans="1:16" ht="15.75" customHeight="1" thickBot="1" x14ac:dyDescent="0.3">
      <c r="D131" s="90" t="str">
        <f>'Control Panel'!$E$36</f>
        <v>Yes</v>
      </c>
      <c r="E131" s="83">
        <f>COUNTIFS('Cash Receipting'!$C:$C,'Control Panel'!$F$31,'Cash Receipting'!$AB:$AB,'Control Panel'!$F$36)</f>
        <v>0</v>
      </c>
      <c r="F131" s="84">
        <f>COUNTIFS('Cash Receipting'!$C:$C,'Control Panel'!$F$32,'Cash Receipting'!$AB:$AB,'Control Panel'!$F$36)</f>
        <v>0</v>
      </c>
      <c r="G131" s="85">
        <f>COUNTIFS('Cash Receipting'!$C:$C,'Control Panel'!$F$33,'Cash Receipting'!$AB:$AB,'Control Panel'!$F$36)</f>
        <v>0</v>
      </c>
      <c r="H131" s="73">
        <f>SUM(E131:G131)</f>
        <v>0</v>
      </c>
      <c r="I131" s="145">
        <f>COUNTIFS('Cash Receipting'!$G:$G,"&lt;&gt;",'Cash Receipting'!$AB:$AB,'Control Panel'!$F$36)</f>
        <v>0</v>
      </c>
      <c r="J131" s="74"/>
      <c r="L131" s="38" t="str">
        <f>'Control Panel'!$F$36</f>
        <v>Y</v>
      </c>
      <c r="M131" s="30">
        <f>E131*'Control Panel'!$G$31*'Control Panel'!$G$36</f>
        <v>0</v>
      </c>
      <c r="N131" s="30">
        <f>F131*'Control Panel'!$G$32*'Control Panel'!$G$36</f>
        <v>0</v>
      </c>
      <c r="O131" s="30">
        <f>G131*'Control Panel'!$G$33*'Control Panel'!$G$36</f>
        <v>0</v>
      </c>
      <c r="P131" s="37"/>
    </row>
    <row r="132" spans="1:16" ht="15.75" customHeight="1" thickBot="1" x14ac:dyDescent="0.3">
      <c r="D132" s="70" t="str">
        <f>'Control Panel'!$E$37</f>
        <v>Reporting</v>
      </c>
      <c r="E132" s="80">
        <f>COUNTIFS('Cash Receipting'!$C:$C,'Control Panel'!$F$31,'Cash Receipting'!$AB:$AB,'Control Panel'!$F$37)</f>
        <v>0</v>
      </c>
      <c r="F132" s="81">
        <f>COUNTIFS('Cash Receipting'!$C:$C,'Control Panel'!$F$32,'Cash Receipting'!$AB:$AB,'Control Panel'!$F$37)</f>
        <v>0</v>
      </c>
      <c r="G132" s="82">
        <f>COUNTIFS('Cash Receipting'!$C:$C,'Control Panel'!$F$33,'Cash Receipting'!$AB:$AB,'Control Panel'!$F$37)</f>
        <v>0</v>
      </c>
      <c r="H132" s="71">
        <f t="shared" ref="H132:H136" si="14">SUM(E132:G132)</f>
        <v>0</v>
      </c>
      <c r="I132" s="146">
        <f>COUNTIFS('Cash Receipting'!$G:$G,"&lt;&gt;",'Cash Receipting'!$AB:$AB,'Control Panel'!$F$37)</f>
        <v>0</v>
      </c>
      <c r="J132" s="138"/>
      <c r="L132" s="38" t="str">
        <f>'Control Panel'!$F$37</f>
        <v>R</v>
      </c>
      <c r="M132" s="30">
        <f>E132*'Control Panel'!$G$31*'Control Panel'!$G$37</f>
        <v>0</v>
      </c>
      <c r="N132" s="30">
        <f>F132*'Control Panel'!$G$32*'Control Panel'!$G$37</f>
        <v>0</v>
      </c>
      <c r="O132" s="30">
        <f>G132*'Control Panel'!$G$33*'Control Panel'!$G$37</f>
        <v>0</v>
      </c>
      <c r="P132" s="37"/>
    </row>
    <row r="133" spans="1:16" ht="15.75" customHeight="1" thickBot="1" x14ac:dyDescent="0.3">
      <c r="D133" s="72" t="str">
        <f>'Control Panel'!$E$38</f>
        <v>Third Party</v>
      </c>
      <c r="E133" s="83">
        <f>COUNTIFS('Cash Receipting'!$C:$C,'Control Panel'!$F$31,'Cash Receipting'!$AB:$AB,'Control Panel'!$F$38)</f>
        <v>0</v>
      </c>
      <c r="F133" s="84">
        <f>COUNTIFS('Cash Receipting'!$C:$C,'Control Panel'!$F$32,'Cash Receipting'!$AB:$AB,'Control Panel'!$F$38)</f>
        <v>0</v>
      </c>
      <c r="G133" s="85">
        <f>COUNTIFS('Cash Receipting'!$C:$C,'Control Panel'!$F$33,'Cash Receipting'!$AB:$AB,'Control Panel'!$F$38)</f>
        <v>0</v>
      </c>
      <c r="H133" s="73">
        <f t="shared" si="14"/>
        <v>0</v>
      </c>
      <c r="I133" s="145">
        <f>COUNTIFS('Cash Receipting'!$G:$G,"&lt;&gt;",'Cash Receipting'!$AB:$AB,'Control Panel'!$F$38)</f>
        <v>0</v>
      </c>
      <c r="J133" s="138"/>
      <c r="L133" s="38" t="str">
        <f>'Control Panel'!$F$38</f>
        <v>T</v>
      </c>
      <c r="M133" s="30">
        <f>E133*'Control Panel'!$G$31*'Control Panel'!$G$38</f>
        <v>0</v>
      </c>
      <c r="N133" s="30">
        <f>F133*'Control Panel'!$G$32*'Control Panel'!$G$38</f>
        <v>0</v>
      </c>
      <c r="O133" s="30">
        <f>G133*'Control Panel'!$G$33*'Control Panel'!$G$38</f>
        <v>0</v>
      </c>
      <c r="P133" s="37"/>
    </row>
    <row r="134" spans="1:16" ht="15.75" customHeight="1" thickBot="1" x14ac:dyDescent="0.3">
      <c r="A134" s="22" t="s">
        <v>28</v>
      </c>
      <c r="B134" s="160"/>
      <c r="D134" s="75" t="str">
        <f>'Control Panel'!$E$39</f>
        <v>Modification</v>
      </c>
      <c r="E134" s="80">
        <f>COUNTIFS('Cash Receipting'!$C:$C,'Control Panel'!$F$31,'Cash Receipting'!$AB:$AB,'Control Panel'!$F$39)</f>
        <v>0</v>
      </c>
      <c r="F134" s="81">
        <f>COUNTIFS('Cash Receipting'!$C:$C,'Control Panel'!$F$32,'Cash Receipting'!$AB:$AB,'Control Panel'!$F$39)</f>
        <v>0</v>
      </c>
      <c r="G134" s="82">
        <f>COUNTIFS('Cash Receipting'!$C:$C,'Control Panel'!$F$33,'Cash Receipting'!$AB:$AB,'Control Panel'!$F$39)</f>
        <v>0</v>
      </c>
      <c r="H134" s="71">
        <f t="shared" si="14"/>
        <v>0</v>
      </c>
      <c r="I134" s="146">
        <f>COUNTIFS('Cash Receipting'!$G:$G,"&lt;&gt;",'Cash Receipting'!$AB:$AB,'Control Panel'!$F$39)</f>
        <v>0</v>
      </c>
      <c r="J134" s="138"/>
      <c r="L134" s="38" t="str">
        <f>'Control Panel'!$F$39</f>
        <v>M</v>
      </c>
      <c r="M134" s="30">
        <f>E134*'Control Panel'!$G$31*'Control Panel'!$G$39</f>
        <v>0</v>
      </c>
      <c r="N134" s="30">
        <f>F134*'Control Panel'!$G$32*'Control Panel'!$G$39</f>
        <v>0</v>
      </c>
      <c r="O134" s="30">
        <f>G134*'Control Panel'!$G$33*'Control Panel'!$G$39</f>
        <v>0</v>
      </c>
      <c r="P134" s="37"/>
    </row>
    <row r="135" spans="1:16" ht="15.75" customHeight="1" thickBot="1" x14ac:dyDescent="0.3">
      <c r="A135" s="23" t="s">
        <v>29</v>
      </c>
      <c r="B135" s="161"/>
      <c r="D135" s="76" t="str">
        <f>'Control Panel'!$E$40</f>
        <v>Future</v>
      </c>
      <c r="E135" s="83">
        <f>COUNTIFS('Cash Receipting'!$C:$C,'Control Panel'!$F$31,'Cash Receipting'!$AB:$AB,'Control Panel'!$F$40)</f>
        <v>0</v>
      </c>
      <c r="F135" s="84">
        <f>COUNTIFS('Cash Receipting'!$C:$C,'Control Panel'!$F$32,'Cash Receipting'!$AB:$AB,'Control Panel'!$F$40)</f>
        <v>0</v>
      </c>
      <c r="G135" s="85">
        <f>COUNTIFS('Cash Receipting'!$C:$C,'Control Panel'!$F$33,'Cash Receipting'!$AB:$AB,'Control Panel'!$F$40)</f>
        <v>0</v>
      </c>
      <c r="H135" s="73">
        <f t="shared" si="14"/>
        <v>0</v>
      </c>
      <c r="I135" s="145">
        <f>COUNTIFS('Cash Receipting'!$G:$G,"&lt;&gt;",'Cash Receipting'!$AB:$AB,'Control Panel'!$F$40)</f>
        <v>0</v>
      </c>
      <c r="J135" s="138"/>
      <c r="L135" s="38" t="str">
        <f>'Control Panel'!$F$40</f>
        <v>F</v>
      </c>
      <c r="M135" s="30">
        <f>E135*'Control Panel'!$G$31*'Control Panel'!$G$40</f>
        <v>0</v>
      </c>
      <c r="N135" s="30">
        <f>F135*'Control Panel'!$G$32*'Control Panel'!$G$40</f>
        <v>0</v>
      </c>
      <c r="O135" s="30">
        <f>G135*'Control Panel'!$G$33*'Control Panel'!$G$40</f>
        <v>0</v>
      </c>
      <c r="P135" s="37"/>
    </row>
    <row r="136" spans="1:16" ht="15.75" customHeight="1" thickBot="1" x14ac:dyDescent="0.3">
      <c r="A136" s="26" t="str">
        <f>IF('Cash Receipting'!$AC$12&gt;0,"Yes","No")</f>
        <v>No</v>
      </c>
      <c r="B136" s="162">
        <f>IF(A136="Yes",1,0)</f>
        <v>0</v>
      </c>
      <c r="D136" s="89" t="str">
        <f>'Control Panel'!$E$41</f>
        <v>Not Available</v>
      </c>
      <c r="E136" s="80">
        <f>COUNTIFS('Cash Receipting'!$C:$C,'Control Panel'!$F$31,'Cash Receipting'!$AB:$AB,'Control Panel'!$F$41)</f>
        <v>157</v>
      </c>
      <c r="F136" s="81">
        <f>COUNTIFS('Cash Receipting'!$C:$C,'Control Panel'!$F$32,'Cash Receipting'!$AB:$AB,'Control Panel'!$F$41)</f>
        <v>15</v>
      </c>
      <c r="G136" s="82">
        <f>COUNTIFS('Cash Receipting'!$C:$C,'Control Panel'!$F$33,'Cash Receipting'!$AB:$AB,'Control Panel'!$F$41)</f>
        <v>7</v>
      </c>
      <c r="H136" s="71">
        <f t="shared" si="14"/>
        <v>179</v>
      </c>
      <c r="I136" s="146">
        <f>COUNTIFS('Cash Receipting'!$G:$G,"&lt;&gt;",'Cash Receipting'!$AB:$AB,'Control Panel'!$F$41)</f>
        <v>0</v>
      </c>
      <c r="J136" s="138"/>
      <c r="L136" s="38" t="str">
        <f>'Control Panel'!$F$41</f>
        <v>N</v>
      </c>
      <c r="M136" s="30">
        <f>E136*'Control Panel'!$G$31*'Control Panel'!$G$41</f>
        <v>0</v>
      </c>
      <c r="N136" s="30">
        <f>F136*'Control Panel'!$G$32*'Control Panel'!$G$41</f>
        <v>0</v>
      </c>
      <c r="O136" s="30">
        <f>G136*'Control Panel'!$G$33*'Control Panel'!$G$41</f>
        <v>0</v>
      </c>
      <c r="P136" s="37"/>
    </row>
    <row r="137" spans="1:16" ht="15.75" customHeight="1" thickBot="1" x14ac:dyDescent="0.3">
      <c r="D137" s="86" t="str">
        <f>$D$93</f>
        <v>Total:</v>
      </c>
      <c r="E137" s="87">
        <f>SUM(E131:E136)</f>
        <v>157</v>
      </c>
      <c r="F137" s="87">
        <f>SUM(F131:F136)</f>
        <v>15</v>
      </c>
      <c r="G137" s="87">
        <f>SUM(G131:G136)</f>
        <v>7</v>
      </c>
      <c r="H137" s="88">
        <f>SUM(H131:H136)</f>
        <v>179</v>
      </c>
      <c r="I137" s="88">
        <f>SUM(I131:I136)</f>
        <v>0</v>
      </c>
      <c r="J137" s="164"/>
      <c r="L137" s="38" t="str">
        <f>D137</f>
        <v>Total:</v>
      </c>
      <c r="M137" s="30">
        <f>SUM(M131:M136)</f>
        <v>0</v>
      </c>
      <c r="N137" s="30">
        <f>SUM(N131:N136)</f>
        <v>0</v>
      </c>
      <c r="O137" s="30">
        <f>SUM(O131:O136)</f>
        <v>0</v>
      </c>
      <c r="P137" s="37"/>
    </row>
    <row r="138" spans="1:16" ht="15.75" customHeight="1" thickBot="1" x14ac:dyDescent="0.3">
      <c r="D138" s="61"/>
      <c r="H138" s="4"/>
      <c r="L138" s="30" t="s">
        <v>34</v>
      </c>
      <c r="M138" s="39">
        <f t="shared" ref="M138:O138" si="15">IF(M130=0,"NA",M137/M130)</f>
        <v>0</v>
      </c>
      <c r="N138" s="39">
        <f t="shared" si="15"/>
        <v>0</v>
      </c>
      <c r="O138" s="39">
        <f t="shared" si="15"/>
        <v>0</v>
      </c>
      <c r="P138" s="37"/>
    </row>
    <row r="139" spans="1:16" ht="15.75" customHeight="1" thickBot="1" x14ac:dyDescent="0.3">
      <c r="D139" s="475" t="str">
        <f>'Control Panel'!F52&amp;" - "&amp;'Control Panel'!E52</f>
        <v>4.7 - Contract Management</v>
      </c>
      <c r="E139" s="476"/>
      <c r="F139" s="476"/>
      <c r="G139" s="20"/>
      <c r="H139" s="20"/>
      <c r="I139" s="20" t="str">
        <f>$I$84</f>
        <v xml:space="preserve">Overall Compliance: </v>
      </c>
      <c r="J139" s="21" t="str">
        <f>IF(SUM(M148:O148)=0,"N/A",SUM(M148:O148)/SUM(M141:O141))</f>
        <v>N/A</v>
      </c>
      <c r="L139" s="30"/>
      <c r="M139" s="30"/>
      <c r="N139" s="30"/>
      <c r="O139" s="30"/>
      <c r="P139" s="37"/>
    </row>
    <row r="140" spans="1:16" ht="15.75" customHeight="1" thickBot="1" x14ac:dyDescent="0.3">
      <c r="D140" s="464" t="str">
        <f>$D$85</f>
        <v>Availability</v>
      </c>
      <c r="E140" s="466" t="str">
        <f>$E$85</f>
        <v>Priority</v>
      </c>
      <c r="F140" s="466"/>
      <c r="G140" s="466"/>
      <c r="H140" s="467" t="str">
        <f>$H$85</f>
        <v>Total</v>
      </c>
      <c r="I140" s="469" t="str">
        <f>$I$85</f>
        <v>Comments</v>
      </c>
      <c r="J140" s="462" t="str">
        <f>$J$85</f>
        <v>Availability by Type</v>
      </c>
      <c r="L140" s="30"/>
      <c r="M140" s="38" t="str">
        <f>'Control Panel'!$F$31</f>
        <v>H</v>
      </c>
      <c r="N140" s="38" t="str">
        <f>'Control Panel'!$F$32</f>
        <v>M</v>
      </c>
      <c r="O140" s="38" t="str">
        <f>'Control Panel'!$F$33</f>
        <v>L</v>
      </c>
      <c r="P140" s="37"/>
    </row>
    <row r="141" spans="1:16" ht="15.75" customHeight="1" thickBot="1" x14ac:dyDescent="0.3">
      <c r="D141" s="465"/>
      <c r="E141" s="77" t="str">
        <f>'Control Panel'!$E$31</f>
        <v>High</v>
      </c>
      <c r="F141" s="78" t="str">
        <f>'Control Panel'!$E$32</f>
        <v>Medium</v>
      </c>
      <c r="G141" s="79" t="str">
        <f>'Control Panel'!$E$33</f>
        <v>Low</v>
      </c>
      <c r="H141" s="468"/>
      <c r="I141" s="470"/>
      <c r="J141" s="463"/>
      <c r="L141" s="38" t="s">
        <v>33</v>
      </c>
      <c r="M141" s="30">
        <f>E148*'Control Panel'!$G$31*'Control Panel'!$G$36</f>
        <v>112</v>
      </c>
      <c r="N141" s="30">
        <f>F148*'Control Panel'!$G$32*'Control Panel'!$G$36</f>
        <v>50</v>
      </c>
      <c r="O141" s="30">
        <f>G148*'Control Panel'!$G$33*'Control Panel'!$G$36</f>
        <v>12</v>
      </c>
      <c r="P141" s="37"/>
    </row>
    <row r="142" spans="1:16" ht="15.75" customHeight="1" thickBot="1" x14ac:dyDescent="0.3">
      <c r="D142" s="90" t="str">
        <f>'Control Panel'!$E$36</f>
        <v>Yes</v>
      </c>
      <c r="E142" s="83">
        <f>COUNTIFS('Contract Management'!$C:$C,'Control Panel'!$F$31,'Contract Management'!$AB:$AB,'Control Panel'!$F$36)</f>
        <v>0</v>
      </c>
      <c r="F142" s="84">
        <f>COUNTIFS('Contract Management'!$C:$C,'Control Panel'!$F$32,'Contract Management'!$AB:$AB,'Control Panel'!$F$36)</f>
        <v>0</v>
      </c>
      <c r="G142" s="85">
        <f>COUNTIFS('Contract Management'!$C:$C,'Control Panel'!$F$33,'Contract Management'!$AB:$AB,'Control Panel'!$F$36)</f>
        <v>0</v>
      </c>
      <c r="H142" s="73">
        <f>SUM(E142:G142)</f>
        <v>0</v>
      </c>
      <c r="I142" s="145">
        <f>COUNTIFS('Contract Management'!$G:$G,"&lt;&gt;",'Contract Management'!$AB:$AB,'Control Panel'!$F$36)</f>
        <v>0</v>
      </c>
      <c r="J142" s="74"/>
      <c r="L142" s="38" t="str">
        <f>'Control Panel'!$F$36</f>
        <v>Y</v>
      </c>
      <c r="M142" s="30">
        <f>E142*'Control Panel'!$G$31*'Control Panel'!$G$36</f>
        <v>0</v>
      </c>
      <c r="N142" s="30">
        <f>F142*'Control Panel'!$G$32*'Control Panel'!$G$36</f>
        <v>0</v>
      </c>
      <c r="O142" s="30">
        <f>G142*'Control Panel'!$G$33*'Control Panel'!$G$36</f>
        <v>0</v>
      </c>
      <c r="P142" s="37"/>
    </row>
    <row r="143" spans="1:16" ht="15.75" customHeight="1" thickBot="1" x14ac:dyDescent="0.3">
      <c r="D143" s="70" t="str">
        <f>'Control Panel'!$E$37</f>
        <v>Reporting</v>
      </c>
      <c r="E143" s="80">
        <f>COUNTIFS('Contract Management'!$C:$C,'Control Panel'!$F$31,'Contract Management'!$AB:$AB,'Control Panel'!$F$37)</f>
        <v>0</v>
      </c>
      <c r="F143" s="81">
        <f>COUNTIFS('Contract Management'!$C:$C,'Control Panel'!$F$32,'Contract Management'!$AB:$AB,'Control Panel'!$F$37)</f>
        <v>0</v>
      </c>
      <c r="G143" s="82">
        <f>COUNTIFS('Contract Management'!$C:$C,'Control Panel'!$F$33,'Contract Management'!$AB:$AB,'Control Panel'!$F$37)</f>
        <v>0</v>
      </c>
      <c r="H143" s="71">
        <f t="shared" ref="H143:H147" si="16">SUM(E143:G143)</f>
        <v>0</v>
      </c>
      <c r="I143" s="146">
        <f>COUNTIFS('Contract Management'!$G:$G,"&lt;&gt;",'Contract Management'!$AB:$AB,'Control Panel'!$F$37)</f>
        <v>0</v>
      </c>
      <c r="J143" s="138"/>
      <c r="L143" s="38" t="str">
        <f>'Control Panel'!$F$37</f>
        <v>R</v>
      </c>
      <c r="M143" s="30">
        <f>E143*'Control Panel'!$G$31*'Control Panel'!$G$37</f>
        <v>0</v>
      </c>
      <c r="N143" s="30">
        <f>F143*'Control Panel'!$G$32*'Control Panel'!$G$37</f>
        <v>0</v>
      </c>
      <c r="O143" s="30">
        <f>G143*'Control Panel'!$G$33*'Control Panel'!$G$37</f>
        <v>0</v>
      </c>
      <c r="P143" s="37"/>
    </row>
    <row r="144" spans="1:16" ht="15.75" customHeight="1" thickBot="1" x14ac:dyDescent="0.3">
      <c r="D144" s="72" t="str">
        <f>'Control Panel'!$E$38</f>
        <v>Third Party</v>
      </c>
      <c r="E144" s="83">
        <f>COUNTIFS('Contract Management'!$C:$C,'Control Panel'!$F$31,'Contract Management'!$AB:$AB,'Control Panel'!$F$38)</f>
        <v>0</v>
      </c>
      <c r="F144" s="84">
        <f>COUNTIFS('Contract Management'!$C:$C,'Control Panel'!$F$32,'Contract Management'!$AB:$AB,'Control Panel'!$F$38)</f>
        <v>0</v>
      </c>
      <c r="G144" s="85">
        <f>COUNTIFS('Contract Management'!$C:$C,'Control Panel'!$F$33,'Contract Management'!$AB:$AB,'Control Panel'!$F$38)</f>
        <v>0</v>
      </c>
      <c r="H144" s="73">
        <f t="shared" si="16"/>
        <v>0</v>
      </c>
      <c r="I144" s="145">
        <f>COUNTIFS('Contract Management'!$G:$G,"&lt;&gt;",'Contract Management'!$AB:$AB,'Control Panel'!$F$38)</f>
        <v>0</v>
      </c>
      <c r="J144" s="138"/>
      <c r="L144" s="38" t="str">
        <f>'Control Panel'!$F$38</f>
        <v>T</v>
      </c>
      <c r="M144" s="30">
        <f>E144*'Control Panel'!$G$31*'Control Panel'!$G$38</f>
        <v>0</v>
      </c>
      <c r="N144" s="30">
        <f>F144*'Control Panel'!$G$32*'Control Panel'!$G$38</f>
        <v>0</v>
      </c>
      <c r="O144" s="30">
        <f>G144*'Control Panel'!$G$33*'Control Panel'!$G$38</f>
        <v>0</v>
      </c>
      <c r="P144" s="37"/>
    </row>
    <row r="145" spans="1:16" ht="15.75" customHeight="1" thickBot="1" x14ac:dyDescent="0.3">
      <c r="A145" s="22" t="s">
        <v>28</v>
      </c>
      <c r="B145" s="160"/>
      <c r="D145" s="75" t="str">
        <f>'Control Panel'!$E$39</f>
        <v>Modification</v>
      </c>
      <c r="E145" s="80">
        <f>COUNTIFS('Contract Management'!$C:$C,'Control Panel'!$F$31,'Contract Management'!$AB:$AB,'Control Panel'!$F$39)</f>
        <v>0</v>
      </c>
      <c r="F145" s="81">
        <f>COUNTIFS('Contract Management'!$C:$C,'Control Panel'!$F$32,'Contract Management'!$AB:$AB,'Control Panel'!$F$39)</f>
        <v>0</v>
      </c>
      <c r="G145" s="82">
        <f>COUNTIFS('Contract Management'!$C:$C,'Control Panel'!$F$33,'Contract Management'!$AB:$AB,'Control Panel'!$F$39)</f>
        <v>0</v>
      </c>
      <c r="H145" s="71">
        <f t="shared" si="16"/>
        <v>0</v>
      </c>
      <c r="I145" s="146">
        <f>COUNTIFS('Contract Management'!$G:$G,"&lt;&gt;",'Contract Management'!$AB:$AB,'Control Panel'!$F$39)</f>
        <v>0</v>
      </c>
      <c r="J145" s="138"/>
      <c r="L145" s="38" t="str">
        <f>'Control Panel'!$F$39</f>
        <v>M</v>
      </c>
      <c r="M145" s="30">
        <f>E145*'Control Panel'!$G$31*'Control Panel'!$G$39</f>
        <v>0</v>
      </c>
      <c r="N145" s="30">
        <f>F145*'Control Panel'!$G$32*'Control Panel'!$G$39</f>
        <v>0</v>
      </c>
      <c r="O145" s="30">
        <f>G145*'Control Panel'!$G$33*'Control Panel'!$G$39</f>
        <v>0</v>
      </c>
      <c r="P145" s="37"/>
    </row>
    <row r="146" spans="1:16" ht="15.75" customHeight="1" thickBot="1" x14ac:dyDescent="0.3">
      <c r="A146" s="23" t="s">
        <v>29</v>
      </c>
      <c r="B146" s="161"/>
      <c r="D146" s="76" t="str">
        <f>'Control Panel'!$E$40</f>
        <v>Future</v>
      </c>
      <c r="E146" s="83">
        <f>COUNTIFS('Contract Management'!$C:$C,'Control Panel'!$F$31,'Contract Management'!$AB:$AB,'Control Panel'!$F$40)</f>
        <v>0</v>
      </c>
      <c r="F146" s="84">
        <f>COUNTIFS('Contract Management'!$C:$C,'Control Panel'!$F$32,'Contract Management'!$AB:$AB,'Control Panel'!$F$40)</f>
        <v>0</v>
      </c>
      <c r="G146" s="85">
        <f>COUNTIFS('Contract Management'!$C:$C,'Control Panel'!$F$33,'Contract Management'!$AB:$AB,'Control Panel'!$F$40)</f>
        <v>0</v>
      </c>
      <c r="H146" s="73">
        <f t="shared" si="16"/>
        <v>0</v>
      </c>
      <c r="I146" s="145">
        <f>COUNTIFS('Contract Management'!$G:$G,"&lt;&gt;",'Contract Management'!$AB:$AB,'Control Panel'!$F$40)</f>
        <v>0</v>
      </c>
      <c r="J146" s="138"/>
      <c r="L146" s="38" t="str">
        <f>'Control Panel'!$F$40</f>
        <v>F</v>
      </c>
      <c r="M146" s="30">
        <f>E146*'Control Panel'!$G$31*'Control Panel'!$G$40</f>
        <v>0</v>
      </c>
      <c r="N146" s="30">
        <f>F146*'Control Panel'!$G$32*'Control Panel'!$G$40</f>
        <v>0</v>
      </c>
      <c r="O146" s="30">
        <f>G146*'Control Panel'!$G$33*'Control Panel'!$G$40</f>
        <v>0</v>
      </c>
      <c r="P146" s="37"/>
    </row>
    <row r="147" spans="1:16" ht="15.75" customHeight="1" thickBot="1" x14ac:dyDescent="0.3">
      <c r="A147" s="26" t="str">
        <f>IF('Contract Management'!$AC$12&gt;0,"Yes","No")</f>
        <v>No</v>
      </c>
      <c r="B147" s="162">
        <f>IF(A147="Yes",1,0)</f>
        <v>0</v>
      </c>
      <c r="D147" s="89" t="str">
        <f>'Control Panel'!$E$41</f>
        <v>Not Available</v>
      </c>
      <c r="E147" s="80">
        <f>COUNTIFS('Contract Management'!$C:$C,'Control Panel'!$F$31,'Contract Management'!$AB:$AB,'Control Panel'!$F$41)</f>
        <v>28</v>
      </c>
      <c r="F147" s="81">
        <f>COUNTIFS('Contract Management'!$C:$C,'Control Panel'!$F$32,'Contract Management'!$AB:$AB,'Control Panel'!$F$41)</f>
        <v>25</v>
      </c>
      <c r="G147" s="82">
        <f>COUNTIFS('Contract Management'!$C:$C,'Control Panel'!$F$33,'Contract Management'!$AB:$AB,'Control Panel'!$F$41)</f>
        <v>12</v>
      </c>
      <c r="H147" s="71">
        <f t="shared" si="16"/>
        <v>65</v>
      </c>
      <c r="I147" s="146">
        <f>COUNTIFS('Contract Management'!$G:$G,"&lt;&gt;",'Contract Management'!$AB:$AB,'Control Panel'!$F$41)</f>
        <v>0</v>
      </c>
      <c r="J147" s="138"/>
      <c r="L147" s="38" t="str">
        <f>'Control Panel'!$F$41</f>
        <v>N</v>
      </c>
      <c r="M147" s="30">
        <f>E147*'Control Panel'!$G$31*'Control Panel'!$G$41</f>
        <v>0</v>
      </c>
      <c r="N147" s="30">
        <f>F147*'Control Panel'!$G$32*'Control Panel'!$G$41</f>
        <v>0</v>
      </c>
      <c r="O147" s="30">
        <f>G147*'Control Panel'!$G$33*'Control Panel'!$G$41</f>
        <v>0</v>
      </c>
      <c r="P147" s="37"/>
    </row>
    <row r="148" spans="1:16" ht="15.75" customHeight="1" thickBot="1" x14ac:dyDescent="0.3">
      <c r="D148" s="86" t="str">
        <f>$D$93</f>
        <v>Total:</v>
      </c>
      <c r="E148" s="87">
        <f>SUM(E142:E147)</f>
        <v>28</v>
      </c>
      <c r="F148" s="87">
        <f>SUM(F142:F147)</f>
        <v>25</v>
      </c>
      <c r="G148" s="87">
        <f>SUM(G142:G147)</f>
        <v>12</v>
      </c>
      <c r="H148" s="88">
        <f>SUM(H142:H147)</f>
        <v>65</v>
      </c>
      <c r="I148" s="88">
        <f>SUM(I142:I147)</f>
        <v>0</v>
      </c>
      <c r="J148" s="164"/>
      <c r="L148" s="38" t="str">
        <f>D148</f>
        <v>Total:</v>
      </c>
      <c r="M148" s="30">
        <f>SUM(M142:M147)</f>
        <v>0</v>
      </c>
      <c r="N148" s="30">
        <f>SUM(N142:N147)</f>
        <v>0</v>
      </c>
      <c r="O148" s="30">
        <f>SUM(O142:O147)</f>
        <v>0</v>
      </c>
      <c r="P148" s="37"/>
    </row>
    <row r="149" spans="1:16" ht="15.75" customHeight="1" thickBot="1" x14ac:dyDescent="0.3">
      <c r="D149" s="61"/>
      <c r="H149" s="4"/>
      <c r="L149" s="30" t="s">
        <v>34</v>
      </c>
      <c r="M149" s="39">
        <f t="shared" ref="M149:O149" si="17">IF(M141=0,"NA",M148/M141)</f>
        <v>0</v>
      </c>
      <c r="N149" s="39">
        <f t="shared" si="17"/>
        <v>0</v>
      </c>
      <c r="O149" s="39">
        <f t="shared" si="17"/>
        <v>0</v>
      </c>
      <c r="P149" s="37"/>
    </row>
    <row r="150" spans="1:16" ht="15.75" customHeight="1" thickBot="1" x14ac:dyDescent="0.3">
      <c r="D150" s="475" t="str">
        <f>'Control Panel'!F53&amp;" - "&amp;'Control Panel'!E53</f>
        <v>4.8 - Debt Service Management</v>
      </c>
      <c r="E150" s="476"/>
      <c r="F150" s="476"/>
      <c r="G150" s="20"/>
      <c r="H150" s="20"/>
      <c r="I150" s="20" t="str">
        <f>$I$84</f>
        <v xml:space="preserve">Overall Compliance: </v>
      </c>
      <c r="J150" s="21" t="str">
        <f>IF(SUM(M159:O159)=0,"N/A",SUM(M159:O159)/SUM(M152:O152))</f>
        <v>N/A</v>
      </c>
      <c r="L150" s="30"/>
      <c r="M150" s="30"/>
      <c r="N150" s="30"/>
      <c r="O150" s="30"/>
      <c r="P150" s="37"/>
    </row>
    <row r="151" spans="1:16" ht="15.75" customHeight="1" thickBot="1" x14ac:dyDescent="0.3">
      <c r="D151" s="464" t="str">
        <f>$D$85</f>
        <v>Availability</v>
      </c>
      <c r="E151" s="466" t="str">
        <f>$E$85</f>
        <v>Priority</v>
      </c>
      <c r="F151" s="466"/>
      <c r="G151" s="466"/>
      <c r="H151" s="467" t="str">
        <f>$H$85</f>
        <v>Total</v>
      </c>
      <c r="I151" s="469" t="str">
        <f>$I$85</f>
        <v>Comments</v>
      </c>
      <c r="J151" s="462" t="str">
        <f>$J$85</f>
        <v>Availability by Type</v>
      </c>
      <c r="L151" s="30"/>
      <c r="M151" s="38" t="str">
        <f>'Control Panel'!$F$31</f>
        <v>H</v>
      </c>
      <c r="N151" s="38" t="str">
        <f>'Control Panel'!$F$32</f>
        <v>M</v>
      </c>
      <c r="O151" s="38" t="str">
        <f>'Control Panel'!$F$33</f>
        <v>L</v>
      </c>
      <c r="P151" s="37"/>
    </row>
    <row r="152" spans="1:16" ht="15.75" customHeight="1" thickBot="1" x14ac:dyDescent="0.3">
      <c r="D152" s="465"/>
      <c r="E152" s="77" t="str">
        <f>'Control Panel'!$E$31</f>
        <v>High</v>
      </c>
      <c r="F152" s="78" t="str">
        <f>'Control Panel'!$E$32</f>
        <v>Medium</v>
      </c>
      <c r="G152" s="79" t="str">
        <f>'Control Panel'!$E$33</f>
        <v>Low</v>
      </c>
      <c r="H152" s="468"/>
      <c r="I152" s="470"/>
      <c r="J152" s="463"/>
      <c r="L152" s="38" t="s">
        <v>33</v>
      </c>
      <c r="M152" s="30">
        <f>E159*'Control Panel'!$G$31*'Control Panel'!$G$36</f>
        <v>0</v>
      </c>
      <c r="N152" s="30">
        <f>F159*'Control Panel'!$G$32*'Control Panel'!$G$36</f>
        <v>16</v>
      </c>
      <c r="O152" s="30">
        <f>G159*'Control Panel'!$G$33*'Control Panel'!$G$36</f>
        <v>0</v>
      </c>
      <c r="P152" s="37"/>
    </row>
    <row r="153" spans="1:16" ht="15.75" customHeight="1" thickBot="1" x14ac:dyDescent="0.3">
      <c r="D153" s="90" t="str">
        <f>'Control Panel'!$E$36</f>
        <v>Yes</v>
      </c>
      <c r="E153" s="83">
        <f>COUNTIFS('Debt Service Management'!$C:$C,'Control Panel'!$F$31,'Debt Service Management'!$AB:$AB,'Control Panel'!$F$36)</f>
        <v>0</v>
      </c>
      <c r="F153" s="84">
        <f>COUNTIFS('Debt Service Management'!$C:$C,'Control Panel'!$F$32,'Debt Service Management'!$AB:$AB,'Control Panel'!$F$36)</f>
        <v>0</v>
      </c>
      <c r="G153" s="85">
        <f>COUNTIFS('Debt Service Management'!$C:$C,'Control Panel'!$F$33,'Debt Service Management'!$AB:$AB,'Control Panel'!$F$36)</f>
        <v>0</v>
      </c>
      <c r="H153" s="73">
        <f>SUM(E153:G153)</f>
        <v>0</v>
      </c>
      <c r="I153" s="145">
        <f>COUNTIFS('Debt Service Management'!$G:$G,"&lt;&gt;",'Debt Service Management'!$AB:$AB,'Control Panel'!$F$36)</f>
        <v>0</v>
      </c>
      <c r="J153" s="74"/>
      <c r="L153" s="38" t="str">
        <f>'Control Panel'!$F$36</f>
        <v>Y</v>
      </c>
      <c r="M153" s="30">
        <f>E153*'Control Panel'!$G$31*'Control Panel'!$G$36</f>
        <v>0</v>
      </c>
      <c r="N153" s="30">
        <f>F153*'Control Panel'!$G$32*'Control Panel'!$G$36</f>
        <v>0</v>
      </c>
      <c r="O153" s="30">
        <f>G153*'Control Panel'!$G$33*'Control Panel'!$G$36</f>
        <v>0</v>
      </c>
      <c r="P153" s="37"/>
    </row>
    <row r="154" spans="1:16" ht="15.75" customHeight="1" thickBot="1" x14ac:dyDescent="0.3">
      <c r="D154" s="70" t="str">
        <f>'Control Panel'!$E$37</f>
        <v>Reporting</v>
      </c>
      <c r="E154" s="80">
        <f>COUNTIFS('Debt Service Management'!$C:$C,'Control Panel'!$F$31,'Debt Service Management'!$AB:$AB,'Control Panel'!$F$37)</f>
        <v>0</v>
      </c>
      <c r="F154" s="81">
        <f>COUNTIFS('Debt Service Management'!$C:$C,'Control Panel'!$F$32,'Debt Service Management'!$AB:$AB,'Control Panel'!$F$37)</f>
        <v>0</v>
      </c>
      <c r="G154" s="82">
        <f>COUNTIFS('Debt Service Management'!$C:$C,'Control Panel'!$F$33,'Debt Service Management'!$AB:$AB,'Control Panel'!$F$37)</f>
        <v>0</v>
      </c>
      <c r="H154" s="71">
        <f t="shared" ref="H154:H158" si="18">SUM(E154:G154)</f>
        <v>0</v>
      </c>
      <c r="I154" s="146">
        <f>COUNTIFS('Debt Service Management'!$G:$G,"&lt;&gt;",'Debt Service Management'!$AB:$AB,'Control Panel'!$F$37)</f>
        <v>0</v>
      </c>
      <c r="J154" s="138"/>
      <c r="L154" s="38" t="str">
        <f>'Control Panel'!$F$37</f>
        <v>R</v>
      </c>
      <c r="M154" s="30">
        <f>E154*'Control Panel'!$G$31*'Control Panel'!$G$37</f>
        <v>0</v>
      </c>
      <c r="N154" s="30">
        <f>F154*'Control Panel'!$G$32*'Control Panel'!$G$37</f>
        <v>0</v>
      </c>
      <c r="O154" s="30">
        <f>G154*'Control Panel'!$G$33*'Control Panel'!$G$37</f>
        <v>0</v>
      </c>
      <c r="P154" s="37"/>
    </row>
    <row r="155" spans="1:16" ht="15.75" customHeight="1" thickBot="1" x14ac:dyDescent="0.3">
      <c r="D155" s="72" t="str">
        <f>'Control Panel'!$E$38</f>
        <v>Third Party</v>
      </c>
      <c r="E155" s="83">
        <f>COUNTIFS('Debt Service Management'!$C:$C,'Control Panel'!$F$31,'Debt Service Management'!$AB:$AB,'Control Panel'!$F$38)</f>
        <v>0</v>
      </c>
      <c r="F155" s="84">
        <f>COUNTIFS('Debt Service Management'!$C:$C,'Control Panel'!$F$32,'Debt Service Management'!$AB:$AB,'Control Panel'!$F$38)</f>
        <v>0</v>
      </c>
      <c r="G155" s="85">
        <f>COUNTIFS('Debt Service Management'!$C:$C,'Control Panel'!$F$33,'Debt Service Management'!$AB:$AB,'Control Panel'!$F$38)</f>
        <v>0</v>
      </c>
      <c r="H155" s="73">
        <f t="shared" si="18"/>
        <v>0</v>
      </c>
      <c r="I155" s="145">
        <f>COUNTIFS('Debt Service Management'!$G:$G,"&lt;&gt;",'Debt Service Management'!$AB:$AB,'Control Panel'!$F$38)</f>
        <v>0</v>
      </c>
      <c r="J155" s="138"/>
      <c r="L155" s="38" t="str">
        <f>'Control Panel'!$F$38</f>
        <v>T</v>
      </c>
      <c r="M155" s="30">
        <f>E155*'Control Panel'!$G$31*'Control Panel'!$G$38</f>
        <v>0</v>
      </c>
      <c r="N155" s="30">
        <f>F155*'Control Panel'!$G$32*'Control Panel'!$G$38</f>
        <v>0</v>
      </c>
      <c r="O155" s="30">
        <f>G155*'Control Panel'!$G$33*'Control Panel'!$G$38</f>
        <v>0</v>
      </c>
      <c r="P155" s="37"/>
    </row>
    <row r="156" spans="1:16" ht="15.75" customHeight="1" thickBot="1" x14ac:dyDescent="0.3">
      <c r="A156" s="22" t="s">
        <v>28</v>
      </c>
      <c r="B156" s="160"/>
      <c r="D156" s="75" t="str">
        <f>'Control Panel'!$E$39</f>
        <v>Modification</v>
      </c>
      <c r="E156" s="80">
        <f>COUNTIFS('Debt Service Management'!$C:$C,'Control Panel'!$F$31,'Debt Service Management'!$AB:$AB,'Control Panel'!$F$39)</f>
        <v>0</v>
      </c>
      <c r="F156" s="81">
        <f>COUNTIFS('Debt Service Management'!$C:$C,'Control Panel'!$F$32,'Debt Service Management'!$AB:$AB,'Control Panel'!$F$39)</f>
        <v>0</v>
      </c>
      <c r="G156" s="82">
        <f>COUNTIFS('Debt Service Management'!$C:$C,'Control Panel'!$F$33,'Debt Service Management'!$AB:$AB,'Control Panel'!$F$39)</f>
        <v>0</v>
      </c>
      <c r="H156" s="71">
        <f t="shared" si="18"/>
        <v>0</v>
      </c>
      <c r="I156" s="146">
        <f>COUNTIFS('Debt Service Management'!$G:$G,"&lt;&gt;",'Debt Service Management'!$AB:$AB,'Control Panel'!$F$39)</f>
        <v>0</v>
      </c>
      <c r="J156" s="138"/>
      <c r="L156" s="38" t="str">
        <f>'Control Panel'!$F$39</f>
        <v>M</v>
      </c>
      <c r="M156" s="30">
        <f>E156*'Control Panel'!$G$31*'Control Panel'!$G$39</f>
        <v>0</v>
      </c>
      <c r="N156" s="30">
        <f>F156*'Control Panel'!$G$32*'Control Panel'!$G$39</f>
        <v>0</v>
      </c>
      <c r="O156" s="30">
        <f>G156*'Control Panel'!$G$33*'Control Panel'!$G$39</f>
        <v>0</v>
      </c>
      <c r="P156" s="37"/>
    </row>
    <row r="157" spans="1:16" ht="15.75" customHeight="1" thickBot="1" x14ac:dyDescent="0.3">
      <c r="A157" s="23" t="s">
        <v>29</v>
      </c>
      <c r="B157" s="161"/>
      <c r="D157" s="76" t="str">
        <f>'Control Panel'!$E$40</f>
        <v>Future</v>
      </c>
      <c r="E157" s="83">
        <f>COUNTIFS('Debt Service Management'!$C:$C,'Control Panel'!$F$31,'Debt Service Management'!$AB:$AB,'Control Panel'!$F$40)</f>
        <v>0</v>
      </c>
      <c r="F157" s="84">
        <f>COUNTIFS('Debt Service Management'!$C:$C,'Control Panel'!$F$32,'Debt Service Management'!$AB:$AB,'Control Panel'!$F$40)</f>
        <v>0</v>
      </c>
      <c r="G157" s="85">
        <f>COUNTIFS('Debt Service Management'!$C:$C,'Control Panel'!$F$33,'Debt Service Management'!$AB:$AB,'Control Panel'!$F$40)</f>
        <v>0</v>
      </c>
      <c r="H157" s="73">
        <f t="shared" si="18"/>
        <v>0</v>
      </c>
      <c r="I157" s="145">
        <f>COUNTIFS('Debt Service Management'!$G:$G,"&lt;&gt;",'Debt Service Management'!$AB:$AB,'Control Panel'!$F$40)</f>
        <v>0</v>
      </c>
      <c r="J157" s="138"/>
      <c r="L157" s="38" t="str">
        <f>'Control Panel'!$F$40</f>
        <v>F</v>
      </c>
      <c r="M157" s="30">
        <f>E157*'Control Panel'!$G$31*'Control Panel'!$G$40</f>
        <v>0</v>
      </c>
      <c r="N157" s="30">
        <f>F157*'Control Panel'!$G$32*'Control Panel'!$G$40</f>
        <v>0</v>
      </c>
      <c r="O157" s="30">
        <f>G157*'Control Panel'!$G$33*'Control Panel'!$G$40</f>
        <v>0</v>
      </c>
      <c r="P157" s="37"/>
    </row>
    <row r="158" spans="1:16" ht="15.75" customHeight="1" thickBot="1" x14ac:dyDescent="0.3">
      <c r="A158" s="26" t="str">
        <f>IF('Debt Service Management'!$AC$12&gt;0,"Yes","No")</f>
        <v>No</v>
      </c>
      <c r="B158" s="162">
        <f>IF(A158="Yes",1,0)</f>
        <v>0</v>
      </c>
      <c r="D158" s="89" t="str">
        <f>'Control Panel'!$E$41</f>
        <v>Not Available</v>
      </c>
      <c r="E158" s="80">
        <f>COUNTIFS('Debt Service Management'!$C:$C,'Control Panel'!$F$31,'Debt Service Management'!$AB:$AB,'Control Panel'!$F$41)</f>
        <v>0</v>
      </c>
      <c r="F158" s="81">
        <f>COUNTIFS('Debt Service Management'!$C:$C,'Control Panel'!$F$32,'Debt Service Management'!$AB:$AB,'Control Panel'!$F$41)</f>
        <v>8</v>
      </c>
      <c r="G158" s="82">
        <f>COUNTIFS('Debt Service Management'!$C:$C,'Control Panel'!$F$33,'Debt Service Management'!$AB:$AB,'Control Panel'!$F$41)</f>
        <v>0</v>
      </c>
      <c r="H158" s="71">
        <f t="shared" si="18"/>
        <v>8</v>
      </c>
      <c r="I158" s="146">
        <f>COUNTIFS('Debt Service Management'!$G:$G,"&lt;&gt;",'Debt Service Management'!$AB:$AB,'Control Panel'!$F$41)</f>
        <v>0</v>
      </c>
      <c r="J158" s="138"/>
      <c r="L158" s="38" t="str">
        <f>'Control Panel'!$F$41</f>
        <v>N</v>
      </c>
      <c r="M158" s="30">
        <f>E158*'Control Panel'!$G$31*'Control Panel'!$G$41</f>
        <v>0</v>
      </c>
      <c r="N158" s="30">
        <f>F158*'Control Panel'!$G$32*'Control Panel'!$G$41</f>
        <v>0</v>
      </c>
      <c r="O158" s="30">
        <f>G158*'Control Panel'!$G$33*'Control Panel'!$G$41</f>
        <v>0</v>
      </c>
      <c r="P158" s="37"/>
    </row>
    <row r="159" spans="1:16" ht="15.75" customHeight="1" thickBot="1" x14ac:dyDescent="0.3">
      <c r="D159" s="86" t="str">
        <f>$D$93</f>
        <v>Total:</v>
      </c>
      <c r="E159" s="87">
        <f>SUM(E153:E158)</f>
        <v>0</v>
      </c>
      <c r="F159" s="87">
        <f>SUM(F153:F158)</f>
        <v>8</v>
      </c>
      <c r="G159" s="87">
        <f>SUM(G153:G158)</f>
        <v>0</v>
      </c>
      <c r="H159" s="88">
        <f>SUM(H153:H158)</f>
        <v>8</v>
      </c>
      <c r="I159" s="88">
        <f>SUM(I153:I158)</f>
        <v>0</v>
      </c>
      <c r="J159" s="164"/>
      <c r="L159" s="38" t="str">
        <f>D159</f>
        <v>Total:</v>
      </c>
      <c r="M159" s="30">
        <f>SUM(M153:M158)</f>
        <v>0</v>
      </c>
      <c r="N159" s="30">
        <f>SUM(N153:N158)</f>
        <v>0</v>
      </c>
      <c r="O159" s="30">
        <f>SUM(O153:O158)</f>
        <v>0</v>
      </c>
      <c r="P159" s="37"/>
    </row>
    <row r="160" spans="1:16" ht="15.75" customHeight="1" thickBot="1" x14ac:dyDescent="0.3">
      <c r="D160" s="61"/>
      <c r="H160" s="4"/>
      <c r="L160" s="30" t="s">
        <v>34</v>
      </c>
      <c r="M160" s="39" t="str">
        <f t="shared" ref="M160:O160" si="19">IF(M152=0,"NA",M159/M152)</f>
        <v>NA</v>
      </c>
      <c r="N160" s="39">
        <f t="shared" si="19"/>
        <v>0</v>
      </c>
      <c r="O160" s="39" t="str">
        <f t="shared" si="19"/>
        <v>NA</v>
      </c>
      <c r="P160" s="37"/>
    </row>
    <row r="161" spans="1:16" ht="15.75" customHeight="1" thickBot="1" x14ac:dyDescent="0.3">
      <c r="D161" s="475" t="str">
        <f>'Control Panel'!F54&amp;" - "&amp;'Control Panel'!E54</f>
        <v>4.9 - Fixed Assets</v>
      </c>
      <c r="E161" s="476"/>
      <c r="F161" s="476"/>
      <c r="G161" s="20"/>
      <c r="H161" s="20"/>
      <c r="I161" s="20" t="str">
        <f>$I$84</f>
        <v xml:space="preserve">Overall Compliance: </v>
      </c>
      <c r="J161" s="21" t="str">
        <f>IF(SUM(M170:O170)=0,"N/A",SUM(M170:O170)/SUM(M163:O163))</f>
        <v>N/A</v>
      </c>
      <c r="L161" s="30"/>
      <c r="M161" s="30"/>
      <c r="N161" s="30"/>
      <c r="O161" s="30"/>
      <c r="P161" s="37"/>
    </row>
    <row r="162" spans="1:16" ht="15.75" customHeight="1" thickBot="1" x14ac:dyDescent="0.3">
      <c r="D162" s="464" t="str">
        <f>$D$85</f>
        <v>Availability</v>
      </c>
      <c r="E162" s="466" t="str">
        <f>$E$85</f>
        <v>Priority</v>
      </c>
      <c r="F162" s="466"/>
      <c r="G162" s="466"/>
      <c r="H162" s="467" t="str">
        <f>$H$85</f>
        <v>Total</v>
      </c>
      <c r="I162" s="469" t="str">
        <f>$I$85</f>
        <v>Comments</v>
      </c>
      <c r="J162" s="462" t="str">
        <f>$J$85</f>
        <v>Availability by Type</v>
      </c>
      <c r="L162" s="30"/>
      <c r="M162" s="38" t="str">
        <f>'Control Panel'!$F$31</f>
        <v>H</v>
      </c>
      <c r="N162" s="38" t="str">
        <f>'Control Panel'!$F$32</f>
        <v>M</v>
      </c>
      <c r="O162" s="38" t="str">
        <f>'Control Panel'!$F$33</f>
        <v>L</v>
      </c>
      <c r="P162" s="37"/>
    </row>
    <row r="163" spans="1:16" ht="15.75" customHeight="1" thickBot="1" x14ac:dyDescent="0.3">
      <c r="D163" s="465"/>
      <c r="E163" s="77" t="str">
        <f>'Control Panel'!$E$31</f>
        <v>High</v>
      </c>
      <c r="F163" s="78" t="str">
        <f>'Control Panel'!$E$32</f>
        <v>Medium</v>
      </c>
      <c r="G163" s="79" t="str">
        <f>'Control Panel'!$E$33</f>
        <v>Low</v>
      </c>
      <c r="H163" s="468"/>
      <c r="I163" s="470"/>
      <c r="J163" s="463"/>
      <c r="L163" s="38" t="s">
        <v>33</v>
      </c>
      <c r="M163" s="30">
        <f>E170*'Control Panel'!$G$31*'Control Panel'!$G$36</f>
        <v>244</v>
      </c>
      <c r="N163" s="30">
        <f>F170*'Control Panel'!$G$32*'Control Panel'!$G$36</f>
        <v>226</v>
      </c>
      <c r="O163" s="30">
        <f>G170*'Control Panel'!$G$33*'Control Panel'!$G$36</f>
        <v>3</v>
      </c>
      <c r="P163" s="37"/>
    </row>
    <row r="164" spans="1:16" ht="15.75" customHeight="1" thickBot="1" x14ac:dyDescent="0.3">
      <c r="D164" s="90" t="str">
        <f>'Control Panel'!$E$36</f>
        <v>Yes</v>
      </c>
      <c r="E164" s="83">
        <f>COUNTIFS('Fixed Assets'!$C:$C,'Control Panel'!$F$31,'Fixed Assets'!$AB:$AB,'Control Panel'!$F$36)</f>
        <v>0</v>
      </c>
      <c r="F164" s="84">
        <f>COUNTIFS('Fixed Assets'!$C:$C,'Control Panel'!$F$32,'Fixed Assets'!$AB:$AB,'Control Panel'!$F$36)</f>
        <v>0</v>
      </c>
      <c r="G164" s="85">
        <f>COUNTIFS('Fixed Assets'!$C:$C,'Control Panel'!$F$33,'Fixed Assets'!$AB:$AB,'Control Panel'!$F$36)</f>
        <v>0</v>
      </c>
      <c r="H164" s="73">
        <f>SUM(E164:G164)</f>
        <v>0</v>
      </c>
      <c r="I164" s="145">
        <f>COUNTIFS('Fixed Assets'!$G:$G,"&lt;&gt;",'Fixed Assets'!$AB:$AB,'Control Panel'!$F$36)</f>
        <v>0</v>
      </c>
      <c r="J164" s="74"/>
      <c r="L164" s="38" t="str">
        <f>'Control Panel'!$F$36</f>
        <v>Y</v>
      </c>
      <c r="M164" s="30">
        <f>E164*'Control Panel'!$G$31*'Control Panel'!$G$36</f>
        <v>0</v>
      </c>
      <c r="N164" s="30">
        <f>F164*'Control Panel'!$G$32*'Control Panel'!$G$36</f>
        <v>0</v>
      </c>
      <c r="O164" s="30">
        <f>G164*'Control Panel'!$G$33*'Control Panel'!$G$36</f>
        <v>0</v>
      </c>
      <c r="P164" s="37"/>
    </row>
    <row r="165" spans="1:16" ht="15.75" customHeight="1" thickBot="1" x14ac:dyDescent="0.3">
      <c r="D165" s="70" t="str">
        <f>'Control Panel'!$E$37</f>
        <v>Reporting</v>
      </c>
      <c r="E165" s="80">
        <f>COUNTIFS('Fixed Assets'!$C:$C,'Control Panel'!$F$31,'Fixed Assets'!$AB:$AB,'Control Panel'!$F$37)</f>
        <v>0</v>
      </c>
      <c r="F165" s="81">
        <f>COUNTIFS('Fixed Assets'!$C:$C,'Control Panel'!$F$32,'Fixed Assets'!$AB:$AB,'Control Panel'!$F$37)</f>
        <v>0</v>
      </c>
      <c r="G165" s="82">
        <f>COUNTIFS('Fixed Assets'!$C:$C,'Control Panel'!$F$33,'Fixed Assets'!$AB:$AB,'Control Panel'!$F$37)</f>
        <v>0</v>
      </c>
      <c r="H165" s="71">
        <f t="shared" ref="H165:H169" si="20">SUM(E165:G165)</f>
        <v>0</v>
      </c>
      <c r="I165" s="146">
        <f>COUNTIFS('Fixed Assets'!$G:$G,"&lt;&gt;",'Fixed Assets'!$AB:$AB,'Control Panel'!$F$37)</f>
        <v>0</v>
      </c>
      <c r="J165" s="138"/>
      <c r="L165" s="38" t="str">
        <f>'Control Panel'!$F$37</f>
        <v>R</v>
      </c>
      <c r="M165" s="30">
        <f>E165*'Control Panel'!$G$31*'Control Panel'!$G$37</f>
        <v>0</v>
      </c>
      <c r="N165" s="30">
        <f>F165*'Control Panel'!$G$32*'Control Panel'!$G$37</f>
        <v>0</v>
      </c>
      <c r="O165" s="30">
        <f>G165*'Control Panel'!$G$33*'Control Panel'!$G$37</f>
        <v>0</v>
      </c>
      <c r="P165" s="37"/>
    </row>
    <row r="166" spans="1:16" ht="15.75" customHeight="1" thickBot="1" x14ac:dyDescent="0.3">
      <c r="D166" s="72" t="str">
        <f>'Control Panel'!$E$38</f>
        <v>Third Party</v>
      </c>
      <c r="E166" s="83">
        <f>COUNTIFS('Fixed Assets'!$C:$C,'Control Panel'!$F$31,'Fixed Assets'!$AB:$AB,'Control Panel'!$F$38)</f>
        <v>0</v>
      </c>
      <c r="F166" s="84">
        <f>COUNTIFS('Fixed Assets'!$C:$C,'Control Panel'!$F$32,'Fixed Assets'!$AB:$AB,'Control Panel'!$F$38)</f>
        <v>0</v>
      </c>
      <c r="G166" s="85">
        <f>COUNTIFS('Fixed Assets'!$C:$C,'Control Panel'!$F$33,'Fixed Assets'!$AB:$AB,'Control Panel'!$F$38)</f>
        <v>0</v>
      </c>
      <c r="H166" s="73">
        <f t="shared" si="20"/>
        <v>0</v>
      </c>
      <c r="I166" s="145">
        <f>COUNTIFS('Fixed Assets'!$G:$G,"&lt;&gt;",'Fixed Assets'!$AB:$AB,'Control Panel'!$F$38)</f>
        <v>0</v>
      </c>
      <c r="J166" s="138"/>
      <c r="L166" s="38" t="str">
        <f>'Control Panel'!$F$38</f>
        <v>T</v>
      </c>
      <c r="M166" s="30">
        <f>E166*'Control Panel'!$G$31*'Control Panel'!$G$38</f>
        <v>0</v>
      </c>
      <c r="N166" s="30">
        <f>F166*'Control Panel'!$G$32*'Control Panel'!$G$38</f>
        <v>0</v>
      </c>
      <c r="O166" s="30">
        <f>G166*'Control Panel'!$G$33*'Control Panel'!$G$38</f>
        <v>0</v>
      </c>
      <c r="P166" s="37"/>
    </row>
    <row r="167" spans="1:16" ht="15.75" customHeight="1" thickBot="1" x14ac:dyDescent="0.3">
      <c r="A167" s="22" t="s">
        <v>28</v>
      </c>
      <c r="B167" s="160"/>
      <c r="D167" s="75" t="str">
        <f>'Control Panel'!$E$39</f>
        <v>Modification</v>
      </c>
      <c r="E167" s="80">
        <f>COUNTIFS('Fixed Assets'!$C:$C,'Control Panel'!$F$31,'Fixed Assets'!$AB:$AB,'Control Panel'!$F$39)</f>
        <v>0</v>
      </c>
      <c r="F167" s="81">
        <f>COUNTIFS('Fixed Assets'!$C:$C,'Control Panel'!$F$32,'Fixed Assets'!$AB:$AB,'Control Panel'!$F$39)</f>
        <v>0</v>
      </c>
      <c r="G167" s="82">
        <f>COUNTIFS('Fixed Assets'!$C:$C,'Control Panel'!$F$33,'Fixed Assets'!$AB:$AB,'Control Panel'!$F$39)</f>
        <v>0</v>
      </c>
      <c r="H167" s="71">
        <f t="shared" si="20"/>
        <v>0</v>
      </c>
      <c r="I167" s="146">
        <f>COUNTIFS('Fixed Assets'!$G:$G,"&lt;&gt;",'Fixed Assets'!$AB:$AB,'Control Panel'!$F$39)</f>
        <v>0</v>
      </c>
      <c r="J167" s="138"/>
      <c r="L167" s="38" t="str">
        <f>'Control Panel'!$F$39</f>
        <v>M</v>
      </c>
      <c r="M167" s="30">
        <f>E167*'Control Panel'!$G$31*'Control Panel'!$G$39</f>
        <v>0</v>
      </c>
      <c r="N167" s="30">
        <f>F167*'Control Panel'!$G$32*'Control Panel'!$G$39</f>
        <v>0</v>
      </c>
      <c r="O167" s="30">
        <f>G167*'Control Panel'!$G$33*'Control Panel'!$G$39</f>
        <v>0</v>
      </c>
      <c r="P167" s="37"/>
    </row>
    <row r="168" spans="1:16" ht="15.75" customHeight="1" thickBot="1" x14ac:dyDescent="0.3">
      <c r="A168" s="23" t="s">
        <v>29</v>
      </c>
      <c r="B168" s="161"/>
      <c r="D168" s="76" t="str">
        <f>'Control Panel'!$E$40</f>
        <v>Future</v>
      </c>
      <c r="E168" s="83">
        <f>COUNTIFS('Fixed Assets'!$C:$C,'Control Panel'!$F$31,'Fixed Assets'!$AB:$AB,'Control Panel'!$F$40)</f>
        <v>0</v>
      </c>
      <c r="F168" s="84">
        <f>COUNTIFS('Fixed Assets'!$C:$C,'Control Panel'!$F$32,'Fixed Assets'!$AB:$AB,'Control Panel'!$F$40)</f>
        <v>0</v>
      </c>
      <c r="G168" s="85">
        <f>COUNTIFS('Fixed Assets'!$C:$C,'Control Panel'!$F$33,'Fixed Assets'!$AB:$AB,'Control Panel'!$F$40)</f>
        <v>0</v>
      </c>
      <c r="H168" s="73">
        <f t="shared" si="20"/>
        <v>0</v>
      </c>
      <c r="I168" s="145">
        <f>COUNTIFS('Fixed Assets'!$G:$G,"&lt;&gt;",'Fixed Assets'!$AB:$AB,'Control Panel'!$F$40)</f>
        <v>0</v>
      </c>
      <c r="J168" s="138"/>
      <c r="L168" s="38" t="str">
        <f>'Control Panel'!$F$40</f>
        <v>F</v>
      </c>
      <c r="M168" s="30">
        <f>E168*'Control Panel'!$G$31*'Control Panel'!$G$40</f>
        <v>0</v>
      </c>
      <c r="N168" s="30">
        <f>F168*'Control Panel'!$G$32*'Control Panel'!$G$40</f>
        <v>0</v>
      </c>
      <c r="O168" s="30">
        <f>G168*'Control Panel'!$G$33*'Control Panel'!$G$40</f>
        <v>0</v>
      </c>
      <c r="P168" s="37"/>
    </row>
    <row r="169" spans="1:16" ht="15.75" customHeight="1" thickBot="1" x14ac:dyDescent="0.3">
      <c r="A169" s="26" t="str">
        <f>IF('Fixed Assets'!$AC$12&gt;0,"Yes","No")</f>
        <v>No</v>
      </c>
      <c r="B169" s="162">
        <f>IF(A169="Yes",1,0)</f>
        <v>0</v>
      </c>
      <c r="D169" s="89" t="str">
        <f>'Control Panel'!$E$41</f>
        <v>Not Available</v>
      </c>
      <c r="E169" s="80">
        <f>COUNTIFS('Fixed Assets'!$C:$C,'Control Panel'!$F$31,'Fixed Assets'!$AB:$AB,'Control Panel'!$F$41)</f>
        <v>61</v>
      </c>
      <c r="F169" s="81">
        <f>COUNTIFS('Fixed Assets'!$C:$C,'Control Panel'!$F$32,'Fixed Assets'!$AB:$AB,'Control Panel'!$F$41)</f>
        <v>113</v>
      </c>
      <c r="G169" s="82">
        <f>COUNTIFS('Fixed Assets'!$C:$C,'Control Panel'!$F$33,'Fixed Assets'!$AB:$AB,'Control Panel'!$F$41)</f>
        <v>3</v>
      </c>
      <c r="H169" s="71">
        <f t="shared" si="20"/>
        <v>177</v>
      </c>
      <c r="I169" s="146">
        <f>COUNTIFS('Fixed Assets'!$G:$G,"&lt;&gt;",'Fixed Assets'!$AB:$AB,'Control Panel'!$F$41)</f>
        <v>0</v>
      </c>
      <c r="J169" s="138"/>
      <c r="L169" s="38" t="str">
        <f>'Control Panel'!$F$41</f>
        <v>N</v>
      </c>
      <c r="M169" s="30">
        <f>E169*'Control Panel'!$G$31*'Control Panel'!$G$41</f>
        <v>0</v>
      </c>
      <c r="N169" s="30">
        <f>F169*'Control Panel'!$G$32*'Control Panel'!$G$41</f>
        <v>0</v>
      </c>
      <c r="O169" s="30">
        <f>G169*'Control Panel'!$G$33*'Control Panel'!$G$41</f>
        <v>0</v>
      </c>
      <c r="P169" s="37"/>
    </row>
    <row r="170" spans="1:16" ht="15.75" customHeight="1" thickBot="1" x14ac:dyDescent="0.3">
      <c r="D170" s="86" t="str">
        <f>$D$93</f>
        <v>Total:</v>
      </c>
      <c r="E170" s="87">
        <f>SUM(E164:E169)</f>
        <v>61</v>
      </c>
      <c r="F170" s="87">
        <f>SUM(F164:F169)</f>
        <v>113</v>
      </c>
      <c r="G170" s="87">
        <f>SUM(G164:G169)</f>
        <v>3</v>
      </c>
      <c r="H170" s="88">
        <f>SUM(H164:H169)</f>
        <v>177</v>
      </c>
      <c r="I170" s="88">
        <f>SUM(I164:I169)</f>
        <v>0</v>
      </c>
      <c r="J170" s="164"/>
      <c r="L170" s="38" t="str">
        <f>D170</f>
        <v>Total:</v>
      </c>
      <c r="M170" s="30">
        <f>SUM(M164:M169)</f>
        <v>0</v>
      </c>
      <c r="N170" s="30">
        <f>SUM(N164:N169)</f>
        <v>0</v>
      </c>
      <c r="O170" s="30">
        <f>SUM(O164:O169)</f>
        <v>0</v>
      </c>
      <c r="P170" s="37"/>
    </row>
    <row r="171" spans="1:16" ht="15.75" customHeight="1" thickBot="1" x14ac:dyDescent="0.3">
      <c r="D171" s="61"/>
      <c r="H171" s="4"/>
      <c r="L171" s="30" t="s">
        <v>34</v>
      </c>
      <c r="M171" s="39">
        <f t="shared" ref="M171:O171" si="21">IF(M163=0,"NA",M170/M163)</f>
        <v>0</v>
      </c>
      <c r="N171" s="39">
        <f t="shared" si="21"/>
        <v>0</v>
      </c>
      <c r="O171" s="39">
        <f t="shared" si="21"/>
        <v>0</v>
      </c>
      <c r="P171" s="37"/>
    </row>
    <row r="172" spans="1:16" ht="15.75" customHeight="1" thickBot="1" x14ac:dyDescent="0.3">
      <c r="D172" s="475" t="str">
        <f>'Control Panel'!F55&amp;" - "&amp;'Control Panel'!E55</f>
        <v>4.10 - Fleet &amp; Equipment Management</v>
      </c>
      <c r="E172" s="476"/>
      <c r="F172" s="476"/>
      <c r="G172" s="20"/>
      <c r="H172" s="20"/>
      <c r="I172" s="20" t="str">
        <f>$I$84</f>
        <v xml:space="preserve">Overall Compliance: </v>
      </c>
      <c r="J172" s="21" t="str">
        <f>IF(SUM(M181:O181)=0,"N/A",SUM(M181:O181)/SUM(M174:O174))</f>
        <v>N/A</v>
      </c>
      <c r="L172" s="30"/>
      <c r="M172" s="30"/>
      <c r="N172" s="30"/>
      <c r="O172" s="30"/>
      <c r="P172" s="37"/>
    </row>
    <row r="173" spans="1:16" ht="15.75" customHeight="1" thickBot="1" x14ac:dyDescent="0.3">
      <c r="D173" s="464" t="str">
        <f>$D$85</f>
        <v>Availability</v>
      </c>
      <c r="E173" s="466" t="str">
        <f>$E$85</f>
        <v>Priority</v>
      </c>
      <c r="F173" s="466"/>
      <c r="G173" s="466"/>
      <c r="H173" s="467" t="str">
        <f>$H$85</f>
        <v>Total</v>
      </c>
      <c r="I173" s="469" t="str">
        <f>$I$85</f>
        <v>Comments</v>
      </c>
      <c r="J173" s="462" t="str">
        <f>$J$85</f>
        <v>Availability by Type</v>
      </c>
      <c r="L173" s="30"/>
      <c r="M173" s="38" t="str">
        <f>'Control Panel'!$F$31</f>
        <v>H</v>
      </c>
      <c r="N173" s="38" t="str">
        <f>'Control Panel'!$F$32</f>
        <v>M</v>
      </c>
      <c r="O173" s="38" t="str">
        <f>'Control Panel'!$F$33</f>
        <v>L</v>
      </c>
      <c r="P173" s="37"/>
    </row>
    <row r="174" spans="1:16" ht="15.75" customHeight="1" thickBot="1" x14ac:dyDescent="0.3">
      <c r="D174" s="465"/>
      <c r="E174" s="77" t="str">
        <f>'Control Panel'!$E$31</f>
        <v>High</v>
      </c>
      <c r="F174" s="78" t="str">
        <f>'Control Panel'!$E$32</f>
        <v>Medium</v>
      </c>
      <c r="G174" s="79" t="str">
        <f>'Control Panel'!$E$33</f>
        <v>Low</v>
      </c>
      <c r="H174" s="468"/>
      <c r="I174" s="470"/>
      <c r="J174" s="463"/>
      <c r="L174" s="38" t="s">
        <v>33</v>
      </c>
      <c r="M174" s="30">
        <f>E181*'Control Panel'!$G$31*'Control Panel'!$G$36</f>
        <v>460</v>
      </c>
      <c r="N174" s="30">
        <f>F181*'Control Panel'!$G$32*'Control Panel'!$G$36</f>
        <v>100</v>
      </c>
      <c r="O174" s="30">
        <f>G181*'Control Panel'!$G$33*'Control Panel'!$G$36</f>
        <v>21</v>
      </c>
      <c r="P174" s="37"/>
    </row>
    <row r="175" spans="1:16" ht="15.75" customHeight="1" thickBot="1" x14ac:dyDescent="0.3">
      <c r="D175" s="90" t="str">
        <f>'Control Panel'!$E$36</f>
        <v>Yes</v>
      </c>
      <c r="E175" s="83">
        <f>COUNTIFS('Fleet &amp; Equipment Management'!$C:$C,'Control Panel'!$F$31,'Fleet &amp; Equipment Management'!$AB:$AB,'Control Panel'!$F$36)</f>
        <v>0</v>
      </c>
      <c r="F175" s="84">
        <f>COUNTIFS('Fleet &amp; Equipment Management'!$C:$C,'Control Panel'!$F$32,'Fleet &amp; Equipment Management'!$AB:$AB,'Control Panel'!$F$36)</f>
        <v>0</v>
      </c>
      <c r="G175" s="85">
        <f>COUNTIFS('Fleet &amp; Equipment Management'!$C:$C,'Control Panel'!$F$33,'Fleet &amp; Equipment Management'!$AB:$AB,'Control Panel'!$F$36)</f>
        <v>0</v>
      </c>
      <c r="H175" s="73">
        <f>SUM(E175:G175)</f>
        <v>0</v>
      </c>
      <c r="I175" s="145">
        <f>COUNTIFS('Fleet &amp; Equipment Management'!$G:$G,"&lt;&gt;",'Fleet &amp; Equipment Management'!$AB:$AB,'Control Panel'!$F$36)</f>
        <v>0</v>
      </c>
      <c r="J175" s="74"/>
      <c r="L175" s="38" t="str">
        <f>'Control Panel'!$F$36</f>
        <v>Y</v>
      </c>
      <c r="M175" s="30">
        <f>E175*'Control Panel'!$G$31*'Control Panel'!$G$36</f>
        <v>0</v>
      </c>
      <c r="N175" s="30">
        <f>F175*'Control Panel'!$G$32*'Control Panel'!$G$36</f>
        <v>0</v>
      </c>
      <c r="O175" s="30">
        <f>G175*'Control Panel'!$G$33*'Control Panel'!$G$36</f>
        <v>0</v>
      </c>
      <c r="P175" s="37"/>
    </row>
    <row r="176" spans="1:16" ht="15.75" customHeight="1" thickBot="1" x14ac:dyDescent="0.3">
      <c r="D176" s="70" t="str">
        <f>'Control Panel'!$E$37</f>
        <v>Reporting</v>
      </c>
      <c r="E176" s="80">
        <f>COUNTIFS('Fleet &amp; Equipment Management'!$C:$C,'Control Panel'!$F$31,'Fleet &amp; Equipment Management'!$AB:$AB,'Control Panel'!$F$37)</f>
        <v>0</v>
      </c>
      <c r="F176" s="81">
        <f>COUNTIFS('Fleet &amp; Equipment Management'!$C:$C,'Control Panel'!$F$32,'Fleet &amp; Equipment Management'!$AB:$AB,'Control Panel'!$F$37)</f>
        <v>0</v>
      </c>
      <c r="G176" s="82">
        <f>COUNTIFS('Fleet &amp; Equipment Management'!$C:$C,'Control Panel'!$F$33,'Fleet &amp; Equipment Management'!$AB:$AB,'Control Panel'!$F$37)</f>
        <v>0</v>
      </c>
      <c r="H176" s="71">
        <f t="shared" ref="H176:H180" si="22">SUM(E176:G176)</f>
        <v>0</v>
      </c>
      <c r="I176" s="146">
        <f>COUNTIFS('Fleet &amp; Equipment Management'!$G:$G,"&lt;&gt;",'Fleet &amp; Equipment Management'!$AB:$AB,'Control Panel'!$F$37)</f>
        <v>0</v>
      </c>
      <c r="J176" s="138"/>
      <c r="L176" s="38" t="str">
        <f>'Control Panel'!$F$37</f>
        <v>R</v>
      </c>
      <c r="M176" s="30">
        <f>E176*'Control Panel'!$G$31*'Control Panel'!$G$37</f>
        <v>0</v>
      </c>
      <c r="N176" s="30">
        <f>F176*'Control Panel'!$G$32*'Control Panel'!$G$37</f>
        <v>0</v>
      </c>
      <c r="O176" s="30">
        <f>G176*'Control Panel'!$G$33*'Control Panel'!$G$37</f>
        <v>0</v>
      </c>
      <c r="P176" s="37"/>
    </row>
    <row r="177" spans="1:16" ht="15.75" customHeight="1" thickBot="1" x14ac:dyDescent="0.3">
      <c r="D177" s="72" t="str">
        <f>'Control Panel'!$E$38</f>
        <v>Third Party</v>
      </c>
      <c r="E177" s="83">
        <f>COUNTIFS('Fleet &amp; Equipment Management'!$C:$C,'Control Panel'!$F$31,'Fleet &amp; Equipment Management'!$AB:$AB,'Control Panel'!$F$38)</f>
        <v>0</v>
      </c>
      <c r="F177" s="84">
        <f>COUNTIFS('Fleet &amp; Equipment Management'!$C:$C,'Control Panel'!$F$32,'Fleet &amp; Equipment Management'!$AB:$AB,'Control Panel'!$F$38)</f>
        <v>0</v>
      </c>
      <c r="G177" s="85">
        <f>COUNTIFS('Fleet &amp; Equipment Management'!$C:$C,'Control Panel'!$F$33,'Fleet &amp; Equipment Management'!$AB:$AB,'Control Panel'!$F$38)</f>
        <v>0</v>
      </c>
      <c r="H177" s="73">
        <f t="shared" si="22"/>
        <v>0</v>
      </c>
      <c r="I177" s="145">
        <f>COUNTIFS('Fleet &amp; Equipment Management'!$G:$G,"&lt;&gt;",'Fleet &amp; Equipment Management'!$AB:$AB,'Control Panel'!$F$38)</f>
        <v>0</v>
      </c>
      <c r="J177" s="138"/>
      <c r="L177" s="38" t="str">
        <f>'Control Panel'!$F$38</f>
        <v>T</v>
      </c>
      <c r="M177" s="30">
        <f>E177*'Control Panel'!$G$31*'Control Panel'!$G$38</f>
        <v>0</v>
      </c>
      <c r="N177" s="30">
        <f>F177*'Control Panel'!$G$32*'Control Panel'!$G$38</f>
        <v>0</v>
      </c>
      <c r="O177" s="30">
        <f>G177*'Control Panel'!$G$33*'Control Panel'!$G$38</f>
        <v>0</v>
      </c>
      <c r="P177" s="37"/>
    </row>
    <row r="178" spans="1:16" ht="15.75" customHeight="1" thickBot="1" x14ac:dyDescent="0.3">
      <c r="A178" s="22" t="s">
        <v>28</v>
      </c>
      <c r="B178" s="160"/>
      <c r="D178" s="75" t="str">
        <f>'Control Panel'!$E$39</f>
        <v>Modification</v>
      </c>
      <c r="E178" s="80">
        <f>COUNTIFS('Fleet &amp; Equipment Management'!$C:$C,'Control Panel'!$F$31,'Fleet &amp; Equipment Management'!$AB:$AB,'Control Panel'!$F$39)</f>
        <v>0</v>
      </c>
      <c r="F178" s="81">
        <f>COUNTIFS('Fleet &amp; Equipment Management'!$C:$C,'Control Panel'!$F$32,'Fleet &amp; Equipment Management'!$AB:$AB,'Control Panel'!$F$39)</f>
        <v>0</v>
      </c>
      <c r="G178" s="82">
        <f>COUNTIFS('Fleet &amp; Equipment Management'!$C:$C,'Control Panel'!$F$33,'Fleet &amp; Equipment Management'!$AB:$AB,'Control Panel'!$F$39)</f>
        <v>0</v>
      </c>
      <c r="H178" s="71">
        <f t="shared" si="22"/>
        <v>0</v>
      </c>
      <c r="I178" s="146">
        <f>COUNTIFS('Fleet &amp; Equipment Management'!$G:$G,"&lt;&gt;",'Fleet &amp; Equipment Management'!$AB:$AB,'Control Panel'!$F$39)</f>
        <v>0</v>
      </c>
      <c r="J178" s="138"/>
      <c r="L178" s="38" t="str">
        <f>'Control Panel'!$F$39</f>
        <v>M</v>
      </c>
      <c r="M178" s="30">
        <f>E178*'Control Panel'!$G$31*'Control Panel'!$G$39</f>
        <v>0</v>
      </c>
      <c r="N178" s="30">
        <f>F178*'Control Panel'!$G$32*'Control Panel'!$G$39</f>
        <v>0</v>
      </c>
      <c r="O178" s="30">
        <f>G178*'Control Panel'!$G$33*'Control Panel'!$G$39</f>
        <v>0</v>
      </c>
      <c r="P178" s="37"/>
    </row>
    <row r="179" spans="1:16" ht="15.75" customHeight="1" thickBot="1" x14ac:dyDescent="0.3">
      <c r="A179" s="23" t="s">
        <v>29</v>
      </c>
      <c r="B179" s="161"/>
      <c r="D179" s="76" t="str">
        <f>'Control Panel'!$E$40</f>
        <v>Future</v>
      </c>
      <c r="E179" s="83">
        <f>COUNTIFS('Fleet &amp; Equipment Management'!$C:$C,'Control Panel'!$F$31,'Fleet &amp; Equipment Management'!$AB:$AB,'Control Panel'!$F$40)</f>
        <v>0</v>
      </c>
      <c r="F179" s="84">
        <f>COUNTIFS('Fleet &amp; Equipment Management'!$C:$C,'Control Panel'!$F$32,'Fleet &amp; Equipment Management'!$AB:$AB,'Control Panel'!$F$40)</f>
        <v>0</v>
      </c>
      <c r="G179" s="85">
        <f>COUNTIFS('Fleet &amp; Equipment Management'!$C:$C,'Control Panel'!$F$33,'Fleet &amp; Equipment Management'!$AB:$AB,'Control Panel'!$F$40)</f>
        <v>0</v>
      </c>
      <c r="H179" s="73">
        <f t="shared" si="22"/>
        <v>0</v>
      </c>
      <c r="I179" s="145">
        <f>COUNTIFS('Fleet &amp; Equipment Management'!$G:$G,"&lt;&gt;",'Fleet &amp; Equipment Management'!$AB:$AB,'Control Panel'!$F$40)</f>
        <v>0</v>
      </c>
      <c r="J179" s="138"/>
      <c r="L179" s="38" t="str">
        <f>'Control Panel'!$F$40</f>
        <v>F</v>
      </c>
      <c r="M179" s="30">
        <f>E179*'Control Panel'!$G$31*'Control Panel'!$G$40</f>
        <v>0</v>
      </c>
      <c r="N179" s="30">
        <f>F179*'Control Panel'!$G$32*'Control Panel'!$G$40</f>
        <v>0</v>
      </c>
      <c r="O179" s="30">
        <f>G179*'Control Panel'!$G$33*'Control Panel'!$G$40</f>
        <v>0</v>
      </c>
      <c r="P179" s="37"/>
    </row>
    <row r="180" spans="1:16" ht="15.75" customHeight="1" thickBot="1" x14ac:dyDescent="0.3">
      <c r="A180" s="26" t="str">
        <f>IF('Fleet &amp; Equipment Management'!$AC$12&gt;0,"Yes","No")</f>
        <v>No</v>
      </c>
      <c r="B180" s="162">
        <f>IF(A180="Yes",1,0)</f>
        <v>0</v>
      </c>
      <c r="D180" s="89" t="str">
        <f>'Control Panel'!$E$41</f>
        <v>Not Available</v>
      </c>
      <c r="E180" s="80">
        <f>COUNTIFS('Fleet &amp; Equipment Management'!$C:$C,'Control Panel'!$F$31,'Fleet &amp; Equipment Management'!$AB:$AB,'Control Panel'!$F$41)</f>
        <v>115</v>
      </c>
      <c r="F180" s="81">
        <f>COUNTIFS('Fleet &amp; Equipment Management'!$C:$C,'Control Panel'!$F$32,'Fleet &amp; Equipment Management'!$AB:$AB,'Control Panel'!$F$41)</f>
        <v>50</v>
      </c>
      <c r="G180" s="82">
        <f>COUNTIFS('Fleet &amp; Equipment Management'!$C:$C,'Control Panel'!$F$33,'Fleet &amp; Equipment Management'!$AB:$AB,'Control Panel'!$F$41)</f>
        <v>21</v>
      </c>
      <c r="H180" s="71">
        <f t="shared" si="22"/>
        <v>186</v>
      </c>
      <c r="I180" s="146">
        <f>COUNTIFS('Fleet &amp; Equipment Management'!$G:$G,"&lt;&gt;",'Fleet &amp; Equipment Management'!$AB:$AB,'Control Panel'!$F$41)</f>
        <v>0</v>
      </c>
      <c r="J180" s="138"/>
      <c r="L180" s="38" t="str">
        <f>'Control Panel'!$F$41</f>
        <v>N</v>
      </c>
      <c r="M180" s="30">
        <f>E180*'Control Panel'!$G$31*'Control Panel'!$G$41</f>
        <v>0</v>
      </c>
      <c r="N180" s="30">
        <f>F180*'Control Panel'!$G$32*'Control Panel'!$G$41</f>
        <v>0</v>
      </c>
      <c r="O180" s="30">
        <f>G180*'Control Panel'!$G$33*'Control Panel'!$G$41</f>
        <v>0</v>
      </c>
      <c r="P180" s="37"/>
    </row>
    <row r="181" spans="1:16" ht="15.75" customHeight="1" thickBot="1" x14ac:dyDescent="0.3">
      <c r="D181" s="86" t="str">
        <f>$D$93</f>
        <v>Total:</v>
      </c>
      <c r="E181" s="87">
        <f>SUM(E175:E180)</f>
        <v>115</v>
      </c>
      <c r="F181" s="87">
        <f>SUM(F175:F180)</f>
        <v>50</v>
      </c>
      <c r="G181" s="87">
        <f>SUM(G175:G180)</f>
        <v>21</v>
      </c>
      <c r="H181" s="88">
        <f>SUM(H175:H180)</f>
        <v>186</v>
      </c>
      <c r="I181" s="88">
        <f>SUM(I175:I180)</f>
        <v>0</v>
      </c>
      <c r="J181" s="164"/>
      <c r="L181" s="38" t="str">
        <f>D181</f>
        <v>Total:</v>
      </c>
      <c r="M181" s="30">
        <f>SUM(M175:M180)</f>
        <v>0</v>
      </c>
      <c r="N181" s="30">
        <f>SUM(N175:N180)</f>
        <v>0</v>
      </c>
      <c r="O181" s="30">
        <f>SUM(O175:O180)</f>
        <v>0</v>
      </c>
      <c r="P181" s="37"/>
    </row>
    <row r="182" spans="1:16" ht="15.75" customHeight="1" thickBot="1" x14ac:dyDescent="0.3">
      <c r="D182" s="61"/>
      <c r="H182" s="4"/>
      <c r="L182" s="30" t="s">
        <v>34</v>
      </c>
      <c r="M182" s="39">
        <f t="shared" ref="M182:O182" si="23">IF(M174=0,"NA",M181/M174)</f>
        <v>0</v>
      </c>
      <c r="N182" s="39">
        <f t="shared" si="23"/>
        <v>0</v>
      </c>
      <c r="O182" s="39">
        <f t="shared" si="23"/>
        <v>0</v>
      </c>
      <c r="P182" s="37"/>
    </row>
    <row r="183" spans="1:16" ht="15.75" customHeight="1" thickBot="1" x14ac:dyDescent="0.3">
      <c r="D183" s="475" t="str">
        <f>'Control Panel'!F56&amp;" - "&amp;'Control Panel'!E56</f>
        <v>4.11 - General and Technical</v>
      </c>
      <c r="E183" s="476"/>
      <c r="F183" s="476"/>
      <c r="G183" s="20"/>
      <c r="H183" s="20"/>
      <c r="I183" s="20" t="str">
        <f>$I$84</f>
        <v xml:space="preserve">Overall Compliance: </v>
      </c>
      <c r="J183" s="21" t="str">
        <f>IF(SUM(M192:O192)=0,"N/A",SUM(M192:O192)/SUM(M185:O185))</f>
        <v>N/A</v>
      </c>
      <c r="L183" s="30"/>
      <c r="M183" s="30"/>
      <c r="N183" s="30"/>
      <c r="O183" s="30"/>
      <c r="P183" s="37"/>
    </row>
    <row r="184" spans="1:16" ht="15.75" customHeight="1" thickBot="1" x14ac:dyDescent="0.3">
      <c r="D184" s="464" t="str">
        <f>$D$85</f>
        <v>Availability</v>
      </c>
      <c r="E184" s="466" t="str">
        <f>$E$85</f>
        <v>Priority</v>
      </c>
      <c r="F184" s="466"/>
      <c r="G184" s="466"/>
      <c r="H184" s="467" t="str">
        <f>$H$85</f>
        <v>Total</v>
      </c>
      <c r="I184" s="469" t="str">
        <f>$I$85</f>
        <v>Comments</v>
      </c>
      <c r="J184" s="462" t="str">
        <f>$J$85</f>
        <v>Availability by Type</v>
      </c>
      <c r="L184" s="30"/>
      <c r="M184" s="38" t="str">
        <f>'Control Panel'!$F$31</f>
        <v>H</v>
      </c>
      <c r="N184" s="38" t="str">
        <f>'Control Panel'!$F$32</f>
        <v>M</v>
      </c>
      <c r="O184" s="38" t="str">
        <f>'Control Panel'!$F$33</f>
        <v>L</v>
      </c>
      <c r="P184" s="37"/>
    </row>
    <row r="185" spans="1:16" ht="15.75" customHeight="1" thickBot="1" x14ac:dyDescent="0.3">
      <c r="D185" s="465"/>
      <c r="E185" s="77" t="str">
        <f>'Control Panel'!$E$31</f>
        <v>High</v>
      </c>
      <c r="F185" s="78" t="str">
        <f>'Control Panel'!$E$32</f>
        <v>Medium</v>
      </c>
      <c r="G185" s="79" t="str">
        <f>'Control Panel'!$E$33</f>
        <v>Low</v>
      </c>
      <c r="H185" s="468"/>
      <c r="I185" s="470"/>
      <c r="J185" s="463"/>
      <c r="L185" s="38" t="s">
        <v>33</v>
      </c>
      <c r="M185" s="30">
        <f>E192*'Control Panel'!$G$31*'Control Panel'!$G$36</f>
        <v>316</v>
      </c>
      <c r="N185" s="30">
        <f>F192*'Control Panel'!$G$32*'Control Panel'!$G$36</f>
        <v>276</v>
      </c>
      <c r="O185" s="30">
        <f>G192*'Control Panel'!$G$33*'Control Panel'!$G$36</f>
        <v>5</v>
      </c>
      <c r="P185" s="37"/>
    </row>
    <row r="186" spans="1:16" ht="15.75" customHeight="1" thickBot="1" x14ac:dyDescent="0.3">
      <c r="D186" s="90" t="str">
        <f>'Control Panel'!$E$36</f>
        <v>Yes</v>
      </c>
      <c r="E186" s="83">
        <f>COUNTIFS('General and Technical'!$C:$C,'Control Panel'!$F$31,'General and Technical'!$AB:$AB,'Control Panel'!$F$36)</f>
        <v>0</v>
      </c>
      <c r="F186" s="84">
        <f>COUNTIFS('General and Technical'!$C:$C,'Control Panel'!$F$32,'General and Technical'!$AB:$AB,'Control Panel'!$F$36)</f>
        <v>0</v>
      </c>
      <c r="G186" s="85">
        <f>COUNTIFS('General and Technical'!$C:$C,'Control Panel'!$F$33,'General and Technical'!$AB:$AB,'Control Panel'!$F$36)</f>
        <v>0</v>
      </c>
      <c r="H186" s="73">
        <f>SUM(E186:G186)</f>
        <v>0</v>
      </c>
      <c r="I186" s="145">
        <f>COUNTIFS('General and Technical'!$G:$G,"&lt;&gt;",'General and Technical'!$AB:$AB,'Control Panel'!$F$36)</f>
        <v>0</v>
      </c>
      <c r="J186" s="74"/>
      <c r="L186" s="38" t="str">
        <f>'Control Panel'!$F$36</f>
        <v>Y</v>
      </c>
      <c r="M186" s="30">
        <f>E186*'Control Panel'!$G$31*'Control Panel'!$G$36</f>
        <v>0</v>
      </c>
      <c r="N186" s="30">
        <f>F186*'Control Panel'!$G$32*'Control Panel'!$G$36</f>
        <v>0</v>
      </c>
      <c r="O186" s="30">
        <f>G186*'Control Panel'!$G$33*'Control Panel'!$G$36</f>
        <v>0</v>
      </c>
      <c r="P186" s="37"/>
    </row>
    <row r="187" spans="1:16" ht="15.75" customHeight="1" thickBot="1" x14ac:dyDescent="0.3">
      <c r="D187" s="70" t="str">
        <f>'Control Panel'!$E$37</f>
        <v>Reporting</v>
      </c>
      <c r="E187" s="80">
        <f>COUNTIFS('General and Technical'!$C:$C,'Control Panel'!$F$31,'General and Technical'!$AB:$AB,'Control Panel'!$F$37)</f>
        <v>0</v>
      </c>
      <c r="F187" s="81">
        <f>COUNTIFS('General and Technical'!$C:$C,'Control Panel'!$F$32,'General and Technical'!$AB:$AB,'Control Panel'!$F$37)</f>
        <v>0</v>
      </c>
      <c r="G187" s="82">
        <f>COUNTIFS('General and Technical'!$C:$C,'Control Panel'!$F$33,'General and Technical'!$AB:$AB,'Control Panel'!$F$37)</f>
        <v>0</v>
      </c>
      <c r="H187" s="71">
        <f t="shared" ref="H187:H191" si="24">SUM(E187:G187)</f>
        <v>0</v>
      </c>
      <c r="I187" s="146">
        <f>COUNTIFS('General and Technical'!$G:$G,"&lt;&gt;",'General and Technical'!$AB:$AB,'Control Panel'!$F$37)</f>
        <v>0</v>
      </c>
      <c r="J187" s="138"/>
      <c r="L187" s="38" t="str">
        <f>'Control Panel'!$F$37</f>
        <v>R</v>
      </c>
      <c r="M187" s="30">
        <f>E187*'Control Panel'!$G$31*'Control Panel'!$G$37</f>
        <v>0</v>
      </c>
      <c r="N187" s="30">
        <f>F187*'Control Panel'!$G$32*'Control Panel'!$G$37</f>
        <v>0</v>
      </c>
      <c r="O187" s="30">
        <f>G187*'Control Panel'!$G$33*'Control Panel'!$G$37</f>
        <v>0</v>
      </c>
      <c r="P187" s="37"/>
    </row>
    <row r="188" spans="1:16" ht="15.75" customHeight="1" thickBot="1" x14ac:dyDescent="0.3">
      <c r="D188" s="72" t="str">
        <f>'Control Panel'!$E$38</f>
        <v>Third Party</v>
      </c>
      <c r="E188" s="83">
        <f>COUNTIFS('General and Technical'!$C:$C,'Control Panel'!$F$31,'General and Technical'!$AB:$AB,'Control Panel'!$F$38)</f>
        <v>0</v>
      </c>
      <c r="F188" s="84">
        <f>COUNTIFS('General and Technical'!$C:$C,'Control Panel'!$F$32,'General and Technical'!$AB:$AB,'Control Panel'!$F$38)</f>
        <v>0</v>
      </c>
      <c r="G188" s="85">
        <f>COUNTIFS('General and Technical'!$C:$C,'Control Panel'!$F$33,'General and Technical'!$AB:$AB,'Control Panel'!$F$38)</f>
        <v>0</v>
      </c>
      <c r="H188" s="73">
        <f t="shared" si="24"/>
        <v>0</v>
      </c>
      <c r="I188" s="145">
        <f>COUNTIFS('General and Technical'!$G:$G,"&lt;&gt;",'General and Technical'!$AB:$AB,'Control Panel'!$F$38)</f>
        <v>0</v>
      </c>
      <c r="J188" s="138"/>
      <c r="L188" s="38" t="str">
        <f>'Control Panel'!$F$38</f>
        <v>T</v>
      </c>
      <c r="M188" s="30">
        <f>E188*'Control Panel'!$G$31*'Control Panel'!$G$38</f>
        <v>0</v>
      </c>
      <c r="N188" s="30">
        <f>F188*'Control Panel'!$G$32*'Control Panel'!$G$38</f>
        <v>0</v>
      </c>
      <c r="O188" s="30">
        <f>G188*'Control Panel'!$G$33*'Control Panel'!$G$38</f>
        <v>0</v>
      </c>
      <c r="P188" s="37"/>
    </row>
    <row r="189" spans="1:16" ht="15.75" customHeight="1" thickBot="1" x14ac:dyDescent="0.3">
      <c r="A189" s="22" t="s">
        <v>28</v>
      </c>
      <c r="B189" s="160"/>
      <c r="D189" s="75" t="str">
        <f>'Control Panel'!$E$39</f>
        <v>Modification</v>
      </c>
      <c r="E189" s="80">
        <f>COUNTIFS('General and Technical'!$C:$C,'Control Panel'!$F$31,'General and Technical'!$AB:$AB,'Control Panel'!$F$39)</f>
        <v>0</v>
      </c>
      <c r="F189" s="81">
        <f>COUNTIFS('General and Technical'!$C:$C,'Control Panel'!$F$32,'General and Technical'!$AB:$AB,'Control Panel'!$F$39)</f>
        <v>0</v>
      </c>
      <c r="G189" s="82">
        <f>COUNTIFS('General and Technical'!$C:$C,'Control Panel'!$F$33,'General and Technical'!$AB:$AB,'Control Panel'!$F$39)</f>
        <v>0</v>
      </c>
      <c r="H189" s="71">
        <f t="shared" si="24"/>
        <v>0</v>
      </c>
      <c r="I189" s="146">
        <f>COUNTIFS('General and Technical'!$G:$G,"&lt;&gt;",'General and Technical'!$AB:$AB,'Control Panel'!$F$39)</f>
        <v>0</v>
      </c>
      <c r="J189" s="138"/>
      <c r="L189" s="38" t="str">
        <f>'Control Panel'!$F$39</f>
        <v>M</v>
      </c>
      <c r="M189" s="30">
        <f>E189*'Control Panel'!$G$31*'Control Panel'!$G$39</f>
        <v>0</v>
      </c>
      <c r="N189" s="30">
        <f>F189*'Control Panel'!$G$32*'Control Panel'!$G$39</f>
        <v>0</v>
      </c>
      <c r="O189" s="30">
        <f>G189*'Control Panel'!$G$33*'Control Panel'!$G$39</f>
        <v>0</v>
      </c>
      <c r="P189" s="37"/>
    </row>
    <row r="190" spans="1:16" ht="15.75" customHeight="1" thickBot="1" x14ac:dyDescent="0.3">
      <c r="A190" s="23" t="s">
        <v>29</v>
      </c>
      <c r="B190" s="161"/>
      <c r="D190" s="76" t="str">
        <f>'Control Panel'!$E$40</f>
        <v>Future</v>
      </c>
      <c r="E190" s="83">
        <f>COUNTIFS('General and Technical'!$C:$C,'Control Panel'!$F$31,'General and Technical'!$AB:$AB,'Control Panel'!$F$40)</f>
        <v>0</v>
      </c>
      <c r="F190" s="84">
        <f>COUNTIFS('General and Technical'!$C:$C,'Control Panel'!$F$32,'General and Technical'!$AB:$AB,'Control Panel'!$F$40)</f>
        <v>0</v>
      </c>
      <c r="G190" s="85">
        <f>COUNTIFS('General and Technical'!$C:$C,'Control Panel'!$F$33,'General and Technical'!$AB:$AB,'Control Panel'!$F$40)</f>
        <v>0</v>
      </c>
      <c r="H190" s="73">
        <f t="shared" si="24"/>
        <v>0</v>
      </c>
      <c r="I190" s="145">
        <f>COUNTIFS('General and Technical'!$G:$G,"&lt;&gt;",'General and Technical'!$AB:$AB,'Control Panel'!$F$40)</f>
        <v>0</v>
      </c>
      <c r="J190" s="138"/>
      <c r="L190" s="38" t="str">
        <f>'Control Panel'!$F$40</f>
        <v>F</v>
      </c>
      <c r="M190" s="30">
        <f>E190*'Control Panel'!$G$31*'Control Panel'!$G$40</f>
        <v>0</v>
      </c>
      <c r="N190" s="30">
        <f>F190*'Control Panel'!$G$32*'Control Panel'!$G$40</f>
        <v>0</v>
      </c>
      <c r="O190" s="30">
        <f>G190*'Control Panel'!$G$33*'Control Panel'!$G$40</f>
        <v>0</v>
      </c>
      <c r="P190" s="37"/>
    </row>
    <row r="191" spans="1:16" ht="15.75" customHeight="1" thickBot="1" x14ac:dyDescent="0.3">
      <c r="A191" s="26" t="str">
        <f>IF('General and Technical'!$AC$12&gt;0,"Yes","No")</f>
        <v>No</v>
      </c>
      <c r="B191" s="162">
        <f>IF(A191="Yes",1,0)</f>
        <v>0</v>
      </c>
      <c r="D191" s="89" t="str">
        <f>'Control Panel'!$E$41</f>
        <v>Not Available</v>
      </c>
      <c r="E191" s="80">
        <f>COUNTIFS('General and Technical'!$C:$C,'Control Panel'!$F$31,'General and Technical'!$AB:$AB,'Control Panel'!$F$41)</f>
        <v>79</v>
      </c>
      <c r="F191" s="81">
        <f>COUNTIFS('General and Technical'!$C:$C,'Control Panel'!$F$32,'General and Technical'!$AB:$AB,'Control Panel'!$F$41)</f>
        <v>138</v>
      </c>
      <c r="G191" s="82">
        <f>COUNTIFS('General and Technical'!$C:$C,'Control Panel'!$F$33,'General and Technical'!$AB:$AB,'Control Panel'!$F$41)</f>
        <v>5</v>
      </c>
      <c r="H191" s="71">
        <f t="shared" si="24"/>
        <v>222</v>
      </c>
      <c r="I191" s="146">
        <f>COUNTIFS('General and Technical'!$G:$G,"&lt;&gt;",'General and Technical'!$AB:$AB,'Control Panel'!$F$41)</f>
        <v>0</v>
      </c>
      <c r="J191" s="138"/>
      <c r="L191" s="38" t="str">
        <f>'Control Panel'!$F$41</f>
        <v>N</v>
      </c>
      <c r="M191" s="30">
        <f>E191*'Control Panel'!$G$31*'Control Panel'!$G$41</f>
        <v>0</v>
      </c>
      <c r="N191" s="30">
        <f>F191*'Control Panel'!$G$32*'Control Panel'!$G$41</f>
        <v>0</v>
      </c>
      <c r="O191" s="30">
        <f>G191*'Control Panel'!$G$33*'Control Panel'!$G$41</f>
        <v>0</v>
      </c>
      <c r="P191" s="37"/>
    </row>
    <row r="192" spans="1:16" ht="15.75" customHeight="1" thickBot="1" x14ac:dyDescent="0.3">
      <c r="D192" s="86" t="str">
        <f>$D$93</f>
        <v>Total:</v>
      </c>
      <c r="E192" s="87">
        <f>SUM(E186:E191)</f>
        <v>79</v>
      </c>
      <c r="F192" s="87">
        <f>SUM(F186:F191)</f>
        <v>138</v>
      </c>
      <c r="G192" s="87">
        <f>SUM(G186:G191)</f>
        <v>5</v>
      </c>
      <c r="H192" s="88">
        <f>SUM(H186:H191)</f>
        <v>222</v>
      </c>
      <c r="I192" s="88">
        <f>SUM(I186:I191)</f>
        <v>0</v>
      </c>
      <c r="J192" s="147"/>
      <c r="L192" s="38" t="str">
        <f>D192</f>
        <v>Total:</v>
      </c>
      <c r="M192" s="30">
        <f>SUM(M186:M191)</f>
        <v>0</v>
      </c>
      <c r="N192" s="30">
        <f>SUM(N186:N191)</f>
        <v>0</v>
      </c>
      <c r="O192" s="30">
        <f>SUM(O186:O191)</f>
        <v>0</v>
      </c>
      <c r="P192" s="37"/>
    </row>
    <row r="193" spans="1:16" ht="15.75" customHeight="1" thickBot="1" x14ac:dyDescent="0.3">
      <c r="D193" s="61"/>
      <c r="H193" s="4"/>
      <c r="L193" s="30" t="s">
        <v>34</v>
      </c>
      <c r="M193" s="39">
        <f t="shared" ref="M193:O193" si="25">IF(M185=0,"NA",M192/M185)</f>
        <v>0</v>
      </c>
      <c r="N193" s="39">
        <f t="shared" si="25"/>
        <v>0</v>
      </c>
      <c r="O193" s="39">
        <f t="shared" si="25"/>
        <v>0</v>
      </c>
      <c r="P193" s="37"/>
    </row>
    <row r="194" spans="1:16" ht="15.75" customHeight="1" thickBot="1" x14ac:dyDescent="0.3">
      <c r="D194" s="475" t="str">
        <f>'Control Panel'!F57&amp;" - "&amp;'Control Panel'!E57</f>
        <v>4.12 - General Ledger</v>
      </c>
      <c r="E194" s="476"/>
      <c r="F194" s="476"/>
      <c r="G194" s="20"/>
      <c r="H194" s="20"/>
      <c r="I194" s="20" t="str">
        <f>$I$84</f>
        <v xml:space="preserve">Overall Compliance: </v>
      </c>
      <c r="J194" s="21" t="str">
        <f>IF(SUM(M203:O203)=0,"N/A",SUM(M203:O203)/SUM(M196:O196))</f>
        <v>N/A</v>
      </c>
      <c r="L194" s="30"/>
      <c r="M194" s="30"/>
      <c r="N194" s="30"/>
      <c r="O194" s="30"/>
      <c r="P194" s="37"/>
    </row>
    <row r="195" spans="1:16" ht="15.75" customHeight="1" thickBot="1" x14ac:dyDescent="0.3">
      <c r="D195" s="464" t="str">
        <f>$D$85</f>
        <v>Availability</v>
      </c>
      <c r="E195" s="466" t="str">
        <f>$E$85</f>
        <v>Priority</v>
      </c>
      <c r="F195" s="466"/>
      <c r="G195" s="466"/>
      <c r="H195" s="467" t="str">
        <f>$H$85</f>
        <v>Total</v>
      </c>
      <c r="I195" s="469" t="str">
        <f>$I$85</f>
        <v>Comments</v>
      </c>
      <c r="J195" s="462" t="str">
        <f>$J$85</f>
        <v>Availability by Type</v>
      </c>
      <c r="L195" s="30"/>
      <c r="M195" s="38" t="str">
        <f>'Control Panel'!$F$31</f>
        <v>H</v>
      </c>
      <c r="N195" s="38" t="str">
        <f>'Control Panel'!$F$32</f>
        <v>M</v>
      </c>
      <c r="O195" s="38" t="str">
        <f>'Control Panel'!$F$33</f>
        <v>L</v>
      </c>
      <c r="P195" s="37"/>
    </row>
    <row r="196" spans="1:16" ht="15.75" customHeight="1" thickBot="1" x14ac:dyDescent="0.3">
      <c r="D196" s="465"/>
      <c r="E196" s="77" t="str">
        <f>'Control Panel'!$E$31</f>
        <v>High</v>
      </c>
      <c r="F196" s="78" t="str">
        <f>'Control Panel'!$E$32</f>
        <v>Medium</v>
      </c>
      <c r="G196" s="79" t="str">
        <f>'Control Panel'!$E$33</f>
        <v>Low</v>
      </c>
      <c r="H196" s="468"/>
      <c r="I196" s="470"/>
      <c r="J196" s="463"/>
      <c r="L196" s="38" t="s">
        <v>33</v>
      </c>
      <c r="M196" s="30">
        <f>E203*'Control Panel'!$G$31*'Control Panel'!$G$36</f>
        <v>396</v>
      </c>
      <c r="N196" s="30">
        <f>F203*'Control Panel'!$G$32*'Control Panel'!$G$36</f>
        <v>112</v>
      </c>
      <c r="O196" s="30">
        <f>G203*'Control Panel'!$G$33*'Control Panel'!$G$36</f>
        <v>1</v>
      </c>
      <c r="P196" s="37"/>
    </row>
    <row r="197" spans="1:16" ht="15.75" customHeight="1" thickBot="1" x14ac:dyDescent="0.3">
      <c r="D197" s="90" t="str">
        <f>'Control Panel'!$E$36</f>
        <v>Yes</v>
      </c>
      <c r="E197" s="83">
        <f>COUNTIFS('General Ledger'!$C:$C,'Control Panel'!$F$31,'General Ledger'!$AB:$AB,'Control Panel'!$F$36)</f>
        <v>0</v>
      </c>
      <c r="F197" s="84">
        <f>COUNTIFS('General Ledger'!$C:$C,'Control Panel'!$F$32,'General Ledger'!$AB:$AB,'Control Panel'!$F$36)</f>
        <v>0</v>
      </c>
      <c r="G197" s="85">
        <f>COUNTIFS('General Ledger'!$C:$C,'Control Panel'!$F$33,'General Ledger'!$AB:$AB,'Control Panel'!$F$36)</f>
        <v>0</v>
      </c>
      <c r="H197" s="73">
        <f>SUM(E197:G197)</f>
        <v>0</v>
      </c>
      <c r="I197" s="145">
        <f>COUNTIFS('General Ledger'!$G:$G,"&lt;&gt;",'General Ledger'!$AB:$AB,'Control Panel'!$F$36)</f>
        <v>0</v>
      </c>
      <c r="J197" s="74"/>
      <c r="L197" s="38" t="str">
        <f>'Control Panel'!$F$36</f>
        <v>Y</v>
      </c>
      <c r="M197" s="30">
        <f>E197*'Control Panel'!$G$31*'Control Panel'!$G$36</f>
        <v>0</v>
      </c>
      <c r="N197" s="30">
        <f>F197*'Control Panel'!$G$32*'Control Panel'!$G$36</f>
        <v>0</v>
      </c>
      <c r="O197" s="30">
        <f>G197*'Control Panel'!$G$33*'Control Panel'!$G$36</f>
        <v>0</v>
      </c>
      <c r="P197" s="37"/>
    </row>
    <row r="198" spans="1:16" ht="15.75" customHeight="1" thickBot="1" x14ac:dyDescent="0.3">
      <c r="D198" s="70" t="str">
        <f>'Control Panel'!$E$37</f>
        <v>Reporting</v>
      </c>
      <c r="E198" s="80">
        <f>COUNTIFS('General Ledger'!$C:$C,'Control Panel'!$F$31,'General Ledger'!$AB:$AB,'Control Panel'!$F$37)</f>
        <v>0</v>
      </c>
      <c r="F198" s="81">
        <f>COUNTIFS('General Ledger'!$C:$C,'Control Panel'!$F$32,'General Ledger'!$AB:$AB,'Control Panel'!$F$37)</f>
        <v>0</v>
      </c>
      <c r="G198" s="82">
        <f>COUNTIFS('General Ledger'!$C:$C,'Control Panel'!$F$33,'General Ledger'!$AB:$AB,'Control Panel'!$F$37)</f>
        <v>0</v>
      </c>
      <c r="H198" s="71">
        <f t="shared" ref="H198:H202" si="26">SUM(E198:G198)</f>
        <v>0</v>
      </c>
      <c r="I198" s="146">
        <f>COUNTIFS('General Ledger'!$G:$G,"&lt;&gt;",'General Ledger'!$AB:$AB,'Control Panel'!$F$37)</f>
        <v>0</v>
      </c>
      <c r="J198" s="138"/>
      <c r="L198" s="38" t="str">
        <f>'Control Panel'!$F$37</f>
        <v>R</v>
      </c>
      <c r="M198" s="30">
        <f>E198*'Control Panel'!$G$31*'Control Panel'!$G$37</f>
        <v>0</v>
      </c>
      <c r="N198" s="30">
        <f>F198*'Control Panel'!$G$32*'Control Panel'!$G$37</f>
        <v>0</v>
      </c>
      <c r="O198" s="30">
        <f>G198*'Control Panel'!$G$33*'Control Panel'!$G$37</f>
        <v>0</v>
      </c>
      <c r="P198" s="37"/>
    </row>
    <row r="199" spans="1:16" ht="15.75" customHeight="1" thickBot="1" x14ac:dyDescent="0.3">
      <c r="D199" s="72" t="str">
        <f>'Control Panel'!$E$38</f>
        <v>Third Party</v>
      </c>
      <c r="E199" s="83">
        <f>COUNTIFS('General Ledger'!$C:$C,'Control Panel'!$F$31,'General Ledger'!$AB:$AB,'Control Panel'!$F$38)</f>
        <v>0</v>
      </c>
      <c r="F199" s="84">
        <f>COUNTIFS('General Ledger'!$C:$C,'Control Panel'!$F$32,'General Ledger'!$AB:$AB,'Control Panel'!$F$38)</f>
        <v>0</v>
      </c>
      <c r="G199" s="85">
        <f>COUNTIFS('General Ledger'!$C:$C,'Control Panel'!$F$33,'General Ledger'!$AB:$AB,'Control Panel'!$F$38)</f>
        <v>0</v>
      </c>
      <c r="H199" s="73">
        <f t="shared" si="26"/>
        <v>0</v>
      </c>
      <c r="I199" s="145">
        <f>COUNTIFS('General Ledger'!$G:$G,"&lt;&gt;",'General Ledger'!$AB:$AB,'Control Panel'!$F$38)</f>
        <v>0</v>
      </c>
      <c r="J199" s="138"/>
      <c r="L199" s="38" t="str">
        <f>'Control Panel'!$F$38</f>
        <v>T</v>
      </c>
      <c r="M199" s="30">
        <f>E199*'Control Panel'!$G$31*'Control Panel'!$G$38</f>
        <v>0</v>
      </c>
      <c r="N199" s="30">
        <f>F199*'Control Panel'!$G$32*'Control Panel'!$G$38</f>
        <v>0</v>
      </c>
      <c r="O199" s="30">
        <f>G199*'Control Panel'!$G$33*'Control Panel'!$G$38</f>
        <v>0</v>
      </c>
      <c r="P199" s="37"/>
    </row>
    <row r="200" spans="1:16" ht="15.75" customHeight="1" thickBot="1" x14ac:dyDescent="0.3">
      <c r="A200" s="22" t="s">
        <v>28</v>
      </c>
      <c r="B200" s="160"/>
      <c r="D200" s="75" t="str">
        <f>'Control Panel'!$E$39</f>
        <v>Modification</v>
      </c>
      <c r="E200" s="80">
        <f>COUNTIFS('General Ledger'!$C:$C,'Control Panel'!$F$31,'General Ledger'!$AB:$AB,'Control Panel'!$F$39)</f>
        <v>0</v>
      </c>
      <c r="F200" s="81">
        <f>COUNTIFS('General Ledger'!$C:$C,'Control Panel'!$F$32,'General Ledger'!$AB:$AB,'Control Panel'!$F$39)</f>
        <v>0</v>
      </c>
      <c r="G200" s="82">
        <f>COUNTIFS('General Ledger'!$C:$C,'Control Panel'!$F$33,'General Ledger'!$AB:$AB,'Control Panel'!$F$39)</f>
        <v>0</v>
      </c>
      <c r="H200" s="71">
        <f t="shared" si="26"/>
        <v>0</v>
      </c>
      <c r="I200" s="146">
        <f>COUNTIFS('General Ledger'!$G:$G,"&lt;&gt;",'General Ledger'!$AB:$AB,'Control Panel'!$F$39)</f>
        <v>0</v>
      </c>
      <c r="J200" s="138"/>
      <c r="L200" s="38" t="str">
        <f>'Control Panel'!$F$39</f>
        <v>M</v>
      </c>
      <c r="M200" s="30">
        <f>E200*'Control Panel'!$G$31*'Control Panel'!$G$39</f>
        <v>0</v>
      </c>
      <c r="N200" s="30">
        <f>F200*'Control Panel'!$G$32*'Control Panel'!$G$39</f>
        <v>0</v>
      </c>
      <c r="O200" s="30">
        <f>G200*'Control Panel'!$G$33*'Control Panel'!$G$39</f>
        <v>0</v>
      </c>
      <c r="P200" s="37"/>
    </row>
    <row r="201" spans="1:16" ht="15.75" customHeight="1" thickBot="1" x14ac:dyDescent="0.3">
      <c r="A201" s="23" t="s">
        <v>29</v>
      </c>
      <c r="B201" s="161"/>
      <c r="D201" s="76" t="str">
        <f>'Control Panel'!$E$40</f>
        <v>Future</v>
      </c>
      <c r="E201" s="83">
        <f>COUNTIFS('General Ledger'!$C:$C,'Control Panel'!$F$31,'General Ledger'!$AB:$AB,'Control Panel'!$F$40)</f>
        <v>0</v>
      </c>
      <c r="F201" s="84">
        <f>COUNTIFS('General Ledger'!$C:$C,'Control Panel'!$F$32,'General Ledger'!$AB:$AB,'Control Panel'!$F$40)</f>
        <v>0</v>
      </c>
      <c r="G201" s="85">
        <f>COUNTIFS('General Ledger'!$C:$C,'Control Panel'!$F$33,'General Ledger'!$AB:$AB,'Control Panel'!$F$40)</f>
        <v>0</v>
      </c>
      <c r="H201" s="73">
        <f t="shared" si="26"/>
        <v>0</v>
      </c>
      <c r="I201" s="145">
        <f>COUNTIFS('General Ledger'!$G:$G,"&lt;&gt;",'General Ledger'!$AB:$AB,'Control Panel'!$F$40)</f>
        <v>0</v>
      </c>
      <c r="J201" s="138"/>
      <c r="L201" s="38" t="str">
        <f>'Control Panel'!$F$40</f>
        <v>F</v>
      </c>
      <c r="M201" s="30">
        <f>E201*'Control Panel'!$G$31*'Control Panel'!$G$40</f>
        <v>0</v>
      </c>
      <c r="N201" s="30">
        <f>F201*'Control Panel'!$G$32*'Control Panel'!$G$40</f>
        <v>0</v>
      </c>
      <c r="O201" s="30">
        <f>G201*'Control Panel'!$G$33*'Control Panel'!$G$40</f>
        <v>0</v>
      </c>
      <c r="P201" s="37"/>
    </row>
    <row r="202" spans="1:16" ht="15.75" customHeight="1" thickBot="1" x14ac:dyDescent="0.3">
      <c r="A202" s="26" t="str">
        <f>IF('General Ledger'!$AC$12&gt;0,"Yes","No")</f>
        <v>No</v>
      </c>
      <c r="B202" s="162">
        <f>IF(A202="Yes",1,0)</f>
        <v>0</v>
      </c>
      <c r="D202" s="89" t="str">
        <f>'Control Panel'!$E$41</f>
        <v>Not Available</v>
      </c>
      <c r="E202" s="80">
        <f>COUNTIFS('General Ledger'!$C:$C,'Control Panel'!$F$31,'General Ledger'!$AB:$AB,'Control Panel'!$F$41)</f>
        <v>99</v>
      </c>
      <c r="F202" s="81">
        <f>COUNTIFS('General Ledger'!$C:$C,'Control Panel'!$F$32,'General Ledger'!$AB:$AB,'Control Panel'!$F$41)</f>
        <v>56</v>
      </c>
      <c r="G202" s="82">
        <f>COUNTIFS('General Ledger'!$C:$C,'Control Panel'!$F$33,'General Ledger'!$AB:$AB,'Control Panel'!$F$41)</f>
        <v>1</v>
      </c>
      <c r="H202" s="71">
        <f t="shared" si="26"/>
        <v>156</v>
      </c>
      <c r="I202" s="146">
        <f>COUNTIFS('General Ledger'!$G:$G,"&lt;&gt;",'General Ledger'!$AB:$AB,'Control Panel'!$F$41)</f>
        <v>0</v>
      </c>
      <c r="J202" s="138"/>
      <c r="L202" s="38" t="str">
        <f>'Control Panel'!$F$41</f>
        <v>N</v>
      </c>
      <c r="M202" s="30">
        <f>E202*'Control Panel'!$G$31*'Control Panel'!$G$41</f>
        <v>0</v>
      </c>
      <c r="N202" s="30">
        <f>F202*'Control Panel'!$G$32*'Control Panel'!$G$41</f>
        <v>0</v>
      </c>
      <c r="O202" s="30">
        <f>G202*'Control Panel'!$G$33*'Control Panel'!$G$41</f>
        <v>0</v>
      </c>
      <c r="P202" s="37"/>
    </row>
    <row r="203" spans="1:16" ht="15.75" customHeight="1" thickBot="1" x14ac:dyDescent="0.3">
      <c r="D203" s="86" t="str">
        <f>$D$93</f>
        <v>Total:</v>
      </c>
      <c r="E203" s="87">
        <f>SUM(E197:E202)</f>
        <v>99</v>
      </c>
      <c r="F203" s="87">
        <f>SUM(F197:F202)</f>
        <v>56</v>
      </c>
      <c r="G203" s="87">
        <f>SUM(G197:G202)</f>
        <v>1</v>
      </c>
      <c r="H203" s="88">
        <f>SUM(H197:H202)</f>
        <v>156</v>
      </c>
      <c r="I203" s="88">
        <f>SUM(I197:I202)</f>
        <v>0</v>
      </c>
      <c r="J203" s="164"/>
      <c r="L203" s="38" t="str">
        <f>D203</f>
        <v>Total:</v>
      </c>
      <c r="M203" s="30">
        <f>SUM(M197:M202)</f>
        <v>0</v>
      </c>
      <c r="N203" s="30">
        <f>SUM(N197:N202)</f>
        <v>0</v>
      </c>
      <c r="O203" s="30">
        <f>SUM(O197:O202)</f>
        <v>0</v>
      </c>
      <c r="P203" s="37"/>
    </row>
    <row r="204" spans="1:16" ht="15.75" customHeight="1" thickBot="1" x14ac:dyDescent="0.3">
      <c r="D204" s="61"/>
      <c r="H204" s="4"/>
      <c r="L204" s="30" t="s">
        <v>34</v>
      </c>
      <c r="M204" s="39">
        <f t="shared" ref="M204:O204" si="27">IF(M196=0,"NA",M203/M196)</f>
        <v>0</v>
      </c>
      <c r="N204" s="39">
        <f t="shared" si="27"/>
        <v>0</v>
      </c>
      <c r="O204" s="39">
        <f t="shared" si="27"/>
        <v>0</v>
      </c>
      <c r="P204" s="37"/>
    </row>
    <row r="205" spans="1:16" ht="15.75" customHeight="1" thickBot="1" x14ac:dyDescent="0.3">
      <c r="D205" s="475" t="str">
        <f>'Control Panel'!F58&amp;" - "&amp;'Control Panel'!E58</f>
        <v>4.13 - Grant Accounting</v>
      </c>
      <c r="E205" s="476"/>
      <c r="F205" s="476"/>
      <c r="G205" s="20"/>
      <c r="H205" s="20"/>
      <c r="I205" s="20" t="str">
        <f>$I$84</f>
        <v xml:space="preserve">Overall Compliance: </v>
      </c>
      <c r="J205" s="21" t="str">
        <f>IF(SUM(M214:O214)=0,"N/A",SUM(M214:O214)/SUM(M207:O207))</f>
        <v>N/A</v>
      </c>
      <c r="L205" s="30"/>
      <c r="M205" s="30"/>
      <c r="N205" s="30"/>
      <c r="O205" s="30"/>
      <c r="P205" s="37"/>
    </row>
    <row r="206" spans="1:16" ht="15.75" customHeight="1" thickBot="1" x14ac:dyDescent="0.3">
      <c r="D206" s="464" t="str">
        <f>$D$85</f>
        <v>Availability</v>
      </c>
      <c r="E206" s="466" t="str">
        <f>$E$85</f>
        <v>Priority</v>
      </c>
      <c r="F206" s="466"/>
      <c r="G206" s="466"/>
      <c r="H206" s="467" t="str">
        <f>$H$85</f>
        <v>Total</v>
      </c>
      <c r="I206" s="469" t="str">
        <f>$I$85</f>
        <v>Comments</v>
      </c>
      <c r="J206" s="462" t="str">
        <f>$J$85</f>
        <v>Availability by Type</v>
      </c>
      <c r="L206" s="30"/>
      <c r="M206" s="38" t="str">
        <f>'Control Panel'!$F$31</f>
        <v>H</v>
      </c>
      <c r="N206" s="38" t="str">
        <f>'Control Panel'!$F$32</f>
        <v>M</v>
      </c>
      <c r="O206" s="38" t="str">
        <f>'Control Panel'!$F$33</f>
        <v>L</v>
      </c>
      <c r="P206" s="37"/>
    </row>
    <row r="207" spans="1:16" ht="15.75" customHeight="1" thickBot="1" x14ac:dyDescent="0.3">
      <c r="D207" s="465"/>
      <c r="E207" s="77" t="str">
        <f>'Control Panel'!$E$31</f>
        <v>High</v>
      </c>
      <c r="F207" s="78" t="str">
        <f>'Control Panel'!$E$32</f>
        <v>Medium</v>
      </c>
      <c r="G207" s="79" t="str">
        <f>'Control Panel'!$E$33</f>
        <v>Low</v>
      </c>
      <c r="H207" s="468"/>
      <c r="I207" s="470"/>
      <c r="J207" s="463"/>
      <c r="L207" s="38" t="s">
        <v>33</v>
      </c>
      <c r="M207" s="30">
        <f>E214*'Control Panel'!$G$31*'Control Panel'!$G$36</f>
        <v>256</v>
      </c>
      <c r="N207" s="30">
        <f>F214*'Control Panel'!$G$32*'Control Panel'!$G$36</f>
        <v>68</v>
      </c>
      <c r="O207" s="30">
        <f>G214*'Control Panel'!$G$33*'Control Panel'!$G$36</f>
        <v>1</v>
      </c>
      <c r="P207" s="37"/>
    </row>
    <row r="208" spans="1:16" ht="15.75" customHeight="1" thickBot="1" x14ac:dyDescent="0.3">
      <c r="D208" s="90" t="str">
        <f>'Control Panel'!$E$36</f>
        <v>Yes</v>
      </c>
      <c r="E208" s="83">
        <f>COUNTIFS('Grant Accounting'!$C:$C,'Control Panel'!$F$31,'Grant Accounting'!$AB:$AB,'Control Panel'!$F$36)</f>
        <v>0</v>
      </c>
      <c r="F208" s="84">
        <f>COUNTIFS('Grant Accounting'!$C:$C,'Control Panel'!$F$32,'Grant Accounting'!$AB:$AB,'Control Panel'!$F$36)</f>
        <v>0</v>
      </c>
      <c r="G208" s="85">
        <f>COUNTIFS('Grant Accounting'!$C:$C,'Control Panel'!$F$33,'Grant Accounting'!$AB:$AB,'Control Panel'!$F$36)</f>
        <v>0</v>
      </c>
      <c r="H208" s="73">
        <f>SUM(E208:G208)</f>
        <v>0</v>
      </c>
      <c r="I208" s="145">
        <f>COUNTIFS('Grant Accounting'!$G:$G,"&lt;&gt;",'Grant Accounting'!$AB:$AB,'Control Panel'!$F$36)</f>
        <v>0</v>
      </c>
      <c r="J208" s="74"/>
      <c r="L208" s="38" t="str">
        <f>'Control Panel'!$F$36</f>
        <v>Y</v>
      </c>
      <c r="M208" s="30">
        <f>E208*'Control Panel'!$G$31*'Control Panel'!$G$36</f>
        <v>0</v>
      </c>
      <c r="N208" s="30">
        <f>F208*'Control Panel'!$G$32*'Control Panel'!$G$36</f>
        <v>0</v>
      </c>
      <c r="O208" s="30">
        <f>G208*'Control Panel'!$G$33*'Control Panel'!$G$36</f>
        <v>0</v>
      </c>
      <c r="P208" s="37"/>
    </row>
    <row r="209" spans="1:16" ht="15.75" customHeight="1" thickBot="1" x14ac:dyDescent="0.3">
      <c r="D209" s="70" t="str">
        <f>'Control Panel'!$E$37</f>
        <v>Reporting</v>
      </c>
      <c r="E209" s="80">
        <f>COUNTIFS('Grant Accounting'!$C:$C,'Control Panel'!$F$31,'Grant Accounting'!$AB:$AB,'Control Panel'!$F$37)</f>
        <v>0</v>
      </c>
      <c r="F209" s="81">
        <f>COUNTIFS('Grant Accounting'!$C:$C,'Control Panel'!$F$32,'Grant Accounting'!$AB:$AB,'Control Panel'!$F$37)</f>
        <v>0</v>
      </c>
      <c r="G209" s="82">
        <f>COUNTIFS('Grant Accounting'!$C:$C,'Control Panel'!$F$33,'Grant Accounting'!$AB:$AB,'Control Panel'!$F$37)</f>
        <v>0</v>
      </c>
      <c r="H209" s="71">
        <f t="shared" ref="H209:H213" si="28">SUM(E209:G209)</f>
        <v>0</v>
      </c>
      <c r="I209" s="146">
        <f>COUNTIFS('Grant Accounting'!$G:$G,"&lt;&gt;",'Grant Accounting'!$AB:$AB,'Control Panel'!$F$37)</f>
        <v>0</v>
      </c>
      <c r="J209" s="138"/>
      <c r="L209" s="38" t="str">
        <f>'Control Panel'!$F$37</f>
        <v>R</v>
      </c>
      <c r="M209" s="30">
        <f>E209*'Control Panel'!$G$31*'Control Panel'!$G$37</f>
        <v>0</v>
      </c>
      <c r="N209" s="30">
        <f>F209*'Control Panel'!$G$32*'Control Panel'!$G$37</f>
        <v>0</v>
      </c>
      <c r="O209" s="30">
        <f>G209*'Control Panel'!$G$33*'Control Panel'!$G$37</f>
        <v>0</v>
      </c>
      <c r="P209" s="37"/>
    </row>
    <row r="210" spans="1:16" ht="15.75" customHeight="1" thickBot="1" x14ac:dyDescent="0.3">
      <c r="D210" s="72" t="str">
        <f>'Control Panel'!$E$38</f>
        <v>Third Party</v>
      </c>
      <c r="E210" s="83">
        <f>COUNTIFS('Grant Accounting'!$C:$C,'Control Panel'!$F$31,'Grant Accounting'!$AB:$AB,'Control Panel'!$F$38)</f>
        <v>0</v>
      </c>
      <c r="F210" s="84">
        <f>COUNTIFS('Grant Accounting'!$C:$C,'Control Panel'!$F$32,'Grant Accounting'!$AB:$AB,'Control Panel'!$F$38)</f>
        <v>0</v>
      </c>
      <c r="G210" s="85">
        <f>COUNTIFS('Grant Accounting'!$C:$C,'Control Panel'!$F$33,'Grant Accounting'!$AB:$AB,'Control Panel'!$F$38)</f>
        <v>0</v>
      </c>
      <c r="H210" s="73">
        <f t="shared" si="28"/>
        <v>0</v>
      </c>
      <c r="I210" s="145">
        <f>COUNTIFS('Grant Accounting'!$G:$G,"&lt;&gt;",'Grant Accounting'!$AB:$AB,'Control Panel'!$F$38)</f>
        <v>0</v>
      </c>
      <c r="J210" s="138"/>
      <c r="L210" s="38" t="str">
        <f>'Control Panel'!$F$38</f>
        <v>T</v>
      </c>
      <c r="M210" s="30">
        <f>E210*'Control Panel'!$G$31*'Control Panel'!$G$38</f>
        <v>0</v>
      </c>
      <c r="N210" s="30">
        <f>F210*'Control Panel'!$G$32*'Control Panel'!$G$38</f>
        <v>0</v>
      </c>
      <c r="O210" s="30">
        <f>G210*'Control Panel'!$G$33*'Control Panel'!$G$38</f>
        <v>0</v>
      </c>
      <c r="P210" s="37"/>
    </row>
    <row r="211" spans="1:16" ht="15.75" customHeight="1" thickBot="1" x14ac:dyDescent="0.3">
      <c r="A211" s="22" t="s">
        <v>28</v>
      </c>
      <c r="B211" s="160"/>
      <c r="D211" s="75" t="str">
        <f>'Control Panel'!$E$39</f>
        <v>Modification</v>
      </c>
      <c r="E211" s="80">
        <f>COUNTIFS('Grant Accounting'!$C:$C,'Control Panel'!$F$31,'Grant Accounting'!$AB:$AB,'Control Panel'!$F$39)</f>
        <v>0</v>
      </c>
      <c r="F211" s="81">
        <f>COUNTIFS('Grant Accounting'!$C:$C,'Control Panel'!$F$32,'Grant Accounting'!$AB:$AB,'Control Panel'!$F$39)</f>
        <v>0</v>
      </c>
      <c r="G211" s="82">
        <f>COUNTIFS('Grant Accounting'!$C:$C,'Control Panel'!$F$33,'Grant Accounting'!$AB:$AB,'Control Panel'!$F$39)</f>
        <v>0</v>
      </c>
      <c r="H211" s="71">
        <f t="shared" si="28"/>
        <v>0</v>
      </c>
      <c r="I211" s="146">
        <f>COUNTIFS('Grant Accounting'!$G:$G,"&lt;&gt;",'Grant Accounting'!$AB:$AB,'Control Panel'!$F$39)</f>
        <v>0</v>
      </c>
      <c r="J211" s="138"/>
      <c r="L211" s="38" t="str">
        <f>'Control Panel'!$F$39</f>
        <v>M</v>
      </c>
      <c r="M211" s="30">
        <f>E211*'Control Panel'!$G$31*'Control Panel'!$G$39</f>
        <v>0</v>
      </c>
      <c r="N211" s="30">
        <f>F211*'Control Panel'!$G$32*'Control Panel'!$G$39</f>
        <v>0</v>
      </c>
      <c r="O211" s="30">
        <f>G211*'Control Panel'!$G$33*'Control Panel'!$G$39</f>
        <v>0</v>
      </c>
      <c r="P211" s="37"/>
    </row>
    <row r="212" spans="1:16" ht="15.75" customHeight="1" thickBot="1" x14ac:dyDescent="0.3">
      <c r="A212" s="23" t="s">
        <v>29</v>
      </c>
      <c r="B212" s="161"/>
      <c r="D212" s="76" t="str">
        <f>'Control Panel'!$E$40</f>
        <v>Future</v>
      </c>
      <c r="E212" s="83">
        <f>COUNTIFS('Grant Accounting'!$C:$C,'Control Panel'!$F$31,'Grant Accounting'!$AB:$AB,'Control Panel'!$F$40)</f>
        <v>0</v>
      </c>
      <c r="F212" s="84">
        <f>COUNTIFS('Grant Accounting'!$C:$C,'Control Panel'!$F$32,'Grant Accounting'!$AB:$AB,'Control Panel'!$F$40)</f>
        <v>0</v>
      </c>
      <c r="G212" s="85">
        <f>COUNTIFS('Grant Accounting'!$C:$C,'Control Panel'!$F$33,'Grant Accounting'!$AB:$AB,'Control Panel'!$F$40)</f>
        <v>0</v>
      </c>
      <c r="H212" s="73">
        <f t="shared" si="28"/>
        <v>0</v>
      </c>
      <c r="I212" s="145">
        <f>COUNTIFS('Grant Accounting'!$G:$G,"&lt;&gt;",'Grant Accounting'!$AB:$AB,'Control Panel'!$F$40)</f>
        <v>0</v>
      </c>
      <c r="J212" s="138"/>
      <c r="L212" s="38" t="str">
        <f>'Control Panel'!$F$40</f>
        <v>F</v>
      </c>
      <c r="M212" s="30">
        <f>E212*'Control Panel'!$G$31*'Control Panel'!$G$40</f>
        <v>0</v>
      </c>
      <c r="N212" s="30">
        <f>F212*'Control Panel'!$G$32*'Control Panel'!$G$40</f>
        <v>0</v>
      </c>
      <c r="O212" s="30">
        <f>G212*'Control Panel'!$G$33*'Control Panel'!$G$40</f>
        <v>0</v>
      </c>
      <c r="P212" s="37"/>
    </row>
    <row r="213" spans="1:16" ht="15.75" customHeight="1" thickBot="1" x14ac:dyDescent="0.3">
      <c r="A213" s="26" t="str">
        <f>IF('Grant Accounting'!$AC$12&gt;0,"Yes","No")</f>
        <v>No</v>
      </c>
      <c r="B213" s="162">
        <f>IF(A213="Yes",1,0)</f>
        <v>0</v>
      </c>
      <c r="D213" s="89" t="str">
        <f>'Control Panel'!$E$41</f>
        <v>Not Available</v>
      </c>
      <c r="E213" s="80">
        <f>COUNTIFS('Grant Accounting'!$C:$C,'Control Panel'!$F$31,'Grant Accounting'!$AB:$AB,'Control Panel'!$F$41)</f>
        <v>64</v>
      </c>
      <c r="F213" s="81">
        <f>COUNTIFS('Grant Accounting'!$C:$C,'Control Panel'!$F$32,'Grant Accounting'!$AB:$AB,'Control Panel'!$F$41)</f>
        <v>34</v>
      </c>
      <c r="G213" s="82">
        <f>COUNTIFS('Grant Accounting'!$C:$C,'Control Panel'!$F$33,'Grant Accounting'!$AB:$AB,'Control Panel'!$F$41)</f>
        <v>1</v>
      </c>
      <c r="H213" s="71">
        <f t="shared" si="28"/>
        <v>99</v>
      </c>
      <c r="I213" s="146">
        <f>COUNTIFS('Grant Accounting'!$G:$G,"&lt;&gt;",'Grant Accounting'!$AB:$AB,'Control Panel'!$F$41)</f>
        <v>0</v>
      </c>
      <c r="J213" s="138"/>
      <c r="L213" s="38" t="str">
        <f>'Control Panel'!$F$41</f>
        <v>N</v>
      </c>
      <c r="M213" s="30">
        <f>E213*'Control Panel'!$G$31*'Control Panel'!$G$41</f>
        <v>0</v>
      </c>
      <c r="N213" s="30">
        <f>F213*'Control Panel'!$G$32*'Control Panel'!$G$41</f>
        <v>0</v>
      </c>
      <c r="O213" s="30">
        <f>G213*'Control Panel'!$G$33*'Control Panel'!$G$41</f>
        <v>0</v>
      </c>
      <c r="P213" s="37"/>
    </row>
    <row r="214" spans="1:16" ht="15.75" customHeight="1" thickBot="1" x14ac:dyDescent="0.3">
      <c r="D214" s="86" t="str">
        <f>$D$93</f>
        <v>Total:</v>
      </c>
      <c r="E214" s="87">
        <f>SUM(E208:E213)</f>
        <v>64</v>
      </c>
      <c r="F214" s="87">
        <f>SUM(F208:F213)</f>
        <v>34</v>
      </c>
      <c r="G214" s="87">
        <f>SUM(G208:G213)</f>
        <v>1</v>
      </c>
      <c r="H214" s="88">
        <f>SUM(H208:H213)</f>
        <v>99</v>
      </c>
      <c r="I214" s="88">
        <f>SUM(I208:I213)</f>
        <v>0</v>
      </c>
      <c r="J214" s="164"/>
      <c r="L214" s="38" t="str">
        <f>D214</f>
        <v>Total:</v>
      </c>
      <c r="M214" s="30">
        <f>SUM(M208:M213)</f>
        <v>0</v>
      </c>
      <c r="N214" s="30">
        <f>SUM(N208:N213)</f>
        <v>0</v>
      </c>
      <c r="O214" s="30">
        <f>SUM(O208:O213)</f>
        <v>0</v>
      </c>
      <c r="P214" s="37"/>
    </row>
    <row r="215" spans="1:16" ht="15.75" customHeight="1" thickBot="1" x14ac:dyDescent="0.3">
      <c r="D215" s="61"/>
      <c r="H215" s="4"/>
      <c r="L215" s="30" t="s">
        <v>34</v>
      </c>
      <c r="M215" s="39">
        <f t="shared" ref="M215:O215" si="29">IF(M207=0,"NA",M214/M207)</f>
        <v>0</v>
      </c>
      <c r="N215" s="39">
        <f t="shared" si="29"/>
        <v>0</v>
      </c>
      <c r="O215" s="39">
        <f t="shared" si="29"/>
        <v>0</v>
      </c>
      <c r="P215" s="37"/>
    </row>
    <row r="216" spans="1:16" ht="15.75" customHeight="1" thickBot="1" x14ac:dyDescent="0.3">
      <c r="D216" s="475" t="str">
        <f>'Control Panel'!F59&amp;" - "&amp;'Control Panel'!E59</f>
        <v>4.14 - Human Resources</v>
      </c>
      <c r="E216" s="476"/>
      <c r="F216" s="476"/>
      <c r="G216" s="20"/>
      <c r="H216" s="20"/>
      <c r="I216" s="20" t="str">
        <f>$I$84</f>
        <v xml:space="preserve">Overall Compliance: </v>
      </c>
      <c r="J216" s="21" t="str">
        <f>IF(SUM(M225:O225)=0,"N/A",SUM(M225:O225)/SUM(M218:O218))</f>
        <v>N/A</v>
      </c>
      <c r="L216" s="30"/>
      <c r="M216" s="30"/>
      <c r="N216" s="30"/>
      <c r="O216" s="30"/>
      <c r="P216" s="37"/>
    </row>
    <row r="217" spans="1:16" ht="15.75" customHeight="1" thickBot="1" x14ac:dyDescent="0.3">
      <c r="D217" s="464" t="str">
        <f>$D$85</f>
        <v>Availability</v>
      </c>
      <c r="E217" s="466" t="str">
        <f>$E$85</f>
        <v>Priority</v>
      </c>
      <c r="F217" s="466"/>
      <c r="G217" s="466"/>
      <c r="H217" s="467" t="str">
        <f>$H$85</f>
        <v>Total</v>
      </c>
      <c r="I217" s="469" t="str">
        <f>$I$85</f>
        <v>Comments</v>
      </c>
      <c r="J217" s="462" t="str">
        <f>$J$85</f>
        <v>Availability by Type</v>
      </c>
      <c r="L217" s="30"/>
      <c r="M217" s="38" t="str">
        <f>'Control Panel'!$F$31</f>
        <v>H</v>
      </c>
      <c r="N217" s="38" t="str">
        <f>'Control Panel'!$F$32</f>
        <v>M</v>
      </c>
      <c r="O217" s="38" t="str">
        <f>'Control Panel'!$F$33</f>
        <v>L</v>
      </c>
      <c r="P217" s="37"/>
    </row>
    <row r="218" spans="1:16" ht="15.75" customHeight="1" thickBot="1" x14ac:dyDescent="0.3">
      <c r="D218" s="465"/>
      <c r="E218" s="77" t="str">
        <f>'Control Panel'!$E$31</f>
        <v>High</v>
      </c>
      <c r="F218" s="78" t="str">
        <f>'Control Panel'!$E$32</f>
        <v>Medium</v>
      </c>
      <c r="G218" s="79" t="str">
        <f>'Control Panel'!$E$33</f>
        <v>Low</v>
      </c>
      <c r="H218" s="468"/>
      <c r="I218" s="470"/>
      <c r="J218" s="463"/>
      <c r="L218" s="38" t="s">
        <v>33</v>
      </c>
      <c r="M218" s="30">
        <f>E225*'Control Panel'!$G$31*'Control Panel'!$G$36</f>
        <v>1304</v>
      </c>
      <c r="N218" s="30">
        <f>F225*'Control Panel'!$G$32*'Control Panel'!$G$36</f>
        <v>240</v>
      </c>
      <c r="O218" s="30">
        <f>G225*'Control Panel'!$G$33*'Control Panel'!$G$36</f>
        <v>10</v>
      </c>
      <c r="P218" s="37"/>
    </row>
    <row r="219" spans="1:16" ht="15.75" customHeight="1" thickBot="1" x14ac:dyDescent="0.3">
      <c r="D219" s="90" t="str">
        <f>'Control Panel'!$E$36</f>
        <v>Yes</v>
      </c>
      <c r="E219" s="83">
        <f>COUNTIFS('Human Resources'!$C:$C,'Control Panel'!$F$31,'Human Resources'!$AB:$AB,'Control Panel'!$F$36)</f>
        <v>0</v>
      </c>
      <c r="F219" s="84">
        <f>COUNTIFS('Human Resources'!$C:$C,'Control Panel'!$F$32,'Human Resources'!$AB:$AB,'Control Panel'!$F$36)</f>
        <v>0</v>
      </c>
      <c r="G219" s="85">
        <f>COUNTIFS('Human Resources'!$C:$C,'Control Panel'!$F$33,'Human Resources'!$AB:$AB,'Control Panel'!$F$36)</f>
        <v>0</v>
      </c>
      <c r="H219" s="73">
        <f>SUM(E219:G219)</f>
        <v>0</v>
      </c>
      <c r="I219" s="145">
        <f>COUNTIFS('Human Resources'!$G:$G,"&lt;&gt;",'Human Resources'!$AB:$AB,'Control Panel'!$F$36)</f>
        <v>0</v>
      </c>
      <c r="J219" s="74"/>
      <c r="L219" s="38" t="str">
        <f>'Control Panel'!$F$36</f>
        <v>Y</v>
      </c>
      <c r="M219" s="30">
        <f>E219*'Control Panel'!$G$31*'Control Panel'!$G$36</f>
        <v>0</v>
      </c>
      <c r="N219" s="30">
        <f>F219*'Control Panel'!$G$32*'Control Panel'!$G$36</f>
        <v>0</v>
      </c>
      <c r="O219" s="30">
        <f>G219*'Control Panel'!$G$33*'Control Panel'!$G$36</f>
        <v>0</v>
      </c>
      <c r="P219" s="37"/>
    </row>
    <row r="220" spans="1:16" ht="15.75" customHeight="1" thickBot="1" x14ac:dyDescent="0.3">
      <c r="D220" s="70" t="str">
        <f>'Control Panel'!$E$37</f>
        <v>Reporting</v>
      </c>
      <c r="E220" s="80">
        <f>COUNTIFS('Human Resources'!$C:$C,'Control Panel'!$F$31,'Human Resources'!$AB:$AB,'Control Panel'!$F$37)</f>
        <v>0</v>
      </c>
      <c r="F220" s="81">
        <f>COUNTIFS('Human Resources'!$C:$C,'Control Panel'!$F$32,'Human Resources'!$AB:$AB,'Control Panel'!$F$37)</f>
        <v>0</v>
      </c>
      <c r="G220" s="82">
        <f>COUNTIFS('Human Resources'!$C:$C,'Control Panel'!$F$33,'Human Resources'!$AB:$AB,'Control Panel'!$F$37)</f>
        <v>0</v>
      </c>
      <c r="H220" s="71">
        <f t="shared" ref="H220:H224" si="30">SUM(E220:G220)</f>
        <v>0</v>
      </c>
      <c r="I220" s="146">
        <f>COUNTIFS('Human Resources'!$G:$G,"&lt;&gt;",'Human Resources'!$AB:$AB,'Control Panel'!$F$37)</f>
        <v>0</v>
      </c>
      <c r="J220" s="138"/>
      <c r="L220" s="38" t="str">
        <f>'Control Panel'!$F$37</f>
        <v>R</v>
      </c>
      <c r="M220" s="30">
        <f>E220*'Control Panel'!$G$31*'Control Panel'!$G$37</f>
        <v>0</v>
      </c>
      <c r="N220" s="30">
        <f>F220*'Control Panel'!$G$32*'Control Panel'!$G$37</f>
        <v>0</v>
      </c>
      <c r="O220" s="30">
        <f>G220*'Control Panel'!$G$33*'Control Panel'!$G$37</f>
        <v>0</v>
      </c>
      <c r="P220" s="37"/>
    </row>
    <row r="221" spans="1:16" ht="15.75" customHeight="1" thickBot="1" x14ac:dyDescent="0.3">
      <c r="D221" s="72" t="str">
        <f>'Control Panel'!$E$38</f>
        <v>Third Party</v>
      </c>
      <c r="E221" s="83">
        <f>COUNTIFS('Human Resources'!$C:$C,'Control Panel'!$F$31,'Human Resources'!$AB:$AB,'Control Panel'!$F$38)</f>
        <v>0</v>
      </c>
      <c r="F221" s="84">
        <f>COUNTIFS('Human Resources'!$C:$C,'Control Panel'!$F$32,'Human Resources'!$AB:$AB,'Control Panel'!$F$38)</f>
        <v>0</v>
      </c>
      <c r="G221" s="85">
        <f>COUNTIFS('Human Resources'!$C:$C,'Control Panel'!$F$33,'Human Resources'!$AB:$AB,'Control Panel'!$F$38)</f>
        <v>0</v>
      </c>
      <c r="H221" s="73">
        <f t="shared" si="30"/>
        <v>0</v>
      </c>
      <c r="I221" s="145">
        <f>COUNTIFS('Human Resources'!$G:$G,"&lt;&gt;",'Human Resources'!$AB:$AB,'Control Panel'!$F$38)</f>
        <v>0</v>
      </c>
      <c r="J221" s="138"/>
      <c r="L221" s="38" t="str">
        <f>'Control Panel'!$F$38</f>
        <v>T</v>
      </c>
      <c r="M221" s="30">
        <f>E221*'Control Panel'!$G$31*'Control Panel'!$G$38</f>
        <v>0</v>
      </c>
      <c r="N221" s="30">
        <f>F221*'Control Panel'!$G$32*'Control Panel'!$G$38</f>
        <v>0</v>
      </c>
      <c r="O221" s="30">
        <f>G221*'Control Panel'!$G$33*'Control Panel'!$G$38</f>
        <v>0</v>
      </c>
      <c r="P221" s="37"/>
    </row>
    <row r="222" spans="1:16" ht="15.75" customHeight="1" thickBot="1" x14ac:dyDescent="0.3">
      <c r="A222" s="22" t="s">
        <v>28</v>
      </c>
      <c r="B222" s="160"/>
      <c r="D222" s="75" t="str">
        <f>'Control Panel'!$E$39</f>
        <v>Modification</v>
      </c>
      <c r="E222" s="80">
        <f>COUNTIFS('Human Resources'!$C:$C,'Control Panel'!$F$31,'Human Resources'!$AB:$AB,'Control Panel'!$F$39)</f>
        <v>0</v>
      </c>
      <c r="F222" s="81">
        <f>COUNTIFS('Human Resources'!$C:$C,'Control Panel'!$F$32,'Human Resources'!$AB:$AB,'Control Panel'!$F$39)</f>
        <v>0</v>
      </c>
      <c r="G222" s="82">
        <f>COUNTIFS('Human Resources'!$C:$C,'Control Panel'!$F$33,'Human Resources'!$AB:$AB,'Control Panel'!$F$39)</f>
        <v>0</v>
      </c>
      <c r="H222" s="71">
        <f t="shared" si="30"/>
        <v>0</v>
      </c>
      <c r="I222" s="146">
        <f>COUNTIFS('Human Resources'!$G:$G,"&lt;&gt;",'Human Resources'!$AB:$AB,'Control Panel'!$F$39)</f>
        <v>0</v>
      </c>
      <c r="J222" s="138"/>
      <c r="L222" s="38" t="str">
        <f>'Control Panel'!$F$39</f>
        <v>M</v>
      </c>
      <c r="M222" s="30">
        <f>E222*'Control Panel'!$G$31*'Control Panel'!$G$39</f>
        <v>0</v>
      </c>
      <c r="N222" s="30">
        <f>F222*'Control Panel'!$G$32*'Control Panel'!$G$39</f>
        <v>0</v>
      </c>
      <c r="O222" s="30">
        <f>G222*'Control Panel'!$G$33*'Control Panel'!$G$39</f>
        <v>0</v>
      </c>
      <c r="P222" s="37"/>
    </row>
    <row r="223" spans="1:16" ht="15.75" customHeight="1" thickBot="1" x14ac:dyDescent="0.3">
      <c r="A223" s="23" t="s">
        <v>29</v>
      </c>
      <c r="B223" s="161"/>
      <c r="D223" s="76" t="str">
        <f>'Control Panel'!$E$40</f>
        <v>Future</v>
      </c>
      <c r="E223" s="83">
        <f>COUNTIFS('Human Resources'!$C:$C,'Control Panel'!$F$31,'Human Resources'!$AB:$AB,'Control Panel'!$F$40)</f>
        <v>0</v>
      </c>
      <c r="F223" s="84">
        <f>COUNTIFS('Human Resources'!$C:$C,'Control Panel'!$F$32,'Human Resources'!$AB:$AB,'Control Panel'!$F$40)</f>
        <v>0</v>
      </c>
      <c r="G223" s="85">
        <f>COUNTIFS('Human Resources'!$C:$C,'Control Panel'!$F$33,'Human Resources'!$AB:$AB,'Control Panel'!$F$40)</f>
        <v>0</v>
      </c>
      <c r="H223" s="73">
        <f t="shared" si="30"/>
        <v>0</v>
      </c>
      <c r="I223" s="145">
        <f>COUNTIFS('Human Resources'!$G:$G,"&lt;&gt;",'Human Resources'!$AB:$AB,'Control Panel'!$F$40)</f>
        <v>0</v>
      </c>
      <c r="J223" s="138"/>
      <c r="L223" s="38" t="str">
        <f>'Control Panel'!$F$40</f>
        <v>F</v>
      </c>
      <c r="M223" s="30">
        <f>E223*'Control Panel'!$G$31*'Control Panel'!$G$40</f>
        <v>0</v>
      </c>
      <c r="N223" s="30">
        <f>F223*'Control Panel'!$G$32*'Control Panel'!$G$40</f>
        <v>0</v>
      </c>
      <c r="O223" s="30">
        <f>G223*'Control Panel'!$G$33*'Control Panel'!$G$40</f>
        <v>0</v>
      </c>
      <c r="P223" s="37"/>
    </row>
    <row r="224" spans="1:16" ht="15.75" customHeight="1" thickBot="1" x14ac:dyDescent="0.3">
      <c r="A224" s="26" t="str">
        <f>IF('Human Resources'!$AC$12&gt;0,"Yes","No")</f>
        <v>No</v>
      </c>
      <c r="B224" s="162">
        <f>IF(A224="Yes",1,0)</f>
        <v>0</v>
      </c>
      <c r="D224" s="89" t="str">
        <f>'Control Panel'!$E$41</f>
        <v>Not Available</v>
      </c>
      <c r="E224" s="80">
        <f>COUNTIFS('Human Resources'!$C:$C,'Control Panel'!$F$31,'Human Resources'!$AB:$AB,'Control Panel'!$F$41)</f>
        <v>326</v>
      </c>
      <c r="F224" s="81">
        <f>COUNTIFS('Human Resources'!$C:$C,'Control Panel'!$F$32,'Human Resources'!$AB:$AB,'Control Panel'!$F$41)</f>
        <v>120</v>
      </c>
      <c r="G224" s="82">
        <f>COUNTIFS('Human Resources'!$C:$C,'Control Panel'!$F$33,'Human Resources'!$AB:$AB,'Control Panel'!$F$41)</f>
        <v>10</v>
      </c>
      <c r="H224" s="71">
        <f t="shared" si="30"/>
        <v>456</v>
      </c>
      <c r="I224" s="146">
        <f>COUNTIFS('Human Resources'!$G:$G,"&lt;&gt;",'Human Resources'!$AB:$AB,'Control Panel'!$F$41)</f>
        <v>0</v>
      </c>
      <c r="J224" s="138"/>
      <c r="L224" s="38" t="str">
        <f>'Control Panel'!$F$41</f>
        <v>N</v>
      </c>
      <c r="M224" s="30">
        <f>E224*'Control Panel'!$G$31*'Control Panel'!$G$41</f>
        <v>0</v>
      </c>
      <c r="N224" s="30">
        <f>F224*'Control Panel'!$G$32*'Control Panel'!$G$41</f>
        <v>0</v>
      </c>
      <c r="O224" s="30">
        <f>G224*'Control Panel'!$G$33*'Control Panel'!$G$41</f>
        <v>0</v>
      </c>
      <c r="P224" s="37"/>
    </row>
    <row r="225" spans="1:16" ht="15.75" customHeight="1" thickBot="1" x14ac:dyDescent="0.3">
      <c r="D225" s="86" t="str">
        <f>$D$93</f>
        <v>Total:</v>
      </c>
      <c r="E225" s="87">
        <f>SUM(E219:E224)</f>
        <v>326</v>
      </c>
      <c r="F225" s="87">
        <f>SUM(F219:F224)</f>
        <v>120</v>
      </c>
      <c r="G225" s="87">
        <f>SUM(G219:G224)</f>
        <v>10</v>
      </c>
      <c r="H225" s="88">
        <f>SUM(H219:H224)</f>
        <v>456</v>
      </c>
      <c r="I225" s="88">
        <f>SUM(I219:I224)</f>
        <v>0</v>
      </c>
      <c r="J225" s="164"/>
      <c r="L225" s="38" t="str">
        <f>D225</f>
        <v>Total:</v>
      </c>
      <c r="M225" s="30">
        <f>SUM(M219:M224)</f>
        <v>0</v>
      </c>
      <c r="N225" s="30">
        <f>SUM(N219:N224)</f>
        <v>0</v>
      </c>
      <c r="O225" s="30">
        <f>SUM(O219:O224)</f>
        <v>0</v>
      </c>
      <c r="P225" s="37"/>
    </row>
    <row r="226" spans="1:16" ht="15.75" customHeight="1" thickBot="1" x14ac:dyDescent="0.3">
      <c r="D226" s="61"/>
      <c r="H226" s="4"/>
      <c r="L226" s="30" t="s">
        <v>34</v>
      </c>
      <c r="M226" s="39">
        <f t="shared" ref="M226:O226" si="31">IF(M218=0,"NA",M225/M218)</f>
        <v>0</v>
      </c>
      <c r="N226" s="39">
        <f t="shared" si="31"/>
        <v>0</v>
      </c>
      <c r="O226" s="39">
        <f t="shared" si="31"/>
        <v>0</v>
      </c>
      <c r="P226" s="37"/>
    </row>
    <row r="227" spans="1:16" ht="15.75" customHeight="1" thickBot="1" x14ac:dyDescent="0.3">
      <c r="D227" s="475" t="str">
        <f>'Control Panel'!F60&amp;" - "&amp;'Control Panel'!E60</f>
        <v>4.15 - Inspections and Code Enforcement</v>
      </c>
      <c r="E227" s="476"/>
      <c r="F227" s="476"/>
      <c r="G227" s="20"/>
      <c r="H227" s="20"/>
      <c r="I227" s="20" t="str">
        <f>$I$84</f>
        <v xml:space="preserve">Overall Compliance: </v>
      </c>
      <c r="J227" s="21" t="str">
        <f>IF(SUM(M236:O236)=0,"N/A",SUM(M236:O236)/SUM(M229:O229))</f>
        <v>N/A</v>
      </c>
      <c r="L227" s="30"/>
      <c r="M227" s="30"/>
      <c r="N227" s="30"/>
      <c r="O227" s="30"/>
      <c r="P227" s="37"/>
    </row>
    <row r="228" spans="1:16" ht="15.75" customHeight="1" thickBot="1" x14ac:dyDescent="0.3">
      <c r="D228" s="464" t="str">
        <f>$D$85</f>
        <v>Availability</v>
      </c>
      <c r="E228" s="466" t="str">
        <f>$E$85</f>
        <v>Priority</v>
      </c>
      <c r="F228" s="466"/>
      <c r="G228" s="466"/>
      <c r="H228" s="467" t="str">
        <f>$H$85</f>
        <v>Total</v>
      </c>
      <c r="I228" s="469" t="str">
        <f>$I$85</f>
        <v>Comments</v>
      </c>
      <c r="J228" s="462" t="str">
        <f>$J$85</f>
        <v>Availability by Type</v>
      </c>
      <c r="L228" s="30"/>
      <c r="M228" s="38" t="str">
        <f>'Control Panel'!$F$31</f>
        <v>H</v>
      </c>
      <c r="N228" s="38" t="str">
        <f>'Control Panel'!$F$32</f>
        <v>M</v>
      </c>
      <c r="O228" s="38" t="str">
        <f>'Control Panel'!$F$33</f>
        <v>L</v>
      </c>
      <c r="P228" s="37"/>
    </row>
    <row r="229" spans="1:16" ht="15.75" customHeight="1" thickBot="1" x14ac:dyDescent="0.3">
      <c r="D229" s="465"/>
      <c r="E229" s="77" t="str">
        <f>'Control Panel'!$E$31</f>
        <v>High</v>
      </c>
      <c r="F229" s="78" t="str">
        <f>'Control Panel'!$E$32</f>
        <v>Medium</v>
      </c>
      <c r="G229" s="79" t="str">
        <f>'Control Panel'!$E$33</f>
        <v>Low</v>
      </c>
      <c r="H229" s="468"/>
      <c r="I229" s="470"/>
      <c r="J229" s="463"/>
      <c r="L229" s="38" t="s">
        <v>33</v>
      </c>
      <c r="M229" s="30">
        <f>E236*'Control Panel'!$G$31*'Control Panel'!$G$36</f>
        <v>212</v>
      </c>
      <c r="N229" s="30">
        <f>F236*'Control Panel'!$G$32*'Control Panel'!$G$36</f>
        <v>26</v>
      </c>
      <c r="O229" s="30">
        <f>G236*'Control Panel'!$G$33*'Control Panel'!$G$36</f>
        <v>1</v>
      </c>
      <c r="P229" s="37"/>
    </row>
    <row r="230" spans="1:16" ht="15.75" customHeight="1" thickBot="1" x14ac:dyDescent="0.3">
      <c r="D230" s="90" t="str">
        <f>'Control Panel'!$E$36</f>
        <v>Yes</v>
      </c>
      <c r="E230" s="83">
        <f>COUNTIFS('Inspections and Code Enforcemen'!$C:$C,'Control Panel'!$F$31,'Inspections and Code Enforcemen'!$AB:$AB,'Control Panel'!$F$36)</f>
        <v>0</v>
      </c>
      <c r="F230" s="84">
        <f>COUNTIFS('Inspections and Code Enforcemen'!$C:$C,'Control Panel'!$F$32,'Inspections and Code Enforcemen'!$AB:$AB,'Control Panel'!$F$36)</f>
        <v>0</v>
      </c>
      <c r="G230" s="85">
        <f>COUNTIFS('Inspections and Code Enforcemen'!$C:$C,'Control Panel'!$F$33,'Inspections and Code Enforcemen'!$AB:$AB,'Control Panel'!$F$36)</f>
        <v>0</v>
      </c>
      <c r="H230" s="73">
        <f>SUM(E230:G230)</f>
        <v>0</v>
      </c>
      <c r="I230" s="145">
        <f>COUNTIFS('Inspections and Code Enforcemen'!$G:$G,"&lt;&gt;",'Inspections and Code Enforcemen'!$AB:$AB,'Control Panel'!$F$36)</f>
        <v>0</v>
      </c>
      <c r="J230" s="74"/>
      <c r="L230" s="38" t="str">
        <f>'Control Panel'!$F$36</f>
        <v>Y</v>
      </c>
      <c r="M230" s="30">
        <f>E230*'Control Panel'!$G$31*'Control Panel'!$G$36</f>
        <v>0</v>
      </c>
      <c r="N230" s="30">
        <f>F230*'Control Panel'!$G$32*'Control Panel'!$G$36</f>
        <v>0</v>
      </c>
      <c r="O230" s="30">
        <f>G230*'Control Panel'!$G$33*'Control Panel'!$G$36</f>
        <v>0</v>
      </c>
      <c r="P230" s="37"/>
    </row>
    <row r="231" spans="1:16" ht="15.75" customHeight="1" thickBot="1" x14ac:dyDescent="0.3">
      <c r="D231" s="70" t="str">
        <f>'Control Panel'!$E$37</f>
        <v>Reporting</v>
      </c>
      <c r="E231" s="80">
        <f>COUNTIFS('Inspections and Code Enforcemen'!$C:$C,'Control Panel'!$F$31,'Inspections and Code Enforcemen'!$AB:$AB,'Control Panel'!$F$37)</f>
        <v>0</v>
      </c>
      <c r="F231" s="81">
        <f>COUNTIFS('Inspections and Code Enforcemen'!$C:$C,'Control Panel'!$F$32,'Inspections and Code Enforcemen'!$AB:$AB,'Control Panel'!$F$37)</f>
        <v>0</v>
      </c>
      <c r="G231" s="82">
        <f>COUNTIFS('Inspections and Code Enforcemen'!$C:$C,'Control Panel'!$F$33,'Inspections and Code Enforcemen'!$AB:$AB,'Control Panel'!$F$37)</f>
        <v>0</v>
      </c>
      <c r="H231" s="71">
        <f t="shared" ref="H231:H235" si="32">SUM(E231:G231)</f>
        <v>0</v>
      </c>
      <c r="I231" s="146">
        <f>COUNTIFS('Inspections and Code Enforcemen'!$G:$G,"&lt;&gt;",'Inspections and Code Enforcemen'!$AB:$AB,'Control Panel'!$F$37)</f>
        <v>0</v>
      </c>
      <c r="J231" s="138"/>
      <c r="L231" s="38" t="str">
        <f>'Control Panel'!$F$37</f>
        <v>R</v>
      </c>
      <c r="M231" s="30">
        <f>E231*'Control Panel'!$G$31*'Control Panel'!$G$37</f>
        <v>0</v>
      </c>
      <c r="N231" s="30">
        <f>F231*'Control Panel'!$G$32*'Control Panel'!$G$37</f>
        <v>0</v>
      </c>
      <c r="O231" s="30">
        <f>G231*'Control Panel'!$G$33*'Control Panel'!$G$37</f>
        <v>0</v>
      </c>
      <c r="P231" s="37"/>
    </row>
    <row r="232" spans="1:16" ht="15.75" customHeight="1" thickBot="1" x14ac:dyDescent="0.3">
      <c r="D232" s="72" t="str">
        <f>'Control Panel'!$E$38</f>
        <v>Third Party</v>
      </c>
      <c r="E232" s="83">
        <f>COUNTIFS('Inspections and Code Enforcemen'!$C:$C,'Control Panel'!$F$31,'Inspections and Code Enforcemen'!$AB:$AB,'Control Panel'!$F$38)</f>
        <v>0</v>
      </c>
      <c r="F232" s="84">
        <f>COUNTIFS('Inspections and Code Enforcemen'!$C:$C,'Control Panel'!$F$32,'Inspections and Code Enforcemen'!$AB:$AB,'Control Panel'!$F$38)</f>
        <v>0</v>
      </c>
      <c r="G232" s="85">
        <f>COUNTIFS('Inspections and Code Enforcemen'!$C:$C,'Control Panel'!$F$33,'Inspections and Code Enforcemen'!$AB:$AB,'Control Panel'!$F$38)</f>
        <v>0</v>
      </c>
      <c r="H232" s="73">
        <f t="shared" si="32"/>
        <v>0</v>
      </c>
      <c r="I232" s="145">
        <f>COUNTIFS('Inspections and Code Enforcemen'!$G:$G,"&lt;&gt;",'Inspections and Code Enforcemen'!$AB:$AB,'Control Panel'!$F$38)</f>
        <v>0</v>
      </c>
      <c r="J232" s="138"/>
      <c r="L232" s="38" t="str">
        <f>'Control Panel'!$F$38</f>
        <v>T</v>
      </c>
      <c r="M232" s="30">
        <f>E232*'Control Panel'!$G$31*'Control Panel'!$G$38</f>
        <v>0</v>
      </c>
      <c r="N232" s="30">
        <f>F232*'Control Panel'!$G$32*'Control Panel'!$G$38</f>
        <v>0</v>
      </c>
      <c r="O232" s="30">
        <f>G232*'Control Panel'!$G$33*'Control Panel'!$G$38</f>
        <v>0</v>
      </c>
      <c r="P232" s="37"/>
    </row>
    <row r="233" spans="1:16" ht="15.75" customHeight="1" thickBot="1" x14ac:dyDescent="0.3">
      <c r="A233" s="22" t="s">
        <v>28</v>
      </c>
      <c r="B233" s="160"/>
      <c r="D233" s="75" t="str">
        <f>'Control Panel'!$E$39</f>
        <v>Modification</v>
      </c>
      <c r="E233" s="80">
        <f>COUNTIFS('Inspections and Code Enforcemen'!$C:$C,'Control Panel'!$F$31,'Inspections and Code Enforcemen'!$AB:$AB,'Control Panel'!$F$39)</f>
        <v>0</v>
      </c>
      <c r="F233" s="81">
        <f>COUNTIFS('Inspections and Code Enforcemen'!$C:$C,'Control Panel'!$F$32,'Inspections and Code Enforcemen'!$AB:$AB,'Control Panel'!$F$39)</f>
        <v>0</v>
      </c>
      <c r="G233" s="82">
        <f>COUNTIFS('Inspections and Code Enforcemen'!$C:$C,'Control Panel'!$F$33,'Inspections and Code Enforcemen'!$AB:$AB,'Control Panel'!$F$39)</f>
        <v>0</v>
      </c>
      <c r="H233" s="71">
        <f t="shared" si="32"/>
        <v>0</v>
      </c>
      <c r="I233" s="146">
        <f>COUNTIFS('Inspections and Code Enforcemen'!$G:$G,"&lt;&gt;",'Inspections and Code Enforcemen'!$AB:$AB,'Control Panel'!$F$39)</f>
        <v>0</v>
      </c>
      <c r="J233" s="138"/>
      <c r="L233" s="38" t="str">
        <f>'Control Panel'!$F$39</f>
        <v>M</v>
      </c>
      <c r="M233" s="30">
        <f>E233*'Control Panel'!$G$31*'Control Panel'!$G$39</f>
        <v>0</v>
      </c>
      <c r="N233" s="30">
        <f>F233*'Control Panel'!$G$32*'Control Panel'!$G$39</f>
        <v>0</v>
      </c>
      <c r="O233" s="30">
        <f>G233*'Control Panel'!$G$33*'Control Panel'!$G$39</f>
        <v>0</v>
      </c>
      <c r="P233" s="37"/>
    </row>
    <row r="234" spans="1:16" ht="15.75" customHeight="1" thickBot="1" x14ac:dyDescent="0.3">
      <c r="A234" s="23" t="s">
        <v>29</v>
      </c>
      <c r="B234" s="161"/>
      <c r="D234" s="76" t="str">
        <f>'Control Panel'!$E$40</f>
        <v>Future</v>
      </c>
      <c r="E234" s="83">
        <f>COUNTIFS('Inspections and Code Enforcemen'!$C:$C,'Control Panel'!$F$31,'Inspections and Code Enforcemen'!$AB:$AB,'Control Panel'!$F$40)</f>
        <v>0</v>
      </c>
      <c r="F234" s="84">
        <f>COUNTIFS('Inspections and Code Enforcemen'!$C:$C,'Control Panel'!$F$32,'Inspections and Code Enforcemen'!$AB:$AB,'Control Panel'!$F$40)</f>
        <v>0</v>
      </c>
      <c r="G234" s="85">
        <f>COUNTIFS('Inspections and Code Enforcemen'!$C:$C,'Control Panel'!$F$33,'Inspections and Code Enforcemen'!$AB:$AB,'Control Panel'!$F$40)</f>
        <v>0</v>
      </c>
      <c r="H234" s="73">
        <f t="shared" si="32"/>
        <v>0</v>
      </c>
      <c r="I234" s="145">
        <f>COUNTIFS('Inspections and Code Enforcemen'!$G:$G,"&lt;&gt;",'Inspections and Code Enforcemen'!$AB:$AB,'Control Panel'!$F$40)</f>
        <v>0</v>
      </c>
      <c r="J234" s="138"/>
      <c r="L234" s="38" t="str">
        <f>'Control Panel'!$F$40</f>
        <v>F</v>
      </c>
      <c r="M234" s="30">
        <f>E234*'Control Panel'!$G$31*'Control Panel'!$G$40</f>
        <v>0</v>
      </c>
      <c r="N234" s="30">
        <f>F234*'Control Panel'!$G$32*'Control Panel'!$G$40</f>
        <v>0</v>
      </c>
      <c r="O234" s="30">
        <f>G234*'Control Panel'!$G$33*'Control Panel'!$G$40</f>
        <v>0</v>
      </c>
      <c r="P234" s="37"/>
    </row>
    <row r="235" spans="1:16" ht="15.75" customHeight="1" thickBot="1" x14ac:dyDescent="0.3">
      <c r="A235" s="26" t="str">
        <f>IF('Inspections and Code Enforcemen'!$AC$12&gt;0,"Yes","No")</f>
        <v>No</v>
      </c>
      <c r="B235" s="162">
        <f>IF(A235="Yes",1,0)</f>
        <v>0</v>
      </c>
      <c r="D235" s="89" t="str">
        <f>'Control Panel'!$E$41</f>
        <v>Not Available</v>
      </c>
      <c r="E235" s="80">
        <f>COUNTIFS('Inspections and Code Enforcemen'!$C:$C,'Control Panel'!$F$31,'Inspections and Code Enforcemen'!$AB:$AB,'Control Panel'!$F$41)</f>
        <v>53</v>
      </c>
      <c r="F235" s="81">
        <f>COUNTIFS('Inspections and Code Enforcemen'!$C:$C,'Control Panel'!$F$32,'Inspections and Code Enforcemen'!$AB:$AB,'Control Panel'!$F$41)</f>
        <v>13</v>
      </c>
      <c r="G235" s="82">
        <f>COUNTIFS('Inspections and Code Enforcemen'!$C:$C,'Control Panel'!$F$33,'Inspections and Code Enforcemen'!$AB:$AB,'Control Panel'!$F$41)</f>
        <v>1</v>
      </c>
      <c r="H235" s="71">
        <f t="shared" si="32"/>
        <v>67</v>
      </c>
      <c r="I235" s="146">
        <f>COUNTIFS('Inspections and Code Enforcemen'!$G:$G,"&lt;&gt;",'Inspections and Code Enforcemen'!$AB:$AB,'Control Panel'!$F$41)</f>
        <v>0</v>
      </c>
      <c r="J235" s="138"/>
      <c r="L235" s="38" t="str">
        <f>'Control Panel'!$F$41</f>
        <v>N</v>
      </c>
      <c r="M235" s="30">
        <f>E235*'Control Panel'!$G$31*'Control Panel'!$G$41</f>
        <v>0</v>
      </c>
      <c r="N235" s="30">
        <f>F235*'Control Panel'!$G$32*'Control Panel'!$G$41</f>
        <v>0</v>
      </c>
      <c r="O235" s="30">
        <f>G235*'Control Panel'!$G$33*'Control Panel'!$G$41</f>
        <v>0</v>
      </c>
      <c r="P235" s="37"/>
    </row>
    <row r="236" spans="1:16" ht="15.75" customHeight="1" thickBot="1" x14ac:dyDescent="0.3">
      <c r="D236" s="86" t="str">
        <f>$D$93</f>
        <v>Total:</v>
      </c>
      <c r="E236" s="87">
        <f>SUM(E230:E235)</f>
        <v>53</v>
      </c>
      <c r="F236" s="87">
        <f>SUM(F230:F235)</f>
        <v>13</v>
      </c>
      <c r="G236" s="87">
        <f>SUM(G230:G235)</f>
        <v>1</v>
      </c>
      <c r="H236" s="88">
        <f>SUM(H230:H235)</f>
        <v>67</v>
      </c>
      <c r="I236" s="88">
        <f>SUM(I230:I235)</f>
        <v>0</v>
      </c>
      <c r="J236" s="164"/>
      <c r="L236" s="38" t="str">
        <f>D236</f>
        <v>Total:</v>
      </c>
      <c r="M236" s="30">
        <f>SUM(M230:M235)</f>
        <v>0</v>
      </c>
      <c r="N236" s="30">
        <f>SUM(N230:N235)</f>
        <v>0</v>
      </c>
      <c r="O236" s="30">
        <f>SUM(O230:O235)</f>
        <v>0</v>
      </c>
      <c r="P236" s="37"/>
    </row>
    <row r="237" spans="1:16" ht="15.75" customHeight="1" thickBot="1" x14ac:dyDescent="0.3">
      <c r="D237" s="61"/>
      <c r="H237" s="4"/>
      <c r="L237" s="30" t="s">
        <v>34</v>
      </c>
      <c r="M237" s="39">
        <f t="shared" ref="M237:O237" si="33">IF(M229=0,"NA",M236/M229)</f>
        <v>0</v>
      </c>
      <c r="N237" s="39">
        <f t="shared" si="33"/>
        <v>0</v>
      </c>
      <c r="O237" s="39">
        <f t="shared" si="33"/>
        <v>0</v>
      </c>
      <c r="P237" s="37"/>
    </row>
    <row r="238" spans="1:16" ht="15.75" customHeight="1" thickBot="1" x14ac:dyDescent="0.3">
      <c r="D238" s="475" t="str">
        <f>'Control Panel'!F61&amp;" - "&amp;'Control Panel'!E61</f>
        <v>4.16 - Inventory Management</v>
      </c>
      <c r="E238" s="476"/>
      <c r="F238" s="476"/>
      <c r="G238" s="20"/>
      <c r="H238" s="20"/>
      <c r="I238" s="20" t="str">
        <f>$I$84</f>
        <v xml:space="preserve">Overall Compliance: </v>
      </c>
      <c r="J238" s="21" t="str">
        <f>IF(SUM(M247:O247)=0,"N/A",SUM(M247:O247)/SUM(M240:O240))</f>
        <v>N/A</v>
      </c>
      <c r="L238" s="30"/>
      <c r="M238" s="30"/>
      <c r="N238" s="30"/>
      <c r="O238" s="30"/>
      <c r="P238" s="37"/>
    </row>
    <row r="239" spans="1:16" ht="15.75" customHeight="1" thickBot="1" x14ac:dyDescent="0.3">
      <c r="D239" s="464" t="str">
        <f>$D$85</f>
        <v>Availability</v>
      </c>
      <c r="E239" s="466" t="str">
        <f>$E$85</f>
        <v>Priority</v>
      </c>
      <c r="F239" s="466"/>
      <c r="G239" s="466"/>
      <c r="H239" s="467" t="str">
        <f>$H$85</f>
        <v>Total</v>
      </c>
      <c r="I239" s="469" t="str">
        <f>$I$85</f>
        <v>Comments</v>
      </c>
      <c r="J239" s="462" t="str">
        <f>$J$85</f>
        <v>Availability by Type</v>
      </c>
      <c r="L239" s="30"/>
      <c r="M239" s="38" t="str">
        <f>'Control Panel'!$F$31</f>
        <v>H</v>
      </c>
      <c r="N239" s="38" t="str">
        <f>'Control Panel'!$F$32</f>
        <v>M</v>
      </c>
      <c r="O239" s="38" t="str">
        <f>'Control Panel'!$F$33</f>
        <v>L</v>
      </c>
      <c r="P239" s="37"/>
    </row>
    <row r="240" spans="1:16" ht="15.75" customHeight="1" thickBot="1" x14ac:dyDescent="0.3">
      <c r="D240" s="465"/>
      <c r="E240" s="77" t="str">
        <f>'Control Panel'!$E$31</f>
        <v>High</v>
      </c>
      <c r="F240" s="78" t="str">
        <f>'Control Panel'!$E$32</f>
        <v>Medium</v>
      </c>
      <c r="G240" s="79" t="str">
        <f>'Control Panel'!$E$33</f>
        <v>Low</v>
      </c>
      <c r="H240" s="468"/>
      <c r="I240" s="470"/>
      <c r="J240" s="463"/>
      <c r="L240" s="38" t="s">
        <v>33</v>
      </c>
      <c r="M240" s="30">
        <f>E247*'Control Panel'!$G$31*'Control Panel'!$G$36</f>
        <v>192</v>
      </c>
      <c r="N240" s="30">
        <f>F247*'Control Panel'!$G$32*'Control Panel'!$G$36</f>
        <v>86</v>
      </c>
      <c r="O240" s="30">
        <f>G247*'Control Panel'!$G$33*'Control Panel'!$G$36</f>
        <v>4</v>
      </c>
      <c r="P240" s="37"/>
    </row>
    <row r="241" spans="1:16" ht="15.75" customHeight="1" thickBot="1" x14ac:dyDescent="0.3">
      <c r="D241" s="90" t="str">
        <f>'Control Panel'!$E$36</f>
        <v>Yes</v>
      </c>
      <c r="E241" s="83">
        <f>COUNTIFS('Inventory Management'!$C:$C,'Control Panel'!$F$31,'Inventory Management'!$AB:$AB,'Control Panel'!$F$36)</f>
        <v>0</v>
      </c>
      <c r="F241" s="84">
        <f>COUNTIFS('Inventory Management'!$C:$C,'Control Panel'!$F$32,'Inventory Management'!$AB:$AB,'Control Panel'!$F$36)</f>
        <v>0</v>
      </c>
      <c r="G241" s="85">
        <f>COUNTIFS('Inventory Management'!$C:$C,'Control Panel'!$F$33,'Inventory Management'!$AB:$AB,'Control Panel'!$F$36)</f>
        <v>0</v>
      </c>
      <c r="H241" s="73">
        <f>SUM(E241:G241)</f>
        <v>0</v>
      </c>
      <c r="I241" s="145">
        <f>COUNTIFS('Inventory Management'!$G:$G,"&lt;&gt;",'Inventory Management'!$AB:$AB,'Control Panel'!$F$36)</f>
        <v>0</v>
      </c>
      <c r="J241" s="74"/>
      <c r="L241" s="38" t="str">
        <f>'Control Panel'!$F$36</f>
        <v>Y</v>
      </c>
      <c r="M241" s="30">
        <f>E241*'Control Panel'!$G$31*'Control Panel'!$G$36</f>
        <v>0</v>
      </c>
      <c r="N241" s="30">
        <f>F241*'Control Panel'!$G$32*'Control Panel'!$G$36</f>
        <v>0</v>
      </c>
      <c r="O241" s="30">
        <f>G241*'Control Panel'!$G$33*'Control Panel'!$G$36</f>
        <v>0</v>
      </c>
      <c r="P241" s="37"/>
    </row>
    <row r="242" spans="1:16" ht="15.75" customHeight="1" thickBot="1" x14ac:dyDescent="0.3">
      <c r="D242" s="70" t="str">
        <f>'Control Panel'!$E$37</f>
        <v>Reporting</v>
      </c>
      <c r="E242" s="80">
        <f>COUNTIFS('Inventory Management'!$C:$C,'Control Panel'!$F$31,'Inventory Management'!$AB:$AB,'Control Panel'!$F$37)</f>
        <v>0</v>
      </c>
      <c r="F242" s="81">
        <f>COUNTIFS('Inventory Management'!$C:$C,'Control Panel'!$F$32,'Inventory Management'!$AB:$AB,'Control Panel'!$F$37)</f>
        <v>0</v>
      </c>
      <c r="G242" s="82">
        <f>COUNTIFS('Inventory Management'!$C:$C,'Control Panel'!$F$33,'Inventory Management'!$AB:$AB,'Control Panel'!$F$37)</f>
        <v>0</v>
      </c>
      <c r="H242" s="71">
        <f t="shared" ref="H242:H246" si="34">SUM(E242:G242)</f>
        <v>0</v>
      </c>
      <c r="I242" s="146">
        <f>COUNTIFS('Inventory Management'!$G:$G,"&lt;&gt;",'Inventory Management'!$AB:$AB,'Control Panel'!$F$37)</f>
        <v>0</v>
      </c>
      <c r="J242" s="138"/>
      <c r="L242" s="38" t="str">
        <f>'Control Panel'!$F$37</f>
        <v>R</v>
      </c>
      <c r="M242" s="30">
        <f>E242*'Control Panel'!$G$31*'Control Panel'!$G$37</f>
        <v>0</v>
      </c>
      <c r="N242" s="30">
        <f>F242*'Control Panel'!$G$32*'Control Panel'!$G$37</f>
        <v>0</v>
      </c>
      <c r="O242" s="30">
        <f>G242*'Control Panel'!$G$33*'Control Panel'!$G$37</f>
        <v>0</v>
      </c>
      <c r="P242" s="37"/>
    </row>
    <row r="243" spans="1:16" ht="15.75" customHeight="1" thickBot="1" x14ac:dyDescent="0.3">
      <c r="D243" s="72" t="str">
        <f>'Control Panel'!$E$38</f>
        <v>Third Party</v>
      </c>
      <c r="E243" s="83">
        <f>COUNTIFS('Inventory Management'!$C:$C,'Control Panel'!$F$31,'Inventory Management'!$AB:$AB,'Control Panel'!$F$38)</f>
        <v>0</v>
      </c>
      <c r="F243" s="84">
        <f>COUNTIFS('Inventory Management'!$C:$C,'Control Panel'!$F$32,'Inventory Management'!$AB:$AB,'Control Panel'!$F$38)</f>
        <v>0</v>
      </c>
      <c r="G243" s="85">
        <f>COUNTIFS('Inventory Management'!$C:$C,'Control Panel'!$F$33,'Inventory Management'!$AB:$AB,'Control Panel'!$F$38)</f>
        <v>0</v>
      </c>
      <c r="H243" s="73">
        <f t="shared" si="34"/>
        <v>0</v>
      </c>
      <c r="I243" s="145">
        <f>COUNTIFS('Inventory Management'!$G:$G,"&lt;&gt;",'Inventory Management'!$AB:$AB,'Control Panel'!$F$38)</f>
        <v>0</v>
      </c>
      <c r="J243" s="138"/>
      <c r="L243" s="38" t="str">
        <f>'Control Panel'!$F$38</f>
        <v>T</v>
      </c>
      <c r="M243" s="30">
        <f>E243*'Control Panel'!$G$31*'Control Panel'!$G$38</f>
        <v>0</v>
      </c>
      <c r="N243" s="30">
        <f>F243*'Control Panel'!$G$32*'Control Panel'!$G$38</f>
        <v>0</v>
      </c>
      <c r="O243" s="30">
        <f>G243*'Control Panel'!$G$33*'Control Panel'!$G$38</f>
        <v>0</v>
      </c>
      <c r="P243" s="37"/>
    </row>
    <row r="244" spans="1:16" ht="15.75" customHeight="1" thickBot="1" x14ac:dyDescent="0.3">
      <c r="A244" s="22" t="s">
        <v>28</v>
      </c>
      <c r="B244" s="160"/>
      <c r="D244" s="75" t="str">
        <f>'Control Panel'!$E$39</f>
        <v>Modification</v>
      </c>
      <c r="E244" s="80">
        <f>COUNTIFS('Inventory Management'!$C:$C,'Control Panel'!$F$31,'Inventory Management'!$AB:$AB,'Control Panel'!$F$39)</f>
        <v>0</v>
      </c>
      <c r="F244" s="81">
        <f>COUNTIFS('Inventory Management'!$C:$C,'Control Panel'!$F$32,'Inventory Management'!$AB:$AB,'Control Panel'!$F$39)</f>
        <v>0</v>
      </c>
      <c r="G244" s="82">
        <f>COUNTIFS('Inventory Management'!$C:$C,'Control Panel'!$F$33,'Inventory Management'!$AB:$AB,'Control Panel'!$F$39)</f>
        <v>0</v>
      </c>
      <c r="H244" s="71">
        <f t="shared" si="34"/>
        <v>0</v>
      </c>
      <c r="I244" s="146">
        <f>COUNTIFS('Inventory Management'!$G:$G,"&lt;&gt;",'Inventory Management'!$AB:$AB,'Control Panel'!$F$39)</f>
        <v>0</v>
      </c>
      <c r="J244" s="138"/>
      <c r="L244" s="38" t="str">
        <f>'Control Panel'!$F$39</f>
        <v>M</v>
      </c>
      <c r="M244" s="30">
        <f>E244*'Control Panel'!$G$31*'Control Panel'!$G$39</f>
        <v>0</v>
      </c>
      <c r="N244" s="30">
        <f>F244*'Control Panel'!$G$32*'Control Panel'!$G$39</f>
        <v>0</v>
      </c>
      <c r="O244" s="30">
        <f>G244*'Control Panel'!$G$33*'Control Panel'!$G$39</f>
        <v>0</v>
      </c>
      <c r="P244" s="37"/>
    </row>
    <row r="245" spans="1:16" ht="15.75" customHeight="1" thickBot="1" x14ac:dyDescent="0.3">
      <c r="A245" s="23" t="s">
        <v>29</v>
      </c>
      <c r="B245" s="161"/>
      <c r="D245" s="76" t="str">
        <f>'Control Panel'!$E$40</f>
        <v>Future</v>
      </c>
      <c r="E245" s="83">
        <f>COUNTIFS('Inventory Management'!$C:$C,'Control Panel'!$F$31,'Inventory Management'!$AB:$AB,'Control Panel'!$F$40)</f>
        <v>0</v>
      </c>
      <c r="F245" s="84">
        <f>COUNTIFS('Inventory Management'!$C:$C,'Control Panel'!$F$32,'Inventory Management'!$AB:$AB,'Control Panel'!$F$40)</f>
        <v>0</v>
      </c>
      <c r="G245" s="85">
        <f>COUNTIFS('Inventory Management'!$C:$C,'Control Panel'!$F$33,'Inventory Management'!$AB:$AB,'Control Panel'!$F$40)</f>
        <v>0</v>
      </c>
      <c r="H245" s="73">
        <f t="shared" si="34"/>
        <v>0</v>
      </c>
      <c r="I245" s="145">
        <f>COUNTIFS('Inventory Management'!$G:$G,"&lt;&gt;",'Inventory Management'!$AB:$AB,'Control Panel'!$F$40)</f>
        <v>0</v>
      </c>
      <c r="J245" s="138"/>
      <c r="L245" s="38" t="str">
        <f>'Control Panel'!$F$40</f>
        <v>F</v>
      </c>
      <c r="M245" s="30">
        <f>E245*'Control Panel'!$G$31*'Control Panel'!$G$40</f>
        <v>0</v>
      </c>
      <c r="N245" s="30">
        <f>F245*'Control Panel'!$G$32*'Control Panel'!$G$40</f>
        <v>0</v>
      </c>
      <c r="O245" s="30">
        <f>G245*'Control Panel'!$G$33*'Control Panel'!$G$40</f>
        <v>0</v>
      </c>
      <c r="P245" s="37"/>
    </row>
    <row r="246" spans="1:16" ht="15.75" customHeight="1" thickBot="1" x14ac:dyDescent="0.3">
      <c r="A246" s="26" t="str">
        <f>IF('Inventory Management'!$AC$12&gt;0,"Yes","No")</f>
        <v>No</v>
      </c>
      <c r="B246" s="162">
        <f>IF(A246="Yes",1,0)</f>
        <v>0</v>
      </c>
      <c r="D246" s="89" t="str">
        <f>'Control Panel'!$E$41</f>
        <v>Not Available</v>
      </c>
      <c r="E246" s="80">
        <f>COUNTIFS('Inventory Management'!$C:$C,'Control Panel'!$F$31,'Inventory Management'!$AB:$AB,'Control Panel'!$F$41)</f>
        <v>48</v>
      </c>
      <c r="F246" s="81">
        <f>COUNTIFS('Inventory Management'!$C:$C,'Control Panel'!$F$32,'Inventory Management'!$AB:$AB,'Control Panel'!$F$41)</f>
        <v>43</v>
      </c>
      <c r="G246" s="82">
        <f>COUNTIFS('Inventory Management'!$C:$C,'Control Panel'!$F$33,'Inventory Management'!$AB:$AB,'Control Panel'!$F$41)</f>
        <v>4</v>
      </c>
      <c r="H246" s="71">
        <f t="shared" si="34"/>
        <v>95</v>
      </c>
      <c r="I246" s="146">
        <f>COUNTIFS('Inventory Management'!$G:$G,"&lt;&gt;",'Inventory Management'!$AB:$AB,'Control Panel'!$F$41)</f>
        <v>0</v>
      </c>
      <c r="J246" s="138"/>
      <c r="L246" s="38" t="str">
        <f>'Control Panel'!$F$41</f>
        <v>N</v>
      </c>
      <c r="M246" s="30">
        <f>E246*'Control Panel'!$G$31*'Control Panel'!$G$41</f>
        <v>0</v>
      </c>
      <c r="N246" s="30">
        <f>F246*'Control Panel'!$G$32*'Control Panel'!$G$41</f>
        <v>0</v>
      </c>
      <c r="O246" s="30">
        <f>G246*'Control Panel'!$G$33*'Control Panel'!$G$41</f>
        <v>0</v>
      </c>
      <c r="P246" s="37"/>
    </row>
    <row r="247" spans="1:16" ht="15.75" customHeight="1" thickBot="1" x14ac:dyDescent="0.3">
      <c r="D247" s="86" t="str">
        <f>$D$93</f>
        <v>Total:</v>
      </c>
      <c r="E247" s="87">
        <f>SUM(E241:E246)</f>
        <v>48</v>
      </c>
      <c r="F247" s="87">
        <f>SUM(F241:F246)</f>
        <v>43</v>
      </c>
      <c r="G247" s="87">
        <f>SUM(G241:G246)</f>
        <v>4</v>
      </c>
      <c r="H247" s="88">
        <f>SUM(H241:H246)</f>
        <v>95</v>
      </c>
      <c r="I247" s="88">
        <f>SUM(I241:I246)</f>
        <v>0</v>
      </c>
      <c r="J247" s="164"/>
      <c r="L247" s="38" t="str">
        <f>D247</f>
        <v>Total:</v>
      </c>
      <c r="M247" s="30">
        <f>SUM(M241:M246)</f>
        <v>0</v>
      </c>
      <c r="N247" s="30">
        <f>SUM(N241:N246)</f>
        <v>0</v>
      </c>
      <c r="O247" s="30">
        <f>SUM(O241:O246)</f>
        <v>0</v>
      </c>
      <c r="P247" s="37"/>
    </row>
    <row r="248" spans="1:16" ht="15.75" customHeight="1" thickBot="1" x14ac:dyDescent="0.3">
      <c r="D248" s="61"/>
      <c r="L248" s="30" t="s">
        <v>34</v>
      </c>
      <c r="M248" s="39">
        <f t="shared" ref="M248:O248" si="35">IF(M240=0,"NA",M247/M240)</f>
        <v>0</v>
      </c>
      <c r="N248" s="39">
        <f t="shared" si="35"/>
        <v>0</v>
      </c>
      <c r="O248" s="39">
        <f t="shared" si="35"/>
        <v>0</v>
      </c>
      <c r="P248" s="37"/>
    </row>
    <row r="249" spans="1:16" ht="15.75" customHeight="1" thickBot="1" x14ac:dyDescent="0.3">
      <c r="D249" s="475" t="str">
        <f>'Control Panel'!F62&amp;" - "&amp;'Control Panel'!E62</f>
        <v>4.17 - Investment Management</v>
      </c>
      <c r="E249" s="476"/>
      <c r="F249" s="476"/>
      <c r="G249" s="20"/>
      <c r="H249" s="20"/>
      <c r="I249" s="20" t="str">
        <f>$I$84</f>
        <v xml:space="preserve">Overall Compliance: </v>
      </c>
      <c r="J249" s="21" t="str">
        <f>IF(SUM(M258:O258)=0,"N/A",SUM(M258:O258)/SUM(M251:O251))</f>
        <v>N/A</v>
      </c>
      <c r="L249" s="30"/>
      <c r="M249" s="30"/>
      <c r="N249" s="30"/>
      <c r="O249" s="30"/>
      <c r="P249" s="37"/>
    </row>
    <row r="250" spans="1:16" ht="15.75" customHeight="1" thickBot="1" x14ac:dyDescent="0.3">
      <c r="D250" s="464" t="str">
        <f>$D$85</f>
        <v>Availability</v>
      </c>
      <c r="E250" s="466" t="str">
        <f>$E$85</f>
        <v>Priority</v>
      </c>
      <c r="F250" s="466"/>
      <c r="G250" s="466"/>
      <c r="H250" s="467" t="str">
        <f>$H$85</f>
        <v>Total</v>
      </c>
      <c r="I250" s="469" t="str">
        <f>$I$85</f>
        <v>Comments</v>
      </c>
      <c r="J250" s="462" t="str">
        <f>$J$85</f>
        <v>Availability by Type</v>
      </c>
      <c r="L250" s="30"/>
      <c r="M250" s="38" t="str">
        <f>'Control Panel'!$F$31</f>
        <v>H</v>
      </c>
      <c r="N250" s="38" t="str">
        <f>'Control Panel'!$F$32</f>
        <v>M</v>
      </c>
      <c r="O250" s="38" t="str">
        <f>'Control Panel'!$F$33</f>
        <v>L</v>
      </c>
      <c r="P250" s="37"/>
    </row>
    <row r="251" spans="1:16" ht="15.75" customHeight="1" thickBot="1" x14ac:dyDescent="0.3">
      <c r="D251" s="465"/>
      <c r="E251" s="77" t="str">
        <f>'Control Panel'!$E$31</f>
        <v>High</v>
      </c>
      <c r="F251" s="78" t="str">
        <f>'Control Panel'!$E$32</f>
        <v>Medium</v>
      </c>
      <c r="G251" s="79" t="str">
        <f>'Control Panel'!$E$33</f>
        <v>Low</v>
      </c>
      <c r="H251" s="468"/>
      <c r="I251" s="470"/>
      <c r="J251" s="463"/>
      <c r="L251" s="38" t="s">
        <v>33</v>
      </c>
      <c r="M251" s="30">
        <f>E258*'Control Panel'!$G$31*'Control Panel'!$G$36</f>
        <v>12</v>
      </c>
      <c r="N251" s="30">
        <f>F258*'Control Panel'!$G$32*'Control Panel'!$G$36</f>
        <v>44</v>
      </c>
      <c r="O251" s="30">
        <f>G258*'Control Panel'!$G$33*'Control Panel'!$G$36</f>
        <v>5</v>
      </c>
      <c r="P251" s="37"/>
    </row>
    <row r="252" spans="1:16" ht="15.75" customHeight="1" thickBot="1" x14ac:dyDescent="0.3">
      <c r="D252" s="90" t="str">
        <f>'Control Panel'!$E$36</f>
        <v>Yes</v>
      </c>
      <c r="E252" s="83">
        <f>COUNTIFS('Investment Management'!$C:$C,'Control Panel'!$F$31,'Investment Management'!$AB:$AB,'Control Panel'!$F$36)</f>
        <v>0</v>
      </c>
      <c r="F252" s="84">
        <f>COUNTIFS('Investment Management'!$C:$C,'Control Panel'!$F$32,'Investment Management'!$AB:$AB,'Control Panel'!$F$36)</f>
        <v>0</v>
      </c>
      <c r="G252" s="85">
        <f>COUNTIFS('Investment Management'!$C:$C,'Control Panel'!$F$33,'Investment Management'!$AB:$AB,'Control Panel'!$F$36)</f>
        <v>0</v>
      </c>
      <c r="H252" s="73">
        <f>SUM(E252:G252)</f>
        <v>0</v>
      </c>
      <c r="I252" s="145">
        <f>COUNTIFS('Investment Management'!$G:$G,"&lt;&gt;",'Investment Management'!$AB:$AB,'Control Panel'!$F$36)</f>
        <v>0</v>
      </c>
      <c r="J252" s="74"/>
      <c r="L252" s="38" t="str">
        <f>'Control Panel'!$F$36</f>
        <v>Y</v>
      </c>
      <c r="M252" s="30">
        <f>E252*'Control Panel'!$G$31*'Control Panel'!$G$36</f>
        <v>0</v>
      </c>
      <c r="N252" s="30">
        <f>F252*'Control Panel'!$G$32*'Control Panel'!$G$36</f>
        <v>0</v>
      </c>
      <c r="O252" s="30">
        <f>G252*'Control Panel'!$G$33*'Control Panel'!$G$36</f>
        <v>0</v>
      </c>
      <c r="P252" s="37"/>
    </row>
    <row r="253" spans="1:16" ht="15.75" customHeight="1" thickBot="1" x14ac:dyDescent="0.3">
      <c r="D253" s="70" t="str">
        <f>'Control Panel'!$E$37</f>
        <v>Reporting</v>
      </c>
      <c r="E253" s="80">
        <f>COUNTIFS('Investment Management'!$C:$C,'Control Panel'!$F$31,'Investment Management'!$AB:$AB,'Control Panel'!$F$37)</f>
        <v>0</v>
      </c>
      <c r="F253" s="81">
        <f>COUNTIFS('Investment Management'!$C:$C,'Control Panel'!$F$32,'Investment Management'!$AB:$AB,'Control Panel'!$F$37)</f>
        <v>0</v>
      </c>
      <c r="G253" s="82">
        <f>COUNTIFS('Investment Management'!$C:$C,'Control Panel'!$F$33,'Investment Management'!$AB:$AB,'Control Panel'!$F$37)</f>
        <v>0</v>
      </c>
      <c r="H253" s="71">
        <f t="shared" ref="H253:H257" si="36">SUM(E253:G253)</f>
        <v>0</v>
      </c>
      <c r="I253" s="146">
        <f>COUNTIFS('Investment Management'!$G:$G,"&lt;&gt;",'Investment Management'!$AB:$AB,'Control Panel'!$F$37)</f>
        <v>0</v>
      </c>
      <c r="J253" s="138"/>
      <c r="L253" s="38" t="str">
        <f>'Control Panel'!$F$37</f>
        <v>R</v>
      </c>
      <c r="M253" s="30">
        <f>E253*'Control Panel'!$G$31*'Control Panel'!$G$37</f>
        <v>0</v>
      </c>
      <c r="N253" s="30">
        <f>F253*'Control Panel'!$G$32*'Control Panel'!$G$37</f>
        <v>0</v>
      </c>
      <c r="O253" s="30">
        <f>G253*'Control Panel'!$G$33*'Control Panel'!$G$37</f>
        <v>0</v>
      </c>
      <c r="P253" s="37"/>
    </row>
    <row r="254" spans="1:16" ht="15.75" customHeight="1" thickBot="1" x14ac:dyDescent="0.3">
      <c r="D254" s="72" t="str">
        <f>'Control Panel'!$E$38</f>
        <v>Third Party</v>
      </c>
      <c r="E254" s="83">
        <f>COUNTIFS('Investment Management'!$C:$C,'Control Panel'!$F$31,'Investment Management'!$AB:$AB,'Control Panel'!$F$38)</f>
        <v>0</v>
      </c>
      <c r="F254" s="84">
        <f>COUNTIFS('Investment Management'!$C:$C,'Control Panel'!$F$32,'Investment Management'!$AB:$AB,'Control Panel'!$F$38)</f>
        <v>0</v>
      </c>
      <c r="G254" s="85">
        <f>COUNTIFS('Investment Management'!$C:$C,'Control Panel'!$F$33,'Investment Management'!$AB:$AB,'Control Panel'!$F$38)</f>
        <v>0</v>
      </c>
      <c r="H254" s="73">
        <f t="shared" si="36"/>
        <v>0</v>
      </c>
      <c r="I254" s="145">
        <f>COUNTIFS('Investment Management'!$G:$G,"&lt;&gt;",'Investment Management'!$AB:$AB,'Control Panel'!$F$38)</f>
        <v>0</v>
      </c>
      <c r="J254" s="138"/>
      <c r="L254" s="38" t="str">
        <f>'Control Panel'!$F$38</f>
        <v>T</v>
      </c>
      <c r="M254" s="30">
        <f>E254*'Control Panel'!$G$31*'Control Panel'!$G$38</f>
        <v>0</v>
      </c>
      <c r="N254" s="30">
        <f>F254*'Control Panel'!$G$32*'Control Panel'!$G$38</f>
        <v>0</v>
      </c>
      <c r="O254" s="30">
        <f>G254*'Control Panel'!$G$33*'Control Panel'!$G$38</f>
        <v>0</v>
      </c>
      <c r="P254" s="37"/>
    </row>
    <row r="255" spans="1:16" ht="15.75" customHeight="1" thickBot="1" x14ac:dyDescent="0.3">
      <c r="A255" s="22" t="s">
        <v>28</v>
      </c>
      <c r="B255" s="160"/>
      <c r="D255" s="75" t="str">
        <f>'Control Panel'!$E$39</f>
        <v>Modification</v>
      </c>
      <c r="E255" s="80">
        <f>COUNTIFS('Investment Management'!$C:$C,'Control Panel'!$F$31,'Investment Management'!$AB:$AB,'Control Panel'!$F$39)</f>
        <v>0</v>
      </c>
      <c r="F255" s="81">
        <f>COUNTIFS('Investment Management'!$C:$C,'Control Panel'!$F$32,'Investment Management'!$AB:$AB,'Control Panel'!$F$39)</f>
        <v>0</v>
      </c>
      <c r="G255" s="82">
        <f>COUNTIFS('Investment Management'!$C:$C,'Control Panel'!$F$33,'Investment Management'!$AB:$AB,'Control Panel'!$F$39)</f>
        <v>0</v>
      </c>
      <c r="H255" s="71">
        <f t="shared" si="36"/>
        <v>0</v>
      </c>
      <c r="I255" s="146">
        <f>COUNTIFS('Investment Management'!$G:$G,"&lt;&gt;",'Investment Management'!$AB:$AB,'Control Panel'!$F$39)</f>
        <v>0</v>
      </c>
      <c r="J255" s="138"/>
      <c r="L255" s="38" t="str">
        <f>'Control Panel'!$F$39</f>
        <v>M</v>
      </c>
      <c r="M255" s="30">
        <f>E255*'Control Panel'!$G$31*'Control Panel'!$G$39</f>
        <v>0</v>
      </c>
      <c r="N255" s="30">
        <f>F255*'Control Panel'!$G$32*'Control Panel'!$G$39</f>
        <v>0</v>
      </c>
      <c r="O255" s="30">
        <f>G255*'Control Panel'!$G$33*'Control Panel'!$G$39</f>
        <v>0</v>
      </c>
      <c r="P255" s="37"/>
    </row>
    <row r="256" spans="1:16" ht="15.75" customHeight="1" thickBot="1" x14ac:dyDescent="0.3">
      <c r="A256" s="23" t="s">
        <v>29</v>
      </c>
      <c r="B256" s="161"/>
      <c r="D256" s="76" t="str">
        <f>'Control Panel'!$E$40</f>
        <v>Future</v>
      </c>
      <c r="E256" s="83">
        <f>COUNTIFS('Investment Management'!$C:$C,'Control Panel'!$F$31,'Investment Management'!$AB:$AB,'Control Panel'!$F$40)</f>
        <v>0</v>
      </c>
      <c r="F256" s="84">
        <f>COUNTIFS('Investment Management'!$C:$C,'Control Panel'!$F$32,'Investment Management'!$AB:$AB,'Control Panel'!$F$40)</f>
        <v>0</v>
      </c>
      <c r="G256" s="85">
        <f>COUNTIFS('Investment Management'!$C:$C,'Control Panel'!$F$33,'Investment Management'!$AB:$AB,'Control Panel'!$F$40)</f>
        <v>0</v>
      </c>
      <c r="H256" s="73">
        <f t="shared" si="36"/>
        <v>0</v>
      </c>
      <c r="I256" s="145">
        <f>COUNTIFS('Investment Management'!$G:$G,"&lt;&gt;",'Investment Management'!$AB:$AB,'Control Panel'!$F$40)</f>
        <v>0</v>
      </c>
      <c r="J256" s="138"/>
      <c r="L256" s="38" t="str">
        <f>'Control Panel'!$F$40</f>
        <v>F</v>
      </c>
      <c r="M256" s="30">
        <f>E256*'Control Panel'!$G$31*'Control Panel'!$G$40</f>
        <v>0</v>
      </c>
      <c r="N256" s="30">
        <f>F256*'Control Panel'!$G$32*'Control Panel'!$G$40</f>
        <v>0</v>
      </c>
      <c r="O256" s="30">
        <f>G256*'Control Panel'!$G$33*'Control Panel'!$G$40</f>
        <v>0</v>
      </c>
      <c r="P256" s="37"/>
    </row>
    <row r="257" spans="1:16" ht="15.75" customHeight="1" thickBot="1" x14ac:dyDescent="0.3">
      <c r="A257" s="26" t="str">
        <f>IF('Investment Management'!$AC$12&gt;0,"Yes","No")</f>
        <v>No</v>
      </c>
      <c r="B257" s="162">
        <f>IF(A257="Yes",1,0)</f>
        <v>0</v>
      </c>
      <c r="D257" s="89" t="str">
        <f>'Control Panel'!$E$41</f>
        <v>Not Available</v>
      </c>
      <c r="E257" s="80">
        <f>COUNTIFS('Investment Management'!$C:$C,'Control Panel'!$F$31,'Investment Management'!$AB:$AB,'Control Panel'!$F$41)</f>
        <v>3</v>
      </c>
      <c r="F257" s="81">
        <f>COUNTIFS('Investment Management'!$C:$C,'Control Panel'!$F$32,'Investment Management'!$AB:$AB,'Control Panel'!$F$41)</f>
        <v>22</v>
      </c>
      <c r="G257" s="82">
        <f>COUNTIFS('Investment Management'!$C:$C,'Control Panel'!$F$33,'Investment Management'!$AB:$AB,'Control Panel'!$F$41)</f>
        <v>5</v>
      </c>
      <c r="H257" s="71">
        <f t="shared" si="36"/>
        <v>30</v>
      </c>
      <c r="I257" s="146">
        <f>COUNTIFS('Investment Management'!$G:$G,"&lt;&gt;",'Investment Management'!$AB:$AB,'Control Panel'!$F$41)</f>
        <v>0</v>
      </c>
      <c r="J257" s="138"/>
      <c r="L257" s="38" t="str">
        <f>'Control Panel'!$F$41</f>
        <v>N</v>
      </c>
      <c r="M257" s="30">
        <f>E257*'Control Panel'!$G$31*'Control Panel'!$G$41</f>
        <v>0</v>
      </c>
      <c r="N257" s="30">
        <f>F257*'Control Panel'!$G$32*'Control Panel'!$G$41</f>
        <v>0</v>
      </c>
      <c r="O257" s="30">
        <f>G257*'Control Panel'!$G$33*'Control Panel'!$G$41</f>
        <v>0</v>
      </c>
      <c r="P257" s="37"/>
    </row>
    <row r="258" spans="1:16" ht="15.75" customHeight="1" thickBot="1" x14ac:dyDescent="0.3">
      <c r="D258" s="86" t="str">
        <f>$D$93</f>
        <v>Total:</v>
      </c>
      <c r="E258" s="87">
        <f>SUM(E252:E257)</f>
        <v>3</v>
      </c>
      <c r="F258" s="87">
        <f>SUM(F252:F257)</f>
        <v>22</v>
      </c>
      <c r="G258" s="87">
        <f>SUM(G252:G257)</f>
        <v>5</v>
      </c>
      <c r="H258" s="88">
        <f>SUM(H252:H257)</f>
        <v>30</v>
      </c>
      <c r="I258" s="88">
        <f>SUM(I252:I257)</f>
        <v>0</v>
      </c>
      <c r="J258" s="164"/>
      <c r="L258" s="38" t="str">
        <f>D258</f>
        <v>Total:</v>
      </c>
      <c r="M258" s="30">
        <f>SUM(M252:M257)</f>
        <v>0</v>
      </c>
      <c r="N258" s="30">
        <f>SUM(N252:N257)</f>
        <v>0</v>
      </c>
      <c r="O258" s="30">
        <f>SUM(O252:O257)</f>
        <v>0</v>
      </c>
      <c r="P258" s="37"/>
    </row>
    <row r="259" spans="1:16" ht="15.75" customHeight="1" thickBot="1" x14ac:dyDescent="0.3">
      <c r="H259" s="4"/>
      <c r="L259" s="30" t="s">
        <v>34</v>
      </c>
      <c r="M259" s="39">
        <f t="shared" ref="M259:O259" si="37">IF(M251=0,"NA",M258/M251)</f>
        <v>0</v>
      </c>
      <c r="N259" s="39">
        <f t="shared" si="37"/>
        <v>0</v>
      </c>
      <c r="O259" s="39">
        <f t="shared" si="37"/>
        <v>0</v>
      </c>
      <c r="P259" s="37"/>
    </row>
    <row r="260" spans="1:16" ht="15.75" customHeight="1" thickBot="1" x14ac:dyDescent="0.3">
      <c r="D260" s="475" t="str">
        <f>'Control Panel'!F63&amp;" - "&amp;'Control Panel'!E63</f>
        <v>4.18 - Master Address</v>
      </c>
      <c r="E260" s="476"/>
      <c r="F260" s="476"/>
      <c r="G260" s="20"/>
      <c r="H260" s="20"/>
      <c r="I260" s="20" t="str">
        <f>$I$84</f>
        <v xml:space="preserve">Overall Compliance: </v>
      </c>
      <c r="J260" s="21" t="str">
        <f>IF(SUM(M269:O269)=0,"N/A",SUM(M269:O269)/SUM(M262:O262))</f>
        <v>N/A</v>
      </c>
      <c r="L260" s="30"/>
      <c r="M260" s="30"/>
      <c r="N260" s="30"/>
      <c r="O260" s="30"/>
      <c r="P260" s="37"/>
    </row>
    <row r="261" spans="1:16" ht="15.75" customHeight="1" thickBot="1" x14ac:dyDescent="0.3">
      <c r="D261" s="464" t="str">
        <f>$D$85</f>
        <v>Availability</v>
      </c>
      <c r="E261" s="466" t="str">
        <f>$E$85</f>
        <v>Priority</v>
      </c>
      <c r="F261" s="466"/>
      <c r="G261" s="466"/>
      <c r="H261" s="467" t="str">
        <f>$H$85</f>
        <v>Total</v>
      </c>
      <c r="I261" s="469" t="str">
        <f>$I$85</f>
        <v>Comments</v>
      </c>
      <c r="J261" s="462" t="str">
        <f>$J$85</f>
        <v>Availability by Type</v>
      </c>
      <c r="L261" s="30"/>
      <c r="M261" s="38" t="str">
        <f>'Control Panel'!$F$31</f>
        <v>H</v>
      </c>
      <c r="N261" s="38" t="str">
        <f>'Control Panel'!$F$32</f>
        <v>M</v>
      </c>
      <c r="O261" s="38" t="str">
        <f>'Control Panel'!$F$33</f>
        <v>L</v>
      </c>
      <c r="P261" s="37"/>
    </row>
    <row r="262" spans="1:16" ht="15.75" customHeight="1" thickBot="1" x14ac:dyDescent="0.3">
      <c r="D262" s="465"/>
      <c r="E262" s="77" t="str">
        <f>'Control Panel'!$E$31</f>
        <v>High</v>
      </c>
      <c r="F262" s="78" t="str">
        <f>'Control Panel'!$E$32</f>
        <v>Medium</v>
      </c>
      <c r="G262" s="79" t="str">
        <f>'Control Panel'!$E$33</f>
        <v>Low</v>
      </c>
      <c r="H262" s="468"/>
      <c r="I262" s="470"/>
      <c r="J262" s="463"/>
      <c r="L262" s="38" t="s">
        <v>33</v>
      </c>
      <c r="M262" s="30">
        <f>E269*'Control Panel'!$G$31*'Control Panel'!$G$36</f>
        <v>160</v>
      </c>
      <c r="N262" s="30">
        <f>F269*'Control Panel'!$G$32*'Control Panel'!$G$36</f>
        <v>4</v>
      </c>
      <c r="O262" s="30">
        <f>G269*'Control Panel'!$G$33*'Control Panel'!$G$36</f>
        <v>2</v>
      </c>
      <c r="P262" s="37"/>
    </row>
    <row r="263" spans="1:16" ht="15.75" customHeight="1" thickBot="1" x14ac:dyDescent="0.3">
      <c r="D263" s="90" t="str">
        <f>'Control Panel'!$E$36</f>
        <v>Yes</v>
      </c>
      <c r="E263" s="83">
        <f>COUNTIFS('Master Address'!$C:$C,'Control Panel'!$F$31,'Master Address'!$AB:$AB,'Control Panel'!$F$36)</f>
        <v>0</v>
      </c>
      <c r="F263" s="84">
        <f>COUNTIFS('Master Address'!$C:$C,'Control Panel'!$F$32,'Master Address'!$AB:$AB,'Control Panel'!$F$36)</f>
        <v>0</v>
      </c>
      <c r="G263" s="85">
        <f>COUNTIFS('Master Address'!$C:$C,'Control Panel'!$F$33,'Master Address'!$AB:$AB,'Control Panel'!$F$36)</f>
        <v>0</v>
      </c>
      <c r="H263" s="73">
        <f>SUM(E263:G263)</f>
        <v>0</v>
      </c>
      <c r="I263" s="145">
        <f>COUNTIFS('Master Address'!$G:$G,"&lt;&gt;",'Master Address'!$AB:$AB,'Control Panel'!$F$36)</f>
        <v>0</v>
      </c>
      <c r="J263" s="74"/>
      <c r="L263" s="38" t="str">
        <f>'Control Panel'!$F$36</f>
        <v>Y</v>
      </c>
      <c r="M263" s="30">
        <f>E263*'Control Panel'!$G$31*'Control Panel'!$G$36</f>
        <v>0</v>
      </c>
      <c r="N263" s="30">
        <f>F263*'Control Panel'!$G$32*'Control Panel'!$G$36</f>
        <v>0</v>
      </c>
      <c r="O263" s="30">
        <f>G263*'Control Panel'!$G$33*'Control Panel'!$G$36</f>
        <v>0</v>
      </c>
      <c r="P263" s="37"/>
    </row>
    <row r="264" spans="1:16" ht="15.75" customHeight="1" thickBot="1" x14ac:dyDescent="0.3">
      <c r="D264" s="70" t="str">
        <f>'Control Panel'!$E$37</f>
        <v>Reporting</v>
      </c>
      <c r="E264" s="80">
        <f>COUNTIFS('Master Address'!$C:$C,'Control Panel'!$F$31,'Master Address'!$AB:$AB,'Control Panel'!$F$37)</f>
        <v>0</v>
      </c>
      <c r="F264" s="81">
        <f>COUNTIFS('Master Address'!$C:$C,'Control Panel'!$F$32,'Master Address'!$AB:$AB,'Control Panel'!$F$37)</f>
        <v>0</v>
      </c>
      <c r="G264" s="82">
        <f>COUNTIFS('Master Address'!$C:$C,'Control Panel'!$F$33,'Master Address'!$AB:$AB,'Control Panel'!$F$37)</f>
        <v>0</v>
      </c>
      <c r="H264" s="71">
        <f t="shared" ref="H264:H268" si="38">SUM(E264:G264)</f>
        <v>0</v>
      </c>
      <c r="I264" s="146">
        <f>COUNTIFS('Master Address'!$G:$G,"&lt;&gt;",'Master Address'!$AB:$AB,'Control Panel'!$F$37)</f>
        <v>0</v>
      </c>
      <c r="J264" s="138"/>
      <c r="L264" s="38" t="str">
        <f>'Control Panel'!$F$37</f>
        <v>R</v>
      </c>
      <c r="M264" s="30">
        <f>E264*'Control Panel'!$G$31*'Control Panel'!$G$37</f>
        <v>0</v>
      </c>
      <c r="N264" s="30">
        <f>F264*'Control Panel'!$G$32*'Control Panel'!$G$37</f>
        <v>0</v>
      </c>
      <c r="O264" s="30">
        <f>G264*'Control Panel'!$G$33*'Control Panel'!$G$37</f>
        <v>0</v>
      </c>
      <c r="P264" s="37"/>
    </row>
    <row r="265" spans="1:16" ht="15.75" customHeight="1" thickBot="1" x14ac:dyDescent="0.3">
      <c r="D265" s="72" t="str">
        <f>'Control Panel'!$E$38</f>
        <v>Third Party</v>
      </c>
      <c r="E265" s="83">
        <f>COUNTIFS('Master Address'!$C:$C,'Control Panel'!$F$31,'Master Address'!$AB:$AB,'Control Panel'!$F$38)</f>
        <v>0</v>
      </c>
      <c r="F265" s="84">
        <f>COUNTIFS('Master Address'!$C:$C,'Control Panel'!$F$32,'Master Address'!$AB:$AB,'Control Panel'!$F$38)</f>
        <v>0</v>
      </c>
      <c r="G265" s="85">
        <f>COUNTIFS('Master Address'!$C:$C,'Control Panel'!$F$33,'Master Address'!$AB:$AB,'Control Panel'!$F$38)</f>
        <v>0</v>
      </c>
      <c r="H265" s="73">
        <f t="shared" si="38"/>
        <v>0</v>
      </c>
      <c r="I265" s="145">
        <f>COUNTIFS('Master Address'!$G:$G,"&lt;&gt;",'Master Address'!$AB:$AB,'Control Panel'!$F$38)</f>
        <v>0</v>
      </c>
      <c r="J265" s="138"/>
      <c r="L265" s="38" t="str">
        <f>'Control Panel'!$F$38</f>
        <v>T</v>
      </c>
      <c r="M265" s="30">
        <f>E265*'Control Panel'!$G$31*'Control Panel'!$G$38</f>
        <v>0</v>
      </c>
      <c r="N265" s="30">
        <f>F265*'Control Panel'!$G$32*'Control Panel'!$G$38</f>
        <v>0</v>
      </c>
      <c r="O265" s="30">
        <f>G265*'Control Panel'!$G$33*'Control Panel'!$G$38</f>
        <v>0</v>
      </c>
      <c r="P265" s="37"/>
    </row>
    <row r="266" spans="1:16" ht="15.75" customHeight="1" thickBot="1" x14ac:dyDescent="0.3">
      <c r="A266" s="22" t="s">
        <v>28</v>
      </c>
      <c r="B266" s="160"/>
      <c r="D266" s="75" t="str">
        <f>'Control Panel'!$E$39</f>
        <v>Modification</v>
      </c>
      <c r="E266" s="80">
        <f>COUNTIFS('Master Address'!$C:$C,'Control Panel'!$F$31,'Master Address'!$AB:$AB,'Control Panel'!$F$39)</f>
        <v>0</v>
      </c>
      <c r="F266" s="81">
        <f>COUNTIFS('Master Address'!$C:$C,'Control Panel'!$F$32,'Master Address'!$AB:$AB,'Control Panel'!$F$39)</f>
        <v>0</v>
      </c>
      <c r="G266" s="82">
        <f>COUNTIFS('Master Address'!$C:$C,'Control Panel'!$F$33,'Master Address'!$AB:$AB,'Control Panel'!$F$39)</f>
        <v>0</v>
      </c>
      <c r="H266" s="71">
        <f t="shared" si="38"/>
        <v>0</v>
      </c>
      <c r="I266" s="146">
        <f>COUNTIFS('Master Address'!$G:$G,"&lt;&gt;",'Master Address'!$AB:$AB,'Control Panel'!$F$39)</f>
        <v>0</v>
      </c>
      <c r="J266" s="138"/>
      <c r="L266" s="38" t="str">
        <f>'Control Panel'!$F$39</f>
        <v>M</v>
      </c>
      <c r="M266" s="30">
        <f>E266*'Control Panel'!$G$31*'Control Panel'!$G$39</f>
        <v>0</v>
      </c>
      <c r="N266" s="30">
        <f>F266*'Control Panel'!$G$32*'Control Panel'!$G$39</f>
        <v>0</v>
      </c>
      <c r="O266" s="30">
        <f>G266*'Control Panel'!$G$33*'Control Panel'!$G$39</f>
        <v>0</v>
      </c>
      <c r="P266" s="37"/>
    </row>
    <row r="267" spans="1:16" ht="15.75" customHeight="1" thickBot="1" x14ac:dyDescent="0.3">
      <c r="A267" s="23" t="s">
        <v>29</v>
      </c>
      <c r="B267" s="161"/>
      <c r="D267" s="76" t="str">
        <f>'Control Panel'!$E$40</f>
        <v>Future</v>
      </c>
      <c r="E267" s="83">
        <f>COUNTIFS('Master Address'!$C:$C,'Control Panel'!$F$31,'Master Address'!$AB:$AB,'Control Panel'!$F$40)</f>
        <v>0</v>
      </c>
      <c r="F267" s="84">
        <f>COUNTIFS('Master Address'!$C:$C,'Control Panel'!$F$32,'Master Address'!$AB:$AB,'Control Panel'!$F$40)</f>
        <v>0</v>
      </c>
      <c r="G267" s="85">
        <f>COUNTIFS('Master Address'!$C:$C,'Control Panel'!$F$33,'Master Address'!$AB:$AB,'Control Panel'!$F$40)</f>
        <v>0</v>
      </c>
      <c r="H267" s="73">
        <f t="shared" si="38"/>
        <v>0</v>
      </c>
      <c r="I267" s="145">
        <f>COUNTIFS('Master Address'!$G:$G,"&lt;&gt;",'Master Address'!$AB:$AB,'Control Panel'!$F$40)</f>
        <v>0</v>
      </c>
      <c r="J267" s="138"/>
      <c r="L267" s="38" t="str">
        <f>'Control Panel'!$F$40</f>
        <v>F</v>
      </c>
      <c r="M267" s="30">
        <f>E267*'Control Panel'!$G$31*'Control Panel'!$G$40</f>
        <v>0</v>
      </c>
      <c r="N267" s="30">
        <f>F267*'Control Panel'!$G$32*'Control Panel'!$G$40</f>
        <v>0</v>
      </c>
      <c r="O267" s="30">
        <f>G267*'Control Panel'!$G$33*'Control Panel'!$G$40</f>
        <v>0</v>
      </c>
      <c r="P267" s="37"/>
    </row>
    <row r="268" spans="1:16" ht="15.75" customHeight="1" thickBot="1" x14ac:dyDescent="0.3">
      <c r="A268" s="26" t="str">
        <f>IF('Master Address'!$AC$12&gt;0,"Yes","No")</f>
        <v>No</v>
      </c>
      <c r="B268" s="162">
        <f>IF(A268="Yes",1,0)</f>
        <v>0</v>
      </c>
      <c r="D268" s="89" t="str">
        <f>'Control Panel'!$E$41</f>
        <v>Not Available</v>
      </c>
      <c r="E268" s="80">
        <f>COUNTIFS('Master Address'!$C:$C,'Control Panel'!$F$31,'Master Address'!$AB:$AB,'Control Panel'!$F$41)</f>
        <v>40</v>
      </c>
      <c r="F268" s="81">
        <f>COUNTIFS('Master Address'!$C:$C,'Control Panel'!$F$32,'Master Address'!$AB:$AB,'Control Panel'!$F$41)</f>
        <v>2</v>
      </c>
      <c r="G268" s="82">
        <f>COUNTIFS('Master Address'!$C:$C,'Control Panel'!$F$33,'Master Address'!$AB:$AB,'Control Panel'!$F$41)</f>
        <v>2</v>
      </c>
      <c r="H268" s="71">
        <f t="shared" si="38"/>
        <v>44</v>
      </c>
      <c r="I268" s="146">
        <f>COUNTIFS('Master Address'!$G:$G,"&lt;&gt;",'Master Address'!$AB:$AB,'Control Panel'!$F$41)</f>
        <v>0</v>
      </c>
      <c r="J268" s="138"/>
      <c r="L268" s="38" t="str">
        <f>'Control Panel'!$F$41</f>
        <v>N</v>
      </c>
      <c r="M268" s="30">
        <f>E268*'Control Panel'!$G$31*'Control Panel'!$G$41</f>
        <v>0</v>
      </c>
      <c r="N268" s="30">
        <f>F268*'Control Panel'!$G$32*'Control Panel'!$G$41</f>
        <v>0</v>
      </c>
      <c r="O268" s="30">
        <f>G268*'Control Panel'!$G$33*'Control Panel'!$G$41</f>
        <v>0</v>
      </c>
      <c r="P268" s="37"/>
    </row>
    <row r="269" spans="1:16" ht="15.75" customHeight="1" thickBot="1" x14ac:dyDescent="0.3">
      <c r="D269" s="86" t="str">
        <f>$D$93</f>
        <v>Total:</v>
      </c>
      <c r="E269" s="87">
        <f>SUM(E263:E268)</f>
        <v>40</v>
      </c>
      <c r="F269" s="87">
        <f>SUM(F263:F268)</f>
        <v>2</v>
      </c>
      <c r="G269" s="87">
        <f>SUM(G263:G268)</f>
        <v>2</v>
      </c>
      <c r="H269" s="88">
        <f>SUM(H263:H268)</f>
        <v>44</v>
      </c>
      <c r="I269" s="88">
        <f>SUM(I263:I268)</f>
        <v>0</v>
      </c>
      <c r="J269" s="164"/>
      <c r="L269" s="38" t="str">
        <f>D269</f>
        <v>Total:</v>
      </c>
      <c r="M269" s="30">
        <f>SUM(M263:M268)</f>
        <v>0</v>
      </c>
      <c r="N269" s="30">
        <f>SUM(N263:N268)</f>
        <v>0</v>
      </c>
      <c r="O269" s="30">
        <f>SUM(O263:O268)</f>
        <v>0</v>
      </c>
      <c r="P269" s="37"/>
    </row>
    <row r="270" spans="1:16" ht="15.75" customHeight="1" thickBot="1" x14ac:dyDescent="0.3">
      <c r="D270" s="61"/>
      <c r="H270" s="4"/>
      <c r="L270" s="30" t="s">
        <v>34</v>
      </c>
      <c r="M270" s="39">
        <f t="shared" ref="M270:O270" si="39">IF(M262=0,"NA",M269/M262)</f>
        <v>0</v>
      </c>
      <c r="N270" s="39">
        <f t="shared" si="39"/>
        <v>0</v>
      </c>
      <c r="O270" s="39">
        <f t="shared" si="39"/>
        <v>0</v>
      </c>
      <c r="P270" s="37"/>
    </row>
    <row r="271" spans="1:16" ht="15.75" customHeight="1" thickBot="1" x14ac:dyDescent="0.3">
      <c r="D271" s="475" t="str">
        <f>'Control Panel'!F64&amp;" - "&amp;'Control Panel'!E64</f>
        <v>4.19 - Misc Billing &amp; AR</v>
      </c>
      <c r="E271" s="476"/>
      <c r="F271" s="476"/>
      <c r="G271" s="20"/>
      <c r="H271" s="20"/>
      <c r="I271" s="20" t="str">
        <f>$I$84</f>
        <v xml:space="preserve">Overall Compliance: </v>
      </c>
      <c r="J271" s="21" t="str">
        <f>IF(SUM(M280:O280)=0,"N/A",SUM(M280:O280)/SUM(M273:O273))</f>
        <v>N/A</v>
      </c>
      <c r="L271" s="30"/>
      <c r="M271" s="30"/>
      <c r="N271" s="30"/>
      <c r="O271" s="30"/>
      <c r="P271" s="37"/>
    </row>
    <row r="272" spans="1:16" ht="15.75" customHeight="1" thickBot="1" x14ac:dyDescent="0.3">
      <c r="D272" s="464" t="str">
        <f>$D$85</f>
        <v>Availability</v>
      </c>
      <c r="E272" s="466" t="str">
        <f>$E$85</f>
        <v>Priority</v>
      </c>
      <c r="F272" s="466"/>
      <c r="G272" s="466"/>
      <c r="H272" s="467" t="str">
        <f>$H$85</f>
        <v>Total</v>
      </c>
      <c r="I272" s="469" t="str">
        <f>$I$85</f>
        <v>Comments</v>
      </c>
      <c r="J272" s="462" t="str">
        <f>$J$85</f>
        <v>Availability by Type</v>
      </c>
      <c r="L272" s="30"/>
      <c r="M272" s="38" t="str">
        <f>'Control Panel'!$F$31</f>
        <v>H</v>
      </c>
      <c r="N272" s="38" t="str">
        <f>'Control Panel'!$F$32</f>
        <v>M</v>
      </c>
      <c r="O272" s="38" t="str">
        <f>'Control Panel'!$F$33</f>
        <v>L</v>
      </c>
      <c r="P272" s="37"/>
    </row>
    <row r="273" spans="1:16" ht="15.75" customHeight="1" thickBot="1" x14ac:dyDescent="0.3">
      <c r="D273" s="465"/>
      <c r="E273" s="77" t="str">
        <f>'Control Panel'!$E$31</f>
        <v>High</v>
      </c>
      <c r="F273" s="78" t="str">
        <f>'Control Panel'!$E$32</f>
        <v>Medium</v>
      </c>
      <c r="G273" s="79" t="str">
        <f>'Control Panel'!$E$33</f>
        <v>Low</v>
      </c>
      <c r="H273" s="468"/>
      <c r="I273" s="470"/>
      <c r="J273" s="463"/>
      <c r="L273" s="38" t="s">
        <v>33</v>
      </c>
      <c r="M273" s="30">
        <f>E280*'Control Panel'!$G$31*'Control Panel'!$G$36</f>
        <v>504</v>
      </c>
      <c r="N273" s="30">
        <f>F280*'Control Panel'!$G$32*'Control Panel'!$G$36</f>
        <v>20</v>
      </c>
      <c r="O273" s="30">
        <f>G280*'Control Panel'!$G$33*'Control Panel'!$G$36</f>
        <v>3</v>
      </c>
      <c r="P273" s="37"/>
    </row>
    <row r="274" spans="1:16" ht="15.75" customHeight="1" thickBot="1" x14ac:dyDescent="0.3">
      <c r="D274" s="90" t="str">
        <f>'Control Panel'!$E$36</f>
        <v>Yes</v>
      </c>
      <c r="E274" s="83">
        <f>COUNTIFS('Misc Billing &amp; AR'!$C:$C,'Control Panel'!$F$31,'Misc Billing &amp; AR'!$AB:$AB,'Control Panel'!$F$36)</f>
        <v>0</v>
      </c>
      <c r="F274" s="84">
        <f>COUNTIFS('Misc Billing &amp; AR'!$C:$C,'Control Panel'!$F$32,'Misc Billing &amp; AR'!$AB:$AB,'Control Panel'!$F$36)</f>
        <v>0</v>
      </c>
      <c r="G274" s="85">
        <f>COUNTIFS('Misc Billing &amp; AR'!$C:$C,'Control Panel'!$F$33,'Misc Billing &amp; AR'!$AB:$AB,'Control Panel'!$F$36)</f>
        <v>0</v>
      </c>
      <c r="H274" s="73">
        <f>SUM(E274:G274)</f>
        <v>0</v>
      </c>
      <c r="I274" s="145">
        <f>COUNTIFS('Misc Billing &amp; AR'!$G:$G,"&lt;&gt;",'Misc Billing &amp; AR'!$AB:$AB,'Control Panel'!$F$36)</f>
        <v>0</v>
      </c>
      <c r="J274" s="74"/>
      <c r="L274" s="38" t="str">
        <f>'Control Panel'!$F$36</f>
        <v>Y</v>
      </c>
      <c r="M274" s="30">
        <f>E274*'Control Panel'!$G$31*'Control Panel'!$G$36</f>
        <v>0</v>
      </c>
      <c r="N274" s="30">
        <f>F274*'Control Panel'!$G$32*'Control Panel'!$G$36</f>
        <v>0</v>
      </c>
      <c r="O274" s="30">
        <f>G274*'Control Panel'!$G$33*'Control Panel'!$G$36</f>
        <v>0</v>
      </c>
      <c r="P274" s="37"/>
    </row>
    <row r="275" spans="1:16" ht="15.75" customHeight="1" thickBot="1" x14ac:dyDescent="0.3">
      <c r="D275" s="70" t="str">
        <f>'Control Panel'!$E$37</f>
        <v>Reporting</v>
      </c>
      <c r="E275" s="80">
        <f>COUNTIFS('Misc Billing &amp; AR'!$C:$C,'Control Panel'!$F$31,'Misc Billing &amp; AR'!$AB:$AB,'Control Panel'!$F$37)</f>
        <v>0</v>
      </c>
      <c r="F275" s="81">
        <f>COUNTIFS('Misc Billing &amp; AR'!$C:$C,'Control Panel'!$F$32,'Misc Billing &amp; AR'!$AB:$AB,'Control Panel'!$F$37)</f>
        <v>0</v>
      </c>
      <c r="G275" s="82">
        <f>COUNTIFS('Misc Billing &amp; AR'!$C:$C,'Control Panel'!$F$33,'Misc Billing &amp; AR'!$AB:$AB,'Control Panel'!$F$37)</f>
        <v>0</v>
      </c>
      <c r="H275" s="71">
        <f t="shared" ref="H275:H279" si="40">SUM(E275:G275)</f>
        <v>0</v>
      </c>
      <c r="I275" s="146">
        <f>COUNTIFS('Misc Billing &amp; AR'!$G:$G,"&lt;&gt;",'Misc Billing &amp; AR'!$AB:$AB,'Control Panel'!$F$37)</f>
        <v>0</v>
      </c>
      <c r="J275" s="138"/>
      <c r="L275" s="38" t="str">
        <f>'Control Panel'!$F$37</f>
        <v>R</v>
      </c>
      <c r="M275" s="30">
        <f>E275*'Control Panel'!$G$31*'Control Panel'!$G$37</f>
        <v>0</v>
      </c>
      <c r="N275" s="30">
        <f>F275*'Control Panel'!$G$32*'Control Panel'!$G$37</f>
        <v>0</v>
      </c>
      <c r="O275" s="30">
        <f>G275*'Control Panel'!$G$33*'Control Panel'!$G$37</f>
        <v>0</v>
      </c>
      <c r="P275" s="37"/>
    </row>
    <row r="276" spans="1:16" ht="15.75" customHeight="1" thickBot="1" x14ac:dyDescent="0.3">
      <c r="D276" s="72" t="str">
        <f>'Control Panel'!$E$38</f>
        <v>Third Party</v>
      </c>
      <c r="E276" s="83">
        <f>COUNTIFS('Misc Billing &amp; AR'!$C:$C,'Control Panel'!$F$31,'Misc Billing &amp; AR'!$AB:$AB,'Control Panel'!$F$38)</f>
        <v>0</v>
      </c>
      <c r="F276" s="84">
        <f>COUNTIFS('Misc Billing &amp; AR'!$C:$C,'Control Panel'!$F$32,'Misc Billing &amp; AR'!$AB:$AB,'Control Panel'!$F$38)</f>
        <v>0</v>
      </c>
      <c r="G276" s="85">
        <f>COUNTIFS('Misc Billing &amp; AR'!$C:$C,'Control Panel'!$F$33,'Misc Billing &amp; AR'!$AB:$AB,'Control Panel'!$F$38)</f>
        <v>0</v>
      </c>
      <c r="H276" s="73">
        <f t="shared" si="40"/>
        <v>0</v>
      </c>
      <c r="I276" s="145">
        <f>COUNTIFS('Misc Billing &amp; AR'!$G:$G,"&lt;&gt;",'Misc Billing &amp; AR'!$AB:$AB,'Control Panel'!$F$38)</f>
        <v>0</v>
      </c>
      <c r="J276" s="138"/>
      <c r="L276" s="38" t="str">
        <f>'Control Panel'!$F$38</f>
        <v>T</v>
      </c>
      <c r="M276" s="30">
        <f>E276*'Control Panel'!$G$31*'Control Panel'!$G$38</f>
        <v>0</v>
      </c>
      <c r="N276" s="30">
        <f>F276*'Control Panel'!$G$32*'Control Panel'!$G$38</f>
        <v>0</v>
      </c>
      <c r="O276" s="30">
        <f>G276*'Control Panel'!$G$33*'Control Panel'!$G$38</f>
        <v>0</v>
      </c>
      <c r="P276" s="37"/>
    </row>
    <row r="277" spans="1:16" ht="15.75" customHeight="1" thickBot="1" x14ac:dyDescent="0.3">
      <c r="A277" s="22" t="s">
        <v>28</v>
      </c>
      <c r="B277" s="160"/>
      <c r="D277" s="75" t="str">
        <f>'Control Panel'!$E$39</f>
        <v>Modification</v>
      </c>
      <c r="E277" s="80">
        <f>COUNTIFS('Misc Billing &amp; AR'!$C:$C,'Control Panel'!$F$31,'Misc Billing &amp; AR'!$AB:$AB,'Control Panel'!$F$39)</f>
        <v>0</v>
      </c>
      <c r="F277" s="81">
        <f>COUNTIFS('Misc Billing &amp; AR'!$C:$C,'Control Panel'!$F$32,'Misc Billing &amp; AR'!$AB:$AB,'Control Panel'!$F$39)</f>
        <v>0</v>
      </c>
      <c r="G277" s="82">
        <f>COUNTIFS('Misc Billing &amp; AR'!$C:$C,'Control Panel'!$F$33,'Misc Billing &amp; AR'!$AB:$AB,'Control Panel'!$F$39)</f>
        <v>0</v>
      </c>
      <c r="H277" s="71">
        <f t="shared" si="40"/>
        <v>0</v>
      </c>
      <c r="I277" s="146">
        <f>COUNTIFS('Misc Billing &amp; AR'!$G:$G,"&lt;&gt;",'Misc Billing &amp; AR'!$AB:$AB,'Control Panel'!$F$39)</f>
        <v>0</v>
      </c>
      <c r="J277" s="138"/>
      <c r="L277" s="38" t="str">
        <f>'Control Panel'!$F$39</f>
        <v>M</v>
      </c>
      <c r="M277" s="30">
        <f>E277*'Control Panel'!$G$31*'Control Panel'!$G$39</f>
        <v>0</v>
      </c>
      <c r="N277" s="30">
        <f>F277*'Control Panel'!$G$32*'Control Panel'!$G$39</f>
        <v>0</v>
      </c>
      <c r="O277" s="30">
        <f>G277*'Control Panel'!$G$33*'Control Panel'!$G$39</f>
        <v>0</v>
      </c>
      <c r="P277" s="37"/>
    </row>
    <row r="278" spans="1:16" ht="15.75" customHeight="1" thickBot="1" x14ac:dyDescent="0.3">
      <c r="A278" s="23" t="s">
        <v>29</v>
      </c>
      <c r="B278" s="161"/>
      <c r="D278" s="76" t="str">
        <f>'Control Panel'!$E$40</f>
        <v>Future</v>
      </c>
      <c r="E278" s="83">
        <f>COUNTIFS('Misc Billing &amp; AR'!$C:$C,'Control Panel'!$F$31,'Misc Billing &amp; AR'!$AB:$AB,'Control Panel'!$F$40)</f>
        <v>0</v>
      </c>
      <c r="F278" s="84">
        <f>COUNTIFS('Misc Billing &amp; AR'!$C:$C,'Control Panel'!$F$32,'Misc Billing &amp; AR'!$AB:$AB,'Control Panel'!$F$40)</f>
        <v>0</v>
      </c>
      <c r="G278" s="85">
        <f>COUNTIFS('Misc Billing &amp; AR'!$C:$C,'Control Panel'!$F$33,'Misc Billing &amp; AR'!$AB:$AB,'Control Panel'!$F$40)</f>
        <v>0</v>
      </c>
      <c r="H278" s="73">
        <f t="shared" si="40"/>
        <v>0</v>
      </c>
      <c r="I278" s="145">
        <f>COUNTIFS('Misc Billing &amp; AR'!$G:$G,"&lt;&gt;",'Misc Billing &amp; AR'!$AB:$AB,'Control Panel'!$F$40)</f>
        <v>0</v>
      </c>
      <c r="J278" s="138"/>
      <c r="L278" s="38" t="str">
        <f>'Control Panel'!$F$40</f>
        <v>F</v>
      </c>
      <c r="M278" s="30">
        <f>E278*'Control Panel'!$G$31*'Control Panel'!$G$40</f>
        <v>0</v>
      </c>
      <c r="N278" s="30">
        <f>F278*'Control Panel'!$G$32*'Control Panel'!$G$40</f>
        <v>0</v>
      </c>
      <c r="O278" s="30">
        <f>G278*'Control Panel'!$G$33*'Control Panel'!$G$40</f>
        <v>0</v>
      </c>
      <c r="P278" s="37"/>
    </row>
    <row r="279" spans="1:16" ht="15.75" customHeight="1" thickBot="1" x14ac:dyDescent="0.3">
      <c r="A279" s="26" t="str">
        <f>IF('Misc Billing &amp; AR'!$AC$12&gt;0,"Yes","No")</f>
        <v>No</v>
      </c>
      <c r="B279" s="162">
        <f>IF(A279="Yes",1,0)</f>
        <v>0</v>
      </c>
      <c r="D279" s="89" t="str">
        <f>'Control Panel'!$E$41</f>
        <v>Not Available</v>
      </c>
      <c r="E279" s="80">
        <f>COUNTIFS('Misc Billing &amp; AR'!$C:$C,'Control Panel'!$F$31,'Misc Billing &amp; AR'!$AB:$AB,'Control Panel'!$F$41)</f>
        <v>126</v>
      </c>
      <c r="F279" s="81">
        <f>COUNTIFS('Misc Billing &amp; AR'!$C:$C,'Control Panel'!$F$32,'Misc Billing &amp; AR'!$AB:$AB,'Control Panel'!$F$41)</f>
        <v>10</v>
      </c>
      <c r="G279" s="82">
        <f>COUNTIFS('Misc Billing &amp; AR'!$C:$C,'Control Panel'!$F$33,'Misc Billing &amp; AR'!$AB:$AB,'Control Panel'!$F$41)</f>
        <v>3</v>
      </c>
      <c r="H279" s="71">
        <f t="shared" si="40"/>
        <v>139</v>
      </c>
      <c r="I279" s="146">
        <f>COUNTIFS('Misc Billing &amp; AR'!$G:$G,"&lt;&gt;",'Misc Billing &amp; AR'!$AB:$AB,'Control Panel'!$F$41)</f>
        <v>0</v>
      </c>
      <c r="J279" s="138"/>
      <c r="L279" s="38" t="str">
        <f>'Control Panel'!$F$41</f>
        <v>N</v>
      </c>
      <c r="M279" s="30">
        <f>E279*'Control Panel'!$G$31*'Control Panel'!$G$41</f>
        <v>0</v>
      </c>
      <c r="N279" s="30">
        <f>F279*'Control Panel'!$G$32*'Control Panel'!$G$41</f>
        <v>0</v>
      </c>
      <c r="O279" s="30">
        <f>G279*'Control Panel'!$G$33*'Control Panel'!$G$41</f>
        <v>0</v>
      </c>
      <c r="P279" s="37"/>
    </row>
    <row r="280" spans="1:16" ht="15.75" customHeight="1" thickBot="1" x14ac:dyDescent="0.3">
      <c r="D280" s="86" t="str">
        <f>$D$93</f>
        <v>Total:</v>
      </c>
      <c r="E280" s="87">
        <f>SUM(E274:E279)</f>
        <v>126</v>
      </c>
      <c r="F280" s="87">
        <f>SUM(F274:F279)</f>
        <v>10</v>
      </c>
      <c r="G280" s="87">
        <f>SUM(G274:G279)</f>
        <v>3</v>
      </c>
      <c r="H280" s="88">
        <f>SUM(H274:H279)</f>
        <v>139</v>
      </c>
      <c r="I280" s="88">
        <f>SUM(I274:I279)</f>
        <v>0</v>
      </c>
      <c r="J280" s="164"/>
      <c r="L280" s="38" t="str">
        <f>D280</f>
        <v>Total:</v>
      </c>
      <c r="M280" s="30">
        <f>SUM(M274:M279)</f>
        <v>0</v>
      </c>
      <c r="N280" s="30">
        <f>SUM(N274:N279)</f>
        <v>0</v>
      </c>
      <c r="O280" s="30">
        <f>SUM(O274:O279)</f>
        <v>0</v>
      </c>
      <c r="P280" s="37"/>
    </row>
    <row r="281" spans="1:16" ht="15.75" customHeight="1" thickBot="1" x14ac:dyDescent="0.3">
      <c r="D281" s="61"/>
      <c r="H281" s="4"/>
      <c r="L281" s="30" t="s">
        <v>34</v>
      </c>
      <c r="M281" s="39">
        <f t="shared" ref="M281:O281" si="41">IF(M273=0,"NA",M280/M273)</f>
        <v>0</v>
      </c>
      <c r="N281" s="39">
        <f t="shared" si="41"/>
        <v>0</v>
      </c>
      <c r="O281" s="39">
        <f t="shared" si="41"/>
        <v>0</v>
      </c>
      <c r="P281" s="37"/>
    </row>
    <row r="282" spans="1:16" ht="15.75" customHeight="1" thickBot="1" x14ac:dyDescent="0.3">
      <c r="D282" s="475" t="str">
        <f>'Control Panel'!F65&amp;" - "&amp;'Control Panel'!E65</f>
        <v>4.20 - Payroll</v>
      </c>
      <c r="E282" s="476"/>
      <c r="F282" s="476"/>
      <c r="G282" s="20"/>
      <c r="H282" s="20"/>
      <c r="I282" s="20" t="str">
        <f>$I$84</f>
        <v xml:space="preserve">Overall Compliance: </v>
      </c>
      <c r="J282" s="21" t="str">
        <f>IF(SUM(M291:O291)=0,"N/A",SUM(M291:O291)/SUM(M284:O284))</f>
        <v>N/A</v>
      </c>
      <c r="L282" s="30"/>
      <c r="M282" s="30"/>
      <c r="N282" s="30"/>
      <c r="O282" s="30"/>
      <c r="P282" s="37"/>
    </row>
    <row r="283" spans="1:16" ht="15.75" customHeight="1" thickBot="1" x14ac:dyDescent="0.3">
      <c r="D283" s="464" t="str">
        <f>$D$85</f>
        <v>Availability</v>
      </c>
      <c r="E283" s="466" t="str">
        <f>$E$85</f>
        <v>Priority</v>
      </c>
      <c r="F283" s="466"/>
      <c r="G283" s="466"/>
      <c r="H283" s="467" t="str">
        <f>$H$85</f>
        <v>Total</v>
      </c>
      <c r="I283" s="469" t="str">
        <f>$I$85</f>
        <v>Comments</v>
      </c>
      <c r="J283" s="462" t="str">
        <f>$J$85</f>
        <v>Availability by Type</v>
      </c>
      <c r="L283" s="30"/>
      <c r="M283" s="38" t="str">
        <f>'Control Panel'!$F$31</f>
        <v>H</v>
      </c>
      <c r="N283" s="38" t="str">
        <f>'Control Panel'!$F$32</f>
        <v>M</v>
      </c>
      <c r="O283" s="38" t="str">
        <f>'Control Panel'!$F$33</f>
        <v>L</v>
      </c>
      <c r="P283" s="37"/>
    </row>
    <row r="284" spans="1:16" ht="15.75" customHeight="1" thickBot="1" x14ac:dyDescent="0.3">
      <c r="D284" s="465"/>
      <c r="E284" s="77" t="str">
        <f>'Control Panel'!$E$31</f>
        <v>High</v>
      </c>
      <c r="F284" s="78" t="str">
        <f>'Control Panel'!$E$32</f>
        <v>Medium</v>
      </c>
      <c r="G284" s="79" t="str">
        <f>'Control Panel'!$E$33</f>
        <v>Low</v>
      </c>
      <c r="H284" s="468"/>
      <c r="I284" s="470"/>
      <c r="J284" s="463"/>
      <c r="L284" s="38" t="s">
        <v>33</v>
      </c>
      <c r="M284" s="30">
        <f>E291*'Control Panel'!$G$31*'Control Panel'!$G$36</f>
        <v>1404</v>
      </c>
      <c r="N284" s="30">
        <f>F291*'Control Panel'!$G$32*'Control Panel'!$G$36</f>
        <v>106</v>
      </c>
      <c r="O284" s="30">
        <f>G291*'Control Panel'!$G$33*'Control Panel'!$G$36</f>
        <v>15</v>
      </c>
      <c r="P284" s="37"/>
    </row>
    <row r="285" spans="1:16" ht="15.75" customHeight="1" thickBot="1" x14ac:dyDescent="0.3">
      <c r="D285" s="90" t="str">
        <f>'Control Panel'!$E$36</f>
        <v>Yes</v>
      </c>
      <c r="E285" s="83">
        <f>COUNTIFS(Payroll!$C:$C,'Control Panel'!$F$31,Payroll!$AB:$AB,'Control Panel'!$F$36)</f>
        <v>0</v>
      </c>
      <c r="F285" s="84">
        <f>COUNTIFS(Payroll!$C:$C,'Control Panel'!$F$32,Payroll!$AB:$AB,'Control Panel'!$F$36)</f>
        <v>0</v>
      </c>
      <c r="G285" s="85">
        <f>COUNTIFS(Payroll!$C:$C,'Control Panel'!$F$33,Payroll!$AB:$AB,'Control Panel'!$F$36)</f>
        <v>0</v>
      </c>
      <c r="H285" s="73">
        <f>SUM(E285:G285)</f>
        <v>0</v>
      </c>
      <c r="I285" s="145">
        <f>COUNTIFS(Payroll!$G:$G,"&lt;&gt;",Payroll!$AB:$AB,'Control Panel'!$F$36)</f>
        <v>0</v>
      </c>
      <c r="J285" s="74"/>
      <c r="L285" s="38" t="str">
        <f>'Control Panel'!$F$36</f>
        <v>Y</v>
      </c>
      <c r="M285" s="30">
        <f>E285*'Control Panel'!$G$31*'Control Panel'!$G$36</f>
        <v>0</v>
      </c>
      <c r="N285" s="30">
        <f>F285*'Control Panel'!$G$32*'Control Panel'!$G$36</f>
        <v>0</v>
      </c>
      <c r="O285" s="30">
        <f>G285*'Control Panel'!$G$33*'Control Panel'!$G$36</f>
        <v>0</v>
      </c>
      <c r="P285" s="37"/>
    </row>
    <row r="286" spans="1:16" ht="15.75" customHeight="1" thickBot="1" x14ac:dyDescent="0.3">
      <c r="D286" s="70" t="str">
        <f>'Control Panel'!$E$37</f>
        <v>Reporting</v>
      </c>
      <c r="E286" s="80">
        <f>COUNTIFS(Payroll!$C:$C,'Control Panel'!$F$31,Payroll!$AB:$AB,'Control Panel'!$F$37)</f>
        <v>0</v>
      </c>
      <c r="F286" s="81">
        <f>COUNTIFS(Payroll!$C:$C,'Control Panel'!$F$32,Payroll!$AB:$AB,'Control Panel'!$F$37)</f>
        <v>0</v>
      </c>
      <c r="G286" s="82">
        <f>COUNTIFS(Payroll!$C:$C,'Control Panel'!$F$33,Payroll!$AB:$AB,'Control Panel'!$F$37)</f>
        <v>0</v>
      </c>
      <c r="H286" s="71">
        <f t="shared" ref="H286:H290" si="42">SUM(E286:G286)</f>
        <v>0</v>
      </c>
      <c r="I286" s="146">
        <f>COUNTIFS(Payroll!$G:$G,"&lt;&gt;",Payroll!$AB:$AB,'Control Panel'!$F$37)</f>
        <v>0</v>
      </c>
      <c r="J286" s="138"/>
      <c r="L286" s="38" t="str">
        <f>'Control Panel'!$F$37</f>
        <v>R</v>
      </c>
      <c r="M286" s="30">
        <f>E286*'Control Panel'!$G$31*'Control Panel'!$G$37</f>
        <v>0</v>
      </c>
      <c r="N286" s="30">
        <f>F286*'Control Panel'!$G$32*'Control Panel'!$G$37</f>
        <v>0</v>
      </c>
      <c r="O286" s="30">
        <f>G286*'Control Panel'!$G$33*'Control Panel'!$G$37</f>
        <v>0</v>
      </c>
      <c r="P286" s="37"/>
    </row>
    <row r="287" spans="1:16" ht="15.75" customHeight="1" thickBot="1" x14ac:dyDescent="0.3">
      <c r="D287" s="72" t="str">
        <f>'Control Panel'!$E$38</f>
        <v>Third Party</v>
      </c>
      <c r="E287" s="83">
        <f>COUNTIFS(Payroll!$C:$C,'Control Panel'!$F$31,Payroll!$AB:$AB,'Control Panel'!$F$38)</f>
        <v>0</v>
      </c>
      <c r="F287" s="84">
        <f>COUNTIFS(Payroll!$C:$C,'Control Panel'!$F$32,Payroll!$AB:$AB,'Control Panel'!$F$38)</f>
        <v>0</v>
      </c>
      <c r="G287" s="85">
        <f>COUNTIFS(Payroll!$C:$C,'Control Panel'!$F$33,Payroll!$AB:$AB,'Control Panel'!$F$38)</f>
        <v>0</v>
      </c>
      <c r="H287" s="73">
        <f t="shared" si="42"/>
        <v>0</v>
      </c>
      <c r="I287" s="145">
        <f>COUNTIFS(Payroll!$G:$G,"&lt;&gt;",Payroll!$AB:$AB,'Control Panel'!$F$38)</f>
        <v>0</v>
      </c>
      <c r="J287" s="138"/>
      <c r="L287" s="38" t="str">
        <f>'Control Panel'!$F$38</f>
        <v>T</v>
      </c>
      <c r="M287" s="30">
        <f>E287*'Control Panel'!$G$31*'Control Panel'!$G$38</f>
        <v>0</v>
      </c>
      <c r="N287" s="30">
        <f>F287*'Control Panel'!$G$32*'Control Panel'!$G$38</f>
        <v>0</v>
      </c>
      <c r="O287" s="30">
        <f>G287*'Control Panel'!$G$33*'Control Panel'!$G$38</f>
        <v>0</v>
      </c>
      <c r="P287" s="37"/>
    </row>
    <row r="288" spans="1:16" ht="15.75" customHeight="1" thickBot="1" x14ac:dyDescent="0.3">
      <c r="A288" s="22" t="s">
        <v>28</v>
      </c>
      <c r="B288" s="160"/>
      <c r="D288" s="75" t="str">
        <f>'Control Panel'!$E$39</f>
        <v>Modification</v>
      </c>
      <c r="E288" s="80">
        <f>COUNTIFS(Payroll!$C:$C,'Control Panel'!$F$31,Payroll!$AB:$AB,'Control Panel'!$F$39)</f>
        <v>0</v>
      </c>
      <c r="F288" s="81">
        <f>COUNTIFS(Payroll!$C:$C,'Control Panel'!$F$32,Payroll!$AB:$AB,'Control Panel'!$F$39)</f>
        <v>0</v>
      </c>
      <c r="G288" s="82">
        <f>COUNTIFS(Payroll!$C:$C,'Control Panel'!$F$33,Payroll!$AB:$AB,'Control Panel'!$F$39)</f>
        <v>0</v>
      </c>
      <c r="H288" s="71">
        <f t="shared" si="42"/>
        <v>0</v>
      </c>
      <c r="I288" s="146">
        <f>COUNTIFS(Payroll!$G:$G,"&lt;&gt;",Payroll!$AB:$AB,'Control Panel'!$F$39)</f>
        <v>0</v>
      </c>
      <c r="J288" s="138"/>
      <c r="L288" s="38" t="str">
        <f>'Control Panel'!$F$39</f>
        <v>M</v>
      </c>
      <c r="M288" s="30">
        <f>E288*'Control Panel'!$G$31*'Control Panel'!$G$39</f>
        <v>0</v>
      </c>
      <c r="N288" s="30">
        <f>F288*'Control Panel'!$G$32*'Control Panel'!$G$39</f>
        <v>0</v>
      </c>
      <c r="O288" s="30">
        <f>G288*'Control Panel'!$G$33*'Control Panel'!$G$39</f>
        <v>0</v>
      </c>
      <c r="P288" s="37"/>
    </row>
    <row r="289" spans="1:16" ht="15.75" customHeight="1" thickBot="1" x14ac:dyDescent="0.3">
      <c r="A289" s="23" t="s">
        <v>29</v>
      </c>
      <c r="B289" s="161"/>
      <c r="D289" s="76" t="str">
        <f>'Control Panel'!$E$40</f>
        <v>Future</v>
      </c>
      <c r="E289" s="83">
        <f>COUNTIFS(Payroll!$C:$C,'Control Panel'!$F$31,Payroll!$AB:$AB,'Control Panel'!$F$40)</f>
        <v>0</v>
      </c>
      <c r="F289" s="84">
        <f>COUNTIFS(Payroll!$C:$C,'Control Panel'!$F$32,Payroll!$AB:$AB,'Control Panel'!$F$40)</f>
        <v>0</v>
      </c>
      <c r="G289" s="85">
        <f>COUNTIFS(Payroll!$C:$C,'Control Panel'!$F$33,Payroll!$AB:$AB,'Control Panel'!$F$40)</f>
        <v>0</v>
      </c>
      <c r="H289" s="73">
        <f t="shared" si="42"/>
        <v>0</v>
      </c>
      <c r="I289" s="145">
        <f>COUNTIFS(Payroll!$G:$G,"&lt;&gt;",Payroll!$AB:$AB,'Control Panel'!$F$40)</f>
        <v>0</v>
      </c>
      <c r="J289" s="138"/>
      <c r="L289" s="38" t="str">
        <f>'Control Panel'!$F$40</f>
        <v>F</v>
      </c>
      <c r="M289" s="30">
        <f>E289*'Control Panel'!$G$31*'Control Panel'!$G$40</f>
        <v>0</v>
      </c>
      <c r="N289" s="30">
        <f>F289*'Control Panel'!$G$32*'Control Panel'!$G$40</f>
        <v>0</v>
      </c>
      <c r="O289" s="30">
        <f>G289*'Control Panel'!$G$33*'Control Panel'!$G$40</f>
        <v>0</v>
      </c>
      <c r="P289" s="37"/>
    </row>
    <row r="290" spans="1:16" ht="15.75" customHeight="1" thickBot="1" x14ac:dyDescent="0.3">
      <c r="A290" s="26" t="str">
        <f>IF(Payroll!$AC$12&gt;0,"Yes","No")</f>
        <v>No</v>
      </c>
      <c r="B290" s="162">
        <f>IF(A290="Yes",1,0)</f>
        <v>0</v>
      </c>
      <c r="D290" s="89" t="str">
        <f>'Control Panel'!$E$41</f>
        <v>Not Available</v>
      </c>
      <c r="E290" s="80">
        <f>COUNTIFS(Payroll!$C:$C,'Control Panel'!$F$31,Payroll!$AB:$AB,'Control Panel'!$F$41)</f>
        <v>351</v>
      </c>
      <c r="F290" s="81">
        <f>COUNTIFS(Payroll!$C:$C,'Control Panel'!$F$32,Payroll!$AB:$AB,'Control Panel'!$F$41)</f>
        <v>53</v>
      </c>
      <c r="G290" s="82">
        <f>COUNTIFS(Payroll!$C:$C,'Control Panel'!$F$33,Payroll!$AB:$AB,'Control Panel'!$F$41)</f>
        <v>15</v>
      </c>
      <c r="H290" s="71">
        <f t="shared" si="42"/>
        <v>419</v>
      </c>
      <c r="I290" s="146">
        <f>COUNTIFS(Payroll!$G:$G,"&lt;&gt;",Payroll!$AB:$AB,'Control Panel'!$F$41)</f>
        <v>0</v>
      </c>
      <c r="J290" s="138"/>
      <c r="L290" s="38" t="str">
        <f>'Control Panel'!$F$41</f>
        <v>N</v>
      </c>
      <c r="M290" s="30">
        <f>E290*'Control Panel'!$G$31*'Control Panel'!$G$41</f>
        <v>0</v>
      </c>
      <c r="N290" s="30">
        <f>F290*'Control Panel'!$G$32*'Control Panel'!$G$41</f>
        <v>0</v>
      </c>
      <c r="O290" s="30">
        <f>G290*'Control Panel'!$G$33*'Control Panel'!$G$41</f>
        <v>0</v>
      </c>
      <c r="P290" s="37"/>
    </row>
    <row r="291" spans="1:16" ht="15.75" customHeight="1" thickBot="1" x14ac:dyDescent="0.3">
      <c r="D291" s="86" t="str">
        <f>$D$93</f>
        <v>Total:</v>
      </c>
      <c r="E291" s="87">
        <f>SUM(E285:E290)</f>
        <v>351</v>
      </c>
      <c r="F291" s="87">
        <f>SUM(F285:F290)</f>
        <v>53</v>
      </c>
      <c r="G291" s="87">
        <f>SUM(G285:G290)</f>
        <v>15</v>
      </c>
      <c r="H291" s="88">
        <f>SUM(H285:H290)</f>
        <v>419</v>
      </c>
      <c r="I291" s="88">
        <f>SUM(I285:I290)</f>
        <v>0</v>
      </c>
      <c r="J291" s="164"/>
      <c r="L291" s="38" t="str">
        <f>D291</f>
        <v>Total:</v>
      </c>
      <c r="M291" s="30">
        <f>SUM(M285:M290)</f>
        <v>0</v>
      </c>
      <c r="N291" s="30">
        <f>SUM(N285:N290)</f>
        <v>0</v>
      </c>
      <c r="O291" s="30">
        <f>SUM(O285:O290)</f>
        <v>0</v>
      </c>
      <c r="P291" s="37"/>
    </row>
    <row r="292" spans="1:16" ht="15.75" customHeight="1" thickBot="1" x14ac:dyDescent="0.3">
      <c r="D292" s="61"/>
      <c r="H292" s="4"/>
      <c r="L292" s="30" t="s">
        <v>34</v>
      </c>
      <c r="M292" s="39">
        <f t="shared" ref="M292:O292" si="43">IF(M284=0,"NA",M291/M284)</f>
        <v>0</v>
      </c>
      <c r="N292" s="39">
        <f t="shared" si="43"/>
        <v>0</v>
      </c>
      <c r="O292" s="39">
        <f t="shared" si="43"/>
        <v>0</v>
      </c>
      <c r="P292" s="37"/>
    </row>
    <row r="293" spans="1:16" ht="15.75" customHeight="1" thickBot="1" x14ac:dyDescent="0.3">
      <c r="D293" s="475" t="str">
        <f>'Control Panel'!F66&amp;" - "&amp;'Control Panel'!E66</f>
        <v>4.21 - Permitting</v>
      </c>
      <c r="E293" s="476"/>
      <c r="F293" s="476"/>
      <c r="G293" s="20"/>
      <c r="H293" s="20"/>
      <c r="I293" s="20" t="str">
        <f>$I$84</f>
        <v xml:space="preserve">Overall Compliance: </v>
      </c>
      <c r="J293" s="21" t="str">
        <f>IF(SUM(M302:O302)=0,"N/A",SUM(M302:O302)/SUM(M295:O295))</f>
        <v>N/A</v>
      </c>
      <c r="L293" s="30"/>
      <c r="M293" s="30"/>
      <c r="N293" s="30"/>
      <c r="O293" s="30"/>
      <c r="P293" s="37"/>
    </row>
    <row r="294" spans="1:16" ht="15.75" customHeight="1" thickBot="1" x14ac:dyDescent="0.3">
      <c r="D294" s="464" t="str">
        <f>$D$85</f>
        <v>Availability</v>
      </c>
      <c r="E294" s="466" t="str">
        <f>$E$85</f>
        <v>Priority</v>
      </c>
      <c r="F294" s="466"/>
      <c r="G294" s="466"/>
      <c r="H294" s="467" t="str">
        <f>$H$85</f>
        <v>Total</v>
      </c>
      <c r="I294" s="469" t="str">
        <f>$I$85</f>
        <v>Comments</v>
      </c>
      <c r="J294" s="462" t="str">
        <f>$J$85</f>
        <v>Availability by Type</v>
      </c>
      <c r="L294" s="30"/>
      <c r="M294" s="38" t="str">
        <f>'Control Panel'!$F$31</f>
        <v>H</v>
      </c>
      <c r="N294" s="38" t="str">
        <f>'Control Panel'!$F$32</f>
        <v>M</v>
      </c>
      <c r="O294" s="38" t="str">
        <f>'Control Panel'!$F$33</f>
        <v>L</v>
      </c>
      <c r="P294" s="37"/>
    </row>
    <row r="295" spans="1:16" ht="15.75" customHeight="1" thickBot="1" x14ac:dyDescent="0.3">
      <c r="D295" s="465"/>
      <c r="E295" s="77" t="str">
        <f>'Control Panel'!$E$31</f>
        <v>High</v>
      </c>
      <c r="F295" s="78" t="str">
        <f>'Control Panel'!$E$32</f>
        <v>Medium</v>
      </c>
      <c r="G295" s="79" t="str">
        <f>'Control Panel'!$E$33</f>
        <v>Low</v>
      </c>
      <c r="H295" s="468"/>
      <c r="I295" s="470"/>
      <c r="J295" s="463"/>
      <c r="L295" s="38" t="s">
        <v>33</v>
      </c>
      <c r="M295" s="30">
        <f>E302*'Control Panel'!$G$31*'Control Panel'!$G$36</f>
        <v>192</v>
      </c>
      <c r="N295" s="30">
        <f>F302*'Control Panel'!$G$32*'Control Panel'!$G$36</f>
        <v>22</v>
      </c>
      <c r="O295" s="30">
        <f>G302*'Control Panel'!$G$33*'Control Panel'!$G$36</f>
        <v>2</v>
      </c>
      <c r="P295" s="37"/>
    </row>
    <row r="296" spans="1:16" ht="15.75" customHeight="1" thickBot="1" x14ac:dyDescent="0.3">
      <c r="D296" s="90" t="str">
        <f>'Control Panel'!$E$36</f>
        <v>Yes</v>
      </c>
      <c r="E296" s="83">
        <f>COUNTIFS(Permitting!$C:$C,'Control Panel'!$F$31,Permitting!$AB:$AB,'Control Panel'!$F$36)</f>
        <v>0</v>
      </c>
      <c r="F296" s="84">
        <f>COUNTIFS(Permitting!$C:$C,'Control Panel'!$F$32,Permitting!$AB:$AB,'Control Panel'!$F$36)</f>
        <v>0</v>
      </c>
      <c r="G296" s="85">
        <f>COUNTIFS(Permitting!$C:$C,'Control Panel'!$F$33,Permitting!$AB:$AB,'Control Panel'!$F$36)</f>
        <v>0</v>
      </c>
      <c r="H296" s="73">
        <f>SUM(E296:G296)</f>
        <v>0</v>
      </c>
      <c r="I296" s="145">
        <f>COUNTIFS(Permitting!$G:$G,"&lt;&gt;",Permitting!$AB:$AB,'Control Panel'!$F$36)</f>
        <v>0</v>
      </c>
      <c r="J296" s="74"/>
      <c r="L296" s="38" t="str">
        <f>'Control Panel'!$F$36</f>
        <v>Y</v>
      </c>
      <c r="M296" s="30">
        <f>E296*'Control Panel'!$G$31*'Control Panel'!$G$36</f>
        <v>0</v>
      </c>
      <c r="N296" s="30">
        <f>F296*'Control Panel'!$G$32*'Control Panel'!$G$36</f>
        <v>0</v>
      </c>
      <c r="O296" s="30">
        <f>G296*'Control Panel'!$G$33*'Control Panel'!$G$36</f>
        <v>0</v>
      </c>
      <c r="P296" s="37"/>
    </row>
    <row r="297" spans="1:16" ht="15.75" customHeight="1" thickBot="1" x14ac:dyDescent="0.3">
      <c r="D297" s="70" t="str">
        <f>'Control Panel'!$E$37</f>
        <v>Reporting</v>
      </c>
      <c r="E297" s="80">
        <f>COUNTIFS(Permitting!$C:$C,'Control Panel'!$F$31,Permitting!$AB:$AB,'Control Panel'!$F$37)</f>
        <v>0</v>
      </c>
      <c r="F297" s="81">
        <f>COUNTIFS(Permitting!$C:$C,'Control Panel'!$F$32,Permitting!$AB:$AB,'Control Panel'!$F$37)</f>
        <v>0</v>
      </c>
      <c r="G297" s="82">
        <f>COUNTIFS(Permitting!$C:$C,'Control Panel'!$F$33,Permitting!$AB:$AB,'Control Panel'!$F$37)</f>
        <v>0</v>
      </c>
      <c r="H297" s="71">
        <f t="shared" ref="H297:H301" si="44">SUM(E297:G297)</f>
        <v>0</v>
      </c>
      <c r="I297" s="146">
        <f>COUNTIFS(Permitting!$G:$G,"&lt;&gt;",Permitting!$AB:$AB,'Control Panel'!$F$37)</f>
        <v>0</v>
      </c>
      <c r="J297" s="138"/>
      <c r="L297" s="38" t="str">
        <f>'Control Panel'!$F$37</f>
        <v>R</v>
      </c>
      <c r="M297" s="30">
        <f>E297*'Control Panel'!$G$31*'Control Panel'!$G$37</f>
        <v>0</v>
      </c>
      <c r="N297" s="30">
        <f>F297*'Control Panel'!$G$32*'Control Panel'!$G$37</f>
        <v>0</v>
      </c>
      <c r="O297" s="30">
        <f>G297*'Control Panel'!$G$33*'Control Panel'!$G$37</f>
        <v>0</v>
      </c>
      <c r="P297" s="37"/>
    </row>
    <row r="298" spans="1:16" ht="15.75" customHeight="1" thickBot="1" x14ac:dyDescent="0.3">
      <c r="D298" s="72" t="str">
        <f>'Control Panel'!$E$38</f>
        <v>Third Party</v>
      </c>
      <c r="E298" s="83">
        <f>COUNTIFS(Permitting!$C:$C,'Control Panel'!$F$31,Permitting!$AB:$AB,'Control Panel'!$F$38)</f>
        <v>0</v>
      </c>
      <c r="F298" s="84">
        <f>COUNTIFS(Permitting!$C:$C,'Control Panel'!$F$32,Permitting!$AB:$AB,'Control Panel'!$F$38)</f>
        <v>0</v>
      </c>
      <c r="G298" s="85">
        <f>COUNTIFS(Permitting!$C:$C,'Control Panel'!$F$33,Permitting!$AB:$AB,'Control Panel'!$F$38)</f>
        <v>0</v>
      </c>
      <c r="H298" s="73">
        <f t="shared" si="44"/>
        <v>0</v>
      </c>
      <c r="I298" s="145">
        <f>COUNTIFS(Permitting!$G:$G,"&lt;&gt;",Permitting!$AB:$AB,'Control Panel'!$F$38)</f>
        <v>0</v>
      </c>
      <c r="J298" s="138"/>
      <c r="L298" s="38" t="str">
        <f>'Control Panel'!$F$38</f>
        <v>T</v>
      </c>
      <c r="M298" s="30">
        <f>E298*'Control Panel'!$G$31*'Control Panel'!$G$38</f>
        <v>0</v>
      </c>
      <c r="N298" s="30">
        <f>F298*'Control Panel'!$G$32*'Control Panel'!$G$38</f>
        <v>0</v>
      </c>
      <c r="O298" s="30">
        <f>G298*'Control Panel'!$G$33*'Control Panel'!$G$38</f>
        <v>0</v>
      </c>
      <c r="P298" s="37"/>
    </row>
    <row r="299" spans="1:16" ht="15.75" customHeight="1" thickBot="1" x14ac:dyDescent="0.3">
      <c r="A299" s="22" t="s">
        <v>28</v>
      </c>
      <c r="B299" s="160"/>
      <c r="D299" s="75" t="str">
        <f>'Control Panel'!$E$39</f>
        <v>Modification</v>
      </c>
      <c r="E299" s="80">
        <f>COUNTIFS(Permitting!$C:$C,'Control Panel'!$F$31,Permitting!$AB:$AB,'Control Panel'!$F$39)</f>
        <v>0</v>
      </c>
      <c r="F299" s="81">
        <f>COUNTIFS(Permitting!$C:$C,'Control Panel'!$F$32,Permitting!$AB:$AB,'Control Panel'!$F$39)</f>
        <v>0</v>
      </c>
      <c r="G299" s="82">
        <f>COUNTIFS(Permitting!$C:$C,'Control Panel'!$F$33,Permitting!$AB:$AB,'Control Panel'!$F$39)</f>
        <v>0</v>
      </c>
      <c r="H299" s="71">
        <f t="shared" si="44"/>
        <v>0</v>
      </c>
      <c r="I299" s="146">
        <f>COUNTIFS(Permitting!$G:$G,"&lt;&gt;",Permitting!$AB:$AB,'Control Panel'!$F$39)</f>
        <v>0</v>
      </c>
      <c r="J299" s="138"/>
      <c r="L299" s="38" t="str">
        <f>'Control Panel'!$F$39</f>
        <v>M</v>
      </c>
      <c r="M299" s="30">
        <f>E299*'Control Panel'!$G$31*'Control Panel'!$G$39</f>
        <v>0</v>
      </c>
      <c r="N299" s="30">
        <f>F299*'Control Panel'!$G$32*'Control Panel'!$G$39</f>
        <v>0</v>
      </c>
      <c r="O299" s="30">
        <f>G299*'Control Panel'!$G$33*'Control Panel'!$G$39</f>
        <v>0</v>
      </c>
      <c r="P299" s="37"/>
    </row>
    <row r="300" spans="1:16" ht="15.75" customHeight="1" thickBot="1" x14ac:dyDescent="0.3">
      <c r="A300" s="23" t="s">
        <v>29</v>
      </c>
      <c r="B300" s="161"/>
      <c r="D300" s="76" t="str">
        <f>'Control Panel'!$E$40</f>
        <v>Future</v>
      </c>
      <c r="E300" s="83">
        <f>COUNTIFS(Permitting!$C:$C,'Control Panel'!$F$31,Permitting!$AB:$AB,'Control Panel'!$F$40)</f>
        <v>0</v>
      </c>
      <c r="F300" s="84">
        <f>COUNTIFS(Permitting!$C:$C,'Control Panel'!$F$32,Permitting!$AB:$AB,'Control Panel'!$F$40)</f>
        <v>0</v>
      </c>
      <c r="G300" s="85">
        <f>COUNTIFS(Permitting!$C:$C,'Control Panel'!$F$33,Permitting!$AB:$AB,'Control Panel'!$F$40)</f>
        <v>0</v>
      </c>
      <c r="H300" s="73">
        <f t="shared" si="44"/>
        <v>0</v>
      </c>
      <c r="I300" s="145">
        <f>COUNTIFS(Permitting!$G:$G,"&lt;&gt;",Permitting!$AB:$AB,'Control Panel'!$F$40)</f>
        <v>0</v>
      </c>
      <c r="J300" s="138"/>
      <c r="L300" s="38" t="str">
        <f>'Control Panel'!$F$40</f>
        <v>F</v>
      </c>
      <c r="M300" s="30">
        <f>E300*'Control Panel'!$G$31*'Control Panel'!$G$40</f>
        <v>0</v>
      </c>
      <c r="N300" s="30">
        <f>F300*'Control Panel'!$G$32*'Control Panel'!$G$40</f>
        <v>0</v>
      </c>
      <c r="O300" s="30">
        <f>G300*'Control Panel'!$G$33*'Control Panel'!$G$40</f>
        <v>0</v>
      </c>
      <c r="P300" s="37"/>
    </row>
    <row r="301" spans="1:16" ht="15.75" customHeight="1" thickBot="1" x14ac:dyDescent="0.3">
      <c r="A301" s="26" t="str">
        <f>IF(Permitting!$AC$12&gt;0,"Yes","No")</f>
        <v>No</v>
      </c>
      <c r="B301" s="162">
        <f>IF(A301="Yes",1,0)</f>
        <v>0</v>
      </c>
      <c r="D301" s="89" t="str">
        <f>'Control Panel'!$E$41</f>
        <v>Not Available</v>
      </c>
      <c r="E301" s="80">
        <f>COUNTIFS(Permitting!$C:$C,'Control Panel'!$F$31,Permitting!$AB:$AB,'Control Panel'!$F$41)</f>
        <v>48</v>
      </c>
      <c r="F301" s="81">
        <f>COUNTIFS(Permitting!$C:$C,'Control Panel'!$F$32,Permitting!$AB:$AB,'Control Panel'!$F$41)</f>
        <v>11</v>
      </c>
      <c r="G301" s="82">
        <f>COUNTIFS(Permitting!$C:$C,'Control Panel'!$F$33,Permitting!$AB:$AB,'Control Panel'!$F$41)</f>
        <v>2</v>
      </c>
      <c r="H301" s="71">
        <f t="shared" si="44"/>
        <v>61</v>
      </c>
      <c r="I301" s="146">
        <f>COUNTIFS(Permitting!$G:$G,"&lt;&gt;",Permitting!$AB:$AB,'Control Panel'!$F$41)</f>
        <v>0</v>
      </c>
      <c r="J301" s="138"/>
      <c r="L301" s="38" t="str">
        <f>'Control Panel'!$F$41</f>
        <v>N</v>
      </c>
      <c r="M301" s="30">
        <f>E301*'Control Panel'!$G$31*'Control Panel'!$G$41</f>
        <v>0</v>
      </c>
      <c r="N301" s="30">
        <f>F301*'Control Panel'!$G$32*'Control Panel'!$G$41</f>
        <v>0</v>
      </c>
      <c r="O301" s="30">
        <f>G301*'Control Panel'!$G$33*'Control Panel'!$G$41</f>
        <v>0</v>
      </c>
      <c r="P301" s="37"/>
    </row>
    <row r="302" spans="1:16" ht="15.75" customHeight="1" thickBot="1" x14ac:dyDescent="0.3">
      <c r="D302" s="86" t="str">
        <f>$D$93</f>
        <v>Total:</v>
      </c>
      <c r="E302" s="87">
        <f>SUM(E296:E301)</f>
        <v>48</v>
      </c>
      <c r="F302" s="87">
        <f>SUM(F296:F301)</f>
        <v>11</v>
      </c>
      <c r="G302" s="87">
        <f>SUM(G296:G301)</f>
        <v>2</v>
      </c>
      <c r="H302" s="88">
        <f>SUM(H296:H301)</f>
        <v>61</v>
      </c>
      <c r="I302" s="88">
        <f>SUM(I296:I301)</f>
        <v>0</v>
      </c>
      <c r="J302" s="164"/>
      <c r="L302" s="38" t="str">
        <f>D302</f>
        <v>Total:</v>
      </c>
      <c r="M302" s="30">
        <f>SUM(M296:M301)</f>
        <v>0</v>
      </c>
      <c r="N302" s="30">
        <f>SUM(N296:N301)</f>
        <v>0</v>
      </c>
      <c r="O302" s="30">
        <f>SUM(O296:O301)</f>
        <v>0</v>
      </c>
      <c r="P302" s="37"/>
    </row>
    <row r="303" spans="1:16" ht="15.75" customHeight="1" thickBot="1" x14ac:dyDescent="0.3">
      <c r="D303" s="61"/>
      <c r="H303" s="4"/>
      <c r="L303" s="30" t="s">
        <v>34</v>
      </c>
      <c r="M303" s="39">
        <f t="shared" ref="M303:O303" si="45">IF(M295=0,"NA",M302/M295)</f>
        <v>0</v>
      </c>
      <c r="N303" s="39">
        <f t="shared" si="45"/>
        <v>0</v>
      </c>
      <c r="O303" s="39">
        <f t="shared" si="45"/>
        <v>0</v>
      </c>
      <c r="P303" s="37"/>
    </row>
    <row r="304" spans="1:16" ht="15.75" customHeight="1" thickBot="1" x14ac:dyDescent="0.3">
      <c r="D304" s="475" t="str">
        <f>'Control Panel'!F67&amp;" - "&amp;'Control Panel'!E67</f>
        <v>4.22 - Planning and Zoning</v>
      </c>
      <c r="E304" s="476"/>
      <c r="F304" s="476"/>
      <c r="G304" s="20"/>
      <c r="H304" s="20"/>
      <c r="I304" s="20" t="str">
        <f>$I$84</f>
        <v xml:space="preserve">Overall Compliance: </v>
      </c>
      <c r="J304" s="21" t="str">
        <f>IF(SUM(M313:O313)=0,"N/A",SUM(M313:O313)/SUM(M306:O306))</f>
        <v>N/A</v>
      </c>
      <c r="L304" s="30"/>
      <c r="M304" s="30"/>
      <c r="N304" s="30"/>
      <c r="O304" s="30"/>
      <c r="P304" s="37"/>
    </row>
    <row r="305" spans="1:16" ht="15.75" customHeight="1" thickBot="1" x14ac:dyDescent="0.3">
      <c r="D305" s="464" t="str">
        <f>$D$85</f>
        <v>Availability</v>
      </c>
      <c r="E305" s="466" t="str">
        <f>$E$85</f>
        <v>Priority</v>
      </c>
      <c r="F305" s="466"/>
      <c r="G305" s="466"/>
      <c r="H305" s="467" t="str">
        <f>$H$85</f>
        <v>Total</v>
      </c>
      <c r="I305" s="469" t="str">
        <f>$I$85</f>
        <v>Comments</v>
      </c>
      <c r="J305" s="462" t="str">
        <f>$J$85</f>
        <v>Availability by Type</v>
      </c>
      <c r="L305" s="30"/>
      <c r="M305" s="38" t="str">
        <f>'Control Panel'!$F$31</f>
        <v>H</v>
      </c>
      <c r="N305" s="38" t="str">
        <f>'Control Panel'!$F$32</f>
        <v>M</v>
      </c>
      <c r="O305" s="38" t="str">
        <f>'Control Panel'!$F$33</f>
        <v>L</v>
      </c>
      <c r="P305" s="37"/>
    </row>
    <row r="306" spans="1:16" ht="15.75" customHeight="1" thickBot="1" x14ac:dyDescent="0.3">
      <c r="D306" s="465"/>
      <c r="E306" s="77" t="str">
        <f>'Control Panel'!$E$31</f>
        <v>High</v>
      </c>
      <c r="F306" s="78" t="str">
        <f>'Control Panel'!$E$32</f>
        <v>Medium</v>
      </c>
      <c r="G306" s="79" t="str">
        <f>'Control Panel'!$E$33</f>
        <v>Low</v>
      </c>
      <c r="H306" s="468"/>
      <c r="I306" s="470"/>
      <c r="J306" s="463"/>
      <c r="L306" s="38" t="s">
        <v>33</v>
      </c>
      <c r="M306" s="30">
        <f>E313*'Control Panel'!$G$31*'Control Panel'!$G$36</f>
        <v>212</v>
      </c>
      <c r="N306" s="30">
        <f>F313*'Control Panel'!$G$32*'Control Panel'!$G$36</f>
        <v>8</v>
      </c>
      <c r="O306" s="30">
        <f>G313*'Control Panel'!$G$33*'Control Panel'!$G$36</f>
        <v>0</v>
      </c>
      <c r="P306" s="37"/>
    </row>
    <row r="307" spans="1:16" ht="15.75" customHeight="1" thickBot="1" x14ac:dyDescent="0.3">
      <c r="D307" s="90" t="str">
        <f>'Control Panel'!$E$36</f>
        <v>Yes</v>
      </c>
      <c r="E307" s="83">
        <f>COUNTIFS('Planning and Zoning'!$C:$C,'Control Panel'!$F$31,'Planning and Zoning'!$AB:$AB,'Control Panel'!$F$36)</f>
        <v>0</v>
      </c>
      <c r="F307" s="84">
        <f>COUNTIFS('Planning and Zoning'!$C:$C,'Control Panel'!$F$32,'Planning and Zoning'!$AB:$AB,'Control Panel'!$F$36)</f>
        <v>0</v>
      </c>
      <c r="G307" s="85">
        <f>COUNTIFS('Planning and Zoning'!$C:$C,'Control Panel'!$F$33,'Planning and Zoning'!$AB:$AB,'Control Panel'!$F$36)</f>
        <v>0</v>
      </c>
      <c r="H307" s="73">
        <f>SUM(E307:G307)</f>
        <v>0</v>
      </c>
      <c r="I307" s="145">
        <f>COUNTIFS('Planning and Zoning'!$G:$G,"&lt;&gt;",'Planning and Zoning'!$AB:$AB,'Control Panel'!$F$36)</f>
        <v>0</v>
      </c>
      <c r="J307" s="74"/>
      <c r="L307" s="38" t="str">
        <f>'Control Panel'!$F$36</f>
        <v>Y</v>
      </c>
      <c r="M307" s="30">
        <f>E307*'Control Panel'!$G$31*'Control Panel'!$G$36</f>
        <v>0</v>
      </c>
      <c r="N307" s="30">
        <f>F307*'Control Panel'!$G$32*'Control Panel'!$G$36</f>
        <v>0</v>
      </c>
      <c r="O307" s="30">
        <f>G307*'Control Panel'!$G$33*'Control Panel'!$G$36</f>
        <v>0</v>
      </c>
      <c r="P307" s="37"/>
    </row>
    <row r="308" spans="1:16" ht="15.75" customHeight="1" thickBot="1" x14ac:dyDescent="0.3">
      <c r="D308" s="70" t="str">
        <f>'Control Panel'!$E$37</f>
        <v>Reporting</v>
      </c>
      <c r="E308" s="80">
        <f>COUNTIFS('Planning and Zoning'!$C:$C,'Control Panel'!$F$31,'Planning and Zoning'!$AB:$AB,'Control Panel'!$F$37)</f>
        <v>0</v>
      </c>
      <c r="F308" s="81">
        <f>COUNTIFS('Planning and Zoning'!$C:$C,'Control Panel'!$F$32,'Planning and Zoning'!$AB:$AB,'Control Panel'!$F$37)</f>
        <v>0</v>
      </c>
      <c r="G308" s="82">
        <f>COUNTIFS('Planning and Zoning'!$C:$C,'Control Panel'!$F$33,'Planning and Zoning'!$AB:$AB,'Control Panel'!$F$37)</f>
        <v>0</v>
      </c>
      <c r="H308" s="71">
        <f t="shared" ref="H308:H312" si="46">SUM(E308:G308)</f>
        <v>0</v>
      </c>
      <c r="I308" s="146">
        <f>COUNTIFS('Planning and Zoning'!$G:$G,"&lt;&gt;",'Planning and Zoning'!$AB:$AB,'Control Panel'!$F$37)</f>
        <v>0</v>
      </c>
      <c r="J308" s="138"/>
      <c r="L308" s="38" t="str">
        <f>'Control Panel'!$F$37</f>
        <v>R</v>
      </c>
      <c r="M308" s="30">
        <f>E308*'Control Panel'!$G$31*'Control Panel'!$G$37</f>
        <v>0</v>
      </c>
      <c r="N308" s="30">
        <f>F308*'Control Panel'!$G$32*'Control Panel'!$G$37</f>
        <v>0</v>
      </c>
      <c r="O308" s="30">
        <f>G308*'Control Panel'!$G$33*'Control Panel'!$G$37</f>
        <v>0</v>
      </c>
      <c r="P308" s="37"/>
    </row>
    <row r="309" spans="1:16" ht="15.75" customHeight="1" thickBot="1" x14ac:dyDescent="0.3">
      <c r="D309" s="72" t="str">
        <f>'Control Panel'!$E$38</f>
        <v>Third Party</v>
      </c>
      <c r="E309" s="83">
        <f>COUNTIFS('Planning and Zoning'!$C:$C,'Control Panel'!$F$31,'Planning and Zoning'!$AB:$AB,'Control Panel'!$F$38)</f>
        <v>0</v>
      </c>
      <c r="F309" s="84">
        <f>COUNTIFS('Planning and Zoning'!$C:$C,'Control Panel'!$F$32,'Planning and Zoning'!$AB:$AB,'Control Panel'!$F$38)</f>
        <v>0</v>
      </c>
      <c r="G309" s="85">
        <f>COUNTIFS('Planning and Zoning'!$C:$C,'Control Panel'!$F$33,'Planning and Zoning'!$AB:$AB,'Control Panel'!$F$38)</f>
        <v>0</v>
      </c>
      <c r="H309" s="73">
        <f t="shared" si="46"/>
        <v>0</v>
      </c>
      <c r="I309" s="145">
        <f>COUNTIFS('Planning and Zoning'!$G:$G,"&lt;&gt;",'Planning and Zoning'!$AB:$AB,'Control Panel'!$F$38)</f>
        <v>0</v>
      </c>
      <c r="J309" s="138"/>
      <c r="L309" s="38" t="str">
        <f>'Control Panel'!$F$38</f>
        <v>T</v>
      </c>
      <c r="M309" s="30">
        <f>E309*'Control Panel'!$G$31*'Control Panel'!$G$38</f>
        <v>0</v>
      </c>
      <c r="N309" s="30">
        <f>F309*'Control Panel'!$G$32*'Control Panel'!$G$38</f>
        <v>0</v>
      </c>
      <c r="O309" s="30">
        <f>G309*'Control Panel'!$G$33*'Control Panel'!$G$38</f>
        <v>0</v>
      </c>
      <c r="P309" s="37"/>
    </row>
    <row r="310" spans="1:16" ht="15.75" customHeight="1" thickBot="1" x14ac:dyDescent="0.3">
      <c r="A310" s="22" t="s">
        <v>28</v>
      </c>
      <c r="B310" s="160"/>
      <c r="D310" s="75" t="str">
        <f>'Control Panel'!$E$39</f>
        <v>Modification</v>
      </c>
      <c r="E310" s="80">
        <f>COUNTIFS('Planning and Zoning'!$C:$C,'Control Panel'!$F$31,'Planning and Zoning'!$AB:$AB,'Control Panel'!$F$39)</f>
        <v>0</v>
      </c>
      <c r="F310" s="81">
        <f>COUNTIFS('Planning and Zoning'!$C:$C,'Control Panel'!$F$32,'Planning and Zoning'!$AB:$AB,'Control Panel'!$F$39)</f>
        <v>0</v>
      </c>
      <c r="G310" s="82">
        <f>COUNTIFS('Planning and Zoning'!$C:$C,'Control Panel'!$F$33,'Planning and Zoning'!$AB:$AB,'Control Panel'!$F$39)</f>
        <v>0</v>
      </c>
      <c r="H310" s="71">
        <f t="shared" si="46"/>
        <v>0</v>
      </c>
      <c r="I310" s="146">
        <f>COUNTIFS('Planning and Zoning'!$G:$G,"&lt;&gt;",'Planning and Zoning'!$AB:$AB,'Control Panel'!$F$39)</f>
        <v>0</v>
      </c>
      <c r="J310" s="138"/>
      <c r="L310" s="38" t="str">
        <f>'Control Panel'!$F$39</f>
        <v>M</v>
      </c>
      <c r="M310" s="30">
        <f>E310*'Control Panel'!$G$31*'Control Panel'!$G$39</f>
        <v>0</v>
      </c>
      <c r="N310" s="30">
        <f>F310*'Control Panel'!$G$32*'Control Panel'!$G$39</f>
        <v>0</v>
      </c>
      <c r="O310" s="30">
        <f>G310*'Control Panel'!$G$33*'Control Panel'!$G$39</f>
        <v>0</v>
      </c>
      <c r="P310" s="37"/>
    </row>
    <row r="311" spans="1:16" ht="15.75" customHeight="1" thickBot="1" x14ac:dyDescent="0.3">
      <c r="A311" s="23" t="s">
        <v>29</v>
      </c>
      <c r="B311" s="161"/>
      <c r="D311" s="76" t="str">
        <f>'Control Panel'!$E$40</f>
        <v>Future</v>
      </c>
      <c r="E311" s="83">
        <f>COUNTIFS('Planning and Zoning'!$C:$C,'Control Panel'!$F$31,'Planning and Zoning'!$AB:$AB,'Control Panel'!$F$40)</f>
        <v>0</v>
      </c>
      <c r="F311" s="84">
        <f>COUNTIFS('Planning and Zoning'!$C:$C,'Control Panel'!$F$32,'Planning and Zoning'!$AB:$AB,'Control Panel'!$F$40)</f>
        <v>0</v>
      </c>
      <c r="G311" s="85">
        <f>COUNTIFS('Planning and Zoning'!$C:$C,'Control Panel'!$F$33,'Planning and Zoning'!$AB:$AB,'Control Panel'!$F$40)</f>
        <v>0</v>
      </c>
      <c r="H311" s="73">
        <f t="shared" si="46"/>
        <v>0</v>
      </c>
      <c r="I311" s="145">
        <f>COUNTIFS('Planning and Zoning'!$G:$G,"&lt;&gt;",'Planning and Zoning'!$AB:$AB,'Control Panel'!$F$40)</f>
        <v>0</v>
      </c>
      <c r="J311" s="138"/>
      <c r="L311" s="38" t="str">
        <f>'Control Panel'!$F$40</f>
        <v>F</v>
      </c>
      <c r="M311" s="30">
        <f>E311*'Control Panel'!$G$31*'Control Panel'!$G$40</f>
        <v>0</v>
      </c>
      <c r="N311" s="30">
        <f>F311*'Control Panel'!$G$32*'Control Panel'!$G$40</f>
        <v>0</v>
      </c>
      <c r="O311" s="30">
        <f>G311*'Control Panel'!$G$33*'Control Panel'!$G$40</f>
        <v>0</v>
      </c>
      <c r="P311" s="37"/>
    </row>
    <row r="312" spans="1:16" ht="15.75" customHeight="1" thickBot="1" x14ac:dyDescent="0.3">
      <c r="A312" s="26" t="str">
        <f>IF('Planning and Zoning'!$AC$12&gt;0,"Yes","No")</f>
        <v>No</v>
      </c>
      <c r="B312" s="162">
        <f>IF(A312="Yes",1,0)</f>
        <v>0</v>
      </c>
      <c r="D312" s="89" t="str">
        <f>'Control Panel'!$E$41</f>
        <v>Not Available</v>
      </c>
      <c r="E312" s="80">
        <f>COUNTIFS('Planning and Zoning'!$C:$C,'Control Panel'!$F$31,'Planning and Zoning'!$AB:$AB,'Control Panel'!$F$41)</f>
        <v>53</v>
      </c>
      <c r="F312" s="81">
        <f>COUNTIFS('Planning and Zoning'!$C:$C,'Control Panel'!$F$32,'Planning and Zoning'!$AB:$AB,'Control Panel'!$F$41)</f>
        <v>4</v>
      </c>
      <c r="G312" s="82">
        <f>COUNTIFS('Planning and Zoning'!$C:$C,'Control Panel'!$F$33,'Planning and Zoning'!$AB:$AB,'Control Panel'!$F$41)</f>
        <v>0</v>
      </c>
      <c r="H312" s="71">
        <f t="shared" si="46"/>
        <v>57</v>
      </c>
      <c r="I312" s="146">
        <f>COUNTIFS('Planning and Zoning'!$G:$G,"&lt;&gt;",'Planning and Zoning'!$AB:$AB,'Control Panel'!$F$41)</f>
        <v>0</v>
      </c>
      <c r="J312" s="138"/>
      <c r="L312" s="38" t="str">
        <f>'Control Panel'!$F$41</f>
        <v>N</v>
      </c>
      <c r="M312" s="30">
        <f>E312*'Control Panel'!$G$31*'Control Panel'!$G$41</f>
        <v>0</v>
      </c>
      <c r="N312" s="30">
        <f>F312*'Control Panel'!$G$32*'Control Panel'!$G$41</f>
        <v>0</v>
      </c>
      <c r="O312" s="30">
        <f>G312*'Control Panel'!$G$33*'Control Panel'!$G$41</f>
        <v>0</v>
      </c>
      <c r="P312" s="37"/>
    </row>
    <row r="313" spans="1:16" ht="15.75" customHeight="1" thickBot="1" x14ac:dyDescent="0.3">
      <c r="D313" s="86" t="str">
        <f>$D$93</f>
        <v>Total:</v>
      </c>
      <c r="E313" s="87">
        <f>SUM(E307:E312)</f>
        <v>53</v>
      </c>
      <c r="F313" s="87">
        <f>SUM(F307:F312)</f>
        <v>4</v>
      </c>
      <c r="G313" s="87">
        <f>SUM(G307:G312)</f>
        <v>0</v>
      </c>
      <c r="H313" s="88">
        <f>SUM(H307:H312)</f>
        <v>57</v>
      </c>
      <c r="I313" s="88">
        <f>SUM(I307:I312)</f>
        <v>0</v>
      </c>
      <c r="J313" s="164"/>
      <c r="L313" s="38" t="str">
        <f>D313</f>
        <v>Total:</v>
      </c>
      <c r="M313" s="30">
        <f>SUM(M307:M312)</f>
        <v>0</v>
      </c>
      <c r="N313" s="30">
        <f>SUM(N307:N312)</f>
        <v>0</v>
      </c>
      <c r="O313" s="30">
        <f>SUM(O307:O312)</f>
        <v>0</v>
      </c>
      <c r="P313" s="37"/>
    </row>
    <row r="314" spans="1:16" ht="15.75" customHeight="1" thickBot="1" x14ac:dyDescent="0.3">
      <c r="D314" s="61"/>
      <c r="H314" s="4"/>
      <c r="L314" s="30" t="s">
        <v>34</v>
      </c>
      <c r="M314" s="39">
        <f t="shared" ref="M314:O314" si="47">IF(M306=0,"NA",M313/M306)</f>
        <v>0</v>
      </c>
      <c r="N314" s="39">
        <f t="shared" si="47"/>
        <v>0</v>
      </c>
      <c r="O314" s="39" t="str">
        <f t="shared" si="47"/>
        <v>NA</v>
      </c>
      <c r="P314" s="37"/>
    </row>
    <row r="315" spans="1:16" ht="15.75" customHeight="1" thickBot="1" x14ac:dyDescent="0.3">
      <c r="D315" s="475" t="str">
        <f>'Control Panel'!F68&amp;" - "&amp;'Control Panel'!E68</f>
        <v>4.23 - Project Accounting</v>
      </c>
      <c r="E315" s="476"/>
      <c r="F315" s="476"/>
      <c r="G315" s="20"/>
      <c r="H315" s="20"/>
      <c r="I315" s="20" t="str">
        <f>$I$84</f>
        <v xml:space="preserve">Overall Compliance: </v>
      </c>
      <c r="J315" s="21" t="str">
        <f>IF(SUM(M324:O324)=0,"N/A",SUM(M324:O324)/SUM(M317:O317))</f>
        <v>N/A</v>
      </c>
      <c r="L315" s="30"/>
      <c r="M315" s="30"/>
      <c r="N315" s="30"/>
      <c r="O315" s="30"/>
      <c r="P315" s="37"/>
    </row>
    <row r="316" spans="1:16" ht="15.75" customHeight="1" thickBot="1" x14ac:dyDescent="0.3">
      <c r="D316" s="464" t="str">
        <f>$D$85</f>
        <v>Availability</v>
      </c>
      <c r="E316" s="466" t="str">
        <f>$E$85</f>
        <v>Priority</v>
      </c>
      <c r="F316" s="466"/>
      <c r="G316" s="466"/>
      <c r="H316" s="467" t="str">
        <f>$H$85</f>
        <v>Total</v>
      </c>
      <c r="I316" s="469" t="str">
        <f>$I$85</f>
        <v>Comments</v>
      </c>
      <c r="J316" s="462" t="str">
        <f>$J$85</f>
        <v>Availability by Type</v>
      </c>
      <c r="L316" s="30"/>
      <c r="M316" s="38" t="str">
        <f>'Control Panel'!$F$31</f>
        <v>H</v>
      </c>
      <c r="N316" s="38" t="str">
        <f>'Control Panel'!$F$32</f>
        <v>M</v>
      </c>
      <c r="O316" s="38" t="str">
        <f>'Control Panel'!$F$33</f>
        <v>L</v>
      </c>
      <c r="P316" s="37"/>
    </row>
    <row r="317" spans="1:16" ht="15.75" customHeight="1" thickBot="1" x14ac:dyDescent="0.3">
      <c r="D317" s="465"/>
      <c r="E317" s="77" t="str">
        <f>'Control Panel'!$E$31</f>
        <v>High</v>
      </c>
      <c r="F317" s="78" t="str">
        <f>'Control Panel'!$E$32</f>
        <v>Medium</v>
      </c>
      <c r="G317" s="79" t="str">
        <f>'Control Panel'!$E$33</f>
        <v>Low</v>
      </c>
      <c r="H317" s="468"/>
      <c r="I317" s="470"/>
      <c r="J317" s="463"/>
      <c r="L317" s="38" t="s">
        <v>33</v>
      </c>
      <c r="M317" s="30">
        <f>E324*'Control Panel'!$G$31*'Control Panel'!$G$36</f>
        <v>552</v>
      </c>
      <c r="N317" s="30">
        <f>F324*'Control Panel'!$G$32*'Control Panel'!$G$36</f>
        <v>40</v>
      </c>
      <c r="O317" s="30">
        <f>G324*'Control Panel'!$G$33*'Control Panel'!$G$36</f>
        <v>18</v>
      </c>
      <c r="P317" s="37"/>
    </row>
    <row r="318" spans="1:16" ht="15.75" customHeight="1" thickBot="1" x14ac:dyDescent="0.3">
      <c r="D318" s="90" t="str">
        <f>'Control Panel'!$E$36</f>
        <v>Yes</v>
      </c>
      <c r="E318" s="83">
        <f>COUNTIFS('Project Accounting'!$C:$C,'Control Panel'!$F$31,'Project Accounting'!$AB:$AB,'Control Panel'!$F$36)</f>
        <v>0</v>
      </c>
      <c r="F318" s="84">
        <f>COUNTIFS('Project Accounting'!$C:$C,'Control Panel'!$F$32,'Project Accounting'!$AB:$AB,'Control Panel'!$F$36)</f>
        <v>0</v>
      </c>
      <c r="G318" s="85">
        <f>COUNTIFS('Project Accounting'!$C:$C,'Control Panel'!$F$33,'Project Accounting'!$AB:$AB,'Control Panel'!$F$36)</f>
        <v>0</v>
      </c>
      <c r="H318" s="73">
        <f>SUM(E318:G318)</f>
        <v>0</v>
      </c>
      <c r="I318" s="145">
        <f>COUNTIFS('Project Accounting'!$G:$G,"&lt;&gt;",'Project Accounting'!$AB:$AB,'Control Panel'!$F$36)</f>
        <v>0</v>
      </c>
      <c r="J318" s="74"/>
      <c r="L318" s="38" t="str">
        <f>'Control Panel'!$F$36</f>
        <v>Y</v>
      </c>
      <c r="M318" s="30">
        <f>E318*'Control Panel'!$G$31*'Control Panel'!$G$36</f>
        <v>0</v>
      </c>
      <c r="N318" s="30">
        <f>F318*'Control Panel'!$G$32*'Control Panel'!$G$36</f>
        <v>0</v>
      </c>
      <c r="O318" s="30">
        <f>G318*'Control Panel'!$G$33*'Control Panel'!$G$36</f>
        <v>0</v>
      </c>
      <c r="P318" s="37"/>
    </row>
    <row r="319" spans="1:16" ht="15.75" customHeight="1" thickBot="1" x14ac:dyDescent="0.3">
      <c r="D319" s="70" t="str">
        <f>'Control Panel'!$E$37</f>
        <v>Reporting</v>
      </c>
      <c r="E319" s="80">
        <f>COUNTIFS('Project Accounting'!$C:$C,'Control Panel'!$F$31,'Project Accounting'!$AB:$AB,'Control Panel'!$F$37)</f>
        <v>0</v>
      </c>
      <c r="F319" s="81">
        <f>COUNTIFS('Project Accounting'!$C:$C,'Control Panel'!$F$32,'Project Accounting'!$AB:$AB,'Control Panel'!$F$37)</f>
        <v>0</v>
      </c>
      <c r="G319" s="82">
        <f>COUNTIFS('Project Accounting'!$C:$C,'Control Panel'!$F$33,'Project Accounting'!$AB:$AB,'Control Panel'!$F$37)</f>
        <v>0</v>
      </c>
      <c r="H319" s="71">
        <f t="shared" ref="H319:H323" si="48">SUM(E319:G319)</f>
        <v>0</v>
      </c>
      <c r="I319" s="146">
        <f>COUNTIFS('Project Accounting'!$G:$G,"&lt;&gt;",'Project Accounting'!$AB:$AB,'Control Panel'!$F$37)</f>
        <v>0</v>
      </c>
      <c r="J319" s="138"/>
      <c r="L319" s="38" t="str">
        <f>'Control Panel'!$F$37</f>
        <v>R</v>
      </c>
      <c r="M319" s="30">
        <f>E319*'Control Panel'!$G$31*'Control Panel'!$G$37</f>
        <v>0</v>
      </c>
      <c r="N319" s="30">
        <f>F319*'Control Panel'!$G$32*'Control Panel'!$G$37</f>
        <v>0</v>
      </c>
      <c r="O319" s="30">
        <f>G319*'Control Panel'!$G$33*'Control Panel'!$G$37</f>
        <v>0</v>
      </c>
      <c r="P319" s="37"/>
    </row>
    <row r="320" spans="1:16" ht="15.75" customHeight="1" thickBot="1" x14ac:dyDescent="0.3">
      <c r="D320" s="72" t="str">
        <f>'Control Panel'!$E$38</f>
        <v>Third Party</v>
      </c>
      <c r="E320" s="83">
        <f>COUNTIFS('Project Accounting'!$C:$C,'Control Panel'!$F$31,'Project Accounting'!$AB:$AB,'Control Panel'!$F$38)</f>
        <v>0</v>
      </c>
      <c r="F320" s="84">
        <f>COUNTIFS('Project Accounting'!$C:$C,'Control Panel'!$F$32,'Project Accounting'!$AB:$AB,'Control Panel'!$F$38)</f>
        <v>0</v>
      </c>
      <c r="G320" s="85">
        <f>COUNTIFS('Project Accounting'!$C:$C,'Control Panel'!$F$33,'Project Accounting'!$AB:$AB,'Control Panel'!$F$38)</f>
        <v>0</v>
      </c>
      <c r="H320" s="73">
        <f t="shared" si="48"/>
        <v>0</v>
      </c>
      <c r="I320" s="145">
        <f>COUNTIFS('Project Accounting'!$G:$G,"&lt;&gt;",'Project Accounting'!$AB:$AB,'Control Panel'!$F$38)</f>
        <v>0</v>
      </c>
      <c r="J320" s="138"/>
      <c r="L320" s="38" t="str">
        <f>'Control Panel'!$F$38</f>
        <v>T</v>
      </c>
      <c r="M320" s="30">
        <f>E320*'Control Panel'!$G$31*'Control Panel'!$G$38</f>
        <v>0</v>
      </c>
      <c r="N320" s="30">
        <f>F320*'Control Panel'!$G$32*'Control Panel'!$G$38</f>
        <v>0</v>
      </c>
      <c r="O320" s="30">
        <f>G320*'Control Panel'!$G$33*'Control Panel'!$G$38</f>
        <v>0</v>
      </c>
      <c r="P320" s="37"/>
    </row>
    <row r="321" spans="1:16" ht="15.75" customHeight="1" thickBot="1" x14ac:dyDescent="0.3">
      <c r="A321" s="22" t="s">
        <v>28</v>
      </c>
      <c r="B321" s="160"/>
      <c r="D321" s="75" t="str">
        <f>'Control Panel'!$E$39</f>
        <v>Modification</v>
      </c>
      <c r="E321" s="80">
        <f>COUNTIFS('Project Accounting'!$C:$C,'Control Panel'!$F$31,'Project Accounting'!$AB:$AB,'Control Panel'!$F$39)</f>
        <v>0</v>
      </c>
      <c r="F321" s="81">
        <f>COUNTIFS('Project Accounting'!$C:$C,'Control Panel'!$F$32,'Project Accounting'!$AB:$AB,'Control Panel'!$F$39)</f>
        <v>0</v>
      </c>
      <c r="G321" s="82">
        <f>COUNTIFS('Project Accounting'!$C:$C,'Control Panel'!$F$33,'Project Accounting'!$AB:$AB,'Control Panel'!$F$39)</f>
        <v>0</v>
      </c>
      <c r="H321" s="71">
        <f t="shared" si="48"/>
        <v>0</v>
      </c>
      <c r="I321" s="146">
        <f>COUNTIFS('Project Accounting'!$G:$G,"&lt;&gt;",'Project Accounting'!$AB:$AB,'Control Panel'!$F$39)</f>
        <v>0</v>
      </c>
      <c r="J321" s="138"/>
      <c r="L321" s="38" t="str">
        <f>'Control Panel'!$F$39</f>
        <v>M</v>
      </c>
      <c r="M321" s="30">
        <f>E321*'Control Panel'!$G$31*'Control Panel'!$G$39</f>
        <v>0</v>
      </c>
      <c r="N321" s="30">
        <f>F321*'Control Panel'!$G$32*'Control Panel'!$G$39</f>
        <v>0</v>
      </c>
      <c r="O321" s="30">
        <f>G321*'Control Panel'!$G$33*'Control Panel'!$G$39</f>
        <v>0</v>
      </c>
      <c r="P321" s="37"/>
    </row>
    <row r="322" spans="1:16" ht="15.75" customHeight="1" thickBot="1" x14ac:dyDescent="0.3">
      <c r="A322" s="23" t="s">
        <v>29</v>
      </c>
      <c r="B322" s="161"/>
      <c r="D322" s="76" t="str">
        <f>'Control Panel'!$E$40</f>
        <v>Future</v>
      </c>
      <c r="E322" s="83">
        <f>COUNTIFS('Project Accounting'!$C:$C,'Control Panel'!$F$31,'Project Accounting'!$AB:$AB,'Control Panel'!$F$40)</f>
        <v>0</v>
      </c>
      <c r="F322" s="84">
        <f>COUNTIFS('Project Accounting'!$C:$C,'Control Panel'!$F$32,'Project Accounting'!$AB:$AB,'Control Panel'!$F$40)</f>
        <v>0</v>
      </c>
      <c r="G322" s="85">
        <f>COUNTIFS('Project Accounting'!$C:$C,'Control Panel'!$F$33,'Project Accounting'!$AB:$AB,'Control Panel'!$F$40)</f>
        <v>0</v>
      </c>
      <c r="H322" s="73">
        <f t="shared" si="48"/>
        <v>0</v>
      </c>
      <c r="I322" s="145">
        <f>COUNTIFS('Project Accounting'!$G:$G,"&lt;&gt;",'Project Accounting'!$AB:$AB,'Control Panel'!$F$40)</f>
        <v>0</v>
      </c>
      <c r="J322" s="138"/>
      <c r="L322" s="38" t="str">
        <f>'Control Panel'!$F$40</f>
        <v>F</v>
      </c>
      <c r="M322" s="30">
        <f>E322*'Control Panel'!$G$31*'Control Panel'!$G$40</f>
        <v>0</v>
      </c>
      <c r="N322" s="30">
        <f>F322*'Control Panel'!$G$32*'Control Panel'!$G$40</f>
        <v>0</v>
      </c>
      <c r="O322" s="30">
        <f>G322*'Control Panel'!$G$33*'Control Panel'!$G$40</f>
        <v>0</v>
      </c>
      <c r="P322" s="37"/>
    </row>
    <row r="323" spans="1:16" ht="15.75" customHeight="1" thickBot="1" x14ac:dyDescent="0.3">
      <c r="A323" s="26" t="str">
        <f>IF('Project Accounting'!$AC$12&gt;0,"Yes","No")</f>
        <v>No</v>
      </c>
      <c r="B323" s="162">
        <f>IF(A323="Yes",1,0)</f>
        <v>0</v>
      </c>
      <c r="D323" s="89" t="str">
        <f>'Control Panel'!$E$41</f>
        <v>Not Available</v>
      </c>
      <c r="E323" s="80">
        <f>COUNTIFS('Project Accounting'!$C:$C,'Control Panel'!$F$31,'Project Accounting'!$AB:$AB,'Control Panel'!$F$41)</f>
        <v>138</v>
      </c>
      <c r="F323" s="81">
        <f>COUNTIFS('Project Accounting'!$C:$C,'Control Panel'!$F$32,'Project Accounting'!$AB:$AB,'Control Panel'!$F$41)</f>
        <v>20</v>
      </c>
      <c r="G323" s="82">
        <f>COUNTIFS('Project Accounting'!$C:$C,'Control Panel'!$F$33,'Project Accounting'!$AB:$AB,'Control Panel'!$F$41)</f>
        <v>18</v>
      </c>
      <c r="H323" s="71">
        <f t="shared" si="48"/>
        <v>176</v>
      </c>
      <c r="I323" s="146">
        <f>COUNTIFS('Project Accounting'!$G:$G,"&lt;&gt;",'Project Accounting'!$AB:$AB,'Control Panel'!$F$41)</f>
        <v>0</v>
      </c>
      <c r="J323" s="138"/>
      <c r="L323" s="38" t="str">
        <f>'Control Panel'!$F$41</f>
        <v>N</v>
      </c>
      <c r="M323" s="30">
        <f>E323*'Control Panel'!$G$31*'Control Panel'!$G$41</f>
        <v>0</v>
      </c>
      <c r="N323" s="30">
        <f>F323*'Control Panel'!$G$32*'Control Panel'!$G$41</f>
        <v>0</v>
      </c>
      <c r="O323" s="30">
        <f>G323*'Control Panel'!$G$33*'Control Panel'!$G$41</f>
        <v>0</v>
      </c>
      <c r="P323" s="37"/>
    </row>
    <row r="324" spans="1:16" ht="15.75" customHeight="1" thickBot="1" x14ac:dyDescent="0.3">
      <c r="D324" s="86" t="str">
        <f>$D$93</f>
        <v>Total:</v>
      </c>
      <c r="E324" s="87">
        <f>SUM(E318:E323)</f>
        <v>138</v>
      </c>
      <c r="F324" s="87">
        <f>SUM(F318:F323)</f>
        <v>20</v>
      </c>
      <c r="G324" s="87">
        <f>SUM(G318:G323)</f>
        <v>18</v>
      </c>
      <c r="H324" s="88">
        <f>SUM(H318:H323)</f>
        <v>176</v>
      </c>
      <c r="I324" s="88">
        <f>SUM(I318:I323)</f>
        <v>0</v>
      </c>
      <c r="J324" s="164"/>
      <c r="L324" s="38" t="str">
        <f>D324</f>
        <v>Total:</v>
      </c>
      <c r="M324" s="30">
        <f>SUM(M318:M323)</f>
        <v>0</v>
      </c>
      <c r="N324" s="30">
        <f>SUM(N318:N323)</f>
        <v>0</v>
      </c>
      <c r="O324" s="30">
        <f>SUM(O318:O323)</f>
        <v>0</v>
      </c>
      <c r="P324" s="37"/>
    </row>
    <row r="325" spans="1:16" ht="15.75" customHeight="1" thickBot="1" x14ac:dyDescent="0.3">
      <c r="D325" s="61"/>
      <c r="H325" s="4"/>
      <c r="L325" s="30" t="s">
        <v>34</v>
      </c>
      <c r="M325" s="39">
        <f t="shared" ref="M325:O325" si="49">IF(M317=0,"NA",M324/M317)</f>
        <v>0</v>
      </c>
      <c r="N325" s="39">
        <f t="shared" si="49"/>
        <v>0</v>
      </c>
      <c r="O325" s="39">
        <f t="shared" si="49"/>
        <v>0</v>
      </c>
      <c r="P325" s="37"/>
    </row>
    <row r="326" spans="1:16" ht="15.75" customHeight="1" thickBot="1" x14ac:dyDescent="0.3">
      <c r="D326" s="475" t="str">
        <f>'Control Panel'!F69&amp;" - "&amp;'Control Panel'!E69</f>
        <v>4.24 - Purchasing</v>
      </c>
      <c r="E326" s="476"/>
      <c r="F326" s="476"/>
      <c r="G326" s="20"/>
      <c r="H326" s="20"/>
      <c r="I326" s="20" t="str">
        <f>$I$84</f>
        <v xml:space="preserve">Overall Compliance: </v>
      </c>
      <c r="J326" s="21" t="str">
        <f>IF(SUM(M335:O335)=0,"N/A",SUM(M335:O335)/SUM(M328:O328))</f>
        <v>N/A</v>
      </c>
      <c r="L326" s="30"/>
      <c r="M326" s="30"/>
      <c r="N326" s="30"/>
      <c r="O326" s="30"/>
      <c r="P326" s="37"/>
    </row>
    <row r="327" spans="1:16" ht="15.75" customHeight="1" thickBot="1" x14ac:dyDescent="0.3">
      <c r="D327" s="464" t="str">
        <f>$D$85</f>
        <v>Availability</v>
      </c>
      <c r="E327" s="466" t="str">
        <f>$E$85</f>
        <v>Priority</v>
      </c>
      <c r="F327" s="466"/>
      <c r="G327" s="466"/>
      <c r="H327" s="467" t="str">
        <f>$H$85</f>
        <v>Total</v>
      </c>
      <c r="I327" s="469" t="str">
        <f>$I$85</f>
        <v>Comments</v>
      </c>
      <c r="J327" s="462" t="str">
        <f>$J$85</f>
        <v>Availability by Type</v>
      </c>
      <c r="L327" s="30"/>
      <c r="M327" s="38" t="str">
        <f>'Control Panel'!$F$31</f>
        <v>H</v>
      </c>
      <c r="N327" s="38" t="str">
        <f>'Control Panel'!$F$32</f>
        <v>M</v>
      </c>
      <c r="O327" s="38" t="str">
        <f>'Control Panel'!$F$33</f>
        <v>L</v>
      </c>
      <c r="P327" s="37"/>
    </row>
    <row r="328" spans="1:16" ht="15.75" customHeight="1" thickBot="1" x14ac:dyDescent="0.3">
      <c r="D328" s="465"/>
      <c r="E328" s="77" t="str">
        <f>'Control Panel'!$E$31</f>
        <v>High</v>
      </c>
      <c r="F328" s="78" t="str">
        <f>'Control Panel'!$E$32</f>
        <v>Medium</v>
      </c>
      <c r="G328" s="79" t="str">
        <f>'Control Panel'!$E$33</f>
        <v>Low</v>
      </c>
      <c r="H328" s="468"/>
      <c r="I328" s="470"/>
      <c r="J328" s="463"/>
      <c r="L328" s="38" t="s">
        <v>33</v>
      </c>
      <c r="M328" s="30">
        <f>E335*'Control Panel'!$G$31*'Control Panel'!$G$36</f>
        <v>608</v>
      </c>
      <c r="N328" s="30">
        <f>F335*'Control Panel'!$G$32*'Control Panel'!$G$36</f>
        <v>286</v>
      </c>
      <c r="O328" s="30">
        <f>G335*'Control Panel'!$G$33*'Control Panel'!$G$36</f>
        <v>42</v>
      </c>
      <c r="P328" s="37"/>
    </row>
    <row r="329" spans="1:16" ht="15.75" customHeight="1" thickBot="1" x14ac:dyDescent="0.3">
      <c r="D329" s="90" t="str">
        <f>'Control Panel'!$E$36</f>
        <v>Yes</v>
      </c>
      <c r="E329" s="83">
        <f>COUNTIFS(Purchasing!$C:$C,'Control Panel'!$F$31,Purchasing!$AB:$AB,'Control Panel'!$F$36)</f>
        <v>0</v>
      </c>
      <c r="F329" s="84">
        <f>COUNTIFS(Purchasing!$C:$C,'Control Panel'!$F$32,Purchasing!$AB:$AB,'Control Panel'!$F$36)</f>
        <v>0</v>
      </c>
      <c r="G329" s="85">
        <f>COUNTIFS(Purchasing!$C:$C,'Control Panel'!$F$33,Purchasing!$AB:$AB,'Control Panel'!$F$36)</f>
        <v>0</v>
      </c>
      <c r="H329" s="73">
        <f>SUM(E329:G329)</f>
        <v>0</v>
      </c>
      <c r="I329" s="145">
        <f>COUNTIFS(Purchasing!$G:$G,"&lt;&gt;",Purchasing!$AB:$AB,'Control Panel'!$F$36)</f>
        <v>0</v>
      </c>
      <c r="J329" s="74"/>
      <c r="L329" s="38" t="str">
        <f>'Control Panel'!$F$36</f>
        <v>Y</v>
      </c>
      <c r="M329" s="30">
        <f>E329*'Control Panel'!$G$31*'Control Panel'!$G$36</f>
        <v>0</v>
      </c>
      <c r="N329" s="30">
        <f>F329*'Control Panel'!$G$32*'Control Panel'!$G$36</f>
        <v>0</v>
      </c>
      <c r="O329" s="30">
        <f>G329*'Control Panel'!$G$33*'Control Panel'!$G$36</f>
        <v>0</v>
      </c>
      <c r="P329" s="37"/>
    </row>
    <row r="330" spans="1:16" ht="15.75" customHeight="1" thickBot="1" x14ac:dyDescent="0.3">
      <c r="D330" s="70" t="str">
        <f>'Control Panel'!$E$37</f>
        <v>Reporting</v>
      </c>
      <c r="E330" s="80">
        <f>COUNTIFS(Purchasing!$C:$C,'Control Panel'!$F$31,Purchasing!$AB:$AB,'Control Panel'!$F$37)</f>
        <v>0</v>
      </c>
      <c r="F330" s="81">
        <f>COUNTIFS(Purchasing!$C:$C,'Control Panel'!$F$32,Purchasing!$AB:$AB,'Control Panel'!$F$37)</f>
        <v>0</v>
      </c>
      <c r="G330" s="82">
        <f>COUNTIFS(Purchasing!$C:$C,'Control Panel'!$F$33,Purchasing!$AB:$AB,'Control Panel'!$F$37)</f>
        <v>0</v>
      </c>
      <c r="H330" s="71">
        <f t="shared" ref="H330:H334" si="50">SUM(E330:G330)</f>
        <v>0</v>
      </c>
      <c r="I330" s="146">
        <f>COUNTIFS(Purchasing!$G:$G,"&lt;&gt;",Purchasing!$AB:$AB,'Control Panel'!$F$37)</f>
        <v>0</v>
      </c>
      <c r="J330" s="138"/>
      <c r="L330" s="38" t="str">
        <f>'Control Panel'!$F$37</f>
        <v>R</v>
      </c>
      <c r="M330" s="30">
        <f>E330*'Control Panel'!$G$31*'Control Panel'!$G$37</f>
        <v>0</v>
      </c>
      <c r="N330" s="30">
        <f>F330*'Control Panel'!$G$32*'Control Panel'!$G$37</f>
        <v>0</v>
      </c>
      <c r="O330" s="30">
        <f>G330*'Control Panel'!$G$33*'Control Panel'!$G$37</f>
        <v>0</v>
      </c>
      <c r="P330" s="37"/>
    </row>
    <row r="331" spans="1:16" ht="15.75" customHeight="1" thickBot="1" x14ac:dyDescent="0.3">
      <c r="D331" s="72" t="str">
        <f>'Control Panel'!$E$38</f>
        <v>Third Party</v>
      </c>
      <c r="E331" s="83">
        <f>COUNTIFS(Purchasing!$C:$C,'Control Panel'!$F$31,Purchasing!$AB:$AB,'Control Panel'!$F$38)</f>
        <v>0</v>
      </c>
      <c r="F331" s="84">
        <f>COUNTIFS(Purchasing!$C:$C,'Control Panel'!$F$32,Purchasing!$AB:$AB,'Control Panel'!$F$38)</f>
        <v>0</v>
      </c>
      <c r="G331" s="85">
        <f>COUNTIFS(Purchasing!$C:$C,'Control Panel'!$F$33,Purchasing!$AB:$AB,'Control Panel'!$F$38)</f>
        <v>0</v>
      </c>
      <c r="H331" s="73">
        <f t="shared" si="50"/>
        <v>0</v>
      </c>
      <c r="I331" s="145">
        <f>COUNTIFS(Purchasing!$G:$G,"&lt;&gt;",Purchasing!$AB:$AB,'Control Panel'!$F$38)</f>
        <v>0</v>
      </c>
      <c r="J331" s="138"/>
      <c r="L331" s="38" t="str">
        <f>'Control Panel'!$F$38</f>
        <v>T</v>
      </c>
      <c r="M331" s="30">
        <f>E331*'Control Panel'!$G$31*'Control Panel'!$G$38</f>
        <v>0</v>
      </c>
      <c r="N331" s="30">
        <f>F331*'Control Panel'!$G$32*'Control Panel'!$G$38</f>
        <v>0</v>
      </c>
      <c r="O331" s="30">
        <f>G331*'Control Panel'!$G$33*'Control Panel'!$G$38</f>
        <v>0</v>
      </c>
      <c r="P331" s="37"/>
    </row>
    <row r="332" spans="1:16" ht="15.75" customHeight="1" thickBot="1" x14ac:dyDescent="0.3">
      <c r="A332" s="22" t="s">
        <v>28</v>
      </c>
      <c r="B332" s="160"/>
      <c r="D332" s="75" t="str">
        <f>'Control Panel'!$E$39</f>
        <v>Modification</v>
      </c>
      <c r="E332" s="80">
        <f>COUNTIFS(Purchasing!$C:$C,'Control Panel'!$F$31,Purchasing!$AB:$AB,'Control Panel'!$F$39)</f>
        <v>0</v>
      </c>
      <c r="F332" s="81">
        <f>COUNTIFS(Purchasing!$C:$C,'Control Panel'!$F$32,Purchasing!$AB:$AB,'Control Panel'!$F$39)</f>
        <v>0</v>
      </c>
      <c r="G332" s="82">
        <f>COUNTIFS(Purchasing!$C:$C,'Control Panel'!$F$33,Purchasing!$AB:$AB,'Control Panel'!$F$39)</f>
        <v>0</v>
      </c>
      <c r="H332" s="71">
        <f t="shared" si="50"/>
        <v>0</v>
      </c>
      <c r="I332" s="146">
        <f>COUNTIFS(Purchasing!$G:$G,"&lt;&gt;",Purchasing!$AB:$AB,'Control Panel'!$F$39)</f>
        <v>0</v>
      </c>
      <c r="J332" s="138"/>
      <c r="L332" s="38" t="str">
        <f>'Control Panel'!$F$39</f>
        <v>M</v>
      </c>
      <c r="M332" s="30">
        <f>E332*'Control Panel'!$G$31*'Control Panel'!$G$39</f>
        <v>0</v>
      </c>
      <c r="N332" s="30">
        <f>F332*'Control Panel'!$G$32*'Control Panel'!$G$39</f>
        <v>0</v>
      </c>
      <c r="O332" s="30">
        <f>G332*'Control Panel'!$G$33*'Control Panel'!$G$39</f>
        <v>0</v>
      </c>
      <c r="P332" s="37"/>
    </row>
    <row r="333" spans="1:16" ht="15.75" customHeight="1" thickBot="1" x14ac:dyDescent="0.3">
      <c r="A333" s="23" t="s">
        <v>29</v>
      </c>
      <c r="B333" s="161"/>
      <c r="D333" s="76" t="str">
        <f>'Control Panel'!$E$40</f>
        <v>Future</v>
      </c>
      <c r="E333" s="83">
        <f>COUNTIFS(Purchasing!$C:$C,'Control Panel'!$F$31,Purchasing!$AB:$AB,'Control Panel'!$F$40)</f>
        <v>0</v>
      </c>
      <c r="F333" s="84">
        <f>COUNTIFS(Purchasing!$C:$C,'Control Panel'!$F$32,Purchasing!$AB:$AB,'Control Panel'!$F$40)</f>
        <v>0</v>
      </c>
      <c r="G333" s="85">
        <f>COUNTIFS(Purchasing!$C:$C,'Control Panel'!$F$33,Purchasing!$AB:$AB,'Control Panel'!$F$40)</f>
        <v>0</v>
      </c>
      <c r="H333" s="73">
        <f t="shared" si="50"/>
        <v>0</v>
      </c>
      <c r="I333" s="145">
        <f>COUNTIFS(Purchasing!$G:$G,"&lt;&gt;",Purchasing!$AB:$AB,'Control Panel'!$F$40)</f>
        <v>0</v>
      </c>
      <c r="J333" s="138"/>
      <c r="L333" s="38" t="str">
        <f>'Control Panel'!$F$40</f>
        <v>F</v>
      </c>
      <c r="M333" s="30">
        <f>E333*'Control Panel'!$G$31*'Control Panel'!$G$40</f>
        <v>0</v>
      </c>
      <c r="N333" s="30">
        <f>F333*'Control Panel'!$G$32*'Control Panel'!$G$40</f>
        <v>0</v>
      </c>
      <c r="O333" s="30">
        <f>G333*'Control Panel'!$G$33*'Control Panel'!$G$40</f>
        <v>0</v>
      </c>
      <c r="P333" s="37"/>
    </row>
    <row r="334" spans="1:16" ht="15.75" customHeight="1" thickBot="1" x14ac:dyDescent="0.3">
      <c r="A334" s="26" t="str">
        <f>IF(Purchasing!$AC$12&gt;0,"Yes","No")</f>
        <v>No</v>
      </c>
      <c r="B334" s="162">
        <f>IF(A334="Yes",1,0)</f>
        <v>0</v>
      </c>
      <c r="D334" s="89" t="str">
        <f>'Control Panel'!$E$41</f>
        <v>Not Available</v>
      </c>
      <c r="E334" s="80">
        <f>COUNTIFS(Purchasing!$C:$C,'Control Panel'!$F$31,Purchasing!$AB:$AB,'Control Panel'!$F$41)</f>
        <v>152</v>
      </c>
      <c r="F334" s="81">
        <f>COUNTIFS(Purchasing!$C:$C,'Control Panel'!$F$32,Purchasing!$AB:$AB,'Control Panel'!$F$41)</f>
        <v>143</v>
      </c>
      <c r="G334" s="82">
        <f>COUNTIFS(Purchasing!$C:$C,'Control Panel'!$F$33,Purchasing!$AB:$AB,'Control Panel'!$F$41)</f>
        <v>42</v>
      </c>
      <c r="H334" s="71">
        <f t="shared" si="50"/>
        <v>337</v>
      </c>
      <c r="I334" s="146">
        <f>COUNTIFS(Purchasing!$G:$G,"&lt;&gt;",Purchasing!$AB:$AB,'Control Panel'!$F$41)</f>
        <v>0</v>
      </c>
      <c r="J334" s="138"/>
      <c r="L334" s="38" t="str">
        <f>'Control Panel'!$F$41</f>
        <v>N</v>
      </c>
      <c r="M334" s="30">
        <f>E334*'Control Panel'!$G$31*'Control Panel'!$G$41</f>
        <v>0</v>
      </c>
      <c r="N334" s="30">
        <f>F334*'Control Panel'!$G$32*'Control Panel'!$G$41</f>
        <v>0</v>
      </c>
      <c r="O334" s="30">
        <f>G334*'Control Panel'!$G$33*'Control Panel'!$G$41</f>
        <v>0</v>
      </c>
      <c r="P334" s="37"/>
    </row>
    <row r="335" spans="1:16" ht="15.75" customHeight="1" thickBot="1" x14ac:dyDescent="0.3">
      <c r="D335" s="86" t="str">
        <f>$D$93</f>
        <v>Total:</v>
      </c>
      <c r="E335" s="87">
        <f>SUM(E329:E334)</f>
        <v>152</v>
      </c>
      <c r="F335" s="87">
        <f>SUM(F329:F334)</f>
        <v>143</v>
      </c>
      <c r="G335" s="87">
        <f>SUM(G329:G334)</f>
        <v>42</v>
      </c>
      <c r="H335" s="88">
        <f>SUM(H329:H334)</f>
        <v>337</v>
      </c>
      <c r="I335" s="88">
        <f>SUM(I329:I334)</f>
        <v>0</v>
      </c>
      <c r="J335" s="164"/>
      <c r="L335" s="38" t="str">
        <f>D335</f>
        <v>Total:</v>
      </c>
      <c r="M335" s="30">
        <f>SUM(M329:M334)</f>
        <v>0</v>
      </c>
      <c r="N335" s="30">
        <f>SUM(N329:N334)</f>
        <v>0</v>
      </c>
      <c r="O335" s="30">
        <f>SUM(O329:O334)</f>
        <v>0</v>
      </c>
      <c r="P335" s="37"/>
    </row>
    <row r="336" spans="1:16" ht="15.75" customHeight="1" thickBot="1" x14ac:dyDescent="0.3">
      <c r="D336" s="61"/>
      <c r="H336" s="4"/>
      <c r="L336" s="30" t="s">
        <v>34</v>
      </c>
      <c r="M336" s="39">
        <f t="shared" ref="M336:O336" si="51">IF(M328=0,"NA",M335/M328)</f>
        <v>0</v>
      </c>
      <c r="N336" s="39">
        <f t="shared" si="51"/>
        <v>0</v>
      </c>
      <c r="O336" s="39">
        <f t="shared" si="51"/>
        <v>0</v>
      </c>
      <c r="P336" s="37"/>
    </row>
    <row r="337" spans="1:16" ht="15.75" customHeight="1" thickBot="1" x14ac:dyDescent="0.3">
      <c r="D337" s="475" t="str">
        <f>'Control Panel'!F70&amp;" - "&amp;'Control Panel'!E70</f>
        <v>4.25 - Time and Attendance</v>
      </c>
      <c r="E337" s="476"/>
      <c r="F337" s="476"/>
      <c r="G337" s="20"/>
      <c r="H337" s="20"/>
      <c r="I337" s="20" t="str">
        <f>$I$84</f>
        <v xml:space="preserve">Overall Compliance: </v>
      </c>
      <c r="J337" s="21" t="str">
        <f>IF(SUM(M346:O346)=0,"N/A",SUM(M346:O346)/SUM(M339:O339))</f>
        <v>N/A</v>
      </c>
      <c r="L337" s="30"/>
      <c r="M337" s="30"/>
      <c r="N337" s="30"/>
      <c r="O337" s="30"/>
      <c r="P337" s="37"/>
    </row>
    <row r="338" spans="1:16" ht="15.75" customHeight="1" thickBot="1" x14ac:dyDescent="0.3">
      <c r="D338" s="464" t="str">
        <f>$D$85</f>
        <v>Availability</v>
      </c>
      <c r="E338" s="466" t="str">
        <f>$E$85</f>
        <v>Priority</v>
      </c>
      <c r="F338" s="466"/>
      <c r="G338" s="466"/>
      <c r="H338" s="467" t="str">
        <f>$H$85</f>
        <v>Total</v>
      </c>
      <c r="I338" s="469" t="str">
        <f>$I$85</f>
        <v>Comments</v>
      </c>
      <c r="J338" s="462" t="str">
        <f>$J$85</f>
        <v>Availability by Type</v>
      </c>
      <c r="L338" s="30"/>
      <c r="M338" s="38" t="str">
        <f>'Control Panel'!$F$31</f>
        <v>H</v>
      </c>
      <c r="N338" s="38" t="str">
        <f>'Control Panel'!$F$32</f>
        <v>M</v>
      </c>
      <c r="O338" s="38" t="str">
        <f>'Control Panel'!$F$33</f>
        <v>L</v>
      </c>
      <c r="P338" s="37"/>
    </row>
    <row r="339" spans="1:16" ht="15.75" customHeight="1" thickBot="1" x14ac:dyDescent="0.3">
      <c r="D339" s="465"/>
      <c r="E339" s="77" t="str">
        <f>'Control Panel'!$E$31</f>
        <v>High</v>
      </c>
      <c r="F339" s="78" t="str">
        <f>'Control Panel'!$E$32</f>
        <v>Medium</v>
      </c>
      <c r="G339" s="79" t="str">
        <f>'Control Panel'!$E$33</f>
        <v>Low</v>
      </c>
      <c r="H339" s="468"/>
      <c r="I339" s="470"/>
      <c r="J339" s="463"/>
      <c r="L339" s="38" t="s">
        <v>33</v>
      </c>
      <c r="M339" s="30">
        <f>E346*'Control Panel'!$G$31*'Control Panel'!$G$36</f>
        <v>552</v>
      </c>
      <c r="N339" s="30">
        <f>F346*'Control Panel'!$G$32*'Control Panel'!$G$36</f>
        <v>96</v>
      </c>
      <c r="O339" s="30">
        <f>G346*'Control Panel'!$G$33*'Control Panel'!$G$36</f>
        <v>53</v>
      </c>
      <c r="P339" s="37"/>
    </row>
    <row r="340" spans="1:16" ht="15.75" customHeight="1" thickBot="1" x14ac:dyDescent="0.3">
      <c r="D340" s="90" t="str">
        <f>'Control Panel'!$E$36</f>
        <v>Yes</v>
      </c>
      <c r="E340" s="83">
        <f>COUNTIFS('Time and Attendance'!$C:$C,'Control Panel'!$F$31,'Time and Attendance'!$AB:$AB,'Control Panel'!$F$36)</f>
        <v>0</v>
      </c>
      <c r="F340" s="84">
        <f>COUNTIFS('Time and Attendance'!$C:$C,'Control Panel'!$F$32,'Time and Attendance'!$AB:$AB,'Control Panel'!$F$36)</f>
        <v>0</v>
      </c>
      <c r="G340" s="85">
        <f>COUNTIFS('Time and Attendance'!$C:$C,'Control Panel'!$F$33,'Time and Attendance'!$AB:$AB,'Control Panel'!$F$36)</f>
        <v>0</v>
      </c>
      <c r="H340" s="73">
        <f>SUM(E340:G340)</f>
        <v>0</v>
      </c>
      <c r="I340" s="145">
        <f>COUNTIFS('Time and Attendance'!$G:$G,"&lt;&gt;",'Time and Attendance'!$AB:$AB,'Control Panel'!$F$36)</f>
        <v>0</v>
      </c>
      <c r="J340" s="74"/>
      <c r="L340" s="38" t="str">
        <f>'Control Panel'!$F$36</f>
        <v>Y</v>
      </c>
      <c r="M340" s="30">
        <f>E340*'Control Panel'!$G$31*'Control Panel'!$G$36</f>
        <v>0</v>
      </c>
      <c r="N340" s="30">
        <f>F340*'Control Panel'!$G$32*'Control Panel'!$G$36</f>
        <v>0</v>
      </c>
      <c r="O340" s="30">
        <f>G340*'Control Panel'!$G$33*'Control Panel'!$G$36</f>
        <v>0</v>
      </c>
      <c r="P340" s="37"/>
    </row>
    <row r="341" spans="1:16" ht="15.75" customHeight="1" thickBot="1" x14ac:dyDescent="0.3">
      <c r="D341" s="70" t="str">
        <f>'Control Panel'!$E$37</f>
        <v>Reporting</v>
      </c>
      <c r="E341" s="80">
        <f>COUNTIFS('Time and Attendance'!$C:$C,'Control Panel'!$F$31,'Time and Attendance'!$AB:$AB,'Control Panel'!$F$37)</f>
        <v>0</v>
      </c>
      <c r="F341" s="81">
        <f>COUNTIFS('Time and Attendance'!$C:$C,'Control Panel'!$F$32,'Time and Attendance'!$AB:$AB,'Control Panel'!$F$37)</f>
        <v>0</v>
      </c>
      <c r="G341" s="82">
        <f>COUNTIFS('Time and Attendance'!$C:$C,'Control Panel'!$F$33,'Time and Attendance'!$AB:$AB,'Control Panel'!$F$37)</f>
        <v>0</v>
      </c>
      <c r="H341" s="71">
        <f t="shared" ref="H341:H345" si="52">SUM(E341:G341)</f>
        <v>0</v>
      </c>
      <c r="I341" s="146">
        <f>COUNTIFS('Time and Attendance'!$G:$G,"&lt;&gt;",'Time and Attendance'!$AB:$AB,'Control Panel'!$F$37)</f>
        <v>0</v>
      </c>
      <c r="J341" s="138"/>
      <c r="L341" s="38" t="str">
        <f>'Control Panel'!$F$37</f>
        <v>R</v>
      </c>
      <c r="M341" s="30">
        <f>E341*'Control Panel'!$G$31*'Control Panel'!$G$37</f>
        <v>0</v>
      </c>
      <c r="N341" s="30">
        <f>F341*'Control Panel'!$G$32*'Control Panel'!$G$37</f>
        <v>0</v>
      </c>
      <c r="O341" s="30">
        <f>G341*'Control Panel'!$G$33*'Control Panel'!$G$37</f>
        <v>0</v>
      </c>
      <c r="P341" s="37"/>
    </row>
    <row r="342" spans="1:16" ht="15.75" customHeight="1" thickBot="1" x14ac:dyDescent="0.3">
      <c r="D342" s="72" t="str">
        <f>'Control Panel'!$E$38</f>
        <v>Third Party</v>
      </c>
      <c r="E342" s="83">
        <f>COUNTIFS('Time and Attendance'!$C:$C,'Control Panel'!$F$31,'Time and Attendance'!$AB:$AB,'Control Panel'!$F$38)</f>
        <v>0</v>
      </c>
      <c r="F342" s="84">
        <f>COUNTIFS('Time and Attendance'!$C:$C,'Control Panel'!$F$32,'Time and Attendance'!$AB:$AB,'Control Panel'!$F$38)</f>
        <v>0</v>
      </c>
      <c r="G342" s="85">
        <f>COUNTIFS('Time and Attendance'!$C:$C,'Control Panel'!$F$33,'Time and Attendance'!$AB:$AB,'Control Panel'!$F$38)</f>
        <v>0</v>
      </c>
      <c r="H342" s="73">
        <f t="shared" si="52"/>
        <v>0</v>
      </c>
      <c r="I342" s="145">
        <f>COUNTIFS('Time and Attendance'!$G:$G,"&lt;&gt;",'Time and Attendance'!$AB:$AB,'Control Panel'!$F$38)</f>
        <v>0</v>
      </c>
      <c r="J342" s="138"/>
      <c r="L342" s="38" t="str">
        <f>'Control Panel'!$F$38</f>
        <v>T</v>
      </c>
      <c r="M342" s="30">
        <f>E342*'Control Panel'!$G$31*'Control Panel'!$G$38</f>
        <v>0</v>
      </c>
      <c r="N342" s="30">
        <f>F342*'Control Panel'!$G$32*'Control Panel'!$G$38</f>
        <v>0</v>
      </c>
      <c r="O342" s="30">
        <f>G342*'Control Panel'!$G$33*'Control Panel'!$G$38</f>
        <v>0</v>
      </c>
      <c r="P342" s="37"/>
    </row>
    <row r="343" spans="1:16" ht="15.75" customHeight="1" thickBot="1" x14ac:dyDescent="0.3">
      <c r="A343" s="22" t="s">
        <v>28</v>
      </c>
      <c r="B343" s="160"/>
      <c r="D343" s="75" t="str">
        <f>'Control Panel'!$E$39</f>
        <v>Modification</v>
      </c>
      <c r="E343" s="80">
        <f>COUNTIFS('Time and Attendance'!$C:$C,'Control Panel'!$F$31,'Time and Attendance'!$AB:$AB,'Control Panel'!$F$39)</f>
        <v>0</v>
      </c>
      <c r="F343" s="81">
        <f>COUNTIFS('Time and Attendance'!$C:$C,'Control Panel'!$F$32,'Time and Attendance'!$AB:$AB,'Control Panel'!$F$39)</f>
        <v>0</v>
      </c>
      <c r="G343" s="82">
        <f>COUNTIFS('Time and Attendance'!$C:$C,'Control Panel'!$F$33,'Time and Attendance'!$AB:$AB,'Control Panel'!$F$39)</f>
        <v>0</v>
      </c>
      <c r="H343" s="71">
        <f t="shared" si="52"/>
        <v>0</v>
      </c>
      <c r="I343" s="146">
        <f>COUNTIFS('Time and Attendance'!$G:$G,"&lt;&gt;",'Time and Attendance'!$AB:$AB,'Control Panel'!$F$39)</f>
        <v>0</v>
      </c>
      <c r="J343" s="138"/>
      <c r="L343" s="38" t="str">
        <f>'Control Panel'!$F$39</f>
        <v>M</v>
      </c>
      <c r="M343" s="30">
        <f>E343*'Control Panel'!$G$31*'Control Panel'!$G$39</f>
        <v>0</v>
      </c>
      <c r="N343" s="30">
        <f>F343*'Control Panel'!$G$32*'Control Panel'!$G$39</f>
        <v>0</v>
      </c>
      <c r="O343" s="30">
        <f>G343*'Control Panel'!$G$33*'Control Panel'!$G$39</f>
        <v>0</v>
      </c>
      <c r="P343" s="37"/>
    </row>
    <row r="344" spans="1:16" ht="15.75" customHeight="1" thickBot="1" x14ac:dyDescent="0.3">
      <c r="A344" s="23" t="s">
        <v>29</v>
      </c>
      <c r="B344" s="161"/>
      <c r="D344" s="76" t="str">
        <f>'Control Panel'!$E$40</f>
        <v>Future</v>
      </c>
      <c r="E344" s="83">
        <f>COUNTIFS('Time and Attendance'!$C:$C,'Control Panel'!$F$31,'Time and Attendance'!$AB:$AB,'Control Panel'!$F$40)</f>
        <v>0</v>
      </c>
      <c r="F344" s="84">
        <f>COUNTIFS('Time and Attendance'!$C:$C,'Control Panel'!$F$32,'Time and Attendance'!$AB:$AB,'Control Panel'!$F$40)</f>
        <v>0</v>
      </c>
      <c r="G344" s="85">
        <f>COUNTIFS('Time and Attendance'!$C:$C,'Control Panel'!$F$33,'Time and Attendance'!$AB:$AB,'Control Panel'!$F$40)</f>
        <v>0</v>
      </c>
      <c r="H344" s="73">
        <f t="shared" si="52"/>
        <v>0</v>
      </c>
      <c r="I344" s="145">
        <f>COUNTIFS('Time and Attendance'!$G:$G,"&lt;&gt;",'Time and Attendance'!$AB:$AB,'Control Panel'!$F$40)</f>
        <v>0</v>
      </c>
      <c r="J344" s="138"/>
      <c r="L344" s="38" t="str">
        <f>'Control Panel'!$F$40</f>
        <v>F</v>
      </c>
      <c r="M344" s="30">
        <f>E344*'Control Panel'!$G$31*'Control Panel'!$G$40</f>
        <v>0</v>
      </c>
      <c r="N344" s="30">
        <f>F344*'Control Panel'!$G$32*'Control Panel'!$G$40</f>
        <v>0</v>
      </c>
      <c r="O344" s="30">
        <f>G344*'Control Panel'!$G$33*'Control Panel'!$G$40</f>
        <v>0</v>
      </c>
      <c r="P344" s="37"/>
    </row>
    <row r="345" spans="1:16" ht="15.75" customHeight="1" thickBot="1" x14ac:dyDescent="0.3">
      <c r="A345" s="26" t="str">
        <f>IF('Time and Attendance'!$AC$12&gt;0,"Yes","No")</f>
        <v>No</v>
      </c>
      <c r="B345" s="162">
        <f>IF(A345="Yes",1,0)</f>
        <v>0</v>
      </c>
      <c r="D345" s="89" t="str">
        <f>'Control Panel'!$E$41</f>
        <v>Not Available</v>
      </c>
      <c r="E345" s="80">
        <f>COUNTIFS('Time and Attendance'!$C:$C,'Control Panel'!$F$31,'Time and Attendance'!$AB:$AB,'Control Panel'!$F$41)</f>
        <v>138</v>
      </c>
      <c r="F345" s="81">
        <f>COUNTIFS('Time and Attendance'!$C:$C,'Control Panel'!$F$32,'Time and Attendance'!$AB:$AB,'Control Panel'!$F$41)</f>
        <v>48</v>
      </c>
      <c r="G345" s="82">
        <f>COUNTIFS('Time and Attendance'!$C:$C,'Control Panel'!$F$33,'Time and Attendance'!$AB:$AB,'Control Panel'!$F$41)</f>
        <v>53</v>
      </c>
      <c r="H345" s="71">
        <f t="shared" si="52"/>
        <v>239</v>
      </c>
      <c r="I345" s="146">
        <f>COUNTIFS('Time and Attendance'!$G:$G,"&lt;&gt;",'Time and Attendance'!$AB:$AB,'Control Panel'!$F$41)</f>
        <v>0</v>
      </c>
      <c r="J345" s="138"/>
      <c r="L345" s="38" t="str">
        <f>'Control Panel'!$F$41</f>
        <v>N</v>
      </c>
      <c r="M345" s="30">
        <f>E345*'Control Panel'!$G$31*'Control Panel'!$G$41</f>
        <v>0</v>
      </c>
      <c r="N345" s="30">
        <f>F345*'Control Panel'!$G$32*'Control Panel'!$G$41</f>
        <v>0</v>
      </c>
      <c r="O345" s="30">
        <f>G345*'Control Panel'!$G$33*'Control Panel'!$G$41</f>
        <v>0</v>
      </c>
      <c r="P345" s="37"/>
    </row>
    <row r="346" spans="1:16" ht="15.75" customHeight="1" thickBot="1" x14ac:dyDescent="0.3">
      <c r="D346" s="86" t="str">
        <f>$D$93</f>
        <v>Total:</v>
      </c>
      <c r="E346" s="87">
        <f>SUM(E340:E345)</f>
        <v>138</v>
      </c>
      <c r="F346" s="87">
        <f>SUM(F340:F345)</f>
        <v>48</v>
      </c>
      <c r="G346" s="87">
        <f>SUM(G340:G345)</f>
        <v>53</v>
      </c>
      <c r="H346" s="88">
        <f>SUM(H340:H345)</f>
        <v>239</v>
      </c>
      <c r="I346" s="88">
        <f>SUM(I340:I345)</f>
        <v>0</v>
      </c>
      <c r="J346" s="164"/>
      <c r="L346" s="38" t="str">
        <f>D346</f>
        <v>Total:</v>
      </c>
      <c r="M346" s="30">
        <f>SUM(M340:M345)</f>
        <v>0</v>
      </c>
      <c r="N346" s="30">
        <f>SUM(N340:N345)</f>
        <v>0</v>
      </c>
      <c r="O346" s="30">
        <f>SUM(O340:O345)</f>
        <v>0</v>
      </c>
      <c r="P346" s="37"/>
    </row>
    <row r="347" spans="1:16" ht="15.75" customHeight="1" thickBot="1" x14ac:dyDescent="0.3">
      <c r="D347" s="61"/>
      <c r="H347" s="4"/>
      <c r="L347" s="30" t="s">
        <v>34</v>
      </c>
      <c r="M347" s="39">
        <f t="shared" ref="M347:O347" si="53">IF(M339=0,"NA",M346/M339)</f>
        <v>0</v>
      </c>
      <c r="N347" s="39">
        <f t="shared" si="53"/>
        <v>0</v>
      </c>
      <c r="O347" s="39">
        <f t="shared" si="53"/>
        <v>0</v>
      </c>
      <c r="P347" s="37"/>
    </row>
    <row r="348" spans="1:16" ht="15.75" customHeight="1" thickBot="1" x14ac:dyDescent="0.3">
      <c r="D348" s="475" t="str">
        <f>'Control Panel'!F71&amp;" - "&amp;'Control Panel'!E71</f>
        <v xml:space="preserve">4.26 - Utility Billing </v>
      </c>
      <c r="E348" s="476"/>
      <c r="F348" s="476"/>
      <c r="G348" s="20"/>
      <c r="H348" s="20"/>
      <c r="I348" s="20" t="str">
        <f>$I$84</f>
        <v xml:space="preserve">Overall Compliance: </v>
      </c>
      <c r="J348" s="21" t="str">
        <f>IF(SUM(M357:O357)=0,"N/A",SUM(M357:O357)/SUM(M350:O350))</f>
        <v>N/A</v>
      </c>
      <c r="L348" s="30"/>
      <c r="M348" s="30"/>
      <c r="N348" s="30"/>
      <c r="O348" s="30"/>
      <c r="P348" s="37"/>
    </row>
    <row r="349" spans="1:16" ht="15.75" customHeight="1" thickBot="1" x14ac:dyDescent="0.3">
      <c r="D349" s="464" t="str">
        <f>$D$85</f>
        <v>Availability</v>
      </c>
      <c r="E349" s="466" t="str">
        <f>$E$85</f>
        <v>Priority</v>
      </c>
      <c r="F349" s="466"/>
      <c r="G349" s="466"/>
      <c r="H349" s="467" t="str">
        <f>$H$85</f>
        <v>Total</v>
      </c>
      <c r="I349" s="469" t="str">
        <f>$I$85</f>
        <v>Comments</v>
      </c>
      <c r="J349" s="462" t="str">
        <f>$J$85</f>
        <v>Availability by Type</v>
      </c>
      <c r="L349" s="30"/>
      <c r="M349" s="38" t="str">
        <f>'Control Panel'!$F$31</f>
        <v>H</v>
      </c>
      <c r="N349" s="38" t="str">
        <f>'Control Panel'!$F$32</f>
        <v>M</v>
      </c>
      <c r="O349" s="38" t="str">
        <f>'Control Panel'!$F$33</f>
        <v>L</v>
      </c>
      <c r="P349" s="37"/>
    </row>
    <row r="350" spans="1:16" ht="15.75" customHeight="1" thickBot="1" x14ac:dyDescent="0.3">
      <c r="D350" s="465"/>
      <c r="E350" s="77" t="str">
        <f>'Control Panel'!$E$31</f>
        <v>High</v>
      </c>
      <c r="F350" s="78" t="str">
        <f>'Control Panel'!$E$32</f>
        <v>Medium</v>
      </c>
      <c r="G350" s="79" t="str">
        <f>'Control Panel'!$E$33</f>
        <v>Low</v>
      </c>
      <c r="H350" s="468"/>
      <c r="I350" s="470"/>
      <c r="J350" s="463"/>
      <c r="L350" s="38" t="s">
        <v>33</v>
      </c>
      <c r="M350" s="30">
        <f>E357*'Control Panel'!$G$31*'Control Panel'!$G$36</f>
        <v>1464</v>
      </c>
      <c r="N350" s="30">
        <f>F357*'Control Panel'!$G$32*'Control Panel'!$G$36</f>
        <v>74</v>
      </c>
      <c r="O350" s="30">
        <f>G357*'Control Panel'!$G$33*'Control Panel'!$G$36</f>
        <v>9</v>
      </c>
      <c r="P350" s="37"/>
    </row>
    <row r="351" spans="1:16" ht="15.75" customHeight="1" thickBot="1" x14ac:dyDescent="0.3">
      <c r="D351" s="90" t="str">
        <f>'Control Panel'!$E$36</f>
        <v>Yes</v>
      </c>
      <c r="E351" s="83">
        <f>COUNTIFS('Utility Billing '!$C:$C,'Control Panel'!$F$31,'Utility Billing '!$AB:$AB,'Control Panel'!$F$36)</f>
        <v>0</v>
      </c>
      <c r="F351" s="84">
        <f>COUNTIFS('Utility Billing '!$C:$C,'Control Panel'!$F$32,'Utility Billing '!$AB:$AB,'Control Panel'!$F$36)</f>
        <v>0</v>
      </c>
      <c r="G351" s="85">
        <f>COUNTIFS('Utility Billing '!$C:$C,'Control Panel'!$F$33,'Utility Billing '!$AB:$AB,'Control Panel'!$F$36)</f>
        <v>0</v>
      </c>
      <c r="H351" s="73">
        <f>SUM(E351:G351)</f>
        <v>0</v>
      </c>
      <c r="I351" s="145">
        <f>COUNTIFS('Utility Billing '!$G:$G,"&lt;&gt;",'Utility Billing '!$AB:$AB,'Control Panel'!$F$36)</f>
        <v>0</v>
      </c>
      <c r="J351" s="74"/>
      <c r="L351" s="38" t="str">
        <f>'Control Panel'!$F$36</f>
        <v>Y</v>
      </c>
      <c r="M351" s="30">
        <f>E351*'Control Panel'!$G$31*'Control Panel'!$G$36</f>
        <v>0</v>
      </c>
      <c r="N351" s="30">
        <f>F351*'Control Panel'!$G$32*'Control Panel'!$G$36</f>
        <v>0</v>
      </c>
      <c r="O351" s="30">
        <f>G351*'Control Panel'!$G$33*'Control Panel'!$G$36</f>
        <v>0</v>
      </c>
      <c r="P351" s="37"/>
    </row>
    <row r="352" spans="1:16" ht="15.75" customHeight="1" thickBot="1" x14ac:dyDescent="0.3">
      <c r="D352" s="70" t="str">
        <f>'Control Panel'!$E$37</f>
        <v>Reporting</v>
      </c>
      <c r="E352" s="80">
        <f>COUNTIFS('Utility Billing '!$C:$C,'Control Panel'!$F$31,'Utility Billing '!$AB:$AB,'Control Panel'!$F$37)</f>
        <v>0</v>
      </c>
      <c r="F352" s="81">
        <f>COUNTIFS('Utility Billing '!$C:$C,'Control Panel'!$F$32,'Utility Billing '!$AB:$AB,'Control Panel'!$F$37)</f>
        <v>0</v>
      </c>
      <c r="G352" s="82">
        <f>COUNTIFS('Utility Billing '!$C:$C,'Control Panel'!$F$33,'Utility Billing '!$AB:$AB,'Control Panel'!$F$37)</f>
        <v>0</v>
      </c>
      <c r="H352" s="71">
        <f t="shared" ref="H352:H356" si="54">SUM(E352:G352)</f>
        <v>0</v>
      </c>
      <c r="I352" s="146">
        <f>COUNTIFS('Utility Billing '!$G:$G,"&lt;&gt;",'Utility Billing '!$AB:$AB,'Control Panel'!$F$37)</f>
        <v>0</v>
      </c>
      <c r="J352" s="138"/>
      <c r="L352" s="38" t="str">
        <f>'Control Panel'!$F$37</f>
        <v>R</v>
      </c>
      <c r="M352" s="30">
        <f>E352*'Control Panel'!$G$31*'Control Panel'!$G$37</f>
        <v>0</v>
      </c>
      <c r="N352" s="30">
        <f>F352*'Control Panel'!$G$32*'Control Panel'!$G$37</f>
        <v>0</v>
      </c>
      <c r="O352" s="30">
        <f>G352*'Control Panel'!$G$33*'Control Panel'!$G$37</f>
        <v>0</v>
      </c>
      <c r="P352" s="37"/>
    </row>
    <row r="353" spans="1:16" ht="15.75" customHeight="1" thickBot="1" x14ac:dyDescent="0.3">
      <c r="D353" s="72" t="str">
        <f>'Control Panel'!$E$38</f>
        <v>Third Party</v>
      </c>
      <c r="E353" s="83">
        <f>COUNTIFS('Utility Billing '!$C:$C,'Control Panel'!$F$31,'Utility Billing '!$AB:$AB,'Control Panel'!$F$38)</f>
        <v>0</v>
      </c>
      <c r="F353" s="84">
        <f>COUNTIFS('Utility Billing '!$C:$C,'Control Panel'!$F$32,'Utility Billing '!$AB:$AB,'Control Panel'!$F$38)</f>
        <v>0</v>
      </c>
      <c r="G353" s="85">
        <f>COUNTIFS('Utility Billing '!$C:$C,'Control Panel'!$F$33,'Utility Billing '!$AB:$AB,'Control Panel'!$F$38)</f>
        <v>0</v>
      </c>
      <c r="H353" s="73">
        <f t="shared" si="54"/>
        <v>0</v>
      </c>
      <c r="I353" s="145">
        <f>COUNTIFS('Utility Billing '!$G:$G,"&lt;&gt;",'Utility Billing '!$AB:$AB,'Control Panel'!$F$38)</f>
        <v>0</v>
      </c>
      <c r="J353" s="138"/>
      <c r="L353" s="38" t="str">
        <f>'Control Panel'!$F$38</f>
        <v>T</v>
      </c>
      <c r="M353" s="30">
        <f>E353*'Control Panel'!$G$31*'Control Panel'!$G$38</f>
        <v>0</v>
      </c>
      <c r="N353" s="30">
        <f>F353*'Control Panel'!$G$32*'Control Panel'!$G$38</f>
        <v>0</v>
      </c>
      <c r="O353" s="30">
        <f>G353*'Control Panel'!$G$33*'Control Panel'!$G$38</f>
        <v>0</v>
      </c>
      <c r="P353" s="37"/>
    </row>
    <row r="354" spans="1:16" ht="15.75" customHeight="1" thickBot="1" x14ac:dyDescent="0.3">
      <c r="A354" s="22" t="s">
        <v>28</v>
      </c>
      <c r="B354" s="160"/>
      <c r="D354" s="75" t="str">
        <f>'Control Panel'!$E$39</f>
        <v>Modification</v>
      </c>
      <c r="E354" s="80">
        <f>COUNTIFS('Utility Billing '!$C:$C,'Control Panel'!$F$31,'Utility Billing '!$AB:$AB,'Control Panel'!$F$39)</f>
        <v>0</v>
      </c>
      <c r="F354" s="81">
        <f>COUNTIFS('Utility Billing '!$C:$C,'Control Panel'!$F$32,'Utility Billing '!$AB:$AB,'Control Panel'!$F$39)</f>
        <v>0</v>
      </c>
      <c r="G354" s="82">
        <f>COUNTIFS('Utility Billing '!$C:$C,'Control Panel'!$F$33,'Utility Billing '!$AB:$AB,'Control Panel'!$F$39)</f>
        <v>0</v>
      </c>
      <c r="H354" s="71">
        <f t="shared" si="54"/>
        <v>0</v>
      </c>
      <c r="I354" s="146">
        <f>COUNTIFS('Utility Billing '!$G:$G,"&lt;&gt;",'Utility Billing '!$AB:$AB,'Control Panel'!$F$39)</f>
        <v>0</v>
      </c>
      <c r="J354" s="138"/>
      <c r="L354" s="38" t="str">
        <f>'Control Panel'!$F$39</f>
        <v>M</v>
      </c>
      <c r="M354" s="30">
        <f>E354*'Control Panel'!$G$31*'Control Panel'!$G$39</f>
        <v>0</v>
      </c>
      <c r="N354" s="30">
        <f>F354*'Control Panel'!$G$32*'Control Panel'!$G$39</f>
        <v>0</v>
      </c>
      <c r="O354" s="30">
        <f>G354*'Control Panel'!$G$33*'Control Panel'!$G$39</f>
        <v>0</v>
      </c>
      <c r="P354" s="37"/>
    </row>
    <row r="355" spans="1:16" ht="15.75" customHeight="1" thickBot="1" x14ac:dyDescent="0.3">
      <c r="A355" s="23" t="s">
        <v>29</v>
      </c>
      <c r="B355" s="161"/>
      <c r="D355" s="76" t="str">
        <f>'Control Panel'!$E$40</f>
        <v>Future</v>
      </c>
      <c r="E355" s="83">
        <f>COUNTIFS('Utility Billing '!$C:$C,'Control Panel'!$F$31,'Utility Billing '!$AB:$AB,'Control Panel'!$F$40)</f>
        <v>0</v>
      </c>
      <c r="F355" s="84">
        <f>COUNTIFS('Utility Billing '!$C:$C,'Control Panel'!$F$32,'Utility Billing '!$AB:$AB,'Control Panel'!$F$40)</f>
        <v>0</v>
      </c>
      <c r="G355" s="85">
        <f>COUNTIFS('Utility Billing '!$C:$C,'Control Panel'!$F$33,'Utility Billing '!$AB:$AB,'Control Panel'!$F$40)</f>
        <v>0</v>
      </c>
      <c r="H355" s="73">
        <f t="shared" si="54"/>
        <v>0</v>
      </c>
      <c r="I355" s="145">
        <f>COUNTIFS('Utility Billing '!$G:$G,"&lt;&gt;",'Utility Billing '!$AB:$AB,'Control Panel'!$F$40)</f>
        <v>0</v>
      </c>
      <c r="J355" s="138"/>
      <c r="L355" s="38" t="str">
        <f>'Control Panel'!$F$40</f>
        <v>F</v>
      </c>
      <c r="M355" s="30">
        <f>E355*'Control Panel'!$G$31*'Control Panel'!$G$40</f>
        <v>0</v>
      </c>
      <c r="N355" s="30">
        <f>F355*'Control Panel'!$G$32*'Control Panel'!$G$40</f>
        <v>0</v>
      </c>
      <c r="O355" s="30">
        <f>G355*'Control Panel'!$G$33*'Control Panel'!$G$40</f>
        <v>0</v>
      </c>
      <c r="P355" s="37"/>
    </row>
    <row r="356" spans="1:16" ht="15.75" customHeight="1" thickBot="1" x14ac:dyDescent="0.3">
      <c r="A356" s="26" t="str">
        <f>IF('Utility Billing '!$AC$12&gt;0,"Yes","No")</f>
        <v>No</v>
      </c>
      <c r="B356" s="162">
        <f>IF(A356="Yes",1,0)</f>
        <v>0</v>
      </c>
      <c r="D356" s="89" t="str">
        <f>'Control Panel'!$E$41</f>
        <v>Not Available</v>
      </c>
      <c r="E356" s="80">
        <f>COUNTIFS('Utility Billing '!$C:$C,'Control Panel'!$F$31,'Utility Billing '!$AB:$AB,'Control Panel'!$F$41)</f>
        <v>366</v>
      </c>
      <c r="F356" s="81">
        <f>COUNTIFS('Utility Billing '!$C:$C,'Control Panel'!$F$32,'Utility Billing '!$AB:$AB,'Control Panel'!$F$41)</f>
        <v>37</v>
      </c>
      <c r="G356" s="82">
        <f>COUNTIFS('Utility Billing '!$C:$C,'Control Panel'!$F$33,'Utility Billing '!$AB:$AB,'Control Panel'!$F$41)</f>
        <v>9</v>
      </c>
      <c r="H356" s="71">
        <f t="shared" si="54"/>
        <v>412</v>
      </c>
      <c r="I356" s="146">
        <f>COUNTIFS('Utility Billing '!$G:$G,"&lt;&gt;",'Utility Billing '!$AB:$AB,'Control Panel'!$F$41)</f>
        <v>0</v>
      </c>
      <c r="J356" s="138"/>
      <c r="L356" s="38" t="str">
        <f>'Control Panel'!$F$41</f>
        <v>N</v>
      </c>
      <c r="M356" s="30">
        <f>E356*'Control Panel'!$G$31*'Control Panel'!$G$41</f>
        <v>0</v>
      </c>
      <c r="N356" s="30">
        <f>F356*'Control Panel'!$G$32*'Control Panel'!$G$41</f>
        <v>0</v>
      </c>
      <c r="O356" s="30">
        <f>G356*'Control Panel'!$G$33*'Control Panel'!$G$41</f>
        <v>0</v>
      </c>
      <c r="P356" s="37"/>
    </row>
    <row r="357" spans="1:16" ht="15.75" customHeight="1" thickBot="1" x14ac:dyDescent="0.3">
      <c r="D357" s="86" t="str">
        <f>$D$93</f>
        <v>Total:</v>
      </c>
      <c r="E357" s="87">
        <f>SUM(E351:E356)</f>
        <v>366</v>
      </c>
      <c r="F357" s="87">
        <f>SUM(F351:F356)</f>
        <v>37</v>
      </c>
      <c r="G357" s="87">
        <f>SUM(G351:G356)</f>
        <v>9</v>
      </c>
      <c r="H357" s="88">
        <f>SUM(H351:H356)</f>
        <v>412</v>
      </c>
      <c r="I357" s="88">
        <f>SUM(I351:I356)</f>
        <v>0</v>
      </c>
      <c r="J357" s="164"/>
      <c r="L357" s="38" t="str">
        <f>D357</f>
        <v>Total:</v>
      </c>
      <c r="M357" s="30">
        <f>SUM(M351:M356)</f>
        <v>0</v>
      </c>
      <c r="N357" s="30">
        <f>SUM(N351:N356)</f>
        <v>0</v>
      </c>
      <c r="O357" s="30">
        <f>SUM(O351:O356)</f>
        <v>0</v>
      </c>
      <c r="P357" s="37"/>
    </row>
    <row r="358" spans="1:16" ht="15.75" customHeight="1" thickBot="1" x14ac:dyDescent="0.3">
      <c r="D358" s="61"/>
      <c r="H358" s="4"/>
      <c r="L358" s="30" t="s">
        <v>34</v>
      </c>
      <c r="M358" s="39">
        <f t="shared" ref="M358:O358" si="55">IF(M350=0,"NA",M357/M350)</f>
        <v>0</v>
      </c>
      <c r="N358" s="39">
        <f t="shared" si="55"/>
        <v>0</v>
      </c>
      <c r="O358" s="39">
        <f t="shared" si="55"/>
        <v>0</v>
      </c>
      <c r="P358" s="37"/>
    </row>
    <row r="359" spans="1:16" ht="15.75" hidden="1" customHeight="1" thickBot="1" x14ac:dyDescent="0.3">
      <c r="D359" s="475" t="str">
        <f>'Control Panel'!F72&amp;" - "&amp;'Control Panel'!E72</f>
        <v>4.27 - Module 26</v>
      </c>
      <c r="E359" s="476"/>
      <c r="F359" s="476"/>
      <c r="G359" s="20"/>
      <c r="H359" s="20"/>
      <c r="I359" s="20" t="str">
        <f>$I$84</f>
        <v xml:space="preserve">Overall Compliance: </v>
      </c>
      <c r="J359" s="21" t="str">
        <f>IF(SUM(M368:O368)=0,"N/A",SUM(M368:O368)/SUM(M361:O361))</f>
        <v>N/A</v>
      </c>
      <c r="L359" s="30"/>
      <c r="M359" s="30"/>
      <c r="N359" s="30"/>
      <c r="O359" s="30"/>
      <c r="P359" s="37"/>
    </row>
    <row r="360" spans="1:16" ht="15.75" hidden="1" customHeight="1" thickBot="1" x14ac:dyDescent="0.3">
      <c r="D360" s="464" t="str">
        <f>$D$85</f>
        <v>Availability</v>
      </c>
      <c r="E360" s="477" t="str">
        <f>$E$85</f>
        <v>Priority</v>
      </c>
      <c r="F360" s="477"/>
      <c r="G360" s="477"/>
      <c r="H360" s="467" t="str">
        <f>$H$85</f>
        <v>Total</v>
      </c>
      <c r="I360" s="469" t="str">
        <f>$I$85</f>
        <v>Comments</v>
      </c>
      <c r="J360" s="462" t="str">
        <f>$J$85</f>
        <v>Availability by Type</v>
      </c>
      <c r="L360" s="30"/>
      <c r="M360" s="38" t="str">
        <f>'Control Panel'!$F$31</f>
        <v>H</v>
      </c>
      <c r="N360" s="38" t="str">
        <f>'Control Panel'!$F$32</f>
        <v>M</v>
      </c>
      <c r="O360" s="38" t="str">
        <f>'Control Panel'!$F$33</f>
        <v>L</v>
      </c>
      <c r="P360" s="37"/>
    </row>
    <row r="361" spans="1:16" ht="15.75" hidden="1" customHeight="1" thickBot="1" x14ac:dyDescent="0.3">
      <c r="D361" s="465"/>
      <c r="E361" s="77" t="str">
        <f>'Control Panel'!$E$31</f>
        <v>High</v>
      </c>
      <c r="F361" s="78" t="str">
        <f>'Control Panel'!$E$32</f>
        <v>Medium</v>
      </c>
      <c r="G361" s="79" t="str">
        <f>'Control Panel'!$E$33</f>
        <v>Low</v>
      </c>
      <c r="H361" s="468"/>
      <c r="I361" s="470"/>
      <c r="J361" s="463"/>
      <c r="L361" s="38" t="s">
        <v>33</v>
      </c>
      <c r="M361" s="30">
        <f>E368*'Control Panel'!$G$31*'Control Panel'!$G$36</f>
        <v>0</v>
      </c>
      <c r="N361" s="30">
        <f>F368*'Control Panel'!$G$32*'Control Panel'!$G$36</f>
        <v>0</v>
      </c>
      <c r="O361" s="30">
        <f>G368*'Control Panel'!$G$33*'Control Panel'!$G$36</f>
        <v>0</v>
      </c>
      <c r="P361" s="37"/>
    </row>
    <row r="362" spans="1:16" ht="15.75" hidden="1" customHeight="1" thickBot="1" x14ac:dyDescent="0.3">
      <c r="D362" s="90" t="str">
        <f>'Control Panel'!$E$36</f>
        <v>Yes</v>
      </c>
      <c r="E362" s="83">
        <f>COUNTIFS('Module 26'!$C:$C,'Control Panel'!$F$31,'Module 26'!$AB:$AB,'Control Panel'!$F$36)</f>
        <v>0</v>
      </c>
      <c r="F362" s="84">
        <f>COUNTIFS('Module 26'!$C:$C,'Control Panel'!$F$32,'Module 26'!$AB:$AB,'Control Panel'!$F$36)</f>
        <v>0</v>
      </c>
      <c r="G362" s="85">
        <f>COUNTIFS('Module 26'!$C:$C,'Control Panel'!$F$33,'Module 26'!$AB:$AB,'Control Panel'!$F$36)</f>
        <v>0</v>
      </c>
      <c r="H362" s="73">
        <f>SUM(E362:G362)</f>
        <v>0</v>
      </c>
      <c r="I362" s="145">
        <f>COUNTIFS('Module 26'!$G:$G,"&lt;&gt;",'Module 26'!$AB:$AB,'Control Panel'!$F$36)</f>
        <v>0</v>
      </c>
      <c r="J362" s="74"/>
      <c r="L362" s="38" t="str">
        <f>'Control Panel'!$F$36</f>
        <v>Y</v>
      </c>
      <c r="M362" s="30">
        <f>E362*'Control Panel'!$G$31*'Control Panel'!$G$36</f>
        <v>0</v>
      </c>
      <c r="N362" s="30">
        <f>F362*'Control Panel'!$G$32*'Control Panel'!$G$36</f>
        <v>0</v>
      </c>
      <c r="O362" s="30">
        <f>G362*'Control Panel'!$G$33*'Control Panel'!$G$36</f>
        <v>0</v>
      </c>
      <c r="P362" s="37"/>
    </row>
    <row r="363" spans="1:16" ht="15.75" hidden="1" customHeight="1" thickBot="1" x14ac:dyDescent="0.3">
      <c r="D363" s="70" t="str">
        <f>'Control Panel'!$E$37</f>
        <v>Reporting</v>
      </c>
      <c r="E363" s="80">
        <f>COUNTIFS('Module 26'!$C:$C,'Control Panel'!$F$31,'Module 26'!$AB:$AB,'Control Panel'!$F$37)</f>
        <v>0</v>
      </c>
      <c r="F363" s="81">
        <f>COUNTIFS('Module 26'!$C:$C,'Control Panel'!$F$32,'Module 26'!$AB:$AB,'Control Panel'!$F$37)</f>
        <v>0</v>
      </c>
      <c r="G363" s="82">
        <f>COUNTIFS('Module 26'!$C:$C,'Control Panel'!$F$33,'Module 26'!$AB:$AB,'Control Panel'!$F$37)</f>
        <v>0</v>
      </c>
      <c r="H363" s="71">
        <f t="shared" ref="H363:H367" si="56">SUM(E363:G363)</f>
        <v>0</v>
      </c>
      <c r="I363" s="146">
        <f>COUNTIFS('Module 26'!$G:$G,"&lt;&gt;",'Module 26'!$AB:$AB,'Control Panel'!$F$37)</f>
        <v>0</v>
      </c>
      <c r="J363" s="138"/>
      <c r="L363" s="38" t="str">
        <f>'Control Panel'!$F$37</f>
        <v>R</v>
      </c>
      <c r="M363" s="30">
        <f>E363*'Control Panel'!$G$31*'Control Panel'!$G$37</f>
        <v>0</v>
      </c>
      <c r="N363" s="30">
        <f>F363*'Control Panel'!$G$32*'Control Panel'!$G$37</f>
        <v>0</v>
      </c>
      <c r="O363" s="30">
        <f>G363*'Control Panel'!$G$33*'Control Panel'!$G$37</f>
        <v>0</v>
      </c>
      <c r="P363" s="37"/>
    </row>
    <row r="364" spans="1:16" ht="15.75" hidden="1" customHeight="1" thickBot="1" x14ac:dyDescent="0.3">
      <c r="D364" s="72" t="str">
        <f>'Control Panel'!$E$38</f>
        <v>Third Party</v>
      </c>
      <c r="E364" s="83">
        <f>COUNTIFS('Module 26'!$C:$C,'Control Panel'!$F$31,'Module 26'!$AB:$AB,'Control Panel'!$F$38)</f>
        <v>0</v>
      </c>
      <c r="F364" s="84">
        <f>COUNTIFS('Module 26'!$C:$C,'Control Panel'!$F$32,'Module 26'!$AB:$AB,'Control Panel'!$F$38)</f>
        <v>0</v>
      </c>
      <c r="G364" s="85">
        <f>COUNTIFS('Module 26'!$C:$C,'Control Panel'!$F$33,'Module 26'!$AB:$AB,'Control Panel'!$F$38)</f>
        <v>0</v>
      </c>
      <c r="H364" s="73">
        <f t="shared" si="56"/>
        <v>0</v>
      </c>
      <c r="I364" s="145">
        <f>COUNTIFS('Module 26'!$G:$G,"&lt;&gt;",'Module 26'!$AB:$AB,'Control Panel'!$F$38)</f>
        <v>0</v>
      </c>
      <c r="J364" s="138"/>
      <c r="L364" s="38" t="str">
        <f>'Control Panel'!$F$38</f>
        <v>T</v>
      </c>
      <c r="M364" s="30">
        <f>E364*'Control Panel'!$G$31*'Control Panel'!$G$38</f>
        <v>0</v>
      </c>
      <c r="N364" s="30">
        <f>F364*'Control Panel'!$G$32*'Control Panel'!$G$38</f>
        <v>0</v>
      </c>
      <c r="O364" s="30">
        <f>G364*'Control Panel'!$G$33*'Control Panel'!$G$38</f>
        <v>0</v>
      </c>
      <c r="P364" s="37"/>
    </row>
    <row r="365" spans="1:16" ht="15.75" hidden="1" customHeight="1" thickBot="1" x14ac:dyDescent="0.3">
      <c r="A365" s="22" t="s">
        <v>28</v>
      </c>
      <c r="B365" s="160"/>
      <c r="D365" s="75" t="str">
        <f>'Control Panel'!$E$39</f>
        <v>Modification</v>
      </c>
      <c r="E365" s="80">
        <f>COUNTIFS('Module 26'!$C:$C,'Control Panel'!$F$31,'Module 26'!$AB:$AB,'Control Panel'!$F$39)</f>
        <v>0</v>
      </c>
      <c r="F365" s="81">
        <f>COUNTIFS('Module 26'!$C:$C,'Control Panel'!$F$32,'Module 26'!$AB:$AB,'Control Panel'!$F$39)</f>
        <v>0</v>
      </c>
      <c r="G365" s="82">
        <f>COUNTIFS('Module 26'!$C:$C,'Control Panel'!$F$33,'Module 26'!$AB:$AB,'Control Panel'!$F$39)</f>
        <v>0</v>
      </c>
      <c r="H365" s="71">
        <f t="shared" si="56"/>
        <v>0</v>
      </c>
      <c r="I365" s="146">
        <f>COUNTIFS('Module 26'!$G:$G,"&lt;&gt;",'Module 26'!$AB:$AB,'Control Panel'!$F$39)</f>
        <v>0</v>
      </c>
      <c r="J365" s="138"/>
      <c r="L365" s="38" t="str">
        <f>'Control Panel'!$F$39</f>
        <v>M</v>
      </c>
      <c r="M365" s="30">
        <f>E365*'Control Panel'!$G$31*'Control Panel'!$G$39</f>
        <v>0</v>
      </c>
      <c r="N365" s="30">
        <f>F365*'Control Panel'!$G$32*'Control Panel'!$G$39</f>
        <v>0</v>
      </c>
      <c r="O365" s="30">
        <f>G365*'Control Panel'!$G$33*'Control Panel'!$G$39</f>
        <v>0</v>
      </c>
      <c r="P365" s="37"/>
    </row>
    <row r="366" spans="1:16" ht="15.75" hidden="1" customHeight="1" thickBot="1" x14ac:dyDescent="0.3">
      <c r="A366" s="23" t="s">
        <v>29</v>
      </c>
      <c r="B366" s="161"/>
      <c r="D366" s="76" t="str">
        <f>'Control Panel'!$E$40</f>
        <v>Future</v>
      </c>
      <c r="E366" s="83">
        <f>COUNTIFS('Module 26'!$C:$C,'Control Panel'!$F$31,'Module 26'!$AB:$AB,'Control Panel'!$F$40)</f>
        <v>0</v>
      </c>
      <c r="F366" s="84">
        <f>COUNTIFS('Module 26'!$C:$C,'Control Panel'!$F$32,'Module 26'!$AB:$AB,'Control Panel'!$F$40)</f>
        <v>0</v>
      </c>
      <c r="G366" s="85">
        <f>COUNTIFS('Module 26'!$C:$C,'Control Panel'!$F$33,'Module 26'!$AB:$AB,'Control Panel'!$F$40)</f>
        <v>0</v>
      </c>
      <c r="H366" s="73">
        <f t="shared" si="56"/>
        <v>0</v>
      </c>
      <c r="I366" s="145">
        <f>COUNTIFS('Module 26'!$G:$G,"&lt;&gt;",'Module 26'!$AB:$AB,'Control Panel'!$F$40)</f>
        <v>0</v>
      </c>
      <c r="J366" s="138"/>
      <c r="L366" s="38" t="str">
        <f>'Control Panel'!$F$40</f>
        <v>F</v>
      </c>
      <c r="M366" s="30">
        <f>E366*'Control Panel'!$G$31*'Control Panel'!$G$40</f>
        <v>0</v>
      </c>
      <c r="N366" s="30">
        <f>F366*'Control Panel'!$G$32*'Control Panel'!$G$40</f>
        <v>0</v>
      </c>
      <c r="O366" s="30">
        <f>G366*'Control Panel'!$G$33*'Control Panel'!$G$40</f>
        <v>0</v>
      </c>
      <c r="P366" s="37"/>
    </row>
    <row r="367" spans="1:16" ht="15.75" hidden="1" customHeight="1" thickBot="1" x14ac:dyDescent="0.3">
      <c r="A367" s="26" t="str">
        <f>IF('Module 26'!$AC$12&gt;0,"Yes","No")</f>
        <v>No</v>
      </c>
      <c r="B367" s="162">
        <f>IF(A367="Yes",1,0)</f>
        <v>0</v>
      </c>
      <c r="D367" s="89" t="str">
        <f>'Control Panel'!$E$41</f>
        <v>Not Available</v>
      </c>
      <c r="E367" s="80">
        <f>COUNTIFS('Module 26'!$C:$C,'Control Panel'!$F$31,'Module 26'!$AB:$AB,'Control Panel'!$F$41)</f>
        <v>0</v>
      </c>
      <c r="F367" s="81">
        <f>COUNTIFS('Module 26'!$C:$C,'Control Panel'!$F$32,'Module 26'!$AB:$AB,'Control Panel'!$F$41)</f>
        <v>0</v>
      </c>
      <c r="G367" s="82">
        <f>COUNTIFS('Module 26'!$C:$C,'Control Panel'!$F$33,'Module 26'!$AB:$AB,'Control Panel'!$F$41)</f>
        <v>0</v>
      </c>
      <c r="H367" s="71">
        <f t="shared" si="56"/>
        <v>0</v>
      </c>
      <c r="I367" s="146">
        <f>COUNTIFS('Module 26'!$G:$G,"&lt;&gt;",'Module 26'!$AB:$AB,'Control Panel'!$F$41)</f>
        <v>0</v>
      </c>
      <c r="J367" s="138"/>
      <c r="L367" s="38" t="str">
        <f>'Control Panel'!$F$41</f>
        <v>N</v>
      </c>
      <c r="M367" s="30">
        <f>E367*'Control Panel'!$G$31*'Control Panel'!$G$41</f>
        <v>0</v>
      </c>
      <c r="N367" s="30">
        <f>F367*'Control Panel'!$G$32*'Control Panel'!$G$41</f>
        <v>0</v>
      </c>
      <c r="O367" s="30">
        <f>G367*'Control Panel'!$G$33*'Control Panel'!$G$41</f>
        <v>0</v>
      </c>
      <c r="P367" s="37"/>
    </row>
    <row r="368" spans="1:16" ht="15.75" hidden="1" customHeight="1" thickBot="1" x14ac:dyDescent="0.3">
      <c r="D368" s="86" t="str">
        <f>$D$93</f>
        <v>Total:</v>
      </c>
      <c r="E368" s="87">
        <f>SUM(E362:E367)</f>
        <v>0</v>
      </c>
      <c r="F368" s="87">
        <f>SUM(F362:F367)</f>
        <v>0</v>
      </c>
      <c r="G368" s="87">
        <f>SUM(G362:G367)</f>
        <v>0</v>
      </c>
      <c r="H368" s="88">
        <f>SUM(H362:H367)</f>
        <v>0</v>
      </c>
      <c r="I368" s="88">
        <f>SUM(I362:I367)</f>
        <v>0</v>
      </c>
      <c r="J368" s="164"/>
      <c r="L368" s="38" t="str">
        <f>D368</f>
        <v>Total:</v>
      </c>
      <c r="M368" s="30">
        <f>SUM(M362:M367)</f>
        <v>0</v>
      </c>
      <c r="N368" s="30">
        <f>SUM(N362:N367)</f>
        <v>0</v>
      </c>
      <c r="O368" s="30">
        <f>SUM(O362:O367)</f>
        <v>0</v>
      </c>
      <c r="P368" s="37"/>
    </row>
    <row r="369" spans="1:16" ht="15.75" hidden="1" customHeight="1" thickBot="1" x14ac:dyDescent="0.3">
      <c r="D369" s="61"/>
      <c r="H369" s="4"/>
      <c r="L369" s="30" t="s">
        <v>34</v>
      </c>
      <c r="M369" s="39" t="str">
        <f t="shared" ref="M369:O369" si="57">IF(M361=0,"NA",M368/M361)</f>
        <v>NA</v>
      </c>
      <c r="N369" s="39" t="str">
        <f t="shared" si="57"/>
        <v>NA</v>
      </c>
      <c r="O369" s="39" t="str">
        <f t="shared" si="57"/>
        <v>NA</v>
      </c>
      <c r="P369" s="37"/>
    </row>
    <row r="370" spans="1:16" ht="15.75" hidden="1" customHeight="1" thickBot="1" x14ac:dyDescent="0.3">
      <c r="D370" s="475" t="str">
        <f>'Control Panel'!F73&amp;" - "&amp;'Control Panel'!E73</f>
        <v>4.28 - Module 27</v>
      </c>
      <c r="E370" s="476"/>
      <c r="F370" s="476"/>
      <c r="G370" s="20"/>
      <c r="H370" s="20"/>
      <c r="I370" s="20" t="str">
        <f>$I$84</f>
        <v xml:space="preserve">Overall Compliance: </v>
      </c>
      <c r="J370" s="21" t="str">
        <f>IF(SUM(M379:O379)=0,"N/A",SUM(M379:O379)/SUM(M372:O372))</f>
        <v>N/A</v>
      </c>
      <c r="L370" s="30"/>
      <c r="M370" s="30"/>
      <c r="N370" s="30"/>
      <c r="O370" s="30"/>
      <c r="P370" s="37"/>
    </row>
    <row r="371" spans="1:16" ht="15.75" hidden="1" customHeight="1" thickBot="1" x14ac:dyDescent="0.3">
      <c r="D371" s="464" t="str">
        <f>$D$85</f>
        <v>Availability</v>
      </c>
      <c r="E371" s="466" t="str">
        <f>$E$85</f>
        <v>Priority</v>
      </c>
      <c r="F371" s="466"/>
      <c r="G371" s="466"/>
      <c r="H371" s="467" t="str">
        <f>$H$85</f>
        <v>Total</v>
      </c>
      <c r="I371" s="469" t="str">
        <f>$I$85</f>
        <v>Comments</v>
      </c>
      <c r="J371" s="462" t="str">
        <f>$J$85</f>
        <v>Availability by Type</v>
      </c>
      <c r="L371" s="30"/>
      <c r="M371" s="38" t="str">
        <f>'Control Panel'!$F$31</f>
        <v>H</v>
      </c>
      <c r="N371" s="38" t="str">
        <f>'Control Panel'!$F$32</f>
        <v>M</v>
      </c>
      <c r="O371" s="38" t="str">
        <f>'Control Panel'!$F$33</f>
        <v>L</v>
      </c>
      <c r="P371" s="37"/>
    </row>
    <row r="372" spans="1:16" ht="15.75" hidden="1" customHeight="1" thickBot="1" x14ac:dyDescent="0.3">
      <c r="D372" s="465"/>
      <c r="E372" s="77" t="str">
        <f>'Control Panel'!$E$31</f>
        <v>High</v>
      </c>
      <c r="F372" s="78" t="str">
        <f>'Control Panel'!$E$32</f>
        <v>Medium</v>
      </c>
      <c r="G372" s="79" t="str">
        <f>'Control Panel'!$E$33</f>
        <v>Low</v>
      </c>
      <c r="H372" s="468"/>
      <c r="I372" s="470"/>
      <c r="J372" s="463"/>
      <c r="L372" s="38" t="s">
        <v>33</v>
      </c>
      <c r="M372" s="30">
        <f>E379*'Control Panel'!$G$31*'Control Panel'!$G$36</f>
        <v>0</v>
      </c>
      <c r="N372" s="30">
        <f>F379*'Control Panel'!$G$32*'Control Panel'!$G$36</f>
        <v>0</v>
      </c>
      <c r="O372" s="30">
        <f>G379*'Control Panel'!$G$33*'Control Panel'!$G$36</f>
        <v>0</v>
      </c>
      <c r="P372" s="37"/>
    </row>
    <row r="373" spans="1:16" ht="15.75" hidden="1" customHeight="1" thickBot="1" x14ac:dyDescent="0.3">
      <c r="D373" s="90" t="str">
        <f>'Control Panel'!$E$36</f>
        <v>Yes</v>
      </c>
      <c r="E373" s="83">
        <f>COUNTIFS('Module 27'!$C:$C,'Control Panel'!$F$31,'Module 27'!$AB:$AB,'Control Panel'!$F$36)</f>
        <v>0</v>
      </c>
      <c r="F373" s="84">
        <f>COUNTIFS('Module 27'!$C:$C,'Control Panel'!$F$32,'Module 27'!$AB:$AB,'Control Panel'!$F$36)</f>
        <v>0</v>
      </c>
      <c r="G373" s="85">
        <f>COUNTIFS('Module 27'!$C:$C,'Control Panel'!$F$33,'Module 27'!$AB:$AB,'Control Panel'!$F$36)</f>
        <v>0</v>
      </c>
      <c r="H373" s="73">
        <f>SUM(E373:G373)</f>
        <v>0</v>
      </c>
      <c r="I373" s="145">
        <f>COUNTIFS('Module 27'!$G:$G,"&lt;&gt;",'Module 27'!$AB:$AB,'Control Panel'!$F$36)</f>
        <v>0</v>
      </c>
      <c r="J373" s="74"/>
      <c r="L373" s="38" t="str">
        <f>'Control Panel'!$F$36</f>
        <v>Y</v>
      </c>
      <c r="M373" s="30">
        <f>E373*'Control Panel'!$G$31*'Control Panel'!$G$36</f>
        <v>0</v>
      </c>
      <c r="N373" s="30">
        <f>F373*'Control Panel'!$G$32*'Control Panel'!$G$36</f>
        <v>0</v>
      </c>
      <c r="O373" s="30">
        <f>G373*'Control Panel'!$G$33*'Control Panel'!$G$36</f>
        <v>0</v>
      </c>
      <c r="P373" s="37"/>
    </row>
    <row r="374" spans="1:16" ht="15.75" hidden="1" customHeight="1" thickBot="1" x14ac:dyDescent="0.3">
      <c r="D374" s="70" t="str">
        <f>'Control Panel'!$E$37</f>
        <v>Reporting</v>
      </c>
      <c r="E374" s="80">
        <f>COUNTIFS('Module 27'!$C:$C,'Control Panel'!$F$31,'Module 27'!$AB:$AB,'Control Panel'!$F$37)</f>
        <v>0</v>
      </c>
      <c r="F374" s="81">
        <f>COUNTIFS('Module 27'!$C:$C,'Control Panel'!$F$32,'Module 27'!$AB:$AB,'Control Panel'!$F$37)</f>
        <v>0</v>
      </c>
      <c r="G374" s="82">
        <f>COUNTIFS('Module 27'!$C:$C,'Control Panel'!$F$33,'Module 27'!$AB:$AB,'Control Panel'!$F$37)</f>
        <v>0</v>
      </c>
      <c r="H374" s="71">
        <f t="shared" ref="H374:H378" si="58">SUM(E374:G374)</f>
        <v>0</v>
      </c>
      <c r="I374" s="146">
        <f>COUNTIFS('Module 27'!$G:$G,"&lt;&gt;",'Module 27'!$AB:$AB,'Control Panel'!$F$37)</f>
        <v>0</v>
      </c>
      <c r="J374" s="138"/>
      <c r="L374" s="38" t="str">
        <f>'Control Panel'!$F$37</f>
        <v>R</v>
      </c>
      <c r="M374" s="30">
        <f>E374*'Control Panel'!$G$31*'Control Panel'!$G$37</f>
        <v>0</v>
      </c>
      <c r="N374" s="30">
        <f>F374*'Control Panel'!$G$32*'Control Panel'!$G$37</f>
        <v>0</v>
      </c>
      <c r="O374" s="30">
        <f>G374*'Control Panel'!$G$33*'Control Panel'!$G$37</f>
        <v>0</v>
      </c>
      <c r="P374" s="37"/>
    </row>
    <row r="375" spans="1:16" ht="15.75" hidden="1" customHeight="1" thickBot="1" x14ac:dyDescent="0.3">
      <c r="D375" s="72" t="str">
        <f>'Control Panel'!$E$38</f>
        <v>Third Party</v>
      </c>
      <c r="E375" s="83">
        <f>COUNTIFS('Module 27'!$C:$C,'Control Panel'!$F$31,'Module 27'!$AB:$AB,'Control Panel'!$F$38)</f>
        <v>0</v>
      </c>
      <c r="F375" s="84">
        <f>COUNTIFS('Module 27'!$C:$C,'Control Panel'!$F$32,'Module 27'!$AB:$AB,'Control Panel'!$F$38)</f>
        <v>0</v>
      </c>
      <c r="G375" s="85">
        <f>COUNTIFS('Module 27'!$C:$C,'Control Panel'!$F$33,'Module 27'!$AB:$AB,'Control Panel'!$F$38)</f>
        <v>0</v>
      </c>
      <c r="H375" s="73">
        <f t="shared" si="58"/>
        <v>0</v>
      </c>
      <c r="I375" s="145">
        <f>COUNTIFS('Module 27'!$G:$G,"&lt;&gt;",'Module 27'!$AB:$AB,'Control Panel'!$F$38)</f>
        <v>0</v>
      </c>
      <c r="J375" s="138"/>
      <c r="L375" s="38" t="str">
        <f>'Control Panel'!$F$38</f>
        <v>T</v>
      </c>
      <c r="M375" s="30">
        <f>E375*'Control Panel'!$G$31*'Control Panel'!$G$38</f>
        <v>0</v>
      </c>
      <c r="N375" s="30">
        <f>F375*'Control Panel'!$G$32*'Control Panel'!$G$38</f>
        <v>0</v>
      </c>
      <c r="O375" s="30">
        <f>G375*'Control Panel'!$G$33*'Control Panel'!$G$38</f>
        <v>0</v>
      </c>
      <c r="P375" s="37"/>
    </row>
    <row r="376" spans="1:16" ht="15.75" hidden="1" customHeight="1" thickBot="1" x14ac:dyDescent="0.3">
      <c r="A376" s="22" t="s">
        <v>28</v>
      </c>
      <c r="B376" s="160"/>
      <c r="D376" s="75" t="str">
        <f>'Control Panel'!$E$39</f>
        <v>Modification</v>
      </c>
      <c r="E376" s="80">
        <f>COUNTIFS('Module 27'!$C:$C,'Control Panel'!$F$31,'Module 27'!$AB:$AB,'Control Panel'!$F$39)</f>
        <v>0</v>
      </c>
      <c r="F376" s="81">
        <f>COUNTIFS('Module 27'!$C:$C,'Control Panel'!$F$32,'Module 27'!$AB:$AB,'Control Panel'!$F$39)</f>
        <v>0</v>
      </c>
      <c r="G376" s="82">
        <f>COUNTIFS('Module 27'!$C:$C,'Control Panel'!$F$33,'Module 27'!$AB:$AB,'Control Panel'!$F$39)</f>
        <v>0</v>
      </c>
      <c r="H376" s="71">
        <f t="shared" si="58"/>
        <v>0</v>
      </c>
      <c r="I376" s="146">
        <f>COUNTIFS('Module 27'!$G:$G,"&lt;&gt;",'Module 27'!$AB:$AB,'Control Panel'!$F$39)</f>
        <v>0</v>
      </c>
      <c r="J376" s="138"/>
      <c r="L376" s="38" t="str">
        <f>'Control Panel'!$F$39</f>
        <v>M</v>
      </c>
      <c r="M376" s="30">
        <f>E376*'Control Panel'!$G$31*'Control Panel'!$G$39</f>
        <v>0</v>
      </c>
      <c r="N376" s="30">
        <f>F376*'Control Panel'!$G$32*'Control Panel'!$G$39</f>
        <v>0</v>
      </c>
      <c r="O376" s="30">
        <f>G376*'Control Panel'!$G$33*'Control Panel'!$G$39</f>
        <v>0</v>
      </c>
      <c r="P376" s="37"/>
    </row>
    <row r="377" spans="1:16" ht="15.75" hidden="1" customHeight="1" thickBot="1" x14ac:dyDescent="0.3">
      <c r="A377" s="23" t="s">
        <v>29</v>
      </c>
      <c r="B377" s="161"/>
      <c r="D377" s="76" t="str">
        <f>'Control Panel'!$E$40</f>
        <v>Future</v>
      </c>
      <c r="E377" s="83">
        <f>COUNTIFS('Module 27'!$C:$C,'Control Panel'!$F$31,'Module 27'!$AB:$AB,'Control Panel'!$F$40)</f>
        <v>0</v>
      </c>
      <c r="F377" s="84">
        <f>COUNTIFS('Module 27'!$C:$C,'Control Panel'!$F$32,'Module 27'!$AB:$AB,'Control Panel'!$F$40)</f>
        <v>0</v>
      </c>
      <c r="G377" s="85">
        <f>COUNTIFS('Module 27'!$C:$C,'Control Panel'!$F$33,'Module 27'!$AB:$AB,'Control Panel'!$F$40)</f>
        <v>0</v>
      </c>
      <c r="H377" s="73">
        <f t="shared" si="58"/>
        <v>0</v>
      </c>
      <c r="I377" s="145">
        <f>COUNTIFS('Module 27'!$G:$G,"&lt;&gt;",'Module 27'!$AB:$AB,'Control Panel'!$F$40)</f>
        <v>0</v>
      </c>
      <c r="J377" s="138"/>
      <c r="L377" s="38" t="str">
        <f>'Control Panel'!$F$40</f>
        <v>F</v>
      </c>
      <c r="M377" s="30">
        <f>E377*'Control Panel'!$G$31*'Control Panel'!$G$40</f>
        <v>0</v>
      </c>
      <c r="N377" s="30">
        <f>F377*'Control Panel'!$G$32*'Control Panel'!$G$40</f>
        <v>0</v>
      </c>
      <c r="O377" s="30">
        <f>G377*'Control Panel'!$G$33*'Control Panel'!$G$40</f>
        <v>0</v>
      </c>
      <c r="P377" s="37"/>
    </row>
    <row r="378" spans="1:16" ht="15.75" hidden="1" customHeight="1" thickBot="1" x14ac:dyDescent="0.3">
      <c r="A378" s="26" t="str">
        <f>IF('Module 27'!$AC$12&gt;0,"Yes","No")</f>
        <v>No</v>
      </c>
      <c r="B378" s="162">
        <f>IF(A378="Yes",1,0)</f>
        <v>0</v>
      </c>
      <c r="D378" s="89" t="str">
        <f>'Control Panel'!$E$41</f>
        <v>Not Available</v>
      </c>
      <c r="E378" s="80">
        <f>COUNTIFS('Module 27'!$C:$C,'Control Panel'!$F$31,'Module 27'!$AB:$AB,'Control Panel'!$F$41)</f>
        <v>0</v>
      </c>
      <c r="F378" s="81">
        <f>COUNTIFS('Module 27'!$C:$C,'Control Panel'!$F$32,'Module 27'!$AB:$AB,'Control Panel'!$F$41)</f>
        <v>0</v>
      </c>
      <c r="G378" s="82">
        <f>COUNTIFS('Module 27'!$C:$C,'Control Panel'!$F$33,'Module 27'!$AB:$AB,'Control Panel'!$F$41)</f>
        <v>0</v>
      </c>
      <c r="H378" s="71">
        <f t="shared" si="58"/>
        <v>0</v>
      </c>
      <c r="I378" s="146">
        <f>COUNTIFS('Module 27'!$G:$G,"&lt;&gt;",'Module 27'!$AB:$AB,'Control Panel'!$F$41)</f>
        <v>0</v>
      </c>
      <c r="J378" s="138"/>
      <c r="L378" s="38" t="str">
        <f>'Control Panel'!$F$41</f>
        <v>N</v>
      </c>
      <c r="M378" s="30">
        <f>E378*'Control Panel'!$G$31*'Control Panel'!$G$41</f>
        <v>0</v>
      </c>
      <c r="N378" s="30">
        <f>F378*'Control Panel'!$G$32*'Control Panel'!$G$41</f>
        <v>0</v>
      </c>
      <c r="O378" s="30">
        <f>G378*'Control Panel'!$G$33*'Control Panel'!$G$41</f>
        <v>0</v>
      </c>
      <c r="P378" s="37"/>
    </row>
    <row r="379" spans="1:16" ht="15.75" hidden="1" customHeight="1" thickBot="1" x14ac:dyDescent="0.3">
      <c r="D379" s="86" t="str">
        <f>$D$93</f>
        <v>Total:</v>
      </c>
      <c r="E379" s="87">
        <f>SUM(E373:E378)</f>
        <v>0</v>
      </c>
      <c r="F379" s="87">
        <f>SUM(F373:F378)</f>
        <v>0</v>
      </c>
      <c r="G379" s="87">
        <f>SUM(G373:G378)</f>
        <v>0</v>
      </c>
      <c r="H379" s="88">
        <f>SUM(H373:H378)</f>
        <v>0</v>
      </c>
      <c r="I379" s="88">
        <f>SUM(I373:I378)</f>
        <v>0</v>
      </c>
      <c r="J379" s="164"/>
      <c r="L379" s="38" t="str">
        <f>D379</f>
        <v>Total:</v>
      </c>
      <c r="M379" s="30">
        <f>SUM(M373:M378)</f>
        <v>0</v>
      </c>
      <c r="N379" s="30">
        <f>SUM(N373:N378)</f>
        <v>0</v>
      </c>
      <c r="O379" s="30">
        <f>SUM(O373:O378)</f>
        <v>0</v>
      </c>
      <c r="P379" s="37"/>
    </row>
    <row r="380" spans="1:16" ht="15.75" hidden="1" customHeight="1" thickBot="1" x14ac:dyDescent="0.3">
      <c r="H380" s="4"/>
      <c r="L380" s="30" t="s">
        <v>34</v>
      </c>
      <c r="M380" s="39" t="str">
        <f t="shared" ref="M380:O380" si="59">IF(M372=0,"NA",M379/M372)</f>
        <v>NA</v>
      </c>
      <c r="N380" s="39" t="str">
        <f t="shared" si="59"/>
        <v>NA</v>
      </c>
      <c r="O380" s="39" t="str">
        <f t="shared" si="59"/>
        <v>NA</v>
      </c>
      <c r="P380" s="37"/>
    </row>
    <row r="381" spans="1:16" ht="15.75" hidden="1" customHeight="1" thickBot="1" x14ac:dyDescent="0.3">
      <c r="D381" s="475" t="str">
        <f>'Control Panel'!F74&amp;" - "&amp;'Control Panel'!E74</f>
        <v>4.29 - Module 28</v>
      </c>
      <c r="E381" s="476"/>
      <c r="F381" s="476"/>
      <c r="G381" s="20"/>
      <c r="H381" s="20"/>
      <c r="I381" s="20" t="str">
        <f>$I$84</f>
        <v xml:space="preserve">Overall Compliance: </v>
      </c>
      <c r="J381" s="21" t="str">
        <f>IF(SUM(M390:O390)=0,"N/A",SUM(M390:O390)/SUM(M383:O383))</f>
        <v>N/A</v>
      </c>
      <c r="L381" s="30"/>
      <c r="M381" s="30"/>
      <c r="N381" s="30"/>
      <c r="O381" s="30"/>
      <c r="P381" s="37"/>
    </row>
    <row r="382" spans="1:16" ht="15.75" hidden="1" customHeight="1" thickBot="1" x14ac:dyDescent="0.3">
      <c r="D382" s="464" t="str">
        <f>$D$85</f>
        <v>Availability</v>
      </c>
      <c r="E382" s="466" t="str">
        <f>$E$85</f>
        <v>Priority</v>
      </c>
      <c r="F382" s="466"/>
      <c r="G382" s="466"/>
      <c r="H382" s="467" t="str">
        <f>$H$85</f>
        <v>Total</v>
      </c>
      <c r="I382" s="469" t="str">
        <f>$I$85</f>
        <v>Comments</v>
      </c>
      <c r="J382" s="462" t="str">
        <f>$J$85</f>
        <v>Availability by Type</v>
      </c>
      <c r="L382" s="30"/>
      <c r="M382" s="38" t="str">
        <f>'Control Panel'!$F$31</f>
        <v>H</v>
      </c>
      <c r="N382" s="38" t="str">
        <f>'Control Panel'!$F$32</f>
        <v>M</v>
      </c>
      <c r="O382" s="38" t="str">
        <f>'Control Panel'!$F$33</f>
        <v>L</v>
      </c>
      <c r="P382" s="37"/>
    </row>
    <row r="383" spans="1:16" ht="15.75" hidden="1" customHeight="1" thickBot="1" x14ac:dyDescent="0.3">
      <c r="D383" s="465"/>
      <c r="E383" s="77" t="str">
        <f>'Control Panel'!$E$31</f>
        <v>High</v>
      </c>
      <c r="F383" s="78" t="str">
        <f>'Control Panel'!$E$32</f>
        <v>Medium</v>
      </c>
      <c r="G383" s="79" t="str">
        <f>'Control Panel'!$E$33</f>
        <v>Low</v>
      </c>
      <c r="H383" s="468"/>
      <c r="I383" s="470"/>
      <c r="J383" s="463"/>
      <c r="L383" s="38" t="s">
        <v>33</v>
      </c>
      <c r="M383" s="30">
        <f>E390*'Control Panel'!$G$31*'Control Panel'!$G$36</f>
        <v>0</v>
      </c>
      <c r="N383" s="30">
        <f>F390*'Control Panel'!$G$32*'Control Panel'!$G$36</f>
        <v>0</v>
      </c>
      <c r="O383" s="30">
        <f>G390*'Control Panel'!$G$33*'Control Panel'!$G$36</f>
        <v>0</v>
      </c>
      <c r="P383" s="37"/>
    </row>
    <row r="384" spans="1:16" ht="15.75" hidden="1" customHeight="1" thickBot="1" x14ac:dyDescent="0.3">
      <c r="D384" s="90" t="str">
        <f>'Control Panel'!$E$36</f>
        <v>Yes</v>
      </c>
      <c r="E384" s="83">
        <f>COUNTIFS('Module 28'!$C:$C,'Control Panel'!$F$31,'Module 28'!$AB:$AB,'Control Panel'!$F$36)</f>
        <v>0</v>
      </c>
      <c r="F384" s="84">
        <f>COUNTIFS('Module 28'!$C:$C,'Control Panel'!$F$32,'Module 28'!$AB:$AB,'Control Panel'!$F$36)</f>
        <v>0</v>
      </c>
      <c r="G384" s="85">
        <f>COUNTIFS('Module 28'!$C:$C,'Control Panel'!$F$33,'Module 28'!$AB:$AB,'Control Panel'!$F$36)</f>
        <v>0</v>
      </c>
      <c r="H384" s="73">
        <f>SUM(E384:G384)</f>
        <v>0</v>
      </c>
      <c r="I384" s="145">
        <f>COUNTIFS('Module 28'!$G:$G,"&lt;&gt;",'Module 28'!$AB:$AB,'Control Panel'!$F$36)</f>
        <v>0</v>
      </c>
      <c r="J384" s="74"/>
      <c r="L384" s="38" t="str">
        <f>'Control Panel'!$F$36</f>
        <v>Y</v>
      </c>
      <c r="M384" s="30">
        <f>E384*'Control Panel'!$G$31*'Control Panel'!$G$36</f>
        <v>0</v>
      </c>
      <c r="N384" s="30">
        <f>F384*'Control Panel'!$G$32*'Control Panel'!$G$36</f>
        <v>0</v>
      </c>
      <c r="O384" s="30">
        <f>G384*'Control Panel'!$G$33*'Control Panel'!$G$36</f>
        <v>0</v>
      </c>
      <c r="P384" s="37"/>
    </row>
    <row r="385" spans="1:16" ht="15.75" hidden="1" customHeight="1" thickBot="1" x14ac:dyDescent="0.3">
      <c r="D385" s="70" t="str">
        <f>'Control Panel'!$E$37</f>
        <v>Reporting</v>
      </c>
      <c r="E385" s="80">
        <f>COUNTIFS('Module 28'!$C:$C,'Control Panel'!$F$31,'Module 28'!$AB:$AB,'Control Panel'!$F$37)</f>
        <v>0</v>
      </c>
      <c r="F385" s="81">
        <f>COUNTIFS('Module 28'!$C:$C,'Control Panel'!$F$32,'Module 28'!$AB:$AB,'Control Panel'!$F$37)</f>
        <v>0</v>
      </c>
      <c r="G385" s="82">
        <f>COUNTIFS('Module 28'!$C:$C,'Control Panel'!$F$33,'Module 28'!$AB:$AB,'Control Panel'!$F$37)</f>
        <v>0</v>
      </c>
      <c r="H385" s="71">
        <f t="shared" ref="H385:H389" si="60">SUM(E385:G385)</f>
        <v>0</v>
      </c>
      <c r="I385" s="146">
        <f>COUNTIFS('Module 28'!$G:$G,"&lt;&gt;",'Module 28'!$AB:$AB,'Control Panel'!$F$37)</f>
        <v>0</v>
      </c>
      <c r="J385" s="138"/>
      <c r="L385" s="38" t="str">
        <f>'Control Panel'!$F$37</f>
        <v>R</v>
      </c>
      <c r="M385" s="30">
        <f>E385*'Control Panel'!$G$31*'Control Panel'!$G$37</f>
        <v>0</v>
      </c>
      <c r="N385" s="30">
        <f>F385*'Control Panel'!$G$32*'Control Panel'!$G$37</f>
        <v>0</v>
      </c>
      <c r="O385" s="30">
        <f>G385*'Control Panel'!$G$33*'Control Panel'!$G$37</f>
        <v>0</v>
      </c>
      <c r="P385" s="37"/>
    </row>
    <row r="386" spans="1:16" ht="15.75" hidden="1" customHeight="1" thickBot="1" x14ac:dyDescent="0.3">
      <c r="D386" s="72" t="str">
        <f>'Control Panel'!$E$38</f>
        <v>Third Party</v>
      </c>
      <c r="E386" s="83">
        <f>COUNTIFS('Module 28'!$C:$C,'Control Panel'!$F$31,'Module 28'!$AB:$AB,'Control Panel'!$F$38)</f>
        <v>0</v>
      </c>
      <c r="F386" s="84">
        <f>COUNTIFS('Module 28'!$C:$C,'Control Panel'!$F$32,'Module 28'!$AB:$AB,'Control Panel'!$F$38)</f>
        <v>0</v>
      </c>
      <c r="G386" s="85">
        <f>COUNTIFS('Module 28'!$C:$C,'Control Panel'!$F$33,'Module 28'!$AB:$AB,'Control Panel'!$F$38)</f>
        <v>0</v>
      </c>
      <c r="H386" s="73">
        <f t="shared" si="60"/>
        <v>0</v>
      </c>
      <c r="I386" s="145">
        <f>COUNTIFS('Module 28'!$G:$G,"&lt;&gt;",'Module 28'!$AB:$AB,'Control Panel'!$F$38)</f>
        <v>0</v>
      </c>
      <c r="J386" s="138"/>
      <c r="L386" s="38" t="str">
        <f>'Control Panel'!$F$38</f>
        <v>T</v>
      </c>
      <c r="M386" s="30">
        <f>E386*'Control Panel'!$G$31*'Control Panel'!$G$38</f>
        <v>0</v>
      </c>
      <c r="N386" s="30">
        <f>F386*'Control Panel'!$G$32*'Control Panel'!$G$38</f>
        <v>0</v>
      </c>
      <c r="O386" s="30">
        <f>G386*'Control Panel'!$G$33*'Control Panel'!$G$38</f>
        <v>0</v>
      </c>
      <c r="P386" s="37"/>
    </row>
    <row r="387" spans="1:16" ht="15.75" hidden="1" customHeight="1" thickBot="1" x14ac:dyDescent="0.3">
      <c r="A387" s="22" t="s">
        <v>28</v>
      </c>
      <c r="B387" s="160"/>
      <c r="D387" s="75" t="str">
        <f>'Control Panel'!$E$39</f>
        <v>Modification</v>
      </c>
      <c r="E387" s="80">
        <f>COUNTIFS('Module 28'!$C:$C,'Control Panel'!$F$31,'Module 28'!$AB:$AB,'Control Panel'!$F$39)</f>
        <v>0</v>
      </c>
      <c r="F387" s="81">
        <f>COUNTIFS('Module 28'!$C:$C,'Control Panel'!$F$32,'Module 28'!$AB:$AB,'Control Panel'!$F$39)</f>
        <v>0</v>
      </c>
      <c r="G387" s="82">
        <f>COUNTIFS('Module 28'!$C:$C,'Control Panel'!$F$33,'Module 28'!$AB:$AB,'Control Panel'!$F$39)</f>
        <v>0</v>
      </c>
      <c r="H387" s="71">
        <f t="shared" si="60"/>
        <v>0</v>
      </c>
      <c r="I387" s="146">
        <f>COUNTIFS('Module 28'!$G:$G,"&lt;&gt;",'Module 28'!$AB:$AB,'Control Panel'!$F$39)</f>
        <v>0</v>
      </c>
      <c r="J387" s="138"/>
      <c r="L387" s="38" t="str">
        <f>'Control Panel'!$F$39</f>
        <v>M</v>
      </c>
      <c r="M387" s="30">
        <f>E387*'Control Panel'!$G$31*'Control Panel'!$G$39</f>
        <v>0</v>
      </c>
      <c r="N387" s="30">
        <f>F387*'Control Panel'!$G$32*'Control Panel'!$G$39</f>
        <v>0</v>
      </c>
      <c r="O387" s="30">
        <f>G387*'Control Panel'!$G$33*'Control Panel'!$G$39</f>
        <v>0</v>
      </c>
      <c r="P387" s="37"/>
    </row>
    <row r="388" spans="1:16" ht="15.75" hidden="1" customHeight="1" thickBot="1" x14ac:dyDescent="0.3">
      <c r="A388" s="23" t="s">
        <v>29</v>
      </c>
      <c r="B388" s="161"/>
      <c r="D388" s="76" t="str">
        <f>'Control Panel'!$E$40</f>
        <v>Future</v>
      </c>
      <c r="E388" s="83">
        <f>COUNTIFS('Module 28'!$C:$C,'Control Panel'!$F$31,'Module 28'!$AB:$AB,'Control Panel'!$F$40)</f>
        <v>0</v>
      </c>
      <c r="F388" s="84">
        <f>COUNTIFS('Module 28'!$C:$C,'Control Panel'!$F$32,'Module 28'!$AB:$AB,'Control Panel'!$F$40)</f>
        <v>0</v>
      </c>
      <c r="G388" s="85">
        <f>COUNTIFS('Module 28'!$C:$C,'Control Panel'!$F$33,'Module 28'!$AB:$AB,'Control Panel'!$F$40)</f>
        <v>0</v>
      </c>
      <c r="H388" s="73">
        <f t="shared" si="60"/>
        <v>0</v>
      </c>
      <c r="I388" s="145">
        <f>COUNTIFS('Module 28'!$G:$G,"&lt;&gt;",'Module 28'!$AB:$AB,'Control Panel'!$F$40)</f>
        <v>0</v>
      </c>
      <c r="J388" s="138"/>
      <c r="L388" s="38" t="str">
        <f>'Control Panel'!$F$40</f>
        <v>F</v>
      </c>
      <c r="M388" s="30">
        <f>E388*'Control Panel'!$G$31*'Control Panel'!$G$40</f>
        <v>0</v>
      </c>
      <c r="N388" s="30">
        <f>F388*'Control Panel'!$G$32*'Control Panel'!$G$40</f>
        <v>0</v>
      </c>
      <c r="O388" s="30">
        <f>G388*'Control Panel'!$G$33*'Control Panel'!$G$40</f>
        <v>0</v>
      </c>
      <c r="P388" s="37"/>
    </row>
    <row r="389" spans="1:16" ht="15.75" hidden="1" customHeight="1" thickBot="1" x14ac:dyDescent="0.3">
      <c r="A389" s="26" t="str">
        <f>IF('Module 28'!$AC$12&gt;0,"Yes","No")</f>
        <v>No</v>
      </c>
      <c r="B389" s="162">
        <f>IF(A389="Yes",1,0)</f>
        <v>0</v>
      </c>
      <c r="D389" s="89" t="str">
        <f>'Control Panel'!$E$41</f>
        <v>Not Available</v>
      </c>
      <c r="E389" s="80">
        <f>COUNTIFS('Module 28'!$C:$C,'Control Panel'!$F$31,'Module 28'!$AB:$AB,'Control Panel'!$F$41)</f>
        <v>0</v>
      </c>
      <c r="F389" s="81">
        <f>COUNTIFS('Module 28'!$C:$C,'Control Panel'!$F$32,'Module 28'!$AB:$AB,'Control Panel'!$F$41)</f>
        <v>0</v>
      </c>
      <c r="G389" s="82">
        <f>COUNTIFS('Module 28'!$C:$C,'Control Panel'!$F$33,'Module 28'!$AB:$AB,'Control Panel'!$F$41)</f>
        <v>0</v>
      </c>
      <c r="H389" s="71">
        <f t="shared" si="60"/>
        <v>0</v>
      </c>
      <c r="I389" s="146">
        <f>COUNTIFS('Module 28'!$G:$G,"&lt;&gt;",'Module 28'!$AB:$AB,'Control Panel'!$F$41)</f>
        <v>0</v>
      </c>
      <c r="J389" s="138"/>
      <c r="L389" s="38" t="str">
        <f>'Control Panel'!$F$41</f>
        <v>N</v>
      </c>
      <c r="M389" s="30">
        <f>E389*'Control Panel'!$G$31*'Control Panel'!$G$41</f>
        <v>0</v>
      </c>
      <c r="N389" s="30">
        <f>F389*'Control Panel'!$G$32*'Control Panel'!$G$41</f>
        <v>0</v>
      </c>
      <c r="O389" s="30">
        <f>G389*'Control Panel'!$G$33*'Control Panel'!$G$41</f>
        <v>0</v>
      </c>
      <c r="P389" s="37"/>
    </row>
    <row r="390" spans="1:16" ht="15.75" hidden="1" customHeight="1" thickBot="1" x14ac:dyDescent="0.3">
      <c r="D390" s="86" t="str">
        <f>$D$93</f>
        <v>Total:</v>
      </c>
      <c r="E390" s="87">
        <f>SUM(E384:E389)</f>
        <v>0</v>
      </c>
      <c r="F390" s="87">
        <f>SUM(F384:F389)</f>
        <v>0</v>
      </c>
      <c r="G390" s="87">
        <f>SUM(G384:G389)</f>
        <v>0</v>
      </c>
      <c r="H390" s="88">
        <f>SUM(H384:H389)</f>
        <v>0</v>
      </c>
      <c r="I390" s="88">
        <f>SUM(I384:I389)</f>
        <v>0</v>
      </c>
      <c r="J390" s="164"/>
      <c r="L390" s="38" t="str">
        <f>D390</f>
        <v>Total:</v>
      </c>
      <c r="M390" s="30">
        <f>SUM(M384:M389)</f>
        <v>0</v>
      </c>
      <c r="N390" s="30">
        <f>SUM(N384:N389)</f>
        <v>0</v>
      </c>
      <c r="O390" s="30">
        <f>SUM(O384:O389)</f>
        <v>0</v>
      </c>
      <c r="P390" s="37"/>
    </row>
    <row r="391" spans="1:16" ht="15.75" hidden="1" customHeight="1" thickBot="1" x14ac:dyDescent="0.3">
      <c r="D391" s="61"/>
      <c r="H391" s="4"/>
      <c r="L391" s="30" t="s">
        <v>34</v>
      </c>
      <c r="M391" s="39" t="str">
        <f t="shared" ref="M391:O391" si="61">IF(M383=0,"NA",M390/M383)</f>
        <v>NA</v>
      </c>
      <c r="N391" s="39" t="str">
        <f t="shared" si="61"/>
        <v>NA</v>
      </c>
      <c r="O391" s="39" t="str">
        <f t="shared" si="61"/>
        <v>NA</v>
      </c>
      <c r="P391" s="37"/>
    </row>
    <row r="392" spans="1:16" ht="15.75" hidden="1" customHeight="1" thickBot="1" x14ac:dyDescent="0.3">
      <c r="D392" s="475" t="str">
        <f>'Control Panel'!F75&amp;" - "&amp;'Control Panel'!E75</f>
        <v>4.30 - Module 29</v>
      </c>
      <c r="E392" s="476"/>
      <c r="F392" s="476"/>
      <c r="G392" s="20"/>
      <c r="H392" s="20"/>
      <c r="I392" s="20" t="str">
        <f>$I$84</f>
        <v xml:space="preserve">Overall Compliance: </v>
      </c>
      <c r="J392" s="21" t="str">
        <f>IF(SUM(M401:O401)=0,"N/A",SUM(M401:O401)/SUM(M394:O394))</f>
        <v>N/A</v>
      </c>
      <c r="L392" s="30"/>
      <c r="M392" s="30"/>
      <c r="N392" s="30"/>
      <c r="O392" s="30"/>
      <c r="P392" s="37"/>
    </row>
    <row r="393" spans="1:16" ht="15.75" hidden="1" customHeight="1" thickBot="1" x14ac:dyDescent="0.3">
      <c r="D393" s="464" t="str">
        <f>$D$85</f>
        <v>Availability</v>
      </c>
      <c r="E393" s="466" t="str">
        <f>$E$85</f>
        <v>Priority</v>
      </c>
      <c r="F393" s="466"/>
      <c r="G393" s="466"/>
      <c r="H393" s="467" t="str">
        <f>$H$85</f>
        <v>Total</v>
      </c>
      <c r="I393" s="469" t="str">
        <f>$I$85</f>
        <v>Comments</v>
      </c>
      <c r="J393" s="462" t="str">
        <f>$J$85</f>
        <v>Availability by Type</v>
      </c>
      <c r="L393" s="30"/>
      <c r="M393" s="38" t="str">
        <f>'Control Panel'!$F$31</f>
        <v>H</v>
      </c>
      <c r="N393" s="38" t="str">
        <f>'Control Panel'!$F$32</f>
        <v>M</v>
      </c>
      <c r="O393" s="38" t="str">
        <f>'Control Panel'!$F$33</f>
        <v>L</v>
      </c>
      <c r="P393" s="37"/>
    </row>
    <row r="394" spans="1:16" ht="15.75" hidden="1" customHeight="1" thickBot="1" x14ac:dyDescent="0.3">
      <c r="D394" s="465"/>
      <c r="E394" s="77" t="str">
        <f>'Control Panel'!$E$31</f>
        <v>High</v>
      </c>
      <c r="F394" s="78" t="str">
        <f>'Control Panel'!$E$32</f>
        <v>Medium</v>
      </c>
      <c r="G394" s="79" t="str">
        <f>'Control Panel'!$E$33</f>
        <v>Low</v>
      </c>
      <c r="H394" s="468"/>
      <c r="I394" s="470"/>
      <c r="J394" s="463"/>
      <c r="L394" s="38" t="s">
        <v>33</v>
      </c>
      <c r="M394" s="30">
        <f>E401*'Control Panel'!$G$31*'Control Panel'!$G$36</f>
        <v>0</v>
      </c>
      <c r="N394" s="30">
        <f>F401*'Control Panel'!$G$32*'Control Panel'!$G$36</f>
        <v>0</v>
      </c>
      <c r="O394" s="30">
        <f>G401*'Control Panel'!$G$33*'Control Panel'!$G$36</f>
        <v>0</v>
      </c>
      <c r="P394" s="37"/>
    </row>
    <row r="395" spans="1:16" ht="15.75" hidden="1" customHeight="1" thickBot="1" x14ac:dyDescent="0.3">
      <c r="D395" s="90" t="str">
        <f>'Control Panel'!$E$36</f>
        <v>Yes</v>
      </c>
      <c r="E395" s="83">
        <f>COUNTIFS('Module 29'!$C:$C,'Control Panel'!$F$31,'Module 29'!$AB:$AB,'Control Panel'!$F$36)</f>
        <v>0</v>
      </c>
      <c r="F395" s="84">
        <f>COUNTIFS('Module 29'!$C:$C,'Control Panel'!$F$32,'Module 29'!$AB:$AB,'Control Panel'!$F$36)</f>
        <v>0</v>
      </c>
      <c r="G395" s="85">
        <f>COUNTIFS('Module 29'!$C:$C,'Control Panel'!$F$33,'Module 29'!$AB:$AB,'Control Panel'!$F$36)</f>
        <v>0</v>
      </c>
      <c r="H395" s="73">
        <f>SUM(E395:G395)</f>
        <v>0</v>
      </c>
      <c r="I395" s="145">
        <f>COUNTIFS('Module 29'!$G:$G,"&lt;&gt;",'Module 29'!$AB:$AB,'Control Panel'!$F$36)</f>
        <v>0</v>
      </c>
      <c r="J395" s="74"/>
      <c r="L395" s="38" t="str">
        <f>'Control Panel'!$F$36</f>
        <v>Y</v>
      </c>
      <c r="M395" s="30">
        <f>E395*'Control Panel'!$G$31*'Control Panel'!$G$36</f>
        <v>0</v>
      </c>
      <c r="N395" s="30">
        <f>F395*'Control Panel'!$G$32*'Control Panel'!$G$36</f>
        <v>0</v>
      </c>
      <c r="O395" s="30">
        <f>G395*'Control Panel'!$G$33*'Control Panel'!$G$36</f>
        <v>0</v>
      </c>
      <c r="P395" s="37"/>
    </row>
    <row r="396" spans="1:16" ht="15.75" hidden="1" customHeight="1" thickBot="1" x14ac:dyDescent="0.3">
      <c r="D396" s="70" t="str">
        <f>'Control Panel'!$E$37</f>
        <v>Reporting</v>
      </c>
      <c r="E396" s="80">
        <f>COUNTIFS('Module 29'!$C:$C,'Control Panel'!$F$31,'Module 29'!$AB:$AB,'Control Panel'!$F$37)</f>
        <v>0</v>
      </c>
      <c r="F396" s="81">
        <f>COUNTIFS('Module 29'!$C:$C,'Control Panel'!$F$32,'Module 29'!$AB:$AB,'Control Panel'!$F$37)</f>
        <v>0</v>
      </c>
      <c r="G396" s="82">
        <f>COUNTIFS('Module 29'!$C:$C,'Control Panel'!$F$33,'Module 29'!$AB:$AB,'Control Panel'!$F$37)</f>
        <v>0</v>
      </c>
      <c r="H396" s="71">
        <f t="shared" ref="H396:H400" si="62">SUM(E396:G396)</f>
        <v>0</v>
      </c>
      <c r="I396" s="146">
        <f>COUNTIFS('Module 29'!$G:$G,"&lt;&gt;",'Module 29'!$AB:$AB,'Control Panel'!$F$37)</f>
        <v>0</v>
      </c>
      <c r="J396" s="138"/>
      <c r="L396" s="38" t="str">
        <f>'Control Panel'!$F$37</f>
        <v>R</v>
      </c>
      <c r="M396" s="30">
        <f>E396*'Control Panel'!$G$31*'Control Panel'!$G$37</f>
        <v>0</v>
      </c>
      <c r="N396" s="30">
        <f>F396*'Control Panel'!$G$32*'Control Panel'!$G$37</f>
        <v>0</v>
      </c>
      <c r="O396" s="30">
        <f>G396*'Control Panel'!$G$33*'Control Panel'!$G$37</f>
        <v>0</v>
      </c>
      <c r="P396" s="37"/>
    </row>
    <row r="397" spans="1:16" ht="15.75" hidden="1" customHeight="1" thickBot="1" x14ac:dyDescent="0.3">
      <c r="D397" s="72" t="str">
        <f>'Control Panel'!$E$38</f>
        <v>Third Party</v>
      </c>
      <c r="E397" s="83">
        <f>COUNTIFS('Module 29'!$C:$C,'Control Panel'!$F$31,'Module 29'!$AB:$AB,'Control Panel'!$F$38)</f>
        <v>0</v>
      </c>
      <c r="F397" s="84">
        <f>COUNTIFS('Module 29'!$C:$C,'Control Panel'!$F$32,'Module 29'!$AB:$AB,'Control Panel'!$F$38)</f>
        <v>0</v>
      </c>
      <c r="G397" s="85">
        <f>COUNTIFS('Module 29'!$C:$C,'Control Panel'!$F$33,'Module 29'!$AB:$AB,'Control Panel'!$F$38)</f>
        <v>0</v>
      </c>
      <c r="H397" s="73">
        <f t="shared" si="62"/>
        <v>0</v>
      </c>
      <c r="I397" s="145">
        <f>COUNTIFS('Module 29'!$G:$G,"&lt;&gt;",'Module 29'!$AB:$AB,'Control Panel'!$F$38)</f>
        <v>0</v>
      </c>
      <c r="J397" s="138"/>
      <c r="L397" s="38" t="str">
        <f>'Control Panel'!$F$38</f>
        <v>T</v>
      </c>
      <c r="M397" s="30">
        <f>E397*'Control Panel'!$G$31*'Control Panel'!$G$38</f>
        <v>0</v>
      </c>
      <c r="N397" s="30">
        <f>F397*'Control Panel'!$G$32*'Control Panel'!$G$38</f>
        <v>0</v>
      </c>
      <c r="O397" s="30">
        <f>G397*'Control Panel'!$G$33*'Control Panel'!$G$38</f>
        <v>0</v>
      </c>
      <c r="P397" s="37"/>
    </row>
    <row r="398" spans="1:16" ht="15.75" hidden="1" customHeight="1" thickBot="1" x14ac:dyDescent="0.3">
      <c r="A398" s="22" t="s">
        <v>28</v>
      </c>
      <c r="B398" s="160"/>
      <c r="D398" s="75" t="str">
        <f>'Control Panel'!$E$39</f>
        <v>Modification</v>
      </c>
      <c r="E398" s="80">
        <f>COUNTIFS('Module 29'!$C:$C,'Control Panel'!$F$31,'Module 29'!$AB:$AB,'Control Panel'!$F$39)</f>
        <v>0</v>
      </c>
      <c r="F398" s="81">
        <f>COUNTIFS('Module 29'!$C:$C,'Control Panel'!$F$32,'Module 29'!$AB:$AB,'Control Panel'!$F$39)</f>
        <v>0</v>
      </c>
      <c r="G398" s="82">
        <f>COUNTIFS('Module 29'!$C:$C,'Control Panel'!$F$33,'Module 29'!$AB:$AB,'Control Panel'!$F$39)</f>
        <v>0</v>
      </c>
      <c r="H398" s="71">
        <f t="shared" si="62"/>
        <v>0</v>
      </c>
      <c r="I398" s="146">
        <f>COUNTIFS('Module 29'!$G:$G,"&lt;&gt;",'Module 29'!$AB:$AB,'Control Panel'!$F$39)</f>
        <v>0</v>
      </c>
      <c r="J398" s="138"/>
      <c r="L398" s="38" t="str">
        <f>'Control Panel'!$F$39</f>
        <v>M</v>
      </c>
      <c r="M398" s="30">
        <f>E398*'Control Panel'!$G$31*'Control Panel'!$G$39</f>
        <v>0</v>
      </c>
      <c r="N398" s="30">
        <f>F398*'Control Panel'!$G$32*'Control Panel'!$G$39</f>
        <v>0</v>
      </c>
      <c r="O398" s="30">
        <f>G398*'Control Panel'!$G$33*'Control Panel'!$G$39</f>
        <v>0</v>
      </c>
      <c r="P398" s="37"/>
    </row>
    <row r="399" spans="1:16" ht="15.75" hidden="1" customHeight="1" thickBot="1" x14ac:dyDescent="0.3">
      <c r="A399" s="23" t="s">
        <v>29</v>
      </c>
      <c r="B399" s="161"/>
      <c r="D399" s="76" t="str">
        <f>'Control Panel'!$E$40</f>
        <v>Future</v>
      </c>
      <c r="E399" s="83">
        <f>COUNTIFS('Module 29'!$C:$C,'Control Panel'!$F$31,'Module 29'!$AB:$AB,'Control Panel'!$F$40)</f>
        <v>0</v>
      </c>
      <c r="F399" s="84">
        <f>COUNTIFS('Module 29'!$C:$C,'Control Panel'!$F$32,'Module 29'!$AB:$AB,'Control Panel'!$F$40)</f>
        <v>0</v>
      </c>
      <c r="G399" s="85">
        <f>COUNTIFS('Module 29'!$C:$C,'Control Panel'!$F$33,'Module 29'!$AB:$AB,'Control Panel'!$F$40)</f>
        <v>0</v>
      </c>
      <c r="H399" s="73">
        <f t="shared" si="62"/>
        <v>0</v>
      </c>
      <c r="I399" s="145">
        <f>COUNTIFS('Module 29'!$G:$G,"&lt;&gt;",'Module 29'!$AB:$AB,'Control Panel'!$F$40)</f>
        <v>0</v>
      </c>
      <c r="J399" s="138"/>
      <c r="L399" s="38" t="str">
        <f>'Control Panel'!$F$40</f>
        <v>F</v>
      </c>
      <c r="M399" s="30">
        <f>E399*'Control Panel'!$G$31*'Control Panel'!$G$40</f>
        <v>0</v>
      </c>
      <c r="N399" s="30">
        <f>F399*'Control Panel'!$G$32*'Control Panel'!$G$40</f>
        <v>0</v>
      </c>
      <c r="O399" s="30">
        <f>G399*'Control Panel'!$G$33*'Control Panel'!$G$40</f>
        <v>0</v>
      </c>
      <c r="P399" s="37"/>
    </row>
    <row r="400" spans="1:16" ht="15.75" hidden="1" customHeight="1" thickBot="1" x14ac:dyDescent="0.3">
      <c r="A400" s="26" t="str">
        <f>IF('Module 29'!$AC$12&gt;0,"Yes","No")</f>
        <v>No</v>
      </c>
      <c r="B400" s="162">
        <f>IF(A400="Yes",1,0)</f>
        <v>0</v>
      </c>
      <c r="D400" s="89" t="str">
        <f>'Control Panel'!$E$41</f>
        <v>Not Available</v>
      </c>
      <c r="E400" s="80">
        <f>COUNTIFS('Module 29'!$C:$C,'Control Panel'!$F$31,'Module 29'!$AB:$AB,'Control Panel'!$F$41)</f>
        <v>0</v>
      </c>
      <c r="F400" s="81">
        <f>COUNTIFS('Module 29'!$C:$C,'Control Panel'!$F$32,'Module 29'!$AB:$AB,'Control Panel'!$F$41)</f>
        <v>0</v>
      </c>
      <c r="G400" s="82">
        <f>COUNTIFS('Module 29'!$C:$C,'Control Panel'!$F$33,'Module 29'!$AB:$AB,'Control Panel'!$F$41)</f>
        <v>0</v>
      </c>
      <c r="H400" s="71">
        <f t="shared" si="62"/>
        <v>0</v>
      </c>
      <c r="I400" s="146">
        <f>COUNTIFS('Module 29'!$G:$G,"&lt;&gt;",'Module 29'!$AB:$AB,'Control Panel'!$F$41)</f>
        <v>0</v>
      </c>
      <c r="J400" s="138"/>
      <c r="L400" s="38" t="str">
        <f>'Control Panel'!$F$41</f>
        <v>N</v>
      </c>
      <c r="M400" s="30">
        <f>E400*'Control Panel'!$G$31*'Control Panel'!$G$41</f>
        <v>0</v>
      </c>
      <c r="N400" s="30">
        <f>F400*'Control Panel'!$G$32*'Control Panel'!$G$41</f>
        <v>0</v>
      </c>
      <c r="O400" s="30">
        <f>G400*'Control Panel'!$G$33*'Control Panel'!$G$41</f>
        <v>0</v>
      </c>
      <c r="P400" s="37"/>
    </row>
    <row r="401" spans="1:16" ht="15.75" hidden="1" customHeight="1" thickBot="1" x14ac:dyDescent="0.3">
      <c r="D401" s="86" t="str">
        <f>$D$93</f>
        <v>Total:</v>
      </c>
      <c r="E401" s="87">
        <f>SUM(E395:E400)</f>
        <v>0</v>
      </c>
      <c r="F401" s="87">
        <f>SUM(F395:F400)</f>
        <v>0</v>
      </c>
      <c r="G401" s="87">
        <f>SUM(G395:G400)</f>
        <v>0</v>
      </c>
      <c r="H401" s="88">
        <f>SUM(H395:H400)</f>
        <v>0</v>
      </c>
      <c r="I401" s="88">
        <f>SUM(I395:I400)</f>
        <v>0</v>
      </c>
      <c r="J401" s="164"/>
      <c r="L401" s="38" t="str">
        <f>D401</f>
        <v>Total:</v>
      </c>
      <c r="M401" s="30">
        <f>SUM(M395:M400)</f>
        <v>0</v>
      </c>
      <c r="N401" s="30">
        <f>SUM(N395:N400)</f>
        <v>0</v>
      </c>
      <c r="O401" s="30">
        <f>SUM(O395:O400)</f>
        <v>0</v>
      </c>
      <c r="P401" s="37"/>
    </row>
    <row r="402" spans="1:16" ht="15.75" hidden="1" customHeight="1" thickBot="1" x14ac:dyDescent="0.3">
      <c r="D402" s="61"/>
      <c r="H402" s="4"/>
      <c r="L402" s="30" t="s">
        <v>34</v>
      </c>
      <c r="M402" s="39" t="str">
        <f t="shared" ref="M402:O402" si="63">IF(M394=0,"NA",M401/M394)</f>
        <v>NA</v>
      </c>
      <c r="N402" s="39" t="str">
        <f t="shared" si="63"/>
        <v>NA</v>
      </c>
      <c r="O402" s="39" t="str">
        <f t="shared" si="63"/>
        <v>NA</v>
      </c>
      <c r="P402" s="37"/>
    </row>
    <row r="403" spans="1:16" ht="15.75" hidden="1" customHeight="1" thickBot="1" x14ac:dyDescent="0.3">
      <c r="D403" s="475" t="str">
        <f>'Control Panel'!F76&amp;" - "&amp;'Control Panel'!E76</f>
        <v>4.31 - Module 30</v>
      </c>
      <c r="E403" s="476"/>
      <c r="F403" s="476"/>
      <c r="G403" s="20"/>
      <c r="H403" s="20"/>
      <c r="I403" s="20" t="str">
        <f>$I$84</f>
        <v xml:space="preserve">Overall Compliance: </v>
      </c>
      <c r="J403" s="21" t="str">
        <f>IF(SUM(M412:O412)=0,"N/A",SUM(M412:O412)/SUM(M405:O405))</f>
        <v>N/A</v>
      </c>
      <c r="L403" s="30"/>
      <c r="M403" s="30"/>
      <c r="N403" s="30"/>
      <c r="O403" s="30"/>
      <c r="P403" s="37"/>
    </row>
    <row r="404" spans="1:16" ht="15.75" hidden="1" customHeight="1" thickBot="1" x14ac:dyDescent="0.3">
      <c r="D404" s="464" t="str">
        <f>$D$85</f>
        <v>Availability</v>
      </c>
      <c r="E404" s="466" t="str">
        <f>$E$85</f>
        <v>Priority</v>
      </c>
      <c r="F404" s="466"/>
      <c r="G404" s="466"/>
      <c r="H404" s="467" t="str">
        <f>$H$85</f>
        <v>Total</v>
      </c>
      <c r="I404" s="469" t="str">
        <f>$I$85</f>
        <v>Comments</v>
      </c>
      <c r="J404" s="462" t="str">
        <f>$J$85</f>
        <v>Availability by Type</v>
      </c>
      <c r="L404" s="30"/>
      <c r="M404" s="38" t="str">
        <f>'Control Panel'!$F$31</f>
        <v>H</v>
      </c>
      <c r="N404" s="38" t="str">
        <f>'Control Panel'!$F$32</f>
        <v>M</v>
      </c>
      <c r="O404" s="38" t="str">
        <f>'Control Panel'!$F$33</f>
        <v>L</v>
      </c>
      <c r="P404" s="37"/>
    </row>
    <row r="405" spans="1:16" ht="15.75" hidden="1" customHeight="1" thickBot="1" x14ac:dyDescent="0.3">
      <c r="D405" s="465"/>
      <c r="E405" s="77" t="str">
        <f>'Control Panel'!$E$31</f>
        <v>High</v>
      </c>
      <c r="F405" s="78" t="str">
        <f>'Control Panel'!$E$32</f>
        <v>Medium</v>
      </c>
      <c r="G405" s="79" t="str">
        <f>'Control Panel'!$E$33</f>
        <v>Low</v>
      </c>
      <c r="H405" s="468"/>
      <c r="I405" s="470"/>
      <c r="J405" s="463"/>
      <c r="L405" s="38" t="s">
        <v>33</v>
      </c>
      <c r="M405" s="30">
        <f>E412*'Control Panel'!$G$31*'Control Panel'!$G$36</f>
        <v>0</v>
      </c>
      <c r="N405" s="30">
        <f>F412*'Control Panel'!$G$32*'Control Panel'!$G$36</f>
        <v>0</v>
      </c>
      <c r="O405" s="30">
        <f>G412*'Control Panel'!$G$33*'Control Panel'!$G$36</f>
        <v>0</v>
      </c>
      <c r="P405" s="37"/>
    </row>
    <row r="406" spans="1:16" ht="15.75" hidden="1" customHeight="1" thickBot="1" x14ac:dyDescent="0.3">
      <c r="D406" s="90" t="str">
        <f>'Control Panel'!$E$36</f>
        <v>Yes</v>
      </c>
      <c r="E406" s="83">
        <f>COUNTIFS('Module 30'!$C:$C,'Control Panel'!$F$31,'Module 30'!$AB:$AB,'Control Panel'!$F$36)</f>
        <v>0</v>
      </c>
      <c r="F406" s="84">
        <f>COUNTIFS('Module 30'!$C:$C,'Control Panel'!$F$32,'Module 30'!$AB:$AB,'Control Panel'!$F$36)</f>
        <v>0</v>
      </c>
      <c r="G406" s="85">
        <f>COUNTIFS('Module 30'!$C:$C,'Control Panel'!$F$33,'Module 30'!$AB:$AB,'Control Panel'!$F$36)</f>
        <v>0</v>
      </c>
      <c r="H406" s="73">
        <f>SUM(E406:G406)</f>
        <v>0</v>
      </c>
      <c r="I406" s="145">
        <f>COUNTIFS('Module 30'!$G:$G,"&lt;&gt;",'Module 30'!$AB:$AB,'Control Panel'!$F$36)</f>
        <v>0</v>
      </c>
      <c r="J406" s="74"/>
      <c r="L406" s="38" t="str">
        <f>'Control Panel'!$F$36</f>
        <v>Y</v>
      </c>
      <c r="M406" s="30">
        <f>E406*'Control Panel'!$G$31*'Control Panel'!$G$36</f>
        <v>0</v>
      </c>
      <c r="N406" s="30">
        <f>F406*'Control Panel'!$G$32*'Control Panel'!$G$36</f>
        <v>0</v>
      </c>
      <c r="O406" s="30">
        <f>G406*'Control Panel'!$G$33*'Control Panel'!$G$36</f>
        <v>0</v>
      </c>
      <c r="P406" s="37"/>
    </row>
    <row r="407" spans="1:16" ht="15.75" hidden="1" customHeight="1" thickBot="1" x14ac:dyDescent="0.3">
      <c r="D407" s="70" t="str">
        <f>'Control Panel'!$E$37</f>
        <v>Reporting</v>
      </c>
      <c r="E407" s="80">
        <f>COUNTIFS('Module 30'!$C:$C,'Control Panel'!$F$31,'Module 30'!$AB:$AB,'Control Panel'!$F$37)</f>
        <v>0</v>
      </c>
      <c r="F407" s="81">
        <f>COUNTIFS('Module 30'!$C:$C,'Control Panel'!$F$32,'Module 30'!$AB:$AB,'Control Panel'!$F$37)</f>
        <v>0</v>
      </c>
      <c r="G407" s="82">
        <f>COUNTIFS('Module 30'!$C:$C,'Control Panel'!$F$33,'Module 30'!$AB:$AB,'Control Panel'!$F$37)</f>
        <v>0</v>
      </c>
      <c r="H407" s="71">
        <f t="shared" ref="H407:H411" si="64">SUM(E407:G407)</f>
        <v>0</v>
      </c>
      <c r="I407" s="146">
        <f>COUNTIFS('Module 30'!$G:$G,"&lt;&gt;",'Module 30'!$AB:$AB,'Control Panel'!$F$37)</f>
        <v>0</v>
      </c>
      <c r="J407" s="138"/>
      <c r="L407" s="38" t="str">
        <f>'Control Panel'!$F$37</f>
        <v>R</v>
      </c>
      <c r="M407" s="30">
        <f>E407*'Control Panel'!$G$31*'Control Panel'!$G$37</f>
        <v>0</v>
      </c>
      <c r="N407" s="30">
        <f>F407*'Control Panel'!$G$32*'Control Panel'!$G$37</f>
        <v>0</v>
      </c>
      <c r="O407" s="30">
        <f>G407*'Control Panel'!$G$33*'Control Panel'!$G$37</f>
        <v>0</v>
      </c>
      <c r="P407" s="37"/>
    </row>
    <row r="408" spans="1:16" ht="15.75" hidden="1" customHeight="1" thickBot="1" x14ac:dyDescent="0.3">
      <c r="D408" s="72" t="str">
        <f>'Control Panel'!$E$38</f>
        <v>Third Party</v>
      </c>
      <c r="E408" s="83">
        <f>COUNTIFS('Module 30'!$C:$C,'Control Panel'!$F$31,'Module 30'!$AB:$AB,'Control Panel'!$F$38)</f>
        <v>0</v>
      </c>
      <c r="F408" s="84">
        <f>COUNTIFS('Module 30'!$C:$C,'Control Panel'!$F$32,'Module 30'!$AB:$AB,'Control Panel'!$F$38)</f>
        <v>0</v>
      </c>
      <c r="G408" s="85">
        <f>COUNTIFS('Module 30'!$C:$C,'Control Panel'!$F$33,'Module 30'!$AB:$AB,'Control Panel'!$F$38)</f>
        <v>0</v>
      </c>
      <c r="H408" s="73">
        <f t="shared" si="64"/>
        <v>0</v>
      </c>
      <c r="I408" s="145">
        <f>COUNTIFS('Module 30'!$G:$G,"&lt;&gt;",'Module 30'!$AB:$AB,'Control Panel'!$F$38)</f>
        <v>0</v>
      </c>
      <c r="J408" s="138"/>
      <c r="L408" s="38" t="str">
        <f>'Control Panel'!$F$38</f>
        <v>T</v>
      </c>
      <c r="M408" s="30">
        <f>E408*'Control Panel'!$G$31*'Control Panel'!$G$38</f>
        <v>0</v>
      </c>
      <c r="N408" s="30">
        <f>F408*'Control Panel'!$G$32*'Control Panel'!$G$38</f>
        <v>0</v>
      </c>
      <c r="O408" s="30">
        <f>G408*'Control Panel'!$G$33*'Control Panel'!$G$38</f>
        <v>0</v>
      </c>
      <c r="P408" s="37"/>
    </row>
    <row r="409" spans="1:16" ht="15.75" hidden="1" customHeight="1" thickBot="1" x14ac:dyDescent="0.3">
      <c r="A409" s="22" t="s">
        <v>28</v>
      </c>
      <c r="B409" s="160"/>
      <c r="D409" s="75" t="str">
        <f>'Control Panel'!$E$39</f>
        <v>Modification</v>
      </c>
      <c r="E409" s="80">
        <f>COUNTIFS('Module 30'!$C:$C,'Control Panel'!$F$31,'Module 30'!$AB:$AB,'Control Panel'!$F$39)</f>
        <v>0</v>
      </c>
      <c r="F409" s="81">
        <f>COUNTIFS('Module 30'!$C:$C,'Control Panel'!$F$32,'Module 30'!$AB:$AB,'Control Panel'!$F$39)</f>
        <v>0</v>
      </c>
      <c r="G409" s="82">
        <f>COUNTIFS('Module 30'!$C:$C,'Control Panel'!$F$33,'Module 30'!$AB:$AB,'Control Panel'!$F$39)</f>
        <v>0</v>
      </c>
      <c r="H409" s="71">
        <f t="shared" si="64"/>
        <v>0</v>
      </c>
      <c r="I409" s="146">
        <f>COUNTIFS('Module 30'!$G:$G,"&lt;&gt;",'Module 30'!$AB:$AB,'Control Panel'!$F$39)</f>
        <v>0</v>
      </c>
      <c r="J409" s="138"/>
      <c r="L409" s="38" t="str">
        <f>'Control Panel'!$F$39</f>
        <v>M</v>
      </c>
      <c r="M409" s="30">
        <f>E409*'Control Panel'!$G$31*'Control Panel'!$G$39</f>
        <v>0</v>
      </c>
      <c r="N409" s="30">
        <f>F409*'Control Panel'!$G$32*'Control Panel'!$G$39</f>
        <v>0</v>
      </c>
      <c r="O409" s="30">
        <f>G409*'Control Panel'!$G$33*'Control Panel'!$G$39</f>
        <v>0</v>
      </c>
      <c r="P409" s="37"/>
    </row>
    <row r="410" spans="1:16" ht="15.75" hidden="1" customHeight="1" thickBot="1" x14ac:dyDescent="0.3">
      <c r="A410" s="23" t="s">
        <v>29</v>
      </c>
      <c r="B410" s="161"/>
      <c r="D410" s="76" t="str">
        <f>'Control Panel'!$E$40</f>
        <v>Future</v>
      </c>
      <c r="E410" s="83">
        <f>COUNTIFS('Module 30'!$C:$C,'Control Panel'!$F$31,'Module 30'!$AB:$AB,'Control Panel'!$F$40)</f>
        <v>0</v>
      </c>
      <c r="F410" s="84">
        <f>COUNTIFS('Module 30'!$C:$C,'Control Panel'!$F$32,'Module 30'!$AB:$AB,'Control Panel'!$F$40)</f>
        <v>0</v>
      </c>
      <c r="G410" s="85">
        <f>COUNTIFS('Module 30'!$C:$C,'Control Panel'!$F$33,'Module 30'!$AB:$AB,'Control Panel'!$F$40)</f>
        <v>0</v>
      </c>
      <c r="H410" s="73">
        <f t="shared" si="64"/>
        <v>0</v>
      </c>
      <c r="I410" s="145">
        <f>COUNTIFS('Module 30'!$G:$G,"&lt;&gt;",'Module 30'!$AB:$AB,'Control Panel'!$F$40)</f>
        <v>0</v>
      </c>
      <c r="J410" s="138"/>
      <c r="L410" s="38" t="str">
        <f>'Control Panel'!$F$40</f>
        <v>F</v>
      </c>
      <c r="M410" s="30">
        <f>E410*'Control Panel'!$G$31*'Control Panel'!$G$40</f>
        <v>0</v>
      </c>
      <c r="N410" s="30">
        <f>F410*'Control Panel'!$G$32*'Control Panel'!$G$40</f>
        <v>0</v>
      </c>
      <c r="O410" s="30">
        <f>G410*'Control Panel'!$G$33*'Control Panel'!$G$40</f>
        <v>0</v>
      </c>
      <c r="P410" s="37"/>
    </row>
    <row r="411" spans="1:16" ht="15.75" hidden="1" customHeight="1" thickBot="1" x14ac:dyDescent="0.3">
      <c r="A411" s="26" t="str">
        <f>IF('Module 30'!$AC$12&gt;0,"Yes","No")</f>
        <v>No</v>
      </c>
      <c r="B411" s="162">
        <f>IF(A411="Yes",1,0)</f>
        <v>0</v>
      </c>
      <c r="D411" s="89" t="str">
        <f>'Control Panel'!$E$41</f>
        <v>Not Available</v>
      </c>
      <c r="E411" s="80">
        <f>COUNTIFS('Module 30'!$C:$C,'Control Panel'!$F$31,'Module 30'!$AB:$AB,'Control Panel'!$F$41)</f>
        <v>0</v>
      </c>
      <c r="F411" s="81">
        <f>COUNTIFS('Module 30'!$C:$C,'Control Panel'!$F$32,'Module 30'!$AB:$AB,'Control Panel'!$F$41)</f>
        <v>0</v>
      </c>
      <c r="G411" s="82">
        <f>COUNTIFS('Module 30'!$C:$C,'Control Panel'!$F$33,'Module 30'!$AB:$AB,'Control Panel'!$F$41)</f>
        <v>0</v>
      </c>
      <c r="H411" s="71">
        <f t="shared" si="64"/>
        <v>0</v>
      </c>
      <c r="I411" s="146">
        <f>COUNTIFS('Module 30'!$G:$G,"&lt;&gt;",'Module 30'!$AB:$AB,'Control Panel'!$F$41)</f>
        <v>0</v>
      </c>
      <c r="J411" s="138"/>
      <c r="L411" s="38" t="str">
        <f>'Control Panel'!$F$41</f>
        <v>N</v>
      </c>
      <c r="M411" s="30">
        <f>E411*'Control Panel'!$G$31*'Control Panel'!$G$41</f>
        <v>0</v>
      </c>
      <c r="N411" s="30">
        <f>F411*'Control Panel'!$G$32*'Control Panel'!$G$41</f>
        <v>0</v>
      </c>
      <c r="O411" s="30">
        <f>G411*'Control Panel'!$G$33*'Control Panel'!$G$41</f>
        <v>0</v>
      </c>
      <c r="P411" s="37"/>
    </row>
    <row r="412" spans="1:16" ht="15.75" hidden="1" customHeight="1" thickBot="1" x14ac:dyDescent="0.3">
      <c r="D412" s="86" t="str">
        <f>$D$93</f>
        <v>Total:</v>
      </c>
      <c r="E412" s="87">
        <f>SUM(E406:E411)</f>
        <v>0</v>
      </c>
      <c r="F412" s="87">
        <f>SUM(F406:F411)</f>
        <v>0</v>
      </c>
      <c r="G412" s="87">
        <f>SUM(G406:G411)</f>
        <v>0</v>
      </c>
      <c r="H412" s="88">
        <f>SUM(H406:H411)</f>
        <v>0</v>
      </c>
      <c r="I412" s="88">
        <f>SUM(I406:I411)</f>
        <v>0</v>
      </c>
      <c r="J412" s="164"/>
      <c r="L412" s="38" t="str">
        <f>D412</f>
        <v>Total:</v>
      </c>
      <c r="M412" s="30">
        <f>SUM(M406:M411)</f>
        <v>0</v>
      </c>
      <c r="N412" s="30">
        <f>SUM(N406:N411)</f>
        <v>0</v>
      </c>
      <c r="O412" s="30">
        <f>SUM(O406:O411)</f>
        <v>0</v>
      </c>
      <c r="P412" s="37"/>
    </row>
    <row r="413" spans="1:16" ht="15.75" hidden="1" customHeight="1" thickBot="1" x14ac:dyDescent="0.3">
      <c r="D413" s="61"/>
      <c r="H413" s="4"/>
      <c r="L413" s="30" t="s">
        <v>34</v>
      </c>
      <c r="M413" s="39" t="str">
        <f t="shared" ref="M413:O413" si="65">IF(M405=0,"NA",M412/M405)</f>
        <v>NA</v>
      </c>
      <c r="N413" s="39" t="str">
        <f t="shared" si="65"/>
        <v>NA</v>
      </c>
      <c r="O413" s="39" t="str">
        <f t="shared" si="65"/>
        <v>NA</v>
      </c>
      <c r="P413" s="37"/>
    </row>
    <row r="414" spans="1:16" ht="15.75" hidden="1" customHeight="1" thickBot="1" x14ac:dyDescent="0.3">
      <c r="D414" s="475" t="str">
        <f>'Control Panel'!F77&amp;" - "&amp;'Control Panel'!E77</f>
        <v>4.32 - Module 31</v>
      </c>
      <c r="E414" s="476"/>
      <c r="F414" s="476"/>
      <c r="G414" s="20"/>
      <c r="H414" s="20"/>
      <c r="I414" s="20" t="str">
        <f>$I$84</f>
        <v xml:space="preserve">Overall Compliance: </v>
      </c>
      <c r="J414" s="21" t="str">
        <f>IF(SUM(M423:O423)=0,"N/A",SUM(M423:O423)/SUM(M416:O416))</f>
        <v>N/A</v>
      </c>
      <c r="L414" s="30"/>
      <c r="M414" s="30"/>
      <c r="N414" s="30"/>
      <c r="O414" s="30"/>
      <c r="P414" s="37"/>
    </row>
    <row r="415" spans="1:16" ht="15.75" hidden="1" customHeight="1" thickBot="1" x14ac:dyDescent="0.3">
      <c r="D415" s="464" t="str">
        <f>$D$85</f>
        <v>Availability</v>
      </c>
      <c r="E415" s="466" t="str">
        <f>$E$85</f>
        <v>Priority</v>
      </c>
      <c r="F415" s="466"/>
      <c r="G415" s="466"/>
      <c r="H415" s="467" t="str">
        <f>$H$85</f>
        <v>Total</v>
      </c>
      <c r="I415" s="469" t="str">
        <f>$I$85</f>
        <v>Comments</v>
      </c>
      <c r="J415" s="462" t="str">
        <f>$J$85</f>
        <v>Availability by Type</v>
      </c>
      <c r="L415" s="30"/>
      <c r="M415" s="38" t="str">
        <f>'Control Panel'!$F$31</f>
        <v>H</v>
      </c>
      <c r="N415" s="38" t="str">
        <f>'Control Panel'!$F$32</f>
        <v>M</v>
      </c>
      <c r="O415" s="38" t="str">
        <f>'Control Panel'!$F$33</f>
        <v>L</v>
      </c>
      <c r="P415" s="37"/>
    </row>
    <row r="416" spans="1:16" ht="15.75" hidden="1" customHeight="1" thickBot="1" x14ac:dyDescent="0.3">
      <c r="D416" s="465"/>
      <c r="E416" s="77" t="str">
        <f>'Control Panel'!$E$31</f>
        <v>High</v>
      </c>
      <c r="F416" s="78" t="str">
        <f>'Control Panel'!$E$32</f>
        <v>Medium</v>
      </c>
      <c r="G416" s="79" t="str">
        <f>'Control Panel'!$E$33</f>
        <v>Low</v>
      </c>
      <c r="H416" s="468"/>
      <c r="I416" s="470"/>
      <c r="J416" s="463"/>
      <c r="L416" s="38" t="s">
        <v>33</v>
      </c>
      <c r="M416" s="30">
        <f>E423*'Control Panel'!$G$31*'Control Panel'!$G$36</f>
        <v>0</v>
      </c>
      <c r="N416" s="30">
        <f>F423*'Control Panel'!$G$32*'Control Panel'!$G$36</f>
        <v>0</v>
      </c>
      <c r="O416" s="30">
        <f>G423*'Control Panel'!$G$33*'Control Panel'!$G$36</f>
        <v>0</v>
      </c>
      <c r="P416" s="37"/>
    </row>
    <row r="417" spans="1:16" ht="15.75" hidden="1" customHeight="1" thickBot="1" x14ac:dyDescent="0.3">
      <c r="D417" s="90" t="str">
        <f>'Control Panel'!$E$36</f>
        <v>Yes</v>
      </c>
      <c r="E417" s="83">
        <f>COUNTIFS('Module 31'!$C:$C,'Control Panel'!$F$31,'Module 31'!$AB:$AB,'Control Panel'!$F$36)</f>
        <v>0</v>
      </c>
      <c r="F417" s="84">
        <f>COUNTIFS('Module 31'!$C:$C,'Control Panel'!$F$32,'Module 31'!$AB:$AB,'Control Panel'!$F$36)</f>
        <v>0</v>
      </c>
      <c r="G417" s="85">
        <f>COUNTIFS('Module 31'!$C:$C,'Control Panel'!$F$33,'Module 31'!$AB:$AB,'Control Panel'!$F$36)</f>
        <v>0</v>
      </c>
      <c r="H417" s="73">
        <f>SUM(E417:G417)</f>
        <v>0</v>
      </c>
      <c r="I417" s="145">
        <f>COUNTIFS('Module 31'!$G:$G,"&lt;&gt;",'Module 31'!$AB:$AB,'Control Panel'!$F$36)</f>
        <v>0</v>
      </c>
      <c r="J417" s="74"/>
      <c r="L417" s="38" t="str">
        <f>'Control Panel'!$F$36</f>
        <v>Y</v>
      </c>
      <c r="M417" s="30">
        <f>E417*'Control Panel'!$G$31*'Control Panel'!$G$36</f>
        <v>0</v>
      </c>
      <c r="N417" s="30">
        <f>F417*'Control Panel'!$G$32*'Control Panel'!$G$36</f>
        <v>0</v>
      </c>
      <c r="O417" s="30">
        <f>G417*'Control Panel'!$G$33*'Control Panel'!$G$36</f>
        <v>0</v>
      </c>
      <c r="P417" s="37"/>
    </row>
    <row r="418" spans="1:16" ht="15.75" hidden="1" customHeight="1" thickBot="1" x14ac:dyDescent="0.3">
      <c r="D418" s="70" t="str">
        <f>'Control Panel'!$E$37</f>
        <v>Reporting</v>
      </c>
      <c r="E418" s="80">
        <f>COUNTIFS('Module 31'!$C:$C,'Control Panel'!$F$31,'Module 31'!$AB:$AB,'Control Panel'!$F$37)</f>
        <v>0</v>
      </c>
      <c r="F418" s="81">
        <f>COUNTIFS('Module 31'!$C:$C,'Control Panel'!$F$32,'Module 31'!$AB:$AB,'Control Panel'!$F$37)</f>
        <v>0</v>
      </c>
      <c r="G418" s="82">
        <f>COUNTIFS('Module 31'!$C:$C,'Control Panel'!$F$33,'Module 31'!$AB:$AB,'Control Panel'!$F$37)</f>
        <v>0</v>
      </c>
      <c r="H418" s="71">
        <f t="shared" ref="H418:H422" si="66">SUM(E418:G418)</f>
        <v>0</v>
      </c>
      <c r="I418" s="146">
        <f>COUNTIFS('Module 31'!$G:$G,"&lt;&gt;",'Module 31'!$AB:$AB,'Control Panel'!$F$37)</f>
        <v>0</v>
      </c>
      <c r="J418" s="138"/>
      <c r="L418" s="38" t="str">
        <f>'Control Panel'!$F$37</f>
        <v>R</v>
      </c>
      <c r="M418" s="30">
        <f>E418*'Control Panel'!$G$31*'Control Panel'!$G$37</f>
        <v>0</v>
      </c>
      <c r="N418" s="30">
        <f>F418*'Control Panel'!$G$32*'Control Panel'!$G$37</f>
        <v>0</v>
      </c>
      <c r="O418" s="30">
        <f>G418*'Control Panel'!$G$33*'Control Panel'!$G$37</f>
        <v>0</v>
      </c>
      <c r="P418" s="37"/>
    </row>
    <row r="419" spans="1:16" ht="15.75" hidden="1" customHeight="1" thickBot="1" x14ac:dyDescent="0.3">
      <c r="D419" s="72" t="str">
        <f>'Control Panel'!$E$38</f>
        <v>Third Party</v>
      </c>
      <c r="E419" s="83">
        <f>COUNTIFS('Module 31'!$C:$C,'Control Panel'!$F$31,'Module 31'!$AB:$AB,'Control Panel'!$F$38)</f>
        <v>0</v>
      </c>
      <c r="F419" s="84">
        <f>COUNTIFS('Module 31'!$C:$C,'Control Panel'!$F$32,'Module 31'!$AB:$AB,'Control Panel'!$F$38)</f>
        <v>0</v>
      </c>
      <c r="G419" s="85">
        <f>COUNTIFS('Module 31'!$C:$C,'Control Panel'!$F$33,'Module 31'!$AB:$AB,'Control Panel'!$F$38)</f>
        <v>0</v>
      </c>
      <c r="H419" s="73">
        <f t="shared" si="66"/>
        <v>0</v>
      </c>
      <c r="I419" s="145">
        <f>COUNTIFS('Module 31'!$G:$G,"&lt;&gt;",'Module 31'!$AB:$AB,'Control Panel'!$F$38)</f>
        <v>0</v>
      </c>
      <c r="J419" s="138"/>
      <c r="L419" s="38" t="str">
        <f>'Control Panel'!$F$38</f>
        <v>T</v>
      </c>
      <c r="M419" s="30">
        <f>E419*'Control Panel'!$G$31*'Control Panel'!$G$38</f>
        <v>0</v>
      </c>
      <c r="N419" s="30">
        <f>F419*'Control Panel'!$G$32*'Control Panel'!$G$38</f>
        <v>0</v>
      </c>
      <c r="O419" s="30">
        <f>G419*'Control Panel'!$G$33*'Control Panel'!$G$38</f>
        <v>0</v>
      </c>
      <c r="P419" s="37"/>
    </row>
    <row r="420" spans="1:16" ht="15.75" hidden="1" customHeight="1" thickBot="1" x14ac:dyDescent="0.3">
      <c r="A420" s="22" t="s">
        <v>28</v>
      </c>
      <c r="B420" s="160"/>
      <c r="D420" s="75" t="str">
        <f>'Control Panel'!$E$39</f>
        <v>Modification</v>
      </c>
      <c r="E420" s="80">
        <f>COUNTIFS('Module 31'!$C:$C,'Control Panel'!$F$31,'Module 31'!$AB:$AB,'Control Panel'!$F$39)</f>
        <v>0</v>
      </c>
      <c r="F420" s="81">
        <f>COUNTIFS('Module 31'!$C:$C,'Control Panel'!$F$32,'Module 31'!$AB:$AB,'Control Panel'!$F$39)</f>
        <v>0</v>
      </c>
      <c r="G420" s="82">
        <f>COUNTIFS('Module 31'!$C:$C,'Control Panel'!$F$33,'Module 31'!$AB:$AB,'Control Panel'!$F$39)</f>
        <v>0</v>
      </c>
      <c r="H420" s="71">
        <f t="shared" si="66"/>
        <v>0</v>
      </c>
      <c r="I420" s="146">
        <f>COUNTIFS('Module 31'!$G:$G,"&lt;&gt;",'Module 31'!$AB:$AB,'Control Panel'!$F$39)</f>
        <v>0</v>
      </c>
      <c r="J420" s="138"/>
      <c r="L420" s="38" t="str">
        <f>'Control Panel'!$F$39</f>
        <v>M</v>
      </c>
      <c r="M420" s="30">
        <f>E420*'Control Panel'!$G$31*'Control Panel'!$G$39</f>
        <v>0</v>
      </c>
      <c r="N420" s="30">
        <f>F420*'Control Panel'!$G$32*'Control Panel'!$G$39</f>
        <v>0</v>
      </c>
      <c r="O420" s="30">
        <f>G420*'Control Panel'!$G$33*'Control Panel'!$G$39</f>
        <v>0</v>
      </c>
      <c r="P420" s="37"/>
    </row>
    <row r="421" spans="1:16" ht="15.75" hidden="1" customHeight="1" thickBot="1" x14ac:dyDescent="0.3">
      <c r="A421" s="23" t="s">
        <v>29</v>
      </c>
      <c r="B421" s="161"/>
      <c r="D421" s="76" t="str">
        <f>'Control Panel'!$E$40</f>
        <v>Future</v>
      </c>
      <c r="E421" s="83">
        <f>COUNTIFS('Module 31'!$C:$C,'Control Panel'!$F$31,'Module 31'!$AB:$AB,'Control Panel'!$F$40)</f>
        <v>0</v>
      </c>
      <c r="F421" s="84">
        <f>COUNTIFS('Module 31'!$C:$C,'Control Panel'!$F$32,'Module 31'!$AB:$AB,'Control Panel'!$F$40)</f>
        <v>0</v>
      </c>
      <c r="G421" s="85">
        <f>COUNTIFS('Module 31'!$C:$C,'Control Panel'!$F$33,'Module 31'!$AB:$AB,'Control Panel'!$F$40)</f>
        <v>0</v>
      </c>
      <c r="H421" s="73">
        <f t="shared" si="66"/>
        <v>0</v>
      </c>
      <c r="I421" s="145">
        <f>COUNTIFS('Module 31'!$G:$G,"&lt;&gt;",'Module 31'!$AB:$AB,'Control Panel'!$F$40)</f>
        <v>0</v>
      </c>
      <c r="J421" s="138"/>
      <c r="L421" s="38" t="str">
        <f>'Control Panel'!$F$40</f>
        <v>F</v>
      </c>
      <c r="M421" s="30">
        <f>E421*'Control Panel'!$G$31*'Control Panel'!$G$40</f>
        <v>0</v>
      </c>
      <c r="N421" s="30">
        <f>F421*'Control Panel'!$G$32*'Control Panel'!$G$40</f>
        <v>0</v>
      </c>
      <c r="O421" s="30">
        <f>G421*'Control Panel'!$G$33*'Control Panel'!$G$40</f>
        <v>0</v>
      </c>
      <c r="P421" s="37"/>
    </row>
    <row r="422" spans="1:16" ht="15.75" hidden="1" customHeight="1" thickBot="1" x14ac:dyDescent="0.3">
      <c r="A422" s="26" t="str">
        <f>IF('Module 30'!$AC$12&gt;0,"Yes","No")</f>
        <v>No</v>
      </c>
      <c r="B422" s="162">
        <f>IF(A422="Yes",1,0)</f>
        <v>0</v>
      </c>
      <c r="D422" s="89" t="str">
        <f>'Control Panel'!$E$41</f>
        <v>Not Available</v>
      </c>
      <c r="E422" s="80">
        <f>COUNTIFS('Module 31'!$C:$C,'Control Panel'!$F$31,'Module 31'!$AB:$AB,'Control Panel'!$F$41)</f>
        <v>0</v>
      </c>
      <c r="F422" s="81">
        <f>COUNTIFS('Module 31'!$C:$C,'Control Panel'!$F$32,'Module 31'!$AB:$AB,'Control Panel'!$F$41)</f>
        <v>0</v>
      </c>
      <c r="G422" s="82">
        <f>COUNTIFS('Module 31'!$C:$C,'Control Panel'!$F$33,'Module 31'!$AB:$AB,'Control Panel'!$F$41)</f>
        <v>0</v>
      </c>
      <c r="H422" s="71">
        <f t="shared" si="66"/>
        <v>0</v>
      </c>
      <c r="I422" s="146">
        <f>COUNTIFS('Module 31'!$G:$G,"&lt;&gt;",'Module 31'!$AB:$AB,'Control Panel'!$F$41)</f>
        <v>0</v>
      </c>
      <c r="J422" s="138"/>
      <c r="L422" s="38" t="str">
        <f>'Control Panel'!$F$41</f>
        <v>N</v>
      </c>
      <c r="M422" s="30">
        <f>E422*'Control Panel'!$G$31*'Control Panel'!$G$41</f>
        <v>0</v>
      </c>
      <c r="N422" s="30">
        <f>F422*'Control Panel'!$G$32*'Control Panel'!$G$41</f>
        <v>0</v>
      </c>
      <c r="O422" s="30">
        <f>G422*'Control Panel'!$G$33*'Control Panel'!$G$41</f>
        <v>0</v>
      </c>
      <c r="P422" s="37"/>
    </row>
    <row r="423" spans="1:16" ht="15.75" hidden="1" customHeight="1" thickBot="1" x14ac:dyDescent="0.3">
      <c r="D423" s="86" t="str">
        <f>$D$93</f>
        <v>Total:</v>
      </c>
      <c r="E423" s="87">
        <f>SUM(E417:E422)</f>
        <v>0</v>
      </c>
      <c r="F423" s="87">
        <f>SUM(F417:F422)</f>
        <v>0</v>
      </c>
      <c r="G423" s="87">
        <f>SUM(G417:G422)</f>
        <v>0</v>
      </c>
      <c r="H423" s="88">
        <f>SUM(H417:H422)</f>
        <v>0</v>
      </c>
      <c r="I423" s="88">
        <f>SUM(I417:I422)</f>
        <v>0</v>
      </c>
      <c r="J423" s="164"/>
      <c r="L423" s="38" t="str">
        <f>D423</f>
        <v>Total:</v>
      </c>
      <c r="M423" s="30">
        <f>SUM(M417:M422)</f>
        <v>0</v>
      </c>
      <c r="N423" s="30">
        <f>SUM(N417:N422)</f>
        <v>0</v>
      </c>
      <c r="O423" s="30">
        <f>SUM(O417:O422)</f>
        <v>0</v>
      </c>
      <c r="P423" s="37"/>
    </row>
    <row r="424" spans="1:16" ht="15.75" hidden="1" customHeight="1" thickBot="1" x14ac:dyDescent="0.3">
      <c r="D424" s="61"/>
      <c r="L424" s="30" t="s">
        <v>34</v>
      </c>
      <c r="M424" s="39" t="str">
        <f>IF(M416=0,"NA",M423/M416)</f>
        <v>NA</v>
      </c>
      <c r="N424" s="39" t="str">
        <f t="shared" ref="N424:O424" si="67">IF(N416=0,"NA",N423/N416)</f>
        <v>NA</v>
      </c>
      <c r="O424" s="39" t="str">
        <f t="shared" si="67"/>
        <v>NA</v>
      </c>
      <c r="P424" s="37"/>
    </row>
    <row r="425" spans="1:16" ht="15.75" hidden="1" customHeight="1" thickBot="1" x14ac:dyDescent="0.3">
      <c r="D425" s="475" t="str">
        <f>'Control Panel'!F78&amp;" - "&amp;'Control Panel'!E78</f>
        <v>4.33 - Module 32</v>
      </c>
      <c r="E425" s="476"/>
      <c r="F425" s="476"/>
      <c r="G425" s="20"/>
      <c r="H425" s="20"/>
      <c r="I425" s="20" t="str">
        <f>$I$84</f>
        <v xml:space="preserve">Overall Compliance: </v>
      </c>
      <c r="J425" s="21" t="str">
        <f>IF(SUM(M434:O434)=0,"N/A",SUM(M434:O434)/SUM(M427:O427))</f>
        <v>N/A</v>
      </c>
      <c r="L425" s="30"/>
      <c r="M425" s="30"/>
      <c r="N425" s="30"/>
      <c r="O425" s="30"/>
      <c r="P425" s="37"/>
    </row>
    <row r="426" spans="1:16" ht="15.75" hidden="1" customHeight="1" thickBot="1" x14ac:dyDescent="0.3">
      <c r="D426" s="464" t="str">
        <f>$D$85</f>
        <v>Availability</v>
      </c>
      <c r="E426" s="466" t="str">
        <f>$E$85</f>
        <v>Priority</v>
      </c>
      <c r="F426" s="466"/>
      <c r="G426" s="466"/>
      <c r="H426" s="467" t="str">
        <f>$H$85</f>
        <v>Total</v>
      </c>
      <c r="I426" s="469" t="str">
        <f>$I$85</f>
        <v>Comments</v>
      </c>
      <c r="J426" s="462" t="str">
        <f>$J$85</f>
        <v>Availability by Type</v>
      </c>
      <c r="L426" s="30"/>
      <c r="M426" s="38" t="str">
        <f>'Control Panel'!$F$31</f>
        <v>H</v>
      </c>
      <c r="N426" s="38" t="str">
        <f>'Control Panel'!$F$32</f>
        <v>M</v>
      </c>
      <c r="O426" s="38" t="str">
        <f>'Control Panel'!$F$33</f>
        <v>L</v>
      </c>
      <c r="P426" s="37"/>
    </row>
    <row r="427" spans="1:16" ht="15.75" hidden="1" customHeight="1" thickBot="1" x14ac:dyDescent="0.3">
      <c r="D427" s="465"/>
      <c r="E427" s="77" t="str">
        <f>'Control Panel'!$E$31</f>
        <v>High</v>
      </c>
      <c r="F427" s="78" t="str">
        <f>'Control Panel'!$E$32</f>
        <v>Medium</v>
      </c>
      <c r="G427" s="79" t="str">
        <f>'Control Panel'!$E$33</f>
        <v>Low</v>
      </c>
      <c r="H427" s="468"/>
      <c r="I427" s="470"/>
      <c r="J427" s="463"/>
      <c r="L427" s="38" t="s">
        <v>33</v>
      </c>
      <c r="M427" s="30">
        <f>E434*'Control Panel'!$G$31*'Control Panel'!$G$36</f>
        <v>0</v>
      </c>
      <c r="N427" s="30">
        <f>F434*'Control Panel'!$G$32*'Control Panel'!$G$36</f>
        <v>0</v>
      </c>
      <c r="O427" s="30">
        <f>G434*'Control Panel'!$G$33*'Control Panel'!$G$36</f>
        <v>0</v>
      </c>
      <c r="P427" s="37"/>
    </row>
    <row r="428" spans="1:16" ht="15.75" hidden="1" customHeight="1" thickBot="1" x14ac:dyDescent="0.3">
      <c r="D428" s="90" t="str">
        <f>'Control Panel'!$E$36</f>
        <v>Yes</v>
      </c>
      <c r="E428" s="83">
        <f>COUNTIFS('Module 32'!$C:$C,'Control Panel'!$F$31,'Module 32'!$AB:$AB,'Control Panel'!$F$36)</f>
        <v>0</v>
      </c>
      <c r="F428" s="84">
        <f>COUNTIFS('Module 32'!$C:$C,'Control Panel'!$F$32,'Module 32'!$AB:$AB,'Control Panel'!$F$36)</f>
        <v>0</v>
      </c>
      <c r="G428" s="85">
        <f>COUNTIFS('Module 32'!$C:$C,'Control Panel'!$F$33,'Module 32'!$AB:$AB,'Control Panel'!$F$36)</f>
        <v>0</v>
      </c>
      <c r="H428" s="73">
        <f>SUM(E428:G428)</f>
        <v>0</v>
      </c>
      <c r="I428" s="145">
        <f>COUNTIFS('Module 32'!$G:$G,"&lt;&gt;",'Module 32'!$AB:$AB,'Control Panel'!$F$36)</f>
        <v>0</v>
      </c>
      <c r="J428" s="74"/>
      <c r="L428" s="38" t="str">
        <f>'Control Panel'!$F$36</f>
        <v>Y</v>
      </c>
      <c r="M428" s="30">
        <f>E428*'Control Panel'!$G$31*'Control Panel'!$G$36</f>
        <v>0</v>
      </c>
      <c r="N428" s="30">
        <f>F428*'Control Panel'!$G$32*'Control Panel'!$G$36</f>
        <v>0</v>
      </c>
      <c r="O428" s="30">
        <f>G428*'Control Panel'!$G$33*'Control Panel'!$G$36</f>
        <v>0</v>
      </c>
      <c r="P428" s="37"/>
    </row>
    <row r="429" spans="1:16" ht="15.75" hidden="1" customHeight="1" thickBot="1" x14ac:dyDescent="0.3">
      <c r="D429" s="70" t="str">
        <f>'Control Panel'!$E$37</f>
        <v>Reporting</v>
      </c>
      <c r="E429" s="80">
        <f>COUNTIFS('Module 32'!$C:$C,'Control Panel'!$F$31,'Module 32'!$AB:$AB,'Control Panel'!$F$37)</f>
        <v>0</v>
      </c>
      <c r="F429" s="81">
        <f>COUNTIFS('Module 32'!$C:$C,'Control Panel'!$F$32,'Module 32'!$AB:$AB,'Control Panel'!$F$37)</f>
        <v>0</v>
      </c>
      <c r="G429" s="82">
        <f>COUNTIFS('Module 32'!$C:$C,'Control Panel'!$F$33,'Module 32'!$AB:$AB,'Control Panel'!$F$37)</f>
        <v>0</v>
      </c>
      <c r="H429" s="71">
        <f t="shared" ref="H429:H433" si="68">SUM(E429:G429)</f>
        <v>0</v>
      </c>
      <c r="I429" s="146">
        <f>COUNTIFS('Module 32'!$G:$G,"&lt;&gt;",'Module 32'!$AB:$AB,'Control Panel'!$F$37)</f>
        <v>0</v>
      </c>
      <c r="J429" s="138"/>
      <c r="L429" s="38" t="str">
        <f>'Control Panel'!$F$37</f>
        <v>R</v>
      </c>
      <c r="M429" s="30">
        <f>E429*'Control Panel'!$G$31*'Control Panel'!$G$37</f>
        <v>0</v>
      </c>
      <c r="N429" s="30">
        <f>F429*'Control Panel'!$G$32*'Control Panel'!$G$37</f>
        <v>0</v>
      </c>
      <c r="O429" s="30">
        <f>G429*'Control Panel'!$G$33*'Control Panel'!$G$37</f>
        <v>0</v>
      </c>
      <c r="P429" s="37"/>
    </row>
    <row r="430" spans="1:16" ht="15.75" hidden="1" customHeight="1" thickBot="1" x14ac:dyDescent="0.3">
      <c r="D430" s="72" t="str">
        <f>'Control Panel'!$E$38</f>
        <v>Third Party</v>
      </c>
      <c r="E430" s="83">
        <f>COUNTIFS('Module 32'!$C:$C,'Control Panel'!$F$31,'Module 32'!$AB:$AB,'Control Panel'!$F$38)</f>
        <v>0</v>
      </c>
      <c r="F430" s="84">
        <f>COUNTIFS('Module 32'!$C:$C,'Control Panel'!$F$32,'Module 32'!$AB:$AB,'Control Panel'!$F$38)</f>
        <v>0</v>
      </c>
      <c r="G430" s="85">
        <f>COUNTIFS('Module 32'!$C:$C,'Control Panel'!$F$33,'Module 32'!$AB:$AB,'Control Panel'!$F$38)</f>
        <v>0</v>
      </c>
      <c r="H430" s="73">
        <f t="shared" si="68"/>
        <v>0</v>
      </c>
      <c r="I430" s="145">
        <f>COUNTIFS('Module 32'!$G:$G,"&lt;&gt;",'Module 32'!$AB:$AB,'Control Panel'!$F$38)</f>
        <v>0</v>
      </c>
      <c r="J430" s="138"/>
      <c r="L430" s="38" t="str">
        <f>'Control Panel'!$F$38</f>
        <v>T</v>
      </c>
      <c r="M430" s="30">
        <f>E430*'Control Panel'!$G$31*'Control Panel'!$G$38</f>
        <v>0</v>
      </c>
      <c r="N430" s="30">
        <f>F430*'Control Panel'!$G$32*'Control Panel'!$G$38</f>
        <v>0</v>
      </c>
      <c r="O430" s="30">
        <f>G430*'Control Panel'!$G$33*'Control Panel'!$G$38</f>
        <v>0</v>
      </c>
      <c r="P430" s="37"/>
    </row>
    <row r="431" spans="1:16" ht="15.75" hidden="1" customHeight="1" thickBot="1" x14ac:dyDescent="0.3">
      <c r="A431" s="22" t="s">
        <v>28</v>
      </c>
      <c r="B431" s="160"/>
      <c r="D431" s="75" t="str">
        <f>'Control Panel'!$E$39</f>
        <v>Modification</v>
      </c>
      <c r="E431" s="80">
        <f>COUNTIFS('Module 32'!$C:$C,'Control Panel'!$F$31,'Module 32'!$AB:$AB,'Control Panel'!$F$39)</f>
        <v>0</v>
      </c>
      <c r="F431" s="81">
        <f>COUNTIFS('Module 32'!$C:$C,'Control Panel'!$F$32,'Module 32'!$AB:$AB,'Control Panel'!$F$39)</f>
        <v>0</v>
      </c>
      <c r="G431" s="82">
        <f>COUNTIFS('Module 32'!$C:$C,'Control Panel'!$F$33,'Module 32'!$AB:$AB,'Control Panel'!$F$39)</f>
        <v>0</v>
      </c>
      <c r="H431" s="71">
        <f t="shared" si="68"/>
        <v>0</v>
      </c>
      <c r="I431" s="146">
        <f>COUNTIFS('Module 32'!$G:$G,"&lt;&gt;",'Module 32'!$AB:$AB,'Control Panel'!$F$39)</f>
        <v>0</v>
      </c>
      <c r="J431" s="138"/>
      <c r="L431" s="38" t="str">
        <f>'Control Panel'!$F$39</f>
        <v>M</v>
      </c>
      <c r="M431" s="30">
        <f>E431*'Control Panel'!$G$31*'Control Panel'!$G$39</f>
        <v>0</v>
      </c>
      <c r="N431" s="30">
        <f>F431*'Control Panel'!$G$32*'Control Panel'!$G$39</f>
        <v>0</v>
      </c>
      <c r="O431" s="30">
        <f>G431*'Control Panel'!$G$33*'Control Panel'!$G$39</f>
        <v>0</v>
      </c>
      <c r="P431" s="37"/>
    </row>
    <row r="432" spans="1:16" ht="15.75" hidden="1" customHeight="1" thickBot="1" x14ac:dyDescent="0.3">
      <c r="A432" s="23" t="s">
        <v>29</v>
      </c>
      <c r="B432" s="161"/>
      <c r="D432" s="76" t="str">
        <f>'Control Panel'!$E$40</f>
        <v>Future</v>
      </c>
      <c r="E432" s="83">
        <f>COUNTIFS('Module 32'!$C:$C,'Control Panel'!$F$31,'Module 32'!$AB:$AB,'Control Panel'!$F$40)</f>
        <v>0</v>
      </c>
      <c r="F432" s="84">
        <f>COUNTIFS('Module 32'!$C:$C,'Control Panel'!$F$32,'Module 32'!$AB:$AB,'Control Panel'!$F$40)</f>
        <v>0</v>
      </c>
      <c r="G432" s="85">
        <f>COUNTIFS('Module 32'!$C:$C,'Control Panel'!$F$33,'Module 32'!$AB:$AB,'Control Panel'!$F$40)</f>
        <v>0</v>
      </c>
      <c r="H432" s="73">
        <f t="shared" si="68"/>
        <v>0</v>
      </c>
      <c r="I432" s="145">
        <f>COUNTIFS('Module 32'!$G:$G,"&lt;&gt;",'Module 32'!$AB:$AB,'Control Panel'!$F$40)</f>
        <v>0</v>
      </c>
      <c r="J432" s="138"/>
      <c r="L432" s="38" t="str">
        <f>'Control Panel'!$F$40</f>
        <v>F</v>
      </c>
      <c r="M432" s="30">
        <f>E432*'Control Panel'!$G$31*'Control Panel'!$G$40</f>
        <v>0</v>
      </c>
      <c r="N432" s="30">
        <f>F432*'Control Panel'!$G$32*'Control Panel'!$G$40</f>
        <v>0</v>
      </c>
      <c r="O432" s="30">
        <f>G432*'Control Panel'!$G$33*'Control Panel'!$G$40</f>
        <v>0</v>
      </c>
      <c r="P432" s="37"/>
    </row>
    <row r="433" spans="1:16" ht="15.75" hidden="1" customHeight="1" thickBot="1" x14ac:dyDescent="0.3">
      <c r="A433" s="26" t="str">
        <f>IF('Module 30'!$AC$12&gt;0,"Yes","No")</f>
        <v>No</v>
      </c>
      <c r="B433" s="162">
        <f>IF(A433="Yes",1,0)</f>
        <v>0</v>
      </c>
      <c r="D433" s="89" t="str">
        <f>'Control Panel'!$E$41</f>
        <v>Not Available</v>
      </c>
      <c r="E433" s="80">
        <f>COUNTIFS('Module 32'!$C:$C,'Control Panel'!$F$31,'Module 32'!$AB:$AB,'Control Panel'!$F$41)</f>
        <v>0</v>
      </c>
      <c r="F433" s="81">
        <f>COUNTIFS('Module 32'!$C:$C,'Control Panel'!$F$32,'Module 32'!$AB:$AB,'Control Panel'!$F$41)</f>
        <v>0</v>
      </c>
      <c r="G433" s="82">
        <f>COUNTIFS('Module 32'!$C:$C,'Control Panel'!$F$33,'Module 32'!$AB:$AB,'Control Panel'!$F$41)</f>
        <v>0</v>
      </c>
      <c r="H433" s="71">
        <f t="shared" si="68"/>
        <v>0</v>
      </c>
      <c r="I433" s="146">
        <f>COUNTIFS('Module 32'!$G:$G,"&lt;&gt;",'Module 32'!$AB:$AB,'Control Panel'!$F$41)</f>
        <v>0</v>
      </c>
      <c r="J433" s="138"/>
      <c r="L433" s="38" t="str">
        <f>'Control Panel'!$F$41</f>
        <v>N</v>
      </c>
      <c r="M433" s="30">
        <f>E433*'Control Panel'!$G$31*'Control Panel'!$G$41</f>
        <v>0</v>
      </c>
      <c r="N433" s="30">
        <f>F433*'Control Panel'!$G$32*'Control Panel'!$G$41</f>
        <v>0</v>
      </c>
      <c r="O433" s="30">
        <f>G433*'Control Panel'!$G$33*'Control Panel'!$G$41</f>
        <v>0</v>
      </c>
      <c r="P433" s="37"/>
    </row>
    <row r="434" spans="1:16" ht="15.75" hidden="1" customHeight="1" thickBot="1" x14ac:dyDescent="0.3">
      <c r="D434" s="86" t="str">
        <f>$D$93</f>
        <v>Total:</v>
      </c>
      <c r="E434" s="87">
        <f>SUM(E428:E433)</f>
        <v>0</v>
      </c>
      <c r="F434" s="87">
        <f>SUM(F428:F433)</f>
        <v>0</v>
      </c>
      <c r="G434" s="87">
        <f>SUM(G428:G433)</f>
        <v>0</v>
      </c>
      <c r="H434" s="88">
        <f>SUM(H428:H433)</f>
        <v>0</v>
      </c>
      <c r="I434" s="88">
        <f>SUM(I428:I433)</f>
        <v>0</v>
      </c>
      <c r="J434" s="164"/>
      <c r="L434" s="38" t="str">
        <f>D434</f>
        <v>Total:</v>
      </c>
      <c r="M434" s="30">
        <f>SUM(M428:M433)</f>
        <v>0</v>
      </c>
      <c r="N434" s="30">
        <f>SUM(N428:N433)</f>
        <v>0</v>
      </c>
      <c r="O434" s="30">
        <f>SUM(O428:O433)</f>
        <v>0</v>
      </c>
      <c r="P434" s="37"/>
    </row>
    <row r="435" spans="1:16" ht="15.75" hidden="1" customHeight="1" thickBot="1" x14ac:dyDescent="0.3">
      <c r="D435" s="61"/>
      <c r="H435" s="4"/>
      <c r="L435" s="30" t="s">
        <v>34</v>
      </c>
      <c r="M435" s="39" t="str">
        <f t="shared" ref="M435:O435" si="69">IF(M427=0,"NA",M434/M427)</f>
        <v>NA</v>
      </c>
      <c r="N435" s="39" t="str">
        <f t="shared" si="69"/>
        <v>NA</v>
      </c>
      <c r="O435" s="39" t="str">
        <f t="shared" si="69"/>
        <v>NA</v>
      </c>
      <c r="P435" s="37"/>
    </row>
    <row r="436" spans="1:16" ht="15.75" hidden="1" customHeight="1" thickBot="1" x14ac:dyDescent="0.3">
      <c r="D436" s="475" t="str">
        <f>'Control Panel'!F79&amp;" - "&amp;'Control Panel'!E79</f>
        <v>4.34 - Module 33</v>
      </c>
      <c r="E436" s="476"/>
      <c r="F436" s="476"/>
      <c r="G436" s="20"/>
      <c r="H436" s="20"/>
      <c r="I436" s="20" t="str">
        <f>$I$84</f>
        <v xml:space="preserve">Overall Compliance: </v>
      </c>
      <c r="J436" s="21" t="str">
        <f>IF(SUM(M445:O445)=0,"N/A",SUM(M445:O445)/SUM(M438:O438))</f>
        <v>N/A</v>
      </c>
      <c r="L436" s="30"/>
      <c r="M436" s="30"/>
      <c r="N436" s="30"/>
      <c r="O436" s="30"/>
      <c r="P436" s="37"/>
    </row>
    <row r="437" spans="1:16" ht="15.75" hidden="1" customHeight="1" thickBot="1" x14ac:dyDescent="0.3">
      <c r="D437" s="464" t="str">
        <f>$D$85</f>
        <v>Availability</v>
      </c>
      <c r="E437" s="466" t="str">
        <f>$E$85</f>
        <v>Priority</v>
      </c>
      <c r="F437" s="466"/>
      <c r="G437" s="466"/>
      <c r="H437" s="467" t="str">
        <f>$H$85</f>
        <v>Total</v>
      </c>
      <c r="I437" s="469" t="str">
        <f>$I$85</f>
        <v>Comments</v>
      </c>
      <c r="J437" s="462" t="str">
        <f>$J$85</f>
        <v>Availability by Type</v>
      </c>
      <c r="L437" s="30"/>
      <c r="M437" s="38" t="str">
        <f>'Control Panel'!$F$31</f>
        <v>H</v>
      </c>
      <c r="N437" s="38" t="str">
        <f>'Control Panel'!$F$32</f>
        <v>M</v>
      </c>
      <c r="O437" s="38" t="str">
        <f>'Control Panel'!$F$33</f>
        <v>L</v>
      </c>
      <c r="P437" s="37"/>
    </row>
    <row r="438" spans="1:16" ht="15.75" hidden="1" customHeight="1" thickBot="1" x14ac:dyDescent="0.3">
      <c r="D438" s="465"/>
      <c r="E438" s="77" t="str">
        <f>'Control Panel'!$E$31</f>
        <v>High</v>
      </c>
      <c r="F438" s="78" t="str">
        <f>'Control Panel'!$E$32</f>
        <v>Medium</v>
      </c>
      <c r="G438" s="79" t="str">
        <f>'Control Panel'!$E$33</f>
        <v>Low</v>
      </c>
      <c r="H438" s="468"/>
      <c r="I438" s="470"/>
      <c r="J438" s="463"/>
      <c r="L438" s="38" t="s">
        <v>33</v>
      </c>
      <c r="M438" s="30">
        <f>E445*'Control Panel'!$G$31*'Control Panel'!$G$36</f>
        <v>0</v>
      </c>
      <c r="N438" s="30">
        <f>F445*'Control Panel'!$G$32*'Control Panel'!$G$36</f>
        <v>0</v>
      </c>
      <c r="O438" s="30">
        <f>G445*'Control Panel'!$G$33*'Control Panel'!$G$36</f>
        <v>0</v>
      </c>
      <c r="P438" s="37"/>
    </row>
    <row r="439" spans="1:16" ht="15.75" hidden="1" customHeight="1" thickBot="1" x14ac:dyDescent="0.3">
      <c r="D439" s="90" t="str">
        <f>'Control Panel'!$E$36</f>
        <v>Yes</v>
      </c>
      <c r="E439" s="83">
        <f>COUNTIFS('Module 33'!$C:$C,'Control Panel'!$F$31,'Module 33'!$AB:$AB,'Control Panel'!$F$36)</f>
        <v>0</v>
      </c>
      <c r="F439" s="84">
        <f>COUNTIFS('Module 33'!$C:$C,'Control Panel'!$F$32,'Module 33'!$AB:$AB,'Control Panel'!$F$36)</f>
        <v>0</v>
      </c>
      <c r="G439" s="85">
        <f>COUNTIFS('Module 33'!$C:$C,'Control Panel'!$F$33,'Module 33'!$AB:$AB,'Control Panel'!$F$36)</f>
        <v>0</v>
      </c>
      <c r="H439" s="73">
        <f>SUM(E439:G439)</f>
        <v>0</v>
      </c>
      <c r="I439" s="145">
        <f>COUNTIFS('Module 33'!$G:$G,"&lt;&gt;",'Module 33'!$AB:$AB,'Control Panel'!$F$36)</f>
        <v>0</v>
      </c>
      <c r="J439" s="74"/>
      <c r="L439" s="38" t="str">
        <f>'Control Panel'!$F$36</f>
        <v>Y</v>
      </c>
      <c r="M439" s="30">
        <f>E439*'Control Panel'!$G$31*'Control Panel'!$G$36</f>
        <v>0</v>
      </c>
      <c r="N439" s="30">
        <f>F439*'Control Panel'!$G$32*'Control Panel'!$G$36</f>
        <v>0</v>
      </c>
      <c r="O439" s="30">
        <f>G439*'Control Panel'!$G$33*'Control Panel'!$G$36</f>
        <v>0</v>
      </c>
      <c r="P439" s="37"/>
    </row>
    <row r="440" spans="1:16" ht="15.75" hidden="1" customHeight="1" thickBot="1" x14ac:dyDescent="0.3">
      <c r="D440" s="70" t="str">
        <f>'Control Panel'!$E$37</f>
        <v>Reporting</v>
      </c>
      <c r="E440" s="80">
        <f>COUNTIFS('Module 33'!$C:$C,'Control Panel'!$F$31,'Module 33'!$AB:$AB,'Control Panel'!$F$37)</f>
        <v>0</v>
      </c>
      <c r="F440" s="81">
        <f>COUNTIFS('Module 33'!$C:$C,'Control Panel'!$F$32,'Module 33'!$AB:$AB,'Control Panel'!$F$37)</f>
        <v>0</v>
      </c>
      <c r="G440" s="82">
        <f>COUNTIFS('Module 33'!$C:$C,'Control Panel'!$F$33,'Module 33'!$AB:$AB,'Control Panel'!$F$37)</f>
        <v>0</v>
      </c>
      <c r="H440" s="71">
        <f t="shared" ref="H440:H444" si="70">SUM(E440:G440)</f>
        <v>0</v>
      </c>
      <c r="I440" s="146">
        <f>COUNTIFS('Module 33'!$G:$G,"&lt;&gt;",'Module 33'!$AB:$AB,'Control Panel'!$F$37)</f>
        <v>0</v>
      </c>
      <c r="J440" s="138"/>
      <c r="L440" s="38" t="str">
        <f>'Control Panel'!$F$37</f>
        <v>R</v>
      </c>
      <c r="M440" s="30">
        <f>E440*'Control Panel'!$G$31*'Control Panel'!$G$37</f>
        <v>0</v>
      </c>
      <c r="N440" s="30">
        <f>F440*'Control Panel'!$G$32*'Control Panel'!$G$37</f>
        <v>0</v>
      </c>
      <c r="O440" s="30">
        <f>G440*'Control Panel'!$G$33*'Control Panel'!$G$37</f>
        <v>0</v>
      </c>
      <c r="P440" s="37"/>
    </row>
    <row r="441" spans="1:16" ht="15.75" hidden="1" customHeight="1" thickBot="1" x14ac:dyDescent="0.3">
      <c r="D441" s="72" t="str">
        <f>'Control Panel'!$E$38</f>
        <v>Third Party</v>
      </c>
      <c r="E441" s="83">
        <f>COUNTIFS('Module 33'!$C:$C,'Control Panel'!$F$31,'Module 33'!$AB:$AB,'Control Panel'!$F$38)</f>
        <v>0</v>
      </c>
      <c r="F441" s="84">
        <f>COUNTIFS('Module 33'!$C:$C,'Control Panel'!$F$32,'Module 33'!$AB:$AB,'Control Panel'!$F$38)</f>
        <v>0</v>
      </c>
      <c r="G441" s="85">
        <f>COUNTIFS('Module 33'!$C:$C,'Control Panel'!$F$33,'Module 33'!$AB:$AB,'Control Panel'!$F$38)</f>
        <v>0</v>
      </c>
      <c r="H441" s="73">
        <f t="shared" si="70"/>
        <v>0</v>
      </c>
      <c r="I441" s="145">
        <f>COUNTIFS('Module 33'!$G:$G,"&lt;&gt;",'Module 33'!$AB:$AB,'Control Panel'!$F$38)</f>
        <v>0</v>
      </c>
      <c r="J441" s="138"/>
      <c r="L441" s="38" t="str">
        <f>'Control Panel'!$F$38</f>
        <v>T</v>
      </c>
      <c r="M441" s="30">
        <f>E441*'Control Panel'!$G$31*'Control Panel'!$G$38</f>
        <v>0</v>
      </c>
      <c r="N441" s="30">
        <f>F441*'Control Panel'!$G$32*'Control Panel'!$G$38</f>
        <v>0</v>
      </c>
      <c r="O441" s="30">
        <f>G441*'Control Panel'!$G$33*'Control Panel'!$G$38</f>
        <v>0</v>
      </c>
      <c r="P441" s="37"/>
    </row>
    <row r="442" spans="1:16" ht="15.75" hidden="1" customHeight="1" thickBot="1" x14ac:dyDescent="0.3">
      <c r="A442" s="22" t="s">
        <v>28</v>
      </c>
      <c r="B442" s="160"/>
      <c r="D442" s="75" t="str">
        <f>'Control Panel'!$E$39</f>
        <v>Modification</v>
      </c>
      <c r="E442" s="80">
        <f>COUNTIFS('Module 33'!$C:$C,'Control Panel'!$F$31,'Module 33'!$AB:$AB,'Control Panel'!$F$39)</f>
        <v>0</v>
      </c>
      <c r="F442" s="81">
        <f>COUNTIFS('Module 33'!$C:$C,'Control Panel'!$F$32,'Module 33'!$AB:$AB,'Control Panel'!$F$39)</f>
        <v>0</v>
      </c>
      <c r="G442" s="82">
        <f>COUNTIFS('Module 33'!$C:$C,'Control Panel'!$F$33,'Module 33'!$AB:$AB,'Control Panel'!$F$39)</f>
        <v>0</v>
      </c>
      <c r="H442" s="71">
        <f t="shared" si="70"/>
        <v>0</v>
      </c>
      <c r="I442" s="146">
        <f>COUNTIFS('Module 33'!$G:$G,"&lt;&gt;",'Module 33'!$AB:$AB,'Control Panel'!$F$39)</f>
        <v>0</v>
      </c>
      <c r="J442" s="138"/>
      <c r="L442" s="38" t="str">
        <f>'Control Panel'!$F$39</f>
        <v>M</v>
      </c>
      <c r="M442" s="30">
        <f>E442*'Control Panel'!$G$31*'Control Panel'!$G$39</f>
        <v>0</v>
      </c>
      <c r="N442" s="30">
        <f>F442*'Control Panel'!$G$32*'Control Panel'!$G$39</f>
        <v>0</v>
      </c>
      <c r="O442" s="30">
        <f>G442*'Control Panel'!$G$33*'Control Panel'!$G$39</f>
        <v>0</v>
      </c>
      <c r="P442" s="37"/>
    </row>
    <row r="443" spans="1:16" ht="15.75" hidden="1" customHeight="1" thickBot="1" x14ac:dyDescent="0.3">
      <c r="A443" s="23" t="s">
        <v>29</v>
      </c>
      <c r="B443" s="161"/>
      <c r="D443" s="76" t="str">
        <f>'Control Panel'!$E$40</f>
        <v>Future</v>
      </c>
      <c r="E443" s="83">
        <f>COUNTIFS('Module 33'!$C:$C,'Control Panel'!$F$31,'Module 33'!$AB:$AB,'Control Panel'!$F$40)</f>
        <v>0</v>
      </c>
      <c r="F443" s="84">
        <f>COUNTIFS('Module 33'!$C:$C,'Control Panel'!$F$32,'Module 33'!$AB:$AB,'Control Panel'!$F$40)</f>
        <v>0</v>
      </c>
      <c r="G443" s="85">
        <f>COUNTIFS('Module 33'!$C:$C,'Control Panel'!$F$33,'Module 33'!$AB:$AB,'Control Panel'!$F$40)</f>
        <v>0</v>
      </c>
      <c r="H443" s="73">
        <f t="shared" si="70"/>
        <v>0</v>
      </c>
      <c r="I443" s="145">
        <f>COUNTIFS('Module 33'!$G:$G,"&lt;&gt;",'Module 33'!$AB:$AB,'Control Panel'!$F$40)</f>
        <v>0</v>
      </c>
      <c r="J443" s="138"/>
      <c r="L443" s="38" t="str">
        <f>'Control Panel'!$F$40</f>
        <v>F</v>
      </c>
      <c r="M443" s="30">
        <f>E443*'Control Panel'!$G$31*'Control Panel'!$G$40</f>
        <v>0</v>
      </c>
      <c r="N443" s="30">
        <f>F443*'Control Panel'!$G$32*'Control Panel'!$G$40</f>
        <v>0</v>
      </c>
      <c r="O443" s="30">
        <f>G443*'Control Panel'!$G$33*'Control Panel'!$G$40</f>
        <v>0</v>
      </c>
      <c r="P443" s="37"/>
    </row>
    <row r="444" spans="1:16" ht="15.75" hidden="1" customHeight="1" thickBot="1" x14ac:dyDescent="0.3">
      <c r="A444" s="26" t="str">
        <f>IF('Module 30'!$AC$12&gt;0,"Yes","No")</f>
        <v>No</v>
      </c>
      <c r="B444" s="162">
        <f>IF(A444="Yes",1,0)</f>
        <v>0</v>
      </c>
      <c r="D444" s="89" t="str">
        <f>'Control Panel'!$E$41</f>
        <v>Not Available</v>
      </c>
      <c r="E444" s="80">
        <f>COUNTIFS('Module 33'!$C:$C,'Control Panel'!$F$31,'Module 33'!$AB:$AB,'Control Panel'!$F$41)</f>
        <v>0</v>
      </c>
      <c r="F444" s="81">
        <f>COUNTIFS('Module 33'!$C:$C,'Control Panel'!$F$32,'Module 33'!$AB:$AB,'Control Panel'!$F$41)</f>
        <v>0</v>
      </c>
      <c r="G444" s="82">
        <f>COUNTIFS('Module 33'!$C:$C,'Control Panel'!$F$33,'Module 33'!$AB:$AB,'Control Panel'!$F$41)</f>
        <v>0</v>
      </c>
      <c r="H444" s="71">
        <f t="shared" si="70"/>
        <v>0</v>
      </c>
      <c r="I444" s="146">
        <f>COUNTIFS('Module 33'!$G:$G,"&lt;&gt;",'Module 33'!$AB:$AB,'Control Panel'!$F$41)</f>
        <v>0</v>
      </c>
      <c r="J444" s="138"/>
      <c r="L444" s="38" t="str">
        <f>'Control Panel'!$F$41</f>
        <v>N</v>
      </c>
      <c r="M444" s="30">
        <f>E444*'Control Panel'!$G$31*'Control Panel'!$G$41</f>
        <v>0</v>
      </c>
      <c r="N444" s="30">
        <f>F444*'Control Panel'!$G$32*'Control Panel'!$G$41</f>
        <v>0</v>
      </c>
      <c r="O444" s="30">
        <f>G444*'Control Panel'!$G$33*'Control Panel'!$G$41</f>
        <v>0</v>
      </c>
      <c r="P444" s="37"/>
    </row>
    <row r="445" spans="1:16" ht="15.75" hidden="1" customHeight="1" thickBot="1" x14ac:dyDescent="0.3">
      <c r="D445" s="86" t="str">
        <f>$D$93</f>
        <v>Total:</v>
      </c>
      <c r="E445" s="87">
        <f>SUM(E439:E444)</f>
        <v>0</v>
      </c>
      <c r="F445" s="87">
        <f>SUM(F439:F444)</f>
        <v>0</v>
      </c>
      <c r="G445" s="87">
        <f>SUM(G439:G444)</f>
        <v>0</v>
      </c>
      <c r="H445" s="88">
        <f>SUM(H439:H444)</f>
        <v>0</v>
      </c>
      <c r="I445" s="88">
        <f>SUM(I439:I444)</f>
        <v>0</v>
      </c>
      <c r="J445" s="164"/>
      <c r="L445" s="38" t="str">
        <f>D445</f>
        <v>Total:</v>
      </c>
      <c r="M445" s="30">
        <f>SUM(M439:M444)</f>
        <v>0</v>
      </c>
      <c r="N445" s="30">
        <f>SUM(N439:N444)</f>
        <v>0</v>
      </c>
      <c r="O445" s="30">
        <f>SUM(O439:O444)</f>
        <v>0</v>
      </c>
      <c r="P445" s="37"/>
    </row>
    <row r="446" spans="1:16" ht="15.75" hidden="1" customHeight="1" thickBot="1" x14ac:dyDescent="0.3">
      <c r="D446" s="61"/>
      <c r="H446" s="4"/>
      <c r="L446" s="30" t="s">
        <v>34</v>
      </c>
      <c r="M446" s="39" t="str">
        <f t="shared" ref="M446:O446" si="71">IF(M438=0,"NA",M445/M438)</f>
        <v>NA</v>
      </c>
      <c r="N446" s="39" t="str">
        <f t="shared" si="71"/>
        <v>NA</v>
      </c>
      <c r="O446" s="39" t="str">
        <f t="shared" si="71"/>
        <v>NA</v>
      </c>
      <c r="P446" s="37"/>
    </row>
    <row r="447" spans="1:16" ht="15.75" hidden="1" customHeight="1" thickBot="1" x14ac:dyDescent="0.3">
      <c r="D447" s="475" t="str">
        <f>'Control Panel'!F80&amp;" - "&amp;'Control Panel'!E80</f>
        <v>4.35 - Module 34</v>
      </c>
      <c r="E447" s="476"/>
      <c r="F447" s="476"/>
      <c r="G447" s="20"/>
      <c r="H447" s="20"/>
      <c r="I447" s="20" t="str">
        <f>$I$84</f>
        <v xml:space="preserve">Overall Compliance: </v>
      </c>
      <c r="J447" s="21" t="str">
        <f>IF(SUM(M456:O456)=0,"N/A",SUM(M456:O456)/SUM(M449:O449))</f>
        <v>N/A</v>
      </c>
      <c r="L447" s="30"/>
      <c r="M447" s="30"/>
      <c r="N447" s="30"/>
      <c r="O447" s="30"/>
      <c r="P447" s="37"/>
    </row>
    <row r="448" spans="1:16" ht="15.75" hidden="1" customHeight="1" thickBot="1" x14ac:dyDescent="0.3">
      <c r="D448" s="464" t="str">
        <f>$D$85</f>
        <v>Availability</v>
      </c>
      <c r="E448" s="466" t="str">
        <f>$E$85</f>
        <v>Priority</v>
      </c>
      <c r="F448" s="466"/>
      <c r="G448" s="466"/>
      <c r="H448" s="467" t="str">
        <f>$H$85</f>
        <v>Total</v>
      </c>
      <c r="I448" s="469" t="str">
        <f>$I$85</f>
        <v>Comments</v>
      </c>
      <c r="J448" s="462" t="str">
        <f>$J$85</f>
        <v>Availability by Type</v>
      </c>
      <c r="L448" s="30"/>
      <c r="M448" s="38" t="str">
        <f>'Control Panel'!$F$31</f>
        <v>H</v>
      </c>
      <c r="N448" s="38" t="str">
        <f>'Control Panel'!$F$32</f>
        <v>M</v>
      </c>
      <c r="O448" s="38" t="str">
        <f>'Control Panel'!$F$33</f>
        <v>L</v>
      </c>
      <c r="P448" s="37"/>
    </row>
    <row r="449" spans="1:16" ht="15.75" hidden="1" customHeight="1" thickBot="1" x14ac:dyDescent="0.3">
      <c r="D449" s="465"/>
      <c r="E449" s="77" t="str">
        <f>'Control Panel'!$E$31</f>
        <v>High</v>
      </c>
      <c r="F449" s="78" t="str">
        <f>'Control Panel'!$E$32</f>
        <v>Medium</v>
      </c>
      <c r="G449" s="79" t="str">
        <f>'Control Panel'!$E$33</f>
        <v>Low</v>
      </c>
      <c r="H449" s="468"/>
      <c r="I449" s="470"/>
      <c r="J449" s="463"/>
      <c r="L449" s="38" t="s">
        <v>33</v>
      </c>
      <c r="M449" s="30">
        <f>E456*'Control Panel'!$G$31*'Control Panel'!$G$36</f>
        <v>0</v>
      </c>
      <c r="N449" s="30">
        <f>F456*'Control Panel'!$G$32*'Control Panel'!$G$36</f>
        <v>0</v>
      </c>
      <c r="O449" s="30">
        <f>G456*'Control Panel'!$G$33*'Control Panel'!$G$36</f>
        <v>0</v>
      </c>
      <c r="P449" s="37"/>
    </row>
    <row r="450" spans="1:16" ht="15.75" hidden="1" customHeight="1" thickBot="1" x14ac:dyDescent="0.3">
      <c r="D450" s="90" t="str">
        <f>'Control Panel'!$E$36</f>
        <v>Yes</v>
      </c>
      <c r="E450" s="83">
        <f>COUNTIFS('Module 34'!$C:$C,'Control Panel'!$F$31,'Module 34'!$AB:$AB,'Control Panel'!$F$36)</f>
        <v>0</v>
      </c>
      <c r="F450" s="84">
        <f>COUNTIFS('Module 34'!$C:$C,'Control Panel'!$F$32,'Module 34'!$AB:$AB,'Control Panel'!$F$36)</f>
        <v>0</v>
      </c>
      <c r="G450" s="85">
        <f>COUNTIFS('Module 34'!$C:$C,'Control Panel'!$F$33,'Module 34'!$AB:$AB,'Control Panel'!$F$36)</f>
        <v>0</v>
      </c>
      <c r="H450" s="73">
        <f>SUM(E450:G450)</f>
        <v>0</v>
      </c>
      <c r="I450" s="145">
        <f>COUNTIFS('Module 34'!$G:$G,"&lt;&gt;",'Module 34'!$AB:$AB,'Control Panel'!$F$36)</f>
        <v>0</v>
      </c>
      <c r="J450" s="74"/>
      <c r="L450" s="38" t="str">
        <f>'Control Panel'!$F$36</f>
        <v>Y</v>
      </c>
      <c r="M450" s="30">
        <f>E450*'Control Panel'!$G$31*'Control Panel'!$G$36</f>
        <v>0</v>
      </c>
      <c r="N450" s="30">
        <f>F450*'Control Panel'!$G$32*'Control Panel'!$G$36</f>
        <v>0</v>
      </c>
      <c r="O450" s="30">
        <f>G450*'Control Panel'!$G$33*'Control Panel'!$G$36</f>
        <v>0</v>
      </c>
      <c r="P450" s="37"/>
    </row>
    <row r="451" spans="1:16" ht="15.75" hidden="1" customHeight="1" thickBot="1" x14ac:dyDescent="0.3">
      <c r="D451" s="70" t="str">
        <f>'Control Panel'!$E$37</f>
        <v>Reporting</v>
      </c>
      <c r="E451" s="80">
        <f>COUNTIFS('Module 34'!$C:$C,'Control Panel'!$F$31,'Module 34'!$AB:$AB,'Control Panel'!$F$37)</f>
        <v>0</v>
      </c>
      <c r="F451" s="81">
        <f>COUNTIFS('Module 34'!$C:$C,'Control Panel'!$F$32,'Module 34'!$AB:$AB,'Control Panel'!$F$37)</f>
        <v>0</v>
      </c>
      <c r="G451" s="82">
        <f>COUNTIFS('Module 34'!$C:$C,'Control Panel'!$F$33,'Module 34'!$AB:$AB,'Control Panel'!$F$37)</f>
        <v>0</v>
      </c>
      <c r="H451" s="71">
        <f t="shared" ref="H451:H455" si="72">SUM(E451:G451)</f>
        <v>0</v>
      </c>
      <c r="I451" s="146">
        <f>COUNTIFS('Module 34'!$G:$G,"&lt;&gt;",'Module 34'!$AB:$AB,'Control Panel'!$F$37)</f>
        <v>0</v>
      </c>
      <c r="J451" s="138"/>
      <c r="L451" s="38" t="str">
        <f>'Control Panel'!$F$37</f>
        <v>R</v>
      </c>
      <c r="M451" s="30">
        <f>E451*'Control Panel'!$G$31*'Control Panel'!$G$37</f>
        <v>0</v>
      </c>
      <c r="N451" s="30">
        <f>F451*'Control Panel'!$G$32*'Control Panel'!$G$37</f>
        <v>0</v>
      </c>
      <c r="O451" s="30">
        <f>G451*'Control Panel'!$G$33*'Control Panel'!$G$37</f>
        <v>0</v>
      </c>
      <c r="P451" s="37"/>
    </row>
    <row r="452" spans="1:16" ht="15.75" hidden="1" customHeight="1" thickBot="1" x14ac:dyDescent="0.3">
      <c r="D452" s="72" t="str">
        <f>'Control Panel'!$E$38</f>
        <v>Third Party</v>
      </c>
      <c r="E452" s="83">
        <f>COUNTIFS('Module 34'!$C:$C,'Control Panel'!$F$31,'Module 34'!$AB:$AB,'Control Panel'!$F$38)</f>
        <v>0</v>
      </c>
      <c r="F452" s="84">
        <f>COUNTIFS('Module 34'!$C:$C,'Control Panel'!$F$32,'Module 34'!$AB:$AB,'Control Panel'!$F$38)</f>
        <v>0</v>
      </c>
      <c r="G452" s="85">
        <f>COUNTIFS('Module 34'!$C:$C,'Control Panel'!$F$33,'Module 34'!$AB:$AB,'Control Panel'!$F$38)</f>
        <v>0</v>
      </c>
      <c r="H452" s="73">
        <f t="shared" si="72"/>
        <v>0</v>
      </c>
      <c r="I452" s="145">
        <f>COUNTIFS('Module 34'!$G:$G,"&lt;&gt;",'Module 34'!$AB:$AB,'Control Panel'!$F$38)</f>
        <v>0</v>
      </c>
      <c r="J452" s="138"/>
      <c r="L452" s="38" t="str">
        <f>'Control Panel'!$F$38</f>
        <v>T</v>
      </c>
      <c r="M452" s="30">
        <f>E452*'Control Panel'!$G$31*'Control Panel'!$G$38</f>
        <v>0</v>
      </c>
      <c r="N452" s="30">
        <f>F452*'Control Panel'!$G$32*'Control Panel'!$G$38</f>
        <v>0</v>
      </c>
      <c r="O452" s="30">
        <f>G452*'Control Panel'!$G$33*'Control Panel'!$G$38</f>
        <v>0</v>
      </c>
      <c r="P452" s="37"/>
    </row>
    <row r="453" spans="1:16" ht="15.75" hidden="1" customHeight="1" thickBot="1" x14ac:dyDescent="0.3">
      <c r="A453" s="22" t="s">
        <v>28</v>
      </c>
      <c r="B453" s="160"/>
      <c r="D453" s="75" t="str">
        <f>'Control Panel'!$E$39</f>
        <v>Modification</v>
      </c>
      <c r="E453" s="80">
        <f>COUNTIFS('Module 34'!$C:$C,'Control Panel'!$F$31,'Module 34'!$AB:$AB,'Control Panel'!$F$39)</f>
        <v>0</v>
      </c>
      <c r="F453" s="81">
        <f>COUNTIFS('Module 34'!$C:$C,'Control Panel'!$F$32,'Module 34'!$AB:$AB,'Control Panel'!$F$39)</f>
        <v>0</v>
      </c>
      <c r="G453" s="82">
        <f>COUNTIFS('Module 34'!$C:$C,'Control Panel'!$F$33,'Module 34'!$AB:$AB,'Control Panel'!$F$39)</f>
        <v>0</v>
      </c>
      <c r="H453" s="71">
        <f t="shared" si="72"/>
        <v>0</v>
      </c>
      <c r="I453" s="146">
        <f>COUNTIFS('Module 34'!$G:$G,"&lt;&gt;",'Module 34'!$AB:$AB,'Control Panel'!$F$39)</f>
        <v>0</v>
      </c>
      <c r="J453" s="138"/>
      <c r="L453" s="38" t="str">
        <f>'Control Panel'!$F$39</f>
        <v>M</v>
      </c>
      <c r="M453" s="30">
        <f>E453*'Control Panel'!$G$31*'Control Panel'!$G$39</f>
        <v>0</v>
      </c>
      <c r="N453" s="30">
        <f>F453*'Control Panel'!$G$32*'Control Panel'!$G$39</f>
        <v>0</v>
      </c>
      <c r="O453" s="30">
        <f>G453*'Control Panel'!$G$33*'Control Panel'!$G$39</f>
        <v>0</v>
      </c>
      <c r="P453" s="37"/>
    </row>
    <row r="454" spans="1:16" ht="15.75" hidden="1" customHeight="1" thickBot="1" x14ac:dyDescent="0.3">
      <c r="A454" s="23" t="s">
        <v>29</v>
      </c>
      <c r="B454" s="161"/>
      <c r="D454" s="76" t="str">
        <f>'Control Panel'!$E$40</f>
        <v>Future</v>
      </c>
      <c r="E454" s="83">
        <f>COUNTIFS('Module 34'!$C:$C,'Control Panel'!$F$31,'Module 34'!$AB:$AB,'Control Panel'!$F$40)</f>
        <v>0</v>
      </c>
      <c r="F454" s="84">
        <f>COUNTIFS('Module 34'!$C:$C,'Control Panel'!$F$32,'Module 34'!$AB:$AB,'Control Panel'!$F$40)</f>
        <v>0</v>
      </c>
      <c r="G454" s="85">
        <f>COUNTIFS('Module 34'!$C:$C,'Control Panel'!$F$33,'Module 34'!$AB:$AB,'Control Panel'!$F$40)</f>
        <v>0</v>
      </c>
      <c r="H454" s="73">
        <f t="shared" si="72"/>
        <v>0</v>
      </c>
      <c r="I454" s="145">
        <f>COUNTIFS('Module 34'!$G:$G,"&lt;&gt;",'Module 34'!$AB:$AB,'Control Panel'!$F$40)</f>
        <v>0</v>
      </c>
      <c r="J454" s="138"/>
      <c r="L454" s="38" t="str">
        <f>'Control Panel'!$F$40</f>
        <v>F</v>
      </c>
      <c r="M454" s="30">
        <f>E454*'Control Panel'!$G$31*'Control Panel'!$G$40</f>
        <v>0</v>
      </c>
      <c r="N454" s="30">
        <f>F454*'Control Panel'!$G$32*'Control Panel'!$G$40</f>
        <v>0</v>
      </c>
      <c r="O454" s="30">
        <f>G454*'Control Panel'!$G$33*'Control Panel'!$G$40</f>
        <v>0</v>
      </c>
      <c r="P454" s="37"/>
    </row>
    <row r="455" spans="1:16" ht="15.75" hidden="1" customHeight="1" thickBot="1" x14ac:dyDescent="0.3">
      <c r="A455" s="26" t="str">
        <f>IF('Module 30'!$AC$12&gt;0,"Yes","No")</f>
        <v>No</v>
      </c>
      <c r="B455" s="162">
        <f>IF(A455="Yes",1,0)</f>
        <v>0</v>
      </c>
      <c r="D455" s="89" t="str">
        <f>'Control Panel'!$E$41</f>
        <v>Not Available</v>
      </c>
      <c r="E455" s="80">
        <f>COUNTIFS('Module 34'!$C:$C,'Control Panel'!$F$31,'Module 34'!$AB:$AB,'Control Panel'!$F$41)</f>
        <v>0</v>
      </c>
      <c r="F455" s="81">
        <f>COUNTIFS('Module 34'!$C:$C,'Control Panel'!$F$32,'Module 34'!$AB:$AB,'Control Panel'!$F$41)</f>
        <v>0</v>
      </c>
      <c r="G455" s="82">
        <f>COUNTIFS('Module 34'!$C:$C,'Control Panel'!$F$33,'Module 34'!$AB:$AB,'Control Panel'!$F$41)</f>
        <v>0</v>
      </c>
      <c r="H455" s="71">
        <f t="shared" si="72"/>
        <v>0</v>
      </c>
      <c r="I455" s="146">
        <f>COUNTIFS('Module 34'!$G:$G,"&lt;&gt;",'Module 34'!$AB:$AB,'Control Panel'!$F$41)</f>
        <v>0</v>
      </c>
      <c r="J455" s="138"/>
      <c r="L455" s="38" t="str">
        <f>'Control Panel'!$F$41</f>
        <v>N</v>
      </c>
      <c r="M455" s="30">
        <f>E455*'Control Panel'!$G$31*'Control Panel'!$G$41</f>
        <v>0</v>
      </c>
      <c r="N455" s="30">
        <f>F455*'Control Panel'!$G$32*'Control Panel'!$G$41</f>
        <v>0</v>
      </c>
      <c r="O455" s="30">
        <f>G455*'Control Panel'!$G$33*'Control Panel'!$G$41</f>
        <v>0</v>
      </c>
      <c r="P455" s="37"/>
    </row>
    <row r="456" spans="1:16" ht="15.75" hidden="1" customHeight="1" thickBot="1" x14ac:dyDescent="0.3">
      <c r="D456" s="86" t="str">
        <f>$D$93</f>
        <v>Total:</v>
      </c>
      <c r="E456" s="87">
        <f>SUM(E450:E455)</f>
        <v>0</v>
      </c>
      <c r="F456" s="87">
        <f>SUM(F450:F455)</f>
        <v>0</v>
      </c>
      <c r="G456" s="87">
        <f>SUM(G450:G455)</f>
        <v>0</v>
      </c>
      <c r="H456" s="88">
        <f>SUM(H450:H455)</f>
        <v>0</v>
      </c>
      <c r="I456" s="88">
        <f>SUM(I450:I455)</f>
        <v>0</v>
      </c>
      <c r="J456" s="164"/>
      <c r="L456" s="38" t="str">
        <f>D456</f>
        <v>Total:</v>
      </c>
      <c r="M456" s="30">
        <f>SUM(M450:M455)</f>
        <v>0</v>
      </c>
      <c r="N456" s="30">
        <f>SUM(N450:N455)</f>
        <v>0</v>
      </c>
      <c r="O456" s="30">
        <f>SUM(O450:O455)</f>
        <v>0</v>
      </c>
      <c r="P456" s="37"/>
    </row>
    <row r="457" spans="1:16" ht="15.75" hidden="1" customHeight="1" thickBot="1" x14ac:dyDescent="0.3">
      <c r="D457" s="61"/>
      <c r="H457" s="4"/>
      <c r="L457" s="30" t="s">
        <v>34</v>
      </c>
      <c r="M457" s="39" t="str">
        <f t="shared" ref="M457:O457" si="73">IF(M449=0,"NA",M456/M449)</f>
        <v>NA</v>
      </c>
      <c r="N457" s="39" t="str">
        <f t="shared" si="73"/>
        <v>NA</v>
      </c>
      <c r="O457" s="39" t="str">
        <f t="shared" si="73"/>
        <v>NA</v>
      </c>
      <c r="P457" s="37"/>
    </row>
    <row r="458" spans="1:16" ht="15.75" hidden="1" customHeight="1" thickBot="1" x14ac:dyDescent="0.3">
      <c r="D458" s="475" t="str">
        <f>'Control Panel'!F81&amp;" - "&amp;'Control Panel'!E81</f>
        <v>4.36 - Module 35</v>
      </c>
      <c r="E458" s="476"/>
      <c r="F458" s="476"/>
      <c r="G458" s="20"/>
      <c r="H458" s="20"/>
      <c r="I458" s="20" t="str">
        <f>$I$84</f>
        <v xml:space="preserve">Overall Compliance: </v>
      </c>
      <c r="J458" s="21" t="str">
        <f>IF(SUM(M467:O467)=0,"N/A",SUM(M467:O467)/SUM(M460:O460))</f>
        <v>N/A</v>
      </c>
      <c r="L458" s="30"/>
      <c r="M458" s="30"/>
      <c r="N458" s="30"/>
      <c r="O458" s="30"/>
      <c r="P458" s="37"/>
    </row>
    <row r="459" spans="1:16" ht="15.75" hidden="1" customHeight="1" thickBot="1" x14ac:dyDescent="0.3">
      <c r="D459" s="464" t="str">
        <f>$D$85</f>
        <v>Availability</v>
      </c>
      <c r="E459" s="466" t="str">
        <f>$E$85</f>
        <v>Priority</v>
      </c>
      <c r="F459" s="466"/>
      <c r="G459" s="466"/>
      <c r="H459" s="467" t="str">
        <f>$H$85</f>
        <v>Total</v>
      </c>
      <c r="I459" s="469" t="str">
        <f>$I$85</f>
        <v>Comments</v>
      </c>
      <c r="J459" s="462" t="str">
        <f>$J$85</f>
        <v>Availability by Type</v>
      </c>
      <c r="L459" s="30"/>
      <c r="M459" s="38" t="str">
        <f>'Control Panel'!$F$31</f>
        <v>H</v>
      </c>
      <c r="N459" s="38" t="str">
        <f>'Control Panel'!$F$32</f>
        <v>M</v>
      </c>
      <c r="O459" s="38" t="str">
        <f>'Control Panel'!$F$33</f>
        <v>L</v>
      </c>
      <c r="P459" s="37"/>
    </row>
    <row r="460" spans="1:16" ht="15.75" hidden="1" customHeight="1" thickBot="1" x14ac:dyDescent="0.3">
      <c r="D460" s="465"/>
      <c r="E460" s="77" t="str">
        <f>'Control Panel'!$E$31</f>
        <v>High</v>
      </c>
      <c r="F460" s="78" t="str">
        <f>'Control Panel'!$E$32</f>
        <v>Medium</v>
      </c>
      <c r="G460" s="79" t="str">
        <f>'Control Panel'!$E$33</f>
        <v>Low</v>
      </c>
      <c r="H460" s="468"/>
      <c r="I460" s="470"/>
      <c r="J460" s="463"/>
      <c r="L460" s="38" t="s">
        <v>33</v>
      </c>
      <c r="M460" s="30">
        <f>E467*'Control Panel'!$G$31*'Control Panel'!$G$36</f>
        <v>0</v>
      </c>
      <c r="N460" s="30">
        <f>F467*'Control Panel'!$G$32*'Control Panel'!$G$36</f>
        <v>0</v>
      </c>
      <c r="O460" s="30">
        <f>G467*'Control Panel'!$G$33*'Control Panel'!$G$36</f>
        <v>0</v>
      </c>
      <c r="P460" s="37"/>
    </row>
    <row r="461" spans="1:16" ht="15.75" hidden="1" customHeight="1" thickBot="1" x14ac:dyDescent="0.3">
      <c r="D461" s="90" t="str">
        <f>'Control Panel'!$E$36</f>
        <v>Yes</v>
      </c>
      <c r="E461" s="83">
        <f>COUNTIFS('Module 35'!$C:$C,'Control Panel'!$F$31,'Module 35'!$AB:$AB,'Control Panel'!$F$36)</f>
        <v>0</v>
      </c>
      <c r="F461" s="84">
        <f>COUNTIFS('Module 35'!$C:$C,'Control Panel'!$F$32,'Module 35'!$AB:$AB,'Control Panel'!$F$36)</f>
        <v>0</v>
      </c>
      <c r="G461" s="85">
        <f>COUNTIFS('Module 35'!$C:$C,'Control Panel'!$F$33,'Module 35'!$AB:$AB,'Control Panel'!$F$36)</f>
        <v>0</v>
      </c>
      <c r="H461" s="73">
        <f>SUM(E461:G461)</f>
        <v>0</v>
      </c>
      <c r="I461" s="145">
        <f>COUNTIFS('Module 35'!$G:$G,"&lt;&gt;",'Module 35'!$AB:$AB,'Control Panel'!$F$36)</f>
        <v>0</v>
      </c>
      <c r="J461" s="74"/>
      <c r="L461" s="38" t="str">
        <f>'Control Panel'!$F$36</f>
        <v>Y</v>
      </c>
      <c r="M461" s="30">
        <f>E461*'Control Panel'!$G$31*'Control Panel'!$G$36</f>
        <v>0</v>
      </c>
      <c r="N461" s="30">
        <f>F461*'Control Panel'!$G$32*'Control Panel'!$G$36</f>
        <v>0</v>
      </c>
      <c r="O461" s="30">
        <f>G461*'Control Panel'!$G$33*'Control Panel'!$G$36</f>
        <v>0</v>
      </c>
      <c r="P461" s="37"/>
    </row>
    <row r="462" spans="1:16" ht="15.75" hidden="1" customHeight="1" thickBot="1" x14ac:dyDescent="0.3">
      <c r="D462" s="70" t="str">
        <f>'Control Panel'!$E$37</f>
        <v>Reporting</v>
      </c>
      <c r="E462" s="80">
        <f>COUNTIFS('Module 35'!$C:$C,'Control Panel'!$F$31,'Module 35'!$AB:$AB,'Control Panel'!$F$37)</f>
        <v>0</v>
      </c>
      <c r="F462" s="81">
        <f>COUNTIFS('Module 35'!$C:$C,'Control Panel'!$F$32,'Module 35'!$AB:$AB,'Control Panel'!$F$37)</f>
        <v>0</v>
      </c>
      <c r="G462" s="82">
        <f>COUNTIFS('Module 35'!$C:$C,'Control Panel'!$F$33,'Module 35'!$AB:$AB,'Control Panel'!$F$37)</f>
        <v>0</v>
      </c>
      <c r="H462" s="71">
        <f t="shared" ref="H462:H466" si="74">SUM(E462:G462)</f>
        <v>0</v>
      </c>
      <c r="I462" s="146">
        <f>COUNTIFS('Module 35'!$G:$G,"&lt;&gt;",'Module 35'!$AB:$AB,'Control Panel'!$F$37)</f>
        <v>0</v>
      </c>
      <c r="J462" s="138"/>
      <c r="L462" s="38" t="str">
        <f>'Control Panel'!$F$37</f>
        <v>R</v>
      </c>
      <c r="M462" s="30">
        <f>E462*'Control Panel'!$G$31*'Control Panel'!$G$37</f>
        <v>0</v>
      </c>
      <c r="N462" s="30">
        <f>F462*'Control Panel'!$G$32*'Control Panel'!$G$37</f>
        <v>0</v>
      </c>
      <c r="O462" s="30">
        <f>G462*'Control Panel'!$G$33*'Control Panel'!$G$37</f>
        <v>0</v>
      </c>
      <c r="P462" s="37"/>
    </row>
    <row r="463" spans="1:16" ht="15.75" hidden="1" customHeight="1" thickBot="1" x14ac:dyDescent="0.3">
      <c r="D463" s="72" t="str">
        <f>'Control Panel'!$E$38</f>
        <v>Third Party</v>
      </c>
      <c r="E463" s="83">
        <f>COUNTIFS('Module 35'!$C:$C,'Control Panel'!$F$31,'Module 35'!$AB:$AB,'Control Panel'!$F$38)</f>
        <v>0</v>
      </c>
      <c r="F463" s="84">
        <f>COUNTIFS('Module 35'!$C:$C,'Control Panel'!$F$32,'Module 35'!$AB:$AB,'Control Panel'!$F$38)</f>
        <v>0</v>
      </c>
      <c r="G463" s="85">
        <f>COUNTIFS('Module 35'!$C:$C,'Control Panel'!$F$33,'Module 35'!$AB:$AB,'Control Panel'!$F$38)</f>
        <v>0</v>
      </c>
      <c r="H463" s="73">
        <f t="shared" si="74"/>
        <v>0</v>
      </c>
      <c r="I463" s="145">
        <f>COUNTIFS('Module 35'!$G:$G,"&lt;&gt;",'Module 35'!$AB:$AB,'Control Panel'!$F$38)</f>
        <v>0</v>
      </c>
      <c r="J463" s="138"/>
      <c r="L463" s="38" t="str">
        <f>'Control Panel'!$F$38</f>
        <v>T</v>
      </c>
      <c r="M463" s="30">
        <f>E463*'Control Panel'!$G$31*'Control Panel'!$G$38</f>
        <v>0</v>
      </c>
      <c r="N463" s="30">
        <f>F463*'Control Panel'!$G$32*'Control Panel'!$G$38</f>
        <v>0</v>
      </c>
      <c r="O463" s="30">
        <f>G463*'Control Panel'!$G$33*'Control Panel'!$G$38</f>
        <v>0</v>
      </c>
      <c r="P463" s="37"/>
    </row>
    <row r="464" spans="1:16" ht="15.75" hidden="1" customHeight="1" thickBot="1" x14ac:dyDescent="0.3">
      <c r="A464" s="22" t="s">
        <v>28</v>
      </c>
      <c r="B464" s="160"/>
      <c r="D464" s="75" t="str">
        <f>'Control Panel'!$E$39</f>
        <v>Modification</v>
      </c>
      <c r="E464" s="80">
        <f>COUNTIFS('Module 35'!$C:$C,'Control Panel'!$F$31,'Module 35'!$AB:$AB,'Control Panel'!$F$39)</f>
        <v>0</v>
      </c>
      <c r="F464" s="81">
        <f>COUNTIFS('Module 35'!$C:$C,'Control Panel'!$F$32,'Module 35'!$AB:$AB,'Control Panel'!$F$39)</f>
        <v>0</v>
      </c>
      <c r="G464" s="82">
        <f>COUNTIFS('Module 35'!$C:$C,'Control Panel'!$F$33,'Module 35'!$AB:$AB,'Control Panel'!$F$39)</f>
        <v>0</v>
      </c>
      <c r="H464" s="71">
        <f t="shared" si="74"/>
        <v>0</v>
      </c>
      <c r="I464" s="146">
        <f>COUNTIFS('Module 35'!$G:$G,"&lt;&gt;",'Module 35'!$AB:$AB,'Control Panel'!$F$39)</f>
        <v>0</v>
      </c>
      <c r="J464" s="138"/>
      <c r="L464" s="38" t="str">
        <f>'Control Panel'!$F$39</f>
        <v>M</v>
      </c>
      <c r="M464" s="30">
        <f>E464*'Control Panel'!$G$31*'Control Panel'!$G$39</f>
        <v>0</v>
      </c>
      <c r="N464" s="30">
        <f>F464*'Control Panel'!$G$32*'Control Panel'!$G$39</f>
        <v>0</v>
      </c>
      <c r="O464" s="30">
        <f>G464*'Control Panel'!$G$33*'Control Panel'!$G$39</f>
        <v>0</v>
      </c>
      <c r="P464" s="37"/>
    </row>
    <row r="465" spans="1:16" ht="15.75" hidden="1" customHeight="1" thickBot="1" x14ac:dyDescent="0.3">
      <c r="A465" s="23" t="s">
        <v>29</v>
      </c>
      <c r="B465" s="161"/>
      <c r="D465" s="76" t="str">
        <f>'Control Panel'!$E$40</f>
        <v>Future</v>
      </c>
      <c r="E465" s="83">
        <f>COUNTIFS('Module 35'!$C:$C,'Control Panel'!$F$31,'Module 35'!$AB:$AB,'Control Panel'!$F$40)</f>
        <v>0</v>
      </c>
      <c r="F465" s="84">
        <f>COUNTIFS('Module 35'!$C:$C,'Control Panel'!$F$32,'Module 35'!$AB:$AB,'Control Panel'!$F$40)</f>
        <v>0</v>
      </c>
      <c r="G465" s="85">
        <f>COUNTIFS('Module 35'!$C:$C,'Control Panel'!$F$33,'Module 35'!$AB:$AB,'Control Panel'!$F$40)</f>
        <v>0</v>
      </c>
      <c r="H465" s="73">
        <f t="shared" si="74"/>
        <v>0</v>
      </c>
      <c r="I465" s="145">
        <f>COUNTIFS('Module 35'!$G:$G,"&lt;&gt;",'Module 35'!$AB:$AB,'Control Panel'!$F$40)</f>
        <v>0</v>
      </c>
      <c r="J465" s="138"/>
      <c r="L465" s="38" t="str">
        <f>'Control Panel'!$F$40</f>
        <v>F</v>
      </c>
      <c r="M465" s="30">
        <f>E465*'Control Panel'!$G$31*'Control Panel'!$G$40</f>
        <v>0</v>
      </c>
      <c r="N465" s="30">
        <f>F465*'Control Panel'!$G$32*'Control Panel'!$G$40</f>
        <v>0</v>
      </c>
      <c r="O465" s="30">
        <f>G465*'Control Panel'!$G$33*'Control Panel'!$G$40</f>
        <v>0</v>
      </c>
      <c r="P465" s="37"/>
    </row>
    <row r="466" spans="1:16" ht="15.75" hidden="1" customHeight="1" thickBot="1" x14ac:dyDescent="0.3">
      <c r="A466" s="26" t="str">
        <f>IF('Module 30'!$AC$12&gt;0,"Yes","No")</f>
        <v>No</v>
      </c>
      <c r="B466" s="162">
        <f>IF(A466="Yes",1,0)</f>
        <v>0</v>
      </c>
      <c r="D466" s="89" t="str">
        <f>'Control Panel'!$E$41</f>
        <v>Not Available</v>
      </c>
      <c r="E466" s="80">
        <f>COUNTIFS('Module 35'!$C:$C,'Control Panel'!$F$31,'Module 35'!$AB:$AB,'Control Panel'!$F$41)</f>
        <v>0</v>
      </c>
      <c r="F466" s="81">
        <f>COUNTIFS('Module 35'!$C:$C,'Control Panel'!$F$32,'Module 35'!$AB:$AB,'Control Panel'!$F$41)</f>
        <v>0</v>
      </c>
      <c r="G466" s="82">
        <f>COUNTIFS('Module 35'!$C:$C,'Control Panel'!$F$33,'Module 35'!$AB:$AB,'Control Panel'!$F$41)</f>
        <v>0</v>
      </c>
      <c r="H466" s="71">
        <f t="shared" si="74"/>
        <v>0</v>
      </c>
      <c r="I466" s="146">
        <f>COUNTIFS('Module 35'!$G:$G,"&lt;&gt;",'Module 35'!$AB:$AB,'Control Panel'!$F$41)</f>
        <v>0</v>
      </c>
      <c r="J466" s="138"/>
      <c r="L466" s="38" t="str">
        <f>'Control Panel'!$F$41</f>
        <v>N</v>
      </c>
      <c r="M466" s="30">
        <f>E466*'Control Panel'!$G$31*'Control Panel'!$G$41</f>
        <v>0</v>
      </c>
      <c r="N466" s="30">
        <f>F466*'Control Panel'!$G$32*'Control Panel'!$G$41</f>
        <v>0</v>
      </c>
      <c r="O466" s="30">
        <f>G466*'Control Panel'!$G$33*'Control Panel'!$G$41</f>
        <v>0</v>
      </c>
      <c r="P466" s="37"/>
    </row>
    <row r="467" spans="1:16" ht="15.75" hidden="1" customHeight="1" thickBot="1" x14ac:dyDescent="0.3">
      <c r="D467" s="86" t="str">
        <f>$D$93</f>
        <v>Total:</v>
      </c>
      <c r="E467" s="87">
        <f>SUM(E461:E466)</f>
        <v>0</v>
      </c>
      <c r="F467" s="87">
        <f>SUM(F461:F466)</f>
        <v>0</v>
      </c>
      <c r="G467" s="87">
        <f>SUM(G461:G466)</f>
        <v>0</v>
      </c>
      <c r="H467" s="88">
        <f>SUM(H461:H466)</f>
        <v>0</v>
      </c>
      <c r="I467" s="88">
        <f>SUM(I461:I466)</f>
        <v>0</v>
      </c>
      <c r="J467" s="164"/>
      <c r="L467" s="38" t="str">
        <f>D467</f>
        <v>Total:</v>
      </c>
      <c r="M467" s="30">
        <f>SUM(M461:M466)</f>
        <v>0</v>
      </c>
      <c r="N467" s="30">
        <f>SUM(N461:N466)</f>
        <v>0</v>
      </c>
      <c r="O467" s="30">
        <f>SUM(O461:O466)</f>
        <v>0</v>
      </c>
      <c r="P467" s="37"/>
    </row>
    <row r="468" spans="1:16" ht="15.75" hidden="1" customHeight="1" thickBot="1" x14ac:dyDescent="0.3">
      <c r="D468" s="61"/>
      <c r="H468" s="4"/>
      <c r="L468" s="30" t="s">
        <v>34</v>
      </c>
      <c r="M468" s="39" t="str">
        <f t="shared" ref="M468:O468" si="75">IF(M460=0,"NA",M467/M460)</f>
        <v>NA</v>
      </c>
      <c r="N468" s="39" t="str">
        <f t="shared" si="75"/>
        <v>NA</v>
      </c>
      <c r="O468" s="39" t="str">
        <f t="shared" si="75"/>
        <v>NA</v>
      </c>
      <c r="P468" s="37"/>
    </row>
    <row r="469" spans="1:16" ht="15.75" hidden="1" customHeight="1" thickBot="1" x14ac:dyDescent="0.3">
      <c r="D469" s="475" t="str">
        <f>'Control Panel'!F82&amp;" - "&amp;'Control Panel'!E82</f>
        <v>4.37 - Module 36</v>
      </c>
      <c r="E469" s="476"/>
      <c r="F469" s="476"/>
      <c r="G469" s="20"/>
      <c r="H469" s="20"/>
      <c r="I469" s="20" t="str">
        <f>$I$84</f>
        <v xml:space="preserve">Overall Compliance: </v>
      </c>
      <c r="J469" s="21" t="str">
        <f>IF(SUM(M478:O478)=0,"N/A",SUM(M478:O478)/SUM(M471:O471))</f>
        <v>N/A</v>
      </c>
      <c r="L469" s="30"/>
      <c r="M469" s="30"/>
      <c r="N469" s="30"/>
      <c r="O469" s="30"/>
      <c r="P469" s="37"/>
    </row>
    <row r="470" spans="1:16" ht="15.75" hidden="1" customHeight="1" thickBot="1" x14ac:dyDescent="0.3">
      <c r="D470" s="464" t="str">
        <f>$D$85</f>
        <v>Availability</v>
      </c>
      <c r="E470" s="466" t="str">
        <f>$E$85</f>
        <v>Priority</v>
      </c>
      <c r="F470" s="466"/>
      <c r="G470" s="466"/>
      <c r="H470" s="467" t="str">
        <f>$H$85</f>
        <v>Total</v>
      </c>
      <c r="I470" s="469" t="str">
        <f>$I$85</f>
        <v>Comments</v>
      </c>
      <c r="J470" s="462" t="str">
        <f>$J$85</f>
        <v>Availability by Type</v>
      </c>
      <c r="L470" s="30"/>
      <c r="M470" s="38" t="str">
        <f>'Control Panel'!$F$31</f>
        <v>H</v>
      </c>
      <c r="N470" s="38" t="str">
        <f>'Control Panel'!$F$32</f>
        <v>M</v>
      </c>
      <c r="O470" s="38" t="str">
        <f>'Control Panel'!$F$33</f>
        <v>L</v>
      </c>
      <c r="P470" s="37"/>
    </row>
    <row r="471" spans="1:16" ht="15.75" hidden="1" customHeight="1" thickBot="1" x14ac:dyDescent="0.3">
      <c r="D471" s="465"/>
      <c r="E471" s="77" t="str">
        <f>'Control Panel'!$E$31</f>
        <v>High</v>
      </c>
      <c r="F471" s="78" t="str">
        <f>'Control Panel'!$E$32</f>
        <v>Medium</v>
      </c>
      <c r="G471" s="79" t="str">
        <f>'Control Panel'!$E$33</f>
        <v>Low</v>
      </c>
      <c r="H471" s="468"/>
      <c r="I471" s="470"/>
      <c r="J471" s="463"/>
      <c r="L471" s="38" t="s">
        <v>33</v>
      </c>
      <c r="M471" s="30">
        <f>E478*'Control Panel'!$G$31*'Control Panel'!$G$36</f>
        <v>0</v>
      </c>
      <c r="N471" s="30">
        <f>F478*'Control Panel'!$G$32*'Control Panel'!$G$36</f>
        <v>0</v>
      </c>
      <c r="O471" s="30">
        <f>G478*'Control Panel'!$G$33*'Control Panel'!$G$36</f>
        <v>0</v>
      </c>
      <c r="P471" s="37"/>
    </row>
    <row r="472" spans="1:16" ht="15.75" hidden="1" customHeight="1" thickBot="1" x14ac:dyDescent="0.3">
      <c r="D472" s="90" t="str">
        <f>'Control Panel'!$E$36</f>
        <v>Yes</v>
      </c>
      <c r="E472" s="83">
        <f>COUNTIFS('Module 36'!$C:$C,'Control Panel'!$F$31,'Module 36'!$AB:$AB,'Control Panel'!$F$36)</f>
        <v>0</v>
      </c>
      <c r="F472" s="84">
        <f>COUNTIFS('Module 36'!$C:$C,'Control Panel'!$F$32,'Module 36'!$AB:$AB,'Control Panel'!$F$36)</f>
        <v>0</v>
      </c>
      <c r="G472" s="85">
        <f>COUNTIFS('Module 36'!$C:$C,'Control Panel'!$F$33,'Module 36'!$AB:$AB,'Control Panel'!$F$36)</f>
        <v>0</v>
      </c>
      <c r="H472" s="73">
        <f>SUM(E472:G472)</f>
        <v>0</v>
      </c>
      <c r="I472" s="145">
        <f>COUNTIFS('Module 36'!$G:$G,"&lt;&gt;",'Module 36'!$AB:$AB,'Control Panel'!$F$36)</f>
        <v>0</v>
      </c>
      <c r="J472" s="74"/>
      <c r="L472" s="38" t="str">
        <f>'Control Panel'!$F$36</f>
        <v>Y</v>
      </c>
      <c r="M472" s="30">
        <f>E472*'Control Panel'!$G$31*'Control Panel'!$G$36</f>
        <v>0</v>
      </c>
      <c r="N472" s="30">
        <f>F472*'Control Panel'!$G$32*'Control Panel'!$G$36</f>
        <v>0</v>
      </c>
      <c r="O472" s="30">
        <f>G472*'Control Panel'!$G$33*'Control Panel'!$G$36</f>
        <v>0</v>
      </c>
      <c r="P472" s="37"/>
    </row>
    <row r="473" spans="1:16" ht="15.75" hidden="1" customHeight="1" thickBot="1" x14ac:dyDescent="0.3">
      <c r="D473" s="70" t="str">
        <f>'Control Panel'!$E$37</f>
        <v>Reporting</v>
      </c>
      <c r="E473" s="80">
        <f>COUNTIFS('Module 36'!$C:$C,'Control Panel'!$F$31,'Module 36'!$AB:$AB,'Control Panel'!$F$37)</f>
        <v>0</v>
      </c>
      <c r="F473" s="81">
        <f>COUNTIFS('Module 36'!$C:$C,'Control Panel'!$F$32,'Module 36'!$AB:$AB,'Control Panel'!$F$37)</f>
        <v>0</v>
      </c>
      <c r="G473" s="82">
        <f>COUNTIFS('Module 36'!$C:$C,'Control Panel'!$F$33,'Module 36'!$AB:$AB,'Control Panel'!$F$37)</f>
        <v>0</v>
      </c>
      <c r="H473" s="71">
        <f t="shared" ref="H473:H477" si="76">SUM(E473:G473)</f>
        <v>0</v>
      </c>
      <c r="I473" s="146">
        <f>COUNTIFS('Module 36'!$G:$G,"&lt;&gt;",'Module 36'!$AB:$AB,'Control Panel'!$F$37)</f>
        <v>0</v>
      </c>
      <c r="J473" s="138"/>
      <c r="L473" s="38" t="str">
        <f>'Control Panel'!$F$37</f>
        <v>R</v>
      </c>
      <c r="M473" s="30">
        <f>E473*'Control Panel'!$G$31*'Control Panel'!$G$37</f>
        <v>0</v>
      </c>
      <c r="N473" s="30">
        <f>F473*'Control Panel'!$G$32*'Control Panel'!$G$37</f>
        <v>0</v>
      </c>
      <c r="O473" s="30">
        <f>G473*'Control Panel'!$G$33*'Control Panel'!$G$37</f>
        <v>0</v>
      </c>
      <c r="P473" s="37"/>
    </row>
    <row r="474" spans="1:16" ht="15.75" hidden="1" customHeight="1" thickBot="1" x14ac:dyDescent="0.3">
      <c r="D474" s="72" t="str">
        <f>'Control Panel'!$E$38</f>
        <v>Third Party</v>
      </c>
      <c r="E474" s="83">
        <f>COUNTIFS('Module 36'!$C:$C,'Control Panel'!$F$31,'Module 36'!$AB:$AB,'Control Panel'!$F$38)</f>
        <v>0</v>
      </c>
      <c r="F474" s="84">
        <f>COUNTIFS('Module 36'!$C:$C,'Control Panel'!$F$32,'Module 36'!$AB:$AB,'Control Panel'!$F$38)</f>
        <v>0</v>
      </c>
      <c r="G474" s="85">
        <f>COUNTIFS('Module 36'!$C:$C,'Control Panel'!$F$33,'Module 36'!$AB:$AB,'Control Panel'!$F$38)</f>
        <v>0</v>
      </c>
      <c r="H474" s="73">
        <f t="shared" si="76"/>
        <v>0</v>
      </c>
      <c r="I474" s="145">
        <f>COUNTIFS('Module 36'!$G:$G,"&lt;&gt;",'Module 36'!$AB:$AB,'Control Panel'!$F$38)</f>
        <v>0</v>
      </c>
      <c r="J474" s="138"/>
      <c r="L474" s="38" t="str">
        <f>'Control Panel'!$F$38</f>
        <v>T</v>
      </c>
      <c r="M474" s="30">
        <f>E474*'Control Panel'!$G$31*'Control Panel'!$G$38</f>
        <v>0</v>
      </c>
      <c r="N474" s="30">
        <f>F474*'Control Panel'!$G$32*'Control Panel'!$G$38</f>
        <v>0</v>
      </c>
      <c r="O474" s="30">
        <f>G474*'Control Panel'!$G$33*'Control Panel'!$G$38</f>
        <v>0</v>
      </c>
      <c r="P474" s="37"/>
    </row>
    <row r="475" spans="1:16" ht="15.75" hidden="1" customHeight="1" thickBot="1" x14ac:dyDescent="0.3">
      <c r="A475" s="22" t="s">
        <v>28</v>
      </c>
      <c r="B475" s="160"/>
      <c r="D475" s="75" t="str">
        <f>'Control Panel'!$E$39</f>
        <v>Modification</v>
      </c>
      <c r="E475" s="80">
        <f>COUNTIFS('Module 36'!$C:$C,'Control Panel'!$F$31,'Module 36'!$AB:$AB,'Control Panel'!$F$39)</f>
        <v>0</v>
      </c>
      <c r="F475" s="81">
        <f>COUNTIFS('Module 36'!$C:$C,'Control Panel'!$F$32,'Module 36'!$AB:$AB,'Control Panel'!$F$39)</f>
        <v>0</v>
      </c>
      <c r="G475" s="82">
        <f>COUNTIFS('Module 36'!$C:$C,'Control Panel'!$F$33,'Module 36'!$AB:$AB,'Control Panel'!$F$39)</f>
        <v>0</v>
      </c>
      <c r="H475" s="71">
        <f t="shared" si="76"/>
        <v>0</v>
      </c>
      <c r="I475" s="146">
        <f>COUNTIFS('Module 36'!$G:$G,"&lt;&gt;",'Module 36'!$AB:$AB,'Control Panel'!$F$39)</f>
        <v>0</v>
      </c>
      <c r="J475" s="138"/>
      <c r="L475" s="38" t="str">
        <f>'Control Panel'!$F$39</f>
        <v>M</v>
      </c>
      <c r="M475" s="30">
        <f>E475*'Control Panel'!$G$31*'Control Panel'!$G$39</f>
        <v>0</v>
      </c>
      <c r="N475" s="30">
        <f>F475*'Control Panel'!$G$32*'Control Panel'!$G$39</f>
        <v>0</v>
      </c>
      <c r="O475" s="30">
        <f>G475*'Control Panel'!$G$33*'Control Panel'!$G$39</f>
        <v>0</v>
      </c>
      <c r="P475" s="37"/>
    </row>
    <row r="476" spans="1:16" ht="15.75" hidden="1" customHeight="1" thickBot="1" x14ac:dyDescent="0.3">
      <c r="A476" s="23" t="s">
        <v>29</v>
      </c>
      <c r="B476" s="161"/>
      <c r="D476" s="76" t="str">
        <f>'Control Panel'!$E$40</f>
        <v>Future</v>
      </c>
      <c r="E476" s="83">
        <f>COUNTIFS('Module 36'!$C:$C,'Control Panel'!$F$31,'Module 36'!$AB:$AB,'Control Panel'!$F$40)</f>
        <v>0</v>
      </c>
      <c r="F476" s="84">
        <f>COUNTIFS('Module 36'!$C:$C,'Control Panel'!$F$32,'Module 36'!$AB:$AB,'Control Panel'!$F$40)</f>
        <v>0</v>
      </c>
      <c r="G476" s="85">
        <f>COUNTIFS('Module 36'!$C:$C,'Control Panel'!$F$33,'Module 36'!$AB:$AB,'Control Panel'!$F$40)</f>
        <v>0</v>
      </c>
      <c r="H476" s="73">
        <f t="shared" si="76"/>
        <v>0</v>
      </c>
      <c r="I476" s="145">
        <f>COUNTIFS('Module 36'!$G:$G,"&lt;&gt;",'Module 36'!$AB:$AB,'Control Panel'!$F$40)</f>
        <v>0</v>
      </c>
      <c r="J476" s="138"/>
      <c r="L476" s="38" t="str">
        <f>'Control Panel'!$F$40</f>
        <v>F</v>
      </c>
      <c r="M476" s="30">
        <f>E476*'Control Panel'!$G$31*'Control Panel'!$G$40</f>
        <v>0</v>
      </c>
      <c r="N476" s="30">
        <f>F476*'Control Panel'!$G$32*'Control Panel'!$G$40</f>
        <v>0</v>
      </c>
      <c r="O476" s="30">
        <f>G476*'Control Panel'!$G$33*'Control Panel'!$G$40</f>
        <v>0</v>
      </c>
      <c r="P476" s="37"/>
    </row>
    <row r="477" spans="1:16" ht="15.75" hidden="1" customHeight="1" thickBot="1" x14ac:dyDescent="0.3">
      <c r="A477" s="26" t="str">
        <f>IF('Module 30'!$AC$12&gt;0,"Yes","No")</f>
        <v>No</v>
      </c>
      <c r="B477" s="162">
        <f>IF(A477="Yes",1,0)</f>
        <v>0</v>
      </c>
      <c r="D477" s="89" t="str">
        <f>'Control Panel'!$E$41</f>
        <v>Not Available</v>
      </c>
      <c r="E477" s="80">
        <f>COUNTIFS('Module 36'!$C:$C,'Control Panel'!$F$31,'Module 36'!$AB:$AB,'Control Panel'!$F$41)</f>
        <v>0</v>
      </c>
      <c r="F477" s="81">
        <f>COUNTIFS('Module 36'!$C:$C,'Control Panel'!$F$32,'Module 36'!$AB:$AB,'Control Panel'!$F$41)</f>
        <v>0</v>
      </c>
      <c r="G477" s="82">
        <f>COUNTIFS('Module 36'!$C:$C,'Control Panel'!$F$33,'Module 36'!$AB:$AB,'Control Panel'!$F$41)</f>
        <v>0</v>
      </c>
      <c r="H477" s="71">
        <f t="shared" si="76"/>
        <v>0</v>
      </c>
      <c r="I477" s="146">
        <f>COUNTIFS('Module 36'!$G:$G,"&lt;&gt;",'Module 36'!$AB:$AB,'Control Panel'!$F$41)</f>
        <v>0</v>
      </c>
      <c r="J477" s="138"/>
      <c r="L477" s="38" t="str">
        <f>'Control Panel'!$F$41</f>
        <v>N</v>
      </c>
      <c r="M477" s="30">
        <f>E477*'Control Panel'!$G$31*'Control Panel'!$G$41</f>
        <v>0</v>
      </c>
      <c r="N477" s="30">
        <f>F477*'Control Panel'!$G$32*'Control Panel'!$G$41</f>
        <v>0</v>
      </c>
      <c r="O477" s="30">
        <f>G477*'Control Panel'!$G$33*'Control Panel'!$G$41</f>
        <v>0</v>
      </c>
      <c r="P477" s="37"/>
    </row>
    <row r="478" spans="1:16" ht="15.75" hidden="1" customHeight="1" thickBot="1" x14ac:dyDescent="0.3">
      <c r="D478" s="86" t="str">
        <f>$D$93</f>
        <v>Total:</v>
      </c>
      <c r="E478" s="87">
        <f>SUM(E472:E477)</f>
        <v>0</v>
      </c>
      <c r="F478" s="87">
        <f>SUM(F472:F477)</f>
        <v>0</v>
      </c>
      <c r="G478" s="87">
        <f>SUM(G472:G477)</f>
        <v>0</v>
      </c>
      <c r="H478" s="88">
        <f>SUM(H472:H477)</f>
        <v>0</v>
      </c>
      <c r="I478" s="88">
        <f>SUM(I472:I477)</f>
        <v>0</v>
      </c>
      <c r="J478" s="164"/>
      <c r="L478" s="38" t="str">
        <f>D478</f>
        <v>Total:</v>
      </c>
      <c r="M478" s="30">
        <f>SUM(M472:M477)</f>
        <v>0</v>
      </c>
      <c r="N478" s="30">
        <f>SUM(N472:N477)</f>
        <v>0</v>
      </c>
      <c r="O478" s="30">
        <f>SUM(O472:O477)</f>
        <v>0</v>
      </c>
      <c r="P478" s="37"/>
    </row>
    <row r="479" spans="1:16" ht="15.75" hidden="1" customHeight="1" thickBot="1" x14ac:dyDescent="0.3">
      <c r="D479" s="61"/>
      <c r="H479" s="4"/>
      <c r="L479" s="30" t="s">
        <v>34</v>
      </c>
      <c r="M479" s="39" t="str">
        <f t="shared" ref="M479:O479" si="77">IF(M471=0,"NA",M478/M471)</f>
        <v>NA</v>
      </c>
      <c r="N479" s="39" t="str">
        <f t="shared" si="77"/>
        <v>NA</v>
      </c>
      <c r="O479" s="39" t="str">
        <f t="shared" si="77"/>
        <v>NA</v>
      </c>
      <c r="P479" s="37"/>
    </row>
    <row r="480" spans="1:16" ht="15.75" hidden="1" customHeight="1" thickBot="1" x14ac:dyDescent="0.3">
      <c r="D480" s="475" t="str">
        <f>'Control Panel'!F83&amp;" - "&amp;'Control Panel'!E83</f>
        <v>4.38 - Module 37</v>
      </c>
      <c r="E480" s="476"/>
      <c r="F480" s="476"/>
      <c r="G480" s="20"/>
      <c r="H480" s="20"/>
      <c r="I480" s="20" t="str">
        <f>$I$84</f>
        <v xml:space="preserve">Overall Compliance: </v>
      </c>
      <c r="J480" s="21" t="str">
        <f>IF(SUM(M489:O489)=0,"N/A",SUM(M489:O489)/SUM(M482:O482))</f>
        <v>N/A</v>
      </c>
      <c r="L480" s="30"/>
      <c r="M480" s="30"/>
      <c r="N480" s="30"/>
      <c r="O480" s="30"/>
      <c r="P480" s="37"/>
    </row>
    <row r="481" spans="1:16" ht="15.75" hidden="1" customHeight="1" thickBot="1" x14ac:dyDescent="0.3">
      <c r="D481" s="464" t="str">
        <f>$D$85</f>
        <v>Availability</v>
      </c>
      <c r="E481" s="466" t="str">
        <f>$E$85</f>
        <v>Priority</v>
      </c>
      <c r="F481" s="466"/>
      <c r="G481" s="466"/>
      <c r="H481" s="467" t="str">
        <f>$H$85</f>
        <v>Total</v>
      </c>
      <c r="I481" s="469" t="str">
        <f>$I$85</f>
        <v>Comments</v>
      </c>
      <c r="J481" s="462" t="str">
        <f>$J$85</f>
        <v>Availability by Type</v>
      </c>
      <c r="L481" s="30"/>
      <c r="M481" s="38" t="str">
        <f>'Control Panel'!$F$31</f>
        <v>H</v>
      </c>
      <c r="N481" s="38" t="str">
        <f>'Control Panel'!$F$32</f>
        <v>M</v>
      </c>
      <c r="O481" s="38" t="str">
        <f>'Control Panel'!$F$33</f>
        <v>L</v>
      </c>
      <c r="P481" s="37"/>
    </row>
    <row r="482" spans="1:16" ht="15.75" hidden="1" customHeight="1" thickBot="1" x14ac:dyDescent="0.3">
      <c r="D482" s="465"/>
      <c r="E482" s="77" t="str">
        <f>'Control Panel'!$E$31</f>
        <v>High</v>
      </c>
      <c r="F482" s="78" t="str">
        <f>'Control Panel'!$E$32</f>
        <v>Medium</v>
      </c>
      <c r="G482" s="79" t="str">
        <f>'Control Panel'!$E$33</f>
        <v>Low</v>
      </c>
      <c r="H482" s="468"/>
      <c r="I482" s="470"/>
      <c r="J482" s="463"/>
      <c r="L482" s="38" t="s">
        <v>33</v>
      </c>
      <c r="M482" s="30">
        <f>E489*'Control Panel'!$G$31*'Control Panel'!$G$36</f>
        <v>0</v>
      </c>
      <c r="N482" s="30">
        <f>F489*'Control Panel'!$G$32*'Control Panel'!$G$36</f>
        <v>0</v>
      </c>
      <c r="O482" s="30">
        <f>G489*'Control Panel'!$G$33*'Control Panel'!$G$36</f>
        <v>0</v>
      </c>
      <c r="P482" s="37"/>
    </row>
    <row r="483" spans="1:16" ht="15.75" hidden="1" customHeight="1" thickBot="1" x14ac:dyDescent="0.3">
      <c r="D483" s="90" t="str">
        <f>'Control Panel'!$E$36</f>
        <v>Yes</v>
      </c>
      <c r="E483" s="83">
        <f>COUNTIFS('Module 37'!$C:$C,'Control Panel'!$F$31,'Module 37'!$AB:$AB,'Control Panel'!$F$36)</f>
        <v>0</v>
      </c>
      <c r="F483" s="84">
        <f>COUNTIFS('Module 37'!$C:$C,'Control Panel'!$F$32,'Module 37'!$AB:$AB,'Control Panel'!$F$36)</f>
        <v>0</v>
      </c>
      <c r="G483" s="85">
        <f>COUNTIFS('Module 37'!$C:$C,'Control Panel'!$F$33,'Module 37'!$AB:$AB,'Control Panel'!$F$36)</f>
        <v>0</v>
      </c>
      <c r="H483" s="73">
        <f>SUM(E483:G483)</f>
        <v>0</v>
      </c>
      <c r="I483" s="145">
        <f>COUNTIFS('Module 37'!$G:$G,"&lt;&gt;",'Module 37'!$AB:$AB,'Control Panel'!$F$36)</f>
        <v>0</v>
      </c>
      <c r="J483" s="74"/>
      <c r="L483" s="38" t="str">
        <f>'Control Panel'!$F$36</f>
        <v>Y</v>
      </c>
      <c r="M483" s="30">
        <f>E483*'Control Panel'!$G$31*'Control Panel'!$G$36</f>
        <v>0</v>
      </c>
      <c r="N483" s="30">
        <f>F483*'Control Panel'!$G$32*'Control Panel'!$G$36</f>
        <v>0</v>
      </c>
      <c r="O483" s="30">
        <f>G483*'Control Panel'!$G$33*'Control Panel'!$G$36</f>
        <v>0</v>
      </c>
      <c r="P483" s="37"/>
    </row>
    <row r="484" spans="1:16" ht="15.75" hidden="1" customHeight="1" thickBot="1" x14ac:dyDescent="0.3">
      <c r="D484" s="70" t="str">
        <f>'Control Panel'!$E$37</f>
        <v>Reporting</v>
      </c>
      <c r="E484" s="80">
        <f>COUNTIFS('Module 37'!$C:$C,'Control Panel'!$F$31,'Module 37'!$AB:$AB,'Control Panel'!$F$37)</f>
        <v>0</v>
      </c>
      <c r="F484" s="81">
        <f>COUNTIFS('Module 37'!$C:$C,'Control Panel'!$F$32,'Module 37'!$AB:$AB,'Control Panel'!$F$37)</f>
        <v>0</v>
      </c>
      <c r="G484" s="82">
        <f>COUNTIFS('Module 37'!$C:$C,'Control Panel'!$F$33,'Module 37'!$AB:$AB,'Control Panel'!$F$37)</f>
        <v>0</v>
      </c>
      <c r="H484" s="71">
        <f t="shared" ref="H484:H488" si="78">SUM(E484:G484)</f>
        <v>0</v>
      </c>
      <c r="I484" s="146">
        <f>COUNTIFS('Module 37'!$G:$G,"&lt;&gt;",'Module 37'!$AB:$AB,'Control Panel'!$F$37)</f>
        <v>0</v>
      </c>
      <c r="J484" s="138"/>
      <c r="L484" s="38" t="str">
        <f>'Control Panel'!$F$37</f>
        <v>R</v>
      </c>
      <c r="M484" s="30">
        <f>E484*'Control Panel'!$G$31*'Control Panel'!$G$37</f>
        <v>0</v>
      </c>
      <c r="N484" s="30">
        <f>F484*'Control Panel'!$G$32*'Control Panel'!$G$37</f>
        <v>0</v>
      </c>
      <c r="O484" s="30">
        <f>G484*'Control Panel'!$G$33*'Control Panel'!$G$37</f>
        <v>0</v>
      </c>
      <c r="P484" s="37"/>
    </row>
    <row r="485" spans="1:16" ht="15.75" hidden="1" customHeight="1" thickBot="1" x14ac:dyDescent="0.3">
      <c r="D485" s="72" t="str">
        <f>'Control Panel'!$E$38</f>
        <v>Third Party</v>
      </c>
      <c r="E485" s="83">
        <f>COUNTIFS('Module 37'!$C:$C,'Control Panel'!$F$31,'Module 37'!$AB:$AB,'Control Panel'!$F$38)</f>
        <v>0</v>
      </c>
      <c r="F485" s="84">
        <f>COUNTIFS('Module 37'!$C:$C,'Control Panel'!$F$32,'Module 37'!$AB:$AB,'Control Panel'!$F$38)</f>
        <v>0</v>
      </c>
      <c r="G485" s="85">
        <f>COUNTIFS('Module 37'!$C:$C,'Control Panel'!$F$33,'Module 37'!$AB:$AB,'Control Panel'!$F$38)</f>
        <v>0</v>
      </c>
      <c r="H485" s="73">
        <f t="shared" si="78"/>
        <v>0</v>
      </c>
      <c r="I485" s="145">
        <f>COUNTIFS('Module 37'!$G:$G,"&lt;&gt;",'Module 37'!$AB:$AB,'Control Panel'!$F$38)</f>
        <v>0</v>
      </c>
      <c r="J485" s="138"/>
      <c r="L485" s="38" t="str">
        <f>'Control Panel'!$F$38</f>
        <v>T</v>
      </c>
      <c r="M485" s="30">
        <f>E485*'Control Panel'!$G$31*'Control Panel'!$G$38</f>
        <v>0</v>
      </c>
      <c r="N485" s="30">
        <f>F485*'Control Panel'!$G$32*'Control Panel'!$G$38</f>
        <v>0</v>
      </c>
      <c r="O485" s="30">
        <f>G485*'Control Panel'!$G$33*'Control Panel'!$G$38</f>
        <v>0</v>
      </c>
      <c r="P485" s="37"/>
    </row>
    <row r="486" spans="1:16" ht="15.75" hidden="1" customHeight="1" thickBot="1" x14ac:dyDescent="0.3">
      <c r="A486" s="22" t="s">
        <v>28</v>
      </c>
      <c r="B486" s="160"/>
      <c r="D486" s="75" t="str">
        <f>'Control Panel'!$E$39</f>
        <v>Modification</v>
      </c>
      <c r="E486" s="80">
        <f>COUNTIFS('Module 37'!$C:$C,'Control Panel'!$F$31,'Module 37'!$AB:$AB,'Control Panel'!$F$39)</f>
        <v>0</v>
      </c>
      <c r="F486" s="81">
        <f>COUNTIFS('Module 37'!$C:$C,'Control Panel'!$F$32,'Module 37'!$AB:$AB,'Control Panel'!$F$39)</f>
        <v>0</v>
      </c>
      <c r="G486" s="82">
        <f>COUNTIFS('Module 37'!$C:$C,'Control Panel'!$F$33,'Module 37'!$AB:$AB,'Control Panel'!$F$39)</f>
        <v>0</v>
      </c>
      <c r="H486" s="71">
        <f t="shared" si="78"/>
        <v>0</v>
      </c>
      <c r="I486" s="146">
        <f>COUNTIFS('Module 37'!$G:$G,"&lt;&gt;",'Module 37'!$AB:$AB,'Control Panel'!$F$39)</f>
        <v>0</v>
      </c>
      <c r="J486" s="138"/>
      <c r="L486" s="38" t="str">
        <f>'Control Panel'!$F$39</f>
        <v>M</v>
      </c>
      <c r="M486" s="30">
        <f>E486*'Control Panel'!$G$31*'Control Panel'!$G$39</f>
        <v>0</v>
      </c>
      <c r="N486" s="30">
        <f>F486*'Control Panel'!$G$32*'Control Panel'!$G$39</f>
        <v>0</v>
      </c>
      <c r="O486" s="30">
        <f>G486*'Control Panel'!$G$33*'Control Panel'!$G$39</f>
        <v>0</v>
      </c>
      <c r="P486" s="37"/>
    </row>
    <row r="487" spans="1:16" ht="15.75" hidden="1" customHeight="1" thickBot="1" x14ac:dyDescent="0.3">
      <c r="A487" s="23" t="s">
        <v>29</v>
      </c>
      <c r="B487" s="161"/>
      <c r="D487" s="76" t="str">
        <f>'Control Panel'!$E$40</f>
        <v>Future</v>
      </c>
      <c r="E487" s="83">
        <f>COUNTIFS('Module 37'!$C:$C,'Control Panel'!$F$31,'Module 37'!$AB:$AB,'Control Panel'!$F$40)</f>
        <v>0</v>
      </c>
      <c r="F487" s="84">
        <f>COUNTIFS('Module 37'!$C:$C,'Control Panel'!$F$32,'Module 37'!$AB:$AB,'Control Panel'!$F$40)</f>
        <v>0</v>
      </c>
      <c r="G487" s="85">
        <f>COUNTIFS('Module 37'!$C:$C,'Control Panel'!$F$33,'Module 37'!$AB:$AB,'Control Panel'!$F$40)</f>
        <v>0</v>
      </c>
      <c r="H487" s="73">
        <f t="shared" si="78"/>
        <v>0</v>
      </c>
      <c r="I487" s="145">
        <f>COUNTIFS('Module 37'!$G:$G,"&lt;&gt;",'Module 37'!$AB:$AB,'Control Panel'!$F$40)</f>
        <v>0</v>
      </c>
      <c r="J487" s="138"/>
      <c r="L487" s="38" t="str">
        <f>'Control Panel'!$F$40</f>
        <v>F</v>
      </c>
      <c r="M487" s="30">
        <f>E487*'Control Panel'!$G$31*'Control Panel'!$G$40</f>
        <v>0</v>
      </c>
      <c r="N487" s="30">
        <f>F487*'Control Panel'!$G$32*'Control Panel'!$G$40</f>
        <v>0</v>
      </c>
      <c r="O487" s="30">
        <f>G487*'Control Panel'!$G$33*'Control Panel'!$G$40</f>
        <v>0</v>
      </c>
      <c r="P487" s="37"/>
    </row>
    <row r="488" spans="1:16" ht="15.75" hidden="1" customHeight="1" thickBot="1" x14ac:dyDescent="0.3">
      <c r="A488" s="26" t="str">
        <f>IF('Module 30'!$AC$12&gt;0,"Yes","No")</f>
        <v>No</v>
      </c>
      <c r="B488" s="162">
        <f>IF(A488="Yes",1,0)</f>
        <v>0</v>
      </c>
      <c r="D488" s="89" t="str">
        <f>'Control Panel'!$E$41</f>
        <v>Not Available</v>
      </c>
      <c r="E488" s="80">
        <f>COUNTIFS('Module 37'!$C:$C,'Control Panel'!$F$31,'Module 37'!$AB:$AB,'Control Panel'!$F$41)</f>
        <v>0</v>
      </c>
      <c r="F488" s="81">
        <f>COUNTIFS('Module 37'!$C:$C,'Control Panel'!$F$32,'Module 37'!$AB:$AB,'Control Panel'!$F$41)</f>
        <v>0</v>
      </c>
      <c r="G488" s="82">
        <f>COUNTIFS('Module 37'!$C:$C,'Control Panel'!$F$33,'Module 37'!$AB:$AB,'Control Panel'!$F$41)</f>
        <v>0</v>
      </c>
      <c r="H488" s="71">
        <f t="shared" si="78"/>
        <v>0</v>
      </c>
      <c r="I488" s="146">
        <f>COUNTIFS('Module 37'!$G:$G,"&lt;&gt;",'Module 37'!$AB:$AB,'Control Panel'!$F$41)</f>
        <v>0</v>
      </c>
      <c r="J488" s="138"/>
      <c r="L488" s="38" t="str">
        <f>'Control Panel'!$F$41</f>
        <v>N</v>
      </c>
      <c r="M488" s="30">
        <f>E488*'Control Panel'!$G$31*'Control Panel'!$G$41</f>
        <v>0</v>
      </c>
      <c r="N488" s="30">
        <f>F488*'Control Panel'!$G$32*'Control Panel'!$G$41</f>
        <v>0</v>
      </c>
      <c r="O488" s="30">
        <f>G488*'Control Panel'!$G$33*'Control Panel'!$G$41</f>
        <v>0</v>
      </c>
      <c r="P488" s="37"/>
    </row>
    <row r="489" spans="1:16" ht="15.75" hidden="1" customHeight="1" thickBot="1" x14ac:dyDescent="0.3">
      <c r="D489" s="86" t="str">
        <f>$D$93</f>
        <v>Total:</v>
      </c>
      <c r="E489" s="87">
        <f>SUM(E483:E488)</f>
        <v>0</v>
      </c>
      <c r="F489" s="87">
        <f>SUM(F483:F488)</f>
        <v>0</v>
      </c>
      <c r="G489" s="87">
        <f>SUM(G483:G488)</f>
        <v>0</v>
      </c>
      <c r="H489" s="88">
        <f>SUM(H483:H488)</f>
        <v>0</v>
      </c>
      <c r="I489" s="88">
        <f>SUM(I483:I488)</f>
        <v>0</v>
      </c>
      <c r="J489" s="164"/>
      <c r="L489" s="38" t="str">
        <f>D489</f>
        <v>Total:</v>
      </c>
      <c r="M489" s="30">
        <f>SUM(M483:M488)</f>
        <v>0</v>
      </c>
      <c r="N489" s="30">
        <f>SUM(N483:N488)</f>
        <v>0</v>
      </c>
      <c r="O489" s="30">
        <f>SUM(O483:O488)</f>
        <v>0</v>
      </c>
      <c r="P489" s="37"/>
    </row>
    <row r="490" spans="1:16" ht="15.75" hidden="1" customHeight="1" thickBot="1" x14ac:dyDescent="0.3">
      <c r="D490" s="61"/>
      <c r="H490" s="4"/>
      <c r="L490" s="30" t="s">
        <v>34</v>
      </c>
      <c r="M490" s="39" t="str">
        <f t="shared" ref="M490:O490" si="79">IF(M482=0,"NA",M489/M482)</f>
        <v>NA</v>
      </c>
      <c r="N490" s="39" t="str">
        <f t="shared" si="79"/>
        <v>NA</v>
      </c>
      <c r="O490" s="39" t="str">
        <f t="shared" si="79"/>
        <v>NA</v>
      </c>
      <c r="P490" s="37"/>
    </row>
    <row r="491" spans="1:16" ht="15.75" hidden="1" customHeight="1" thickBot="1" x14ac:dyDescent="0.3">
      <c r="D491" s="475" t="str">
        <f>'Control Panel'!F84&amp;" - "&amp;'Control Panel'!E84</f>
        <v>4.39 - Module 38</v>
      </c>
      <c r="E491" s="476"/>
      <c r="F491" s="476"/>
      <c r="G491" s="20"/>
      <c r="H491" s="20"/>
      <c r="I491" s="20" t="str">
        <f>$I$84</f>
        <v xml:space="preserve">Overall Compliance: </v>
      </c>
      <c r="J491" s="21" t="str">
        <f>IF(SUM(M500:O500)=0,"N/A",SUM(M500:O500)/SUM(M493:O493))</f>
        <v>N/A</v>
      </c>
      <c r="L491" s="30"/>
      <c r="M491" s="30"/>
      <c r="N491" s="30"/>
      <c r="O491" s="30"/>
      <c r="P491" s="37"/>
    </row>
    <row r="492" spans="1:16" ht="15.75" hidden="1" customHeight="1" thickBot="1" x14ac:dyDescent="0.3">
      <c r="D492" s="464" t="str">
        <f>$D$85</f>
        <v>Availability</v>
      </c>
      <c r="E492" s="466" t="str">
        <f>$E$85</f>
        <v>Priority</v>
      </c>
      <c r="F492" s="466"/>
      <c r="G492" s="466"/>
      <c r="H492" s="467" t="str">
        <f>$H$85</f>
        <v>Total</v>
      </c>
      <c r="I492" s="469" t="str">
        <f>$I$85</f>
        <v>Comments</v>
      </c>
      <c r="J492" s="462" t="str">
        <f>$J$85</f>
        <v>Availability by Type</v>
      </c>
      <c r="L492" s="30"/>
      <c r="M492" s="38" t="str">
        <f>'Control Panel'!$F$31</f>
        <v>H</v>
      </c>
      <c r="N492" s="38" t="str">
        <f>'Control Panel'!$F$32</f>
        <v>M</v>
      </c>
      <c r="O492" s="38" t="str">
        <f>'Control Panel'!$F$33</f>
        <v>L</v>
      </c>
      <c r="P492" s="37"/>
    </row>
    <row r="493" spans="1:16" ht="15.75" hidden="1" customHeight="1" thickBot="1" x14ac:dyDescent="0.3">
      <c r="D493" s="465"/>
      <c r="E493" s="77" t="str">
        <f>'Control Panel'!$E$31</f>
        <v>High</v>
      </c>
      <c r="F493" s="78" t="str">
        <f>'Control Panel'!$E$32</f>
        <v>Medium</v>
      </c>
      <c r="G493" s="79" t="str">
        <f>'Control Panel'!$E$33</f>
        <v>Low</v>
      </c>
      <c r="H493" s="468"/>
      <c r="I493" s="470"/>
      <c r="J493" s="463"/>
      <c r="L493" s="38" t="s">
        <v>33</v>
      </c>
      <c r="M493" s="30">
        <f>E500*'Control Panel'!$G$31*'Control Panel'!$G$36</f>
        <v>0</v>
      </c>
      <c r="N493" s="30">
        <f>F500*'Control Panel'!$G$32*'Control Panel'!$G$36</f>
        <v>0</v>
      </c>
      <c r="O493" s="30">
        <f>G500*'Control Panel'!$G$33*'Control Panel'!$G$36</f>
        <v>0</v>
      </c>
      <c r="P493" s="37"/>
    </row>
    <row r="494" spans="1:16" ht="15.75" hidden="1" customHeight="1" thickBot="1" x14ac:dyDescent="0.3">
      <c r="D494" s="90" t="str">
        <f>'Control Panel'!$E$36</f>
        <v>Yes</v>
      </c>
      <c r="E494" s="83">
        <f>COUNTIFS('Module 38'!$C:$C,'Control Panel'!$F$31,'Module 38'!$AB:$AB,'Control Panel'!$F$36)</f>
        <v>0</v>
      </c>
      <c r="F494" s="84">
        <f>COUNTIFS('Module 38'!$C:$C,'Control Panel'!$F$32,'Module 38'!$AB:$AB,'Control Panel'!$F$36)</f>
        <v>0</v>
      </c>
      <c r="G494" s="85">
        <f>COUNTIFS('Module 38'!$C:$C,'Control Panel'!$F$33,'Module 38'!$AB:$AB,'Control Panel'!$F$36)</f>
        <v>0</v>
      </c>
      <c r="H494" s="73">
        <f>SUM(E494:G494)</f>
        <v>0</v>
      </c>
      <c r="I494" s="145">
        <f>COUNTIFS('Module 38'!$G:$G,"&lt;&gt;",'Module 38'!$AB:$AB,'Control Panel'!$F$36)</f>
        <v>0</v>
      </c>
      <c r="J494" s="74"/>
      <c r="L494" s="38" t="str">
        <f>'Control Panel'!$F$36</f>
        <v>Y</v>
      </c>
      <c r="M494" s="30">
        <f>E494*'Control Panel'!$G$31*'Control Panel'!$G$36</f>
        <v>0</v>
      </c>
      <c r="N494" s="30">
        <f>F494*'Control Panel'!$G$32*'Control Panel'!$G$36</f>
        <v>0</v>
      </c>
      <c r="O494" s="30">
        <f>G494*'Control Panel'!$G$33*'Control Panel'!$G$36</f>
        <v>0</v>
      </c>
      <c r="P494" s="37"/>
    </row>
    <row r="495" spans="1:16" ht="15.75" hidden="1" customHeight="1" thickBot="1" x14ac:dyDescent="0.3">
      <c r="D495" s="70" t="str">
        <f>'Control Panel'!$E$37</f>
        <v>Reporting</v>
      </c>
      <c r="E495" s="80">
        <f>COUNTIFS('Module 38'!$C:$C,'Control Panel'!$F$31,'Module 38'!$AB:$AB,'Control Panel'!$F$37)</f>
        <v>0</v>
      </c>
      <c r="F495" s="81">
        <f>COUNTIFS('Module 38'!$C:$C,'Control Panel'!$F$32,'Module 38'!$AB:$AB,'Control Panel'!$F$37)</f>
        <v>0</v>
      </c>
      <c r="G495" s="82">
        <f>COUNTIFS('Module 38'!$C:$C,'Control Panel'!$F$33,'Module 38'!$AB:$AB,'Control Panel'!$F$37)</f>
        <v>0</v>
      </c>
      <c r="H495" s="71">
        <f t="shared" ref="H495:H499" si="80">SUM(E495:G495)</f>
        <v>0</v>
      </c>
      <c r="I495" s="146">
        <f>COUNTIFS('Module 38'!$G:$G,"&lt;&gt;",'Module 38'!$AB:$AB,'Control Panel'!$F$37)</f>
        <v>0</v>
      </c>
      <c r="J495" s="138"/>
      <c r="L495" s="38" t="str">
        <f>'Control Panel'!$F$37</f>
        <v>R</v>
      </c>
      <c r="M495" s="30">
        <f>E495*'Control Panel'!$G$31*'Control Panel'!$G$37</f>
        <v>0</v>
      </c>
      <c r="N495" s="30">
        <f>F495*'Control Panel'!$G$32*'Control Panel'!$G$37</f>
        <v>0</v>
      </c>
      <c r="O495" s="30">
        <f>G495*'Control Panel'!$G$33*'Control Panel'!$G$37</f>
        <v>0</v>
      </c>
      <c r="P495" s="37"/>
    </row>
    <row r="496" spans="1:16" ht="15.75" hidden="1" customHeight="1" thickBot="1" x14ac:dyDescent="0.3">
      <c r="D496" s="72" t="str">
        <f>'Control Panel'!$E$38</f>
        <v>Third Party</v>
      </c>
      <c r="E496" s="83">
        <f>COUNTIFS('Module 38'!$C:$C,'Control Panel'!$F$31,'Module 38'!$AB:$AB,'Control Panel'!$F$38)</f>
        <v>0</v>
      </c>
      <c r="F496" s="84">
        <f>COUNTIFS('Module 38'!$C:$C,'Control Panel'!$F$32,'Module 38'!$AB:$AB,'Control Panel'!$F$38)</f>
        <v>0</v>
      </c>
      <c r="G496" s="85">
        <f>COUNTIFS('Module 38'!$C:$C,'Control Panel'!$F$33,'Module 38'!$AB:$AB,'Control Panel'!$F$38)</f>
        <v>0</v>
      </c>
      <c r="H496" s="73">
        <f t="shared" si="80"/>
        <v>0</v>
      </c>
      <c r="I496" s="145">
        <f>COUNTIFS('Module 38'!$G:$G,"&lt;&gt;",'Module 38'!$AB:$AB,'Control Panel'!$F$38)</f>
        <v>0</v>
      </c>
      <c r="J496" s="138"/>
      <c r="L496" s="38" t="str">
        <f>'Control Panel'!$F$38</f>
        <v>T</v>
      </c>
      <c r="M496" s="30">
        <f>E496*'Control Panel'!$G$31*'Control Panel'!$G$38</f>
        <v>0</v>
      </c>
      <c r="N496" s="30">
        <f>F496*'Control Panel'!$G$32*'Control Panel'!$G$38</f>
        <v>0</v>
      </c>
      <c r="O496" s="30">
        <f>G496*'Control Panel'!$G$33*'Control Panel'!$G$38</f>
        <v>0</v>
      </c>
      <c r="P496" s="37"/>
    </row>
    <row r="497" spans="1:16" ht="15.75" hidden="1" customHeight="1" thickBot="1" x14ac:dyDescent="0.3">
      <c r="A497" s="22" t="s">
        <v>28</v>
      </c>
      <c r="B497" s="160"/>
      <c r="D497" s="75" t="str">
        <f>'Control Panel'!$E$39</f>
        <v>Modification</v>
      </c>
      <c r="E497" s="80">
        <f>COUNTIFS('Module 38'!$C:$C,'Control Panel'!$F$31,'Module 38'!$AB:$AB,'Control Panel'!$F$39)</f>
        <v>0</v>
      </c>
      <c r="F497" s="81">
        <f>COUNTIFS('Module 38'!$C:$C,'Control Panel'!$F$32,'Module 38'!$AB:$AB,'Control Panel'!$F$39)</f>
        <v>0</v>
      </c>
      <c r="G497" s="82">
        <f>COUNTIFS('Module 38'!$C:$C,'Control Panel'!$F$33,'Module 38'!$AB:$AB,'Control Panel'!$F$39)</f>
        <v>0</v>
      </c>
      <c r="H497" s="71">
        <f t="shared" si="80"/>
        <v>0</v>
      </c>
      <c r="I497" s="146">
        <f>COUNTIFS('Module 38'!$G:$G,"&lt;&gt;",'Module 38'!$AB:$AB,'Control Panel'!$F$39)</f>
        <v>0</v>
      </c>
      <c r="J497" s="138"/>
      <c r="L497" s="38" t="str">
        <f>'Control Panel'!$F$39</f>
        <v>M</v>
      </c>
      <c r="M497" s="30">
        <f>E497*'Control Panel'!$G$31*'Control Panel'!$G$39</f>
        <v>0</v>
      </c>
      <c r="N497" s="30">
        <f>F497*'Control Panel'!$G$32*'Control Panel'!$G$39</f>
        <v>0</v>
      </c>
      <c r="O497" s="30">
        <f>G497*'Control Panel'!$G$33*'Control Panel'!$G$39</f>
        <v>0</v>
      </c>
      <c r="P497" s="37"/>
    </row>
    <row r="498" spans="1:16" ht="15.75" hidden="1" customHeight="1" thickBot="1" x14ac:dyDescent="0.3">
      <c r="A498" s="23" t="s">
        <v>29</v>
      </c>
      <c r="B498" s="161"/>
      <c r="D498" s="76" t="str">
        <f>'Control Panel'!$E$40</f>
        <v>Future</v>
      </c>
      <c r="E498" s="83">
        <f>COUNTIFS('Module 38'!$C:$C,'Control Panel'!$F$31,'Module 38'!$AB:$AB,'Control Panel'!$F$40)</f>
        <v>0</v>
      </c>
      <c r="F498" s="84">
        <f>COUNTIFS('Module 38'!$C:$C,'Control Panel'!$F$32,'Module 38'!$AB:$AB,'Control Panel'!$F$40)</f>
        <v>0</v>
      </c>
      <c r="G498" s="85">
        <f>COUNTIFS('Module 38'!$C:$C,'Control Panel'!$F$33,'Module 38'!$AB:$AB,'Control Panel'!$F$40)</f>
        <v>0</v>
      </c>
      <c r="H498" s="73">
        <f t="shared" si="80"/>
        <v>0</v>
      </c>
      <c r="I498" s="145">
        <f>COUNTIFS('Module 38'!$G:$G,"&lt;&gt;",'Module 38'!$AB:$AB,'Control Panel'!$F$40)</f>
        <v>0</v>
      </c>
      <c r="J498" s="138"/>
      <c r="L498" s="38" t="str">
        <f>'Control Panel'!$F$40</f>
        <v>F</v>
      </c>
      <c r="M498" s="30">
        <f>E498*'Control Panel'!$G$31*'Control Panel'!$G$40</f>
        <v>0</v>
      </c>
      <c r="N498" s="30">
        <f>F498*'Control Panel'!$G$32*'Control Panel'!$G$40</f>
        <v>0</v>
      </c>
      <c r="O498" s="30">
        <f>G498*'Control Panel'!$G$33*'Control Panel'!$G$40</f>
        <v>0</v>
      </c>
      <c r="P498" s="37"/>
    </row>
    <row r="499" spans="1:16" ht="15.75" hidden="1" customHeight="1" thickBot="1" x14ac:dyDescent="0.3">
      <c r="A499" s="26" t="str">
        <f>IF('Module 30'!$AC$12&gt;0,"Yes","No")</f>
        <v>No</v>
      </c>
      <c r="B499" s="162">
        <f>IF(A499="Yes",1,0)</f>
        <v>0</v>
      </c>
      <c r="D499" s="89" t="str">
        <f>'Control Panel'!$E$41</f>
        <v>Not Available</v>
      </c>
      <c r="E499" s="80">
        <f>COUNTIFS('Module 38'!$C:$C,'Control Panel'!$F$31,'Module 38'!$AB:$AB,'Control Panel'!$F$41)</f>
        <v>0</v>
      </c>
      <c r="F499" s="81">
        <f>COUNTIFS('Module 38'!$C:$C,'Control Panel'!$F$32,'Module 38'!$AB:$AB,'Control Panel'!$F$41)</f>
        <v>0</v>
      </c>
      <c r="G499" s="82">
        <f>COUNTIFS('Module 38'!$C:$C,'Control Panel'!$F$33,'Module 38'!$AB:$AB,'Control Panel'!$F$41)</f>
        <v>0</v>
      </c>
      <c r="H499" s="71">
        <f t="shared" si="80"/>
        <v>0</v>
      </c>
      <c r="I499" s="146">
        <f>COUNTIFS('Module 38'!$G:$G,"&lt;&gt;",'Module 38'!$AB:$AB,'Control Panel'!$F$41)</f>
        <v>0</v>
      </c>
      <c r="J499" s="138"/>
      <c r="L499" s="38" t="str">
        <f>'Control Panel'!$F$41</f>
        <v>N</v>
      </c>
      <c r="M499" s="30">
        <f>E499*'Control Panel'!$G$31*'Control Panel'!$G$41</f>
        <v>0</v>
      </c>
      <c r="N499" s="30">
        <f>F499*'Control Panel'!$G$32*'Control Panel'!$G$41</f>
        <v>0</v>
      </c>
      <c r="O499" s="30">
        <f>G499*'Control Panel'!$G$33*'Control Panel'!$G$41</f>
        <v>0</v>
      </c>
      <c r="P499" s="37"/>
    </row>
    <row r="500" spans="1:16" ht="15.75" hidden="1" customHeight="1" thickBot="1" x14ac:dyDescent="0.3">
      <c r="D500" s="86" t="str">
        <f>$D$93</f>
        <v>Total:</v>
      </c>
      <c r="E500" s="87">
        <f>SUM(E494:E499)</f>
        <v>0</v>
      </c>
      <c r="F500" s="87">
        <f>SUM(F494:F499)</f>
        <v>0</v>
      </c>
      <c r="G500" s="87">
        <f>SUM(G494:G499)</f>
        <v>0</v>
      </c>
      <c r="H500" s="88">
        <f>SUM(H494:H499)</f>
        <v>0</v>
      </c>
      <c r="I500" s="88">
        <f>SUM(I494:I499)</f>
        <v>0</v>
      </c>
      <c r="J500" s="164"/>
      <c r="L500" s="38" t="str">
        <f>D500</f>
        <v>Total:</v>
      </c>
      <c r="M500" s="30">
        <f>SUM(M494:M499)</f>
        <v>0</v>
      </c>
      <c r="N500" s="30">
        <f>SUM(N494:N499)</f>
        <v>0</v>
      </c>
      <c r="O500" s="30">
        <f>SUM(O494:O499)</f>
        <v>0</v>
      </c>
      <c r="P500" s="37"/>
    </row>
    <row r="501" spans="1:16" ht="15.75" hidden="1" customHeight="1" thickBot="1" x14ac:dyDescent="0.3">
      <c r="D501" s="61"/>
      <c r="H501" s="4"/>
      <c r="L501" s="30" t="s">
        <v>34</v>
      </c>
      <c r="M501" s="39" t="str">
        <f t="shared" ref="M501:O501" si="81">IF(M493=0,"NA",M500/M493)</f>
        <v>NA</v>
      </c>
      <c r="N501" s="39" t="str">
        <f t="shared" si="81"/>
        <v>NA</v>
      </c>
      <c r="O501" s="39" t="str">
        <f t="shared" si="81"/>
        <v>NA</v>
      </c>
      <c r="P501" s="37"/>
    </row>
    <row r="502" spans="1:16" ht="15.75" hidden="1" customHeight="1" thickBot="1" x14ac:dyDescent="0.3">
      <c r="D502" s="475" t="str">
        <f>'Control Panel'!F85&amp;" - "&amp;'Control Panel'!E85</f>
        <v>4.40 - Module 39</v>
      </c>
      <c r="E502" s="476"/>
      <c r="F502" s="476"/>
      <c r="G502" s="20"/>
      <c r="H502" s="20"/>
      <c r="I502" s="20" t="str">
        <f>$I$84</f>
        <v xml:space="preserve">Overall Compliance: </v>
      </c>
      <c r="J502" s="21" t="str">
        <f>IF(SUM(M511:O511)=0,"N/A",SUM(M511:O511)/SUM(M504:O504))</f>
        <v>N/A</v>
      </c>
      <c r="L502" s="30"/>
      <c r="M502" s="30"/>
      <c r="N502" s="30"/>
      <c r="O502" s="30"/>
      <c r="P502" s="37"/>
    </row>
    <row r="503" spans="1:16" ht="15.75" hidden="1" customHeight="1" thickBot="1" x14ac:dyDescent="0.3">
      <c r="D503" s="464" t="str">
        <f>$D$85</f>
        <v>Availability</v>
      </c>
      <c r="E503" s="466" t="str">
        <f>$E$85</f>
        <v>Priority</v>
      </c>
      <c r="F503" s="466"/>
      <c r="G503" s="466"/>
      <c r="H503" s="467" t="str">
        <f>$H$85</f>
        <v>Total</v>
      </c>
      <c r="I503" s="469" t="str">
        <f>$I$85</f>
        <v>Comments</v>
      </c>
      <c r="J503" s="462" t="str">
        <f>$J$85</f>
        <v>Availability by Type</v>
      </c>
      <c r="L503" s="30"/>
      <c r="M503" s="38" t="str">
        <f>'Control Panel'!$F$31</f>
        <v>H</v>
      </c>
      <c r="N503" s="38" t="str">
        <f>'Control Panel'!$F$32</f>
        <v>M</v>
      </c>
      <c r="O503" s="38" t="str">
        <f>'Control Panel'!$F$33</f>
        <v>L</v>
      </c>
      <c r="P503" s="37"/>
    </row>
    <row r="504" spans="1:16" ht="15.75" hidden="1" customHeight="1" thickBot="1" x14ac:dyDescent="0.3">
      <c r="D504" s="465"/>
      <c r="E504" s="77" t="str">
        <f>'Control Panel'!$E$31</f>
        <v>High</v>
      </c>
      <c r="F504" s="78" t="str">
        <f>'Control Panel'!$E$32</f>
        <v>Medium</v>
      </c>
      <c r="G504" s="79" t="str">
        <f>'Control Panel'!$E$33</f>
        <v>Low</v>
      </c>
      <c r="H504" s="468"/>
      <c r="I504" s="470"/>
      <c r="J504" s="463"/>
      <c r="L504" s="38" t="s">
        <v>33</v>
      </c>
      <c r="M504" s="30">
        <f>E511*'Control Panel'!$G$31*'Control Panel'!$G$36</f>
        <v>0</v>
      </c>
      <c r="N504" s="30">
        <f>F511*'Control Panel'!$G$32*'Control Panel'!$G$36</f>
        <v>0</v>
      </c>
      <c r="O504" s="30">
        <f>G511*'Control Panel'!$G$33*'Control Panel'!$G$36</f>
        <v>0</v>
      </c>
      <c r="P504" s="37"/>
    </row>
    <row r="505" spans="1:16" ht="15.75" hidden="1" customHeight="1" thickBot="1" x14ac:dyDescent="0.3">
      <c r="D505" s="90" t="str">
        <f>'Control Panel'!$E$36</f>
        <v>Yes</v>
      </c>
      <c r="E505" s="83">
        <f>COUNTIFS('Module 39'!$C:$C,'Control Panel'!$F$31,'Module 39'!$AB:$AB,'Control Panel'!$F$36)</f>
        <v>0</v>
      </c>
      <c r="F505" s="84">
        <f>COUNTIFS('Module 39'!$C:$C,'Control Panel'!$F$32,'Module 39'!$AB:$AB,'Control Panel'!$F$36)</f>
        <v>0</v>
      </c>
      <c r="G505" s="85">
        <f>COUNTIFS('Module 39'!$C:$C,'Control Panel'!$F$33,'Module 39'!$AB:$AB,'Control Panel'!$F$36)</f>
        <v>0</v>
      </c>
      <c r="H505" s="73">
        <f>SUM(E505:G505)</f>
        <v>0</v>
      </c>
      <c r="I505" s="145">
        <f>COUNTIFS('Module 39'!$G:$G,"&lt;&gt;",'Module 39'!$AB:$AB,'Control Panel'!$F$36)</f>
        <v>0</v>
      </c>
      <c r="J505" s="74"/>
      <c r="L505" s="38" t="str">
        <f>'Control Panel'!$F$36</f>
        <v>Y</v>
      </c>
      <c r="M505" s="30">
        <f>E505*'Control Panel'!$G$31*'Control Panel'!$G$36</f>
        <v>0</v>
      </c>
      <c r="N505" s="30">
        <f>F505*'Control Panel'!$G$32*'Control Panel'!$G$36</f>
        <v>0</v>
      </c>
      <c r="O505" s="30">
        <f>G505*'Control Panel'!$G$33*'Control Panel'!$G$36</f>
        <v>0</v>
      </c>
      <c r="P505" s="37"/>
    </row>
    <row r="506" spans="1:16" ht="15.75" hidden="1" customHeight="1" thickBot="1" x14ac:dyDescent="0.3">
      <c r="D506" s="70" t="str">
        <f>'Control Panel'!$E$37</f>
        <v>Reporting</v>
      </c>
      <c r="E506" s="80">
        <f>COUNTIFS('Module 39'!$C:$C,'Control Panel'!$F$31,'Module 39'!$AB:$AB,'Control Panel'!$F$37)</f>
        <v>0</v>
      </c>
      <c r="F506" s="81">
        <f>COUNTIFS('Module 39'!$C:$C,'Control Panel'!$F$32,'Module 39'!$AB:$AB,'Control Panel'!$F$37)</f>
        <v>0</v>
      </c>
      <c r="G506" s="82">
        <f>COUNTIFS('Module 39'!$C:$C,'Control Panel'!$F$33,'Module 39'!$AB:$AB,'Control Panel'!$F$37)</f>
        <v>0</v>
      </c>
      <c r="H506" s="71">
        <f t="shared" ref="H506:H510" si="82">SUM(E506:G506)</f>
        <v>0</v>
      </c>
      <c r="I506" s="146">
        <f>COUNTIFS('Module 39'!$G:$G,"&lt;&gt;",'Module 39'!$AB:$AB,'Control Panel'!$F$37)</f>
        <v>0</v>
      </c>
      <c r="J506" s="138"/>
      <c r="L506" s="38" t="str">
        <f>'Control Panel'!$F$37</f>
        <v>R</v>
      </c>
      <c r="M506" s="30">
        <f>E506*'Control Panel'!$G$31*'Control Panel'!$G$37</f>
        <v>0</v>
      </c>
      <c r="N506" s="30">
        <f>F506*'Control Panel'!$G$32*'Control Panel'!$G$37</f>
        <v>0</v>
      </c>
      <c r="O506" s="30">
        <f>G506*'Control Panel'!$G$33*'Control Panel'!$G$37</f>
        <v>0</v>
      </c>
      <c r="P506" s="37"/>
    </row>
    <row r="507" spans="1:16" ht="15.75" hidden="1" customHeight="1" thickBot="1" x14ac:dyDescent="0.3">
      <c r="D507" s="72" t="str">
        <f>'Control Panel'!$E$38</f>
        <v>Third Party</v>
      </c>
      <c r="E507" s="83">
        <f>COUNTIFS('Module 39'!$C:$C,'Control Panel'!$F$31,'Module 39'!$AB:$AB,'Control Panel'!$F$38)</f>
        <v>0</v>
      </c>
      <c r="F507" s="84">
        <f>COUNTIFS('Module 39'!$C:$C,'Control Panel'!$F$32,'Module 39'!$AB:$AB,'Control Panel'!$F$38)</f>
        <v>0</v>
      </c>
      <c r="G507" s="85">
        <f>COUNTIFS('Module 39'!$C:$C,'Control Panel'!$F$33,'Module 39'!$AB:$AB,'Control Panel'!$F$38)</f>
        <v>0</v>
      </c>
      <c r="H507" s="73">
        <f t="shared" si="82"/>
        <v>0</v>
      </c>
      <c r="I507" s="145">
        <f>COUNTIFS('Module 39'!$G:$G,"&lt;&gt;",'Module 39'!$AB:$AB,'Control Panel'!$F$38)</f>
        <v>0</v>
      </c>
      <c r="J507" s="138"/>
      <c r="L507" s="38" t="str">
        <f>'Control Panel'!$F$38</f>
        <v>T</v>
      </c>
      <c r="M507" s="30">
        <f>E507*'Control Panel'!$G$31*'Control Panel'!$G$38</f>
        <v>0</v>
      </c>
      <c r="N507" s="30">
        <f>F507*'Control Panel'!$G$32*'Control Panel'!$G$38</f>
        <v>0</v>
      </c>
      <c r="O507" s="30">
        <f>G507*'Control Panel'!$G$33*'Control Panel'!$G$38</f>
        <v>0</v>
      </c>
      <c r="P507" s="37"/>
    </row>
    <row r="508" spans="1:16" ht="15.75" hidden="1" customHeight="1" thickBot="1" x14ac:dyDescent="0.3">
      <c r="A508" s="22" t="s">
        <v>28</v>
      </c>
      <c r="B508" s="160"/>
      <c r="D508" s="75" t="str">
        <f>'Control Panel'!$E$39</f>
        <v>Modification</v>
      </c>
      <c r="E508" s="80">
        <f>COUNTIFS('Module 39'!$C:$C,'Control Panel'!$F$31,'Module 39'!$AB:$AB,'Control Panel'!$F$39)</f>
        <v>0</v>
      </c>
      <c r="F508" s="81">
        <f>COUNTIFS('Module 39'!$C:$C,'Control Panel'!$F$32,'Module 39'!$AB:$AB,'Control Panel'!$F$39)</f>
        <v>0</v>
      </c>
      <c r="G508" s="82">
        <f>COUNTIFS('Module 39'!$C:$C,'Control Panel'!$F$33,'Module 39'!$AB:$AB,'Control Panel'!$F$39)</f>
        <v>0</v>
      </c>
      <c r="H508" s="71">
        <f t="shared" si="82"/>
        <v>0</v>
      </c>
      <c r="I508" s="146">
        <f>COUNTIFS('Module 39'!$G:$G,"&lt;&gt;",'Module 39'!$AB:$AB,'Control Panel'!$F$39)</f>
        <v>0</v>
      </c>
      <c r="J508" s="138"/>
      <c r="L508" s="38" t="str">
        <f>'Control Panel'!$F$39</f>
        <v>M</v>
      </c>
      <c r="M508" s="30">
        <f>E508*'Control Panel'!$G$31*'Control Panel'!$G$39</f>
        <v>0</v>
      </c>
      <c r="N508" s="30">
        <f>F508*'Control Panel'!$G$32*'Control Panel'!$G$39</f>
        <v>0</v>
      </c>
      <c r="O508" s="30">
        <f>G508*'Control Panel'!$G$33*'Control Panel'!$G$39</f>
        <v>0</v>
      </c>
      <c r="P508" s="37"/>
    </row>
    <row r="509" spans="1:16" ht="15.75" hidden="1" customHeight="1" thickBot="1" x14ac:dyDescent="0.3">
      <c r="A509" s="23" t="s">
        <v>29</v>
      </c>
      <c r="B509" s="161"/>
      <c r="D509" s="76" t="str">
        <f>'Control Panel'!$E$40</f>
        <v>Future</v>
      </c>
      <c r="E509" s="83">
        <f>COUNTIFS('Module 39'!$C:$C,'Control Panel'!$F$31,'Module 39'!$AB:$AB,'Control Panel'!$F$40)</f>
        <v>0</v>
      </c>
      <c r="F509" s="84">
        <f>COUNTIFS('Module 39'!$C:$C,'Control Panel'!$F$32,'Module 39'!$AB:$AB,'Control Panel'!$F$40)</f>
        <v>0</v>
      </c>
      <c r="G509" s="85">
        <f>COUNTIFS('Module 39'!$C:$C,'Control Panel'!$F$33,'Module 39'!$AB:$AB,'Control Panel'!$F$40)</f>
        <v>0</v>
      </c>
      <c r="H509" s="73">
        <f t="shared" si="82"/>
        <v>0</v>
      </c>
      <c r="I509" s="145">
        <f>COUNTIFS('Module 39'!$G:$G,"&lt;&gt;",'Module 39'!$AB:$AB,'Control Panel'!$F$40)</f>
        <v>0</v>
      </c>
      <c r="J509" s="138"/>
      <c r="L509" s="38" t="str">
        <f>'Control Panel'!$F$40</f>
        <v>F</v>
      </c>
      <c r="M509" s="30">
        <f>E509*'Control Panel'!$G$31*'Control Panel'!$G$40</f>
        <v>0</v>
      </c>
      <c r="N509" s="30">
        <f>F509*'Control Panel'!$G$32*'Control Panel'!$G$40</f>
        <v>0</v>
      </c>
      <c r="O509" s="30">
        <f>G509*'Control Panel'!$G$33*'Control Panel'!$G$40</f>
        <v>0</v>
      </c>
      <c r="P509" s="37"/>
    </row>
    <row r="510" spans="1:16" ht="15.75" hidden="1" customHeight="1" thickBot="1" x14ac:dyDescent="0.3">
      <c r="A510" s="26" t="str">
        <f>IF('Module 30'!$AC$12&gt;0,"Yes","No")</f>
        <v>No</v>
      </c>
      <c r="B510" s="162">
        <f>IF(A510="Yes",1,0)</f>
        <v>0</v>
      </c>
      <c r="D510" s="89" t="str">
        <f>'Control Panel'!$E$41</f>
        <v>Not Available</v>
      </c>
      <c r="E510" s="80">
        <f>COUNTIFS('Module 39'!$C:$C,'Control Panel'!$F$31,'Module 39'!$AB:$AB,'Control Panel'!$F$41)</f>
        <v>0</v>
      </c>
      <c r="F510" s="81">
        <f>COUNTIFS('Module 39'!$C:$C,'Control Panel'!$F$32,'Module 39'!$AB:$AB,'Control Panel'!$F$41)</f>
        <v>0</v>
      </c>
      <c r="G510" s="82">
        <f>COUNTIFS('Module 39'!$C:$C,'Control Panel'!$F$33,'Module 39'!$AB:$AB,'Control Panel'!$F$41)</f>
        <v>0</v>
      </c>
      <c r="H510" s="71">
        <f t="shared" si="82"/>
        <v>0</v>
      </c>
      <c r="I510" s="146">
        <f>COUNTIFS('Module 39'!$G:$G,"&lt;&gt;",'Module 39'!$AB:$AB,'Control Panel'!$F$41)</f>
        <v>0</v>
      </c>
      <c r="J510" s="138"/>
      <c r="L510" s="38" t="str">
        <f>'Control Panel'!$F$41</f>
        <v>N</v>
      </c>
      <c r="M510" s="30">
        <f>E510*'Control Panel'!$G$31*'Control Panel'!$G$41</f>
        <v>0</v>
      </c>
      <c r="N510" s="30">
        <f>F510*'Control Panel'!$G$32*'Control Panel'!$G$41</f>
        <v>0</v>
      </c>
      <c r="O510" s="30">
        <f>G510*'Control Panel'!$G$33*'Control Panel'!$G$41</f>
        <v>0</v>
      </c>
      <c r="P510" s="37"/>
    </row>
    <row r="511" spans="1:16" ht="15.75" hidden="1" customHeight="1" thickBot="1" x14ac:dyDescent="0.3">
      <c r="D511" s="86" t="str">
        <f>$D$93</f>
        <v>Total:</v>
      </c>
      <c r="E511" s="87">
        <f>SUM(E505:E510)</f>
        <v>0</v>
      </c>
      <c r="F511" s="87">
        <f>SUM(F505:F510)</f>
        <v>0</v>
      </c>
      <c r="G511" s="87">
        <f>SUM(G505:G510)</f>
        <v>0</v>
      </c>
      <c r="H511" s="88">
        <f>SUM(H505:H510)</f>
        <v>0</v>
      </c>
      <c r="I511" s="88">
        <f>SUM(I505:I510)</f>
        <v>0</v>
      </c>
      <c r="J511" s="164"/>
      <c r="L511" s="38" t="str">
        <f>D511</f>
        <v>Total:</v>
      </c>
      <c r="M511" s="30">
        <f>SUM(M505:M510)</f>
        <v>0</v>
      </c>
      <c r="N511" s="30">
        <f>SUM(N505:N510)</f>
        <v>0</v>
      </c>
      <c r="O511" s="30">
        <f>SUM(O505:O510)</f>
        <v>0</v>
      </c>
      <c r="P511" s="37"/>
    </row>
    <row r="512" spans="1:16" ht="15.75" hidden="1" customHeight="1" thickBot="1" x14ac:dyDescent="0.3">
      <c r="D512" s="61"/>
      <c r="H512" s="4"/>
      <c r="L512" s="30" t="s">
        <v>34</v>
      </c>
      <c r="M512" s="39" t="str">
        <f t="shared" ref="M512:O512" si="83">IF(M504=0,"NA",M511/M504)</f>
        <v>NA</v>
      </c>
      <c r="N512" s="39" t="str">
        <f t="shared" si="83"/>
        <v>NA</v>
      </c>
      <c r="O512" s="39" t="str">
        <f t="shared" si="83"/>
        <v>NA</v>
      </c>
      <c r="P512" s="37"/>
    </row>
    <row r="513" spans="1:16" ht="15.75" hidden="1" customHeight="1" thickBot="1" x14ac:dyDescent="0.3">
      <c r="D513" s="475" t="str">
        <f>'Control Panel'!F86&amp;" - "&amp;'Control Panel'!E86</f>
        <v>4.41 - Module 40</v>
      </c>
      <c r="E513" s="476"/>
      <c r="F513" s="476"/>
      <c r="G513" s="20"/>
      <c r="H513" s="20"/>
      <c r="I513" s="20" t="str">
        <f>$I$84</f>
        <v xml:space="preserve">Overall Compliance: </v>
      </c>
      <c r="J513" s="21" t="str">
        <f>IF(SUM(M522:O522)=0,"N/A",SUM(M522:O522)/SUM(M515:O515))</f>
        <v>N/A</v>
      </c>
      <c r="L513" s="30"/>
      <c r="M513" s="30"/>
      <c r="N513" s="30"/>
      <c r="O513" s="30"/>
      <c r="P513" s="37"/>
    </row>
    <row r="514" spans="1:16" ht="15.75" hidden="1" customHeight="1" thickBot="1" x14ac:dyDescent="0.3">
      <c r="D514" s="464" t="str">
        <f>$D$85</f>
        <v>Availability</v>
      </c>
      <c r="E514" s="466" t="str">
        <f>$E$85</f>
        <v>Priority</v>
      </c>
      <c r="F514" s="466"/>
      <c r="G514" s="466"/>
      <c r="H514" s="467" t="str">
        <f>$H$85</f>
        <v>Total</v>
      </c>
      <c r="I514" s="469" t="str">
        <f>$I$85</f>
        <v>Comments</v>
      </c>
      <c r="J514" s="462" t="str">
        <f>$J$85</f>
        <v>Availability by Type</v>
      </c>
      <c r="L514" s="30"/>
      <c r="M514" s="38" t="str">
        <f>'Control Panel'!$F$31</f>
        <v>H</v>
      </c>
      <c r="N514" s="38" t="str">
        <f>'Control Panel'!$F$32</f>
        <v>M</v>
      </c>
      <c r="O514" s="38" t="str">
        <f>'Control Panel'!$F$33</f>
        <v>L</v>
      </c>
      <c r="P514" s="37"/>
    </row>
    <row r="515" spans="1:16" ht="15.75" hidden="1" customHeight="1" thickBot="1" x14ac:dyDescent="0.3">
      <c r="D515" s="465"/>
      <c r="E515" s="77" t="str">
        <f>'Control Panel'!$E$31</f>
        <v>High</v>
      </c>
      <c r="F515" s="78" t="str">
        <f>'Control Panel'!$E$32</f>
        <v>Medium</v>
      </c>
      <c r="G515" s="79" t="str">
        <f>'Control Panel'!$E$33</f>
        <v>Low</v>
      </c>
      <c r="H515" s="468"/>
      <c r="I515" s="470"/>
      <c r="J515" s="463"/>
      <c r="L515" s="38" t="s">
        <v>33</v>
      </c>
      <c r="M515" s="30">
        <f>E522*'Control Panel'!$G$31*'Control Panel'!$G$36</f>
        <v>0</v>
      </c>
      <c r="N515" s="30">
        <f>F522*'Control Panel'!$G$32*'Control Panel'!$G$36</f>
        <v>0</v>
      </c>
      <c r="O515" s="30">
        <f>G522*'Control Panel'!$G$33*'Control Panel'!$G$36</f>
        <v>0</v>
      </c>
      <c r="P515" s="37"/>
    </row>
    <row r="516" spans="1:16" ht="15.75" hidden="1" customHeight="1" thickBot="1" x14ac:dyDescent="0.3">
      <c r="D516" s="90" t="str">
        <f>'Control Panel'!$E$36</f>
        <v>Yes</v>
      </c>
      <c r="E516" s="83">
        <f>COUNTIFS('Module 40'!$C:$C,'Control Panel'!$F$31,'Module 40'!$AB:$AB,'Control Panel'!$F$36)</f>
        <v>0</v>
      </c>
      <c r="F516" s="84">
        <f>COUNTIFS('Module 40'!$C:$C,'Control Panel'!$F$32,'Module 40'!$AB:$AB,'Control Panel'!$F$36)</f>
        <v>0</v>
      </c>
      <c r="G516" s="85">
        <f>COUNTIFS('Module 40'!$C:$C,'Control Panel'!$F$33,'Module 40'!$AB:$AB,'Control Panel'!$F$36)</f>
        <v>0</v>
      </c>
      <c r="H516" s="73">
        <f>SUM(E516:G516)</f>
        <v>0</v>
      </c>
      <c r="I516" s="145">
        <f>COUNTIFS('Module 40'!$G:$G,"&lt;&gt;",'Module 40'!$AB:$AB,'Control Panel'!$F$36)</f>
        <v>0</v>
      </c>
      <c r="J516" s="74"/>
      <c r="L516" s="38" t="str">
        <f>'Control Panel'!$F$36</f>
        <v>Y</v>
      </c>
      <c r="M516" s="30">
        <f>E516*'Control Panel'!$G$31*'Control Panel'!$G$36</f>
        <v>0</v>
      </c>
      <c r="N516" s="30">
        <f>F516*'Control Panel'!$G$32*'Control Panel'!$G$36</f>
        <v>0</v>
      </c>
      <c r="O516" s="30">
        <f>G516*'Control Panel'!$G$33*'Control Panel'!$G$36</f>
        <v>0</v>
      </c>
      <c r="P516" s="37"/>
    </row>
    <row r="517" spans="1:16" ht="15.75" hidden="1" customHeight="1" thickBot="1" x14ac:dyDescent="0.3">
      <c r="D517" s="70" t="str">
        <f>'Control Panel'!$E$37</f>
        <v>Reporting</v>
      </c>
      <c r="E517" s="80">
        <f>COUNTIFS('Module 40'!$C:$C,'Control Panel'!$F$31,'Module 40'!$AB:$AB,'Control Panel'!$F$37)</f>
        <v>0</v>
      </c>
      <c r="F517" s="81">
        <f>COUNTIFS('Module 40'!$C:$C,'Control Panel'!$F$32,'Module 40'!$AB:$AB,'Control Panel'!$F$37)</f>
        <v>0</v>
      </c>
      <c r="G517" s="82">
        <f>COUNTIFS('Module 40'!$C:$C,'Control Panel'!$F$33,'Module 40'!$AB:$AB,'Control Panel'!$F$37)</f>
        <v>0</v>
      </c>
      <c r="H517" s="71">
        <f t="shared" ref="H517:H521" si="84">SUM(E517:G517)</f>
        <v>0</v>
      </c>
      <c r="I517" s="146">
        <f>COUNTIFS('Module 40'!$G:$G,"&lt;&gt;",'Module 40'!$AB:$AB,'Control Panel'!$F$37)</f>
        <v>0</v>
      </c>
      <c r="J517" s="138"/>
      <c r="L517" s="38" t="str">
        <f>'Control Panel'!$F$37</f>
        <v>R</v>
      </c>
      <c r="M517" s="30">
        <f>E517*'Control Panel'!$G$31*'Control Panel'!$G$37</f>
        <v>0</v>
      </c>
      <c r="N517" s="30">
        <f>F517*'Control Panel'!$G$32*'Control Panel'!$G$37</f>
        <v>0</v>
      </c>
      <c r="O517" s="30">
        <f>G517*'Control Panel'!$G$33*'Control Panel'!$G$37</f>
        <v>0</v>
      </c>
      <c r="P517" s="37"/>
    </row>
    <row r="518" spans="1:16" ht="15.75" hidden="1" customHeight="1" thickBot="1" x14ac:dyDescent="0.3">
      <c r="D518" s="72" t="str">
        <f>'Control Panel'!$E$38</f>
        <v>Third Party</v>
      </c>
      <c r="E518" s="83">
        <f>COUNTIFS('Module 40'!$C:$C,'Control Panel'!$F$31,'Module 40'!$AB:$AB,'Control Panel'!$F$38)</f>
        <v>0</v>
      </c>
      <c r="F518" s="84">
        <f>COUNTIFS('Module 40'!$C:$C,'Control Panel'!$F$32,'Module 40'!$AB:$AB,'Control Panel'!$F$38)</f>
        <v>0</v>
      </c>
      <c r="G518" s="85">
        <f>COUNTIFS('Module 40'!$C:$C,'Control Panel'!$F$33,'Module 40'!$AB:$AB,'Control Panel'!$F$38)</f>
        <v>0</v>
      </c>
      <c r="H518" s="73">
        <f t="shared" si="84"/>
        <v>0</v>
      </c>
      <c r="I518" s="145">
        <f>COUNTIFS('Module 40'!$G:$G,"&lt;&gt;",'Module 40'!$AB:$AB,'Control Panel'!$F$38)</f>
        <v>0</v>
      </c>
      <c r="J518" s="138"/>
      <c r="L518" s="38" t="str">
        <f>'Control Panel'!$F$38</f>
        <v>T</v>
      </c>
      <c r="M518" s="30">
        <f>E518*'Control Panel'!$G$31*'Control Panel'!$G$38</f>
        <v>0</v>
      </c>
      <c r="N518" s="30">
        <f>F518*'Control Panel'!$G$32*'Control Panel'!$G$38</f>
        <v>0</v>
      </c>
      <c r="O518" s="30">
        <f>G518*'Control Panel'!$G$33*'Control Panel'!$G$38</f>
        <v>0</v>
      </c>
      <c r="P518" s="37"/>
    </row>
    <row r="519" spans="1:16" ht="15.75" hidden="1" customHeight="1" thickBot="1" x14ac:dyDescent="0.3">
      <c r="A519" s="22" t="s">
        <v>28</v>
      </c>
      <c r="B519" s="160"/>
      <c r="D519" s="75" t="str">
        <f>'Control Panel'!$E$39</f>
        <v>Modification</v>
      </c>
      <c r="E519" s="80">
        <f>COUNTIFS('Module 40'!$C:$C,'Control Panel'!$F$31,'Module 40'!$AB:$AB,'Control Panel'!$F$39)</f>
        <v>0</v>
      </c>
      <c r="F519" s="81">
        <f>COUNTIFS('Module 40'!$C:$C,'Control Panel'!$F$32,'Module 40'!$AB:$AB,'Control Panel'!$F$39)</f>
        <v>0</v>
      </c>
      <c r="G519" s="82">
        <f>COUNTIFS('Module 40'!$C:$C,'Control Panel'!$F$33,'Module 40'!$AB:$AB,'Control Panel'!$F$39)</f>
        <v>0</v>
      </c>
      <c r="H519" s="71">
        <f t="shared" si="84"/>
        <v>0</v>
      </c>
      <c r="I519" s="146">
        <f>COUNTIFS('Module 40'!$G:$G,"&lt;&gt;",'Module 40'!$AB:$AB,'Control Panel'!$F$39)</f>
        <v>0</v>
      </c>
      <c r="J519" s="138"/>
      <c r="L519" s="38" t="str">
        <f>'Control Panel'!$F$39</f>
        <v>M</v>
      </c>
      <c r="M519" s="30">
        <f>E519*'Control Panel'!$G$31*'Control Panel'!$G$39</f>
        <v>0</v>
      </c>
      <c r="N519" s="30">
        <f>F519*'Control Panel'!$G$32*'Control Panel'!$G$39</f>
        <v>0</v>
      </c>
      <c r="O519" s="30">
        <f>G519*'Control Panel'!$G$33*'Control Panel'!$G$39</f>
        <v>0</v>
      </c>
      <c r="P519" s="37"/>
    </row>
    <row r="520" spans="1:16" ht="15.75" hidden="1" customHeight="1" thickBot="1" x14ac:dyDescent="0.3">
      <c r="A520" s="23" t="s">
        <v>29</v>
      </c>
      <c r="B520" s="161"/>
      <c r="D520" s="76" t="str">
        <f>'Control Panel'!$E$40</f>
        <v>Future</v>
      </c>
      <c r="E520" s="83">
        <f>COUNTIFS('Module 40'!$C:$C,'Control Panel'!$F$31,'Module 40'!$AB:$AB,'Control Panel'!$F$40)</f>
        <v>0</v>
      </c>
      <c r="F520" s="84">
        <f>COUNTIFS('Module 40'!$C:$C,'Control Panel'!$F$32,'Module 40'!$AB:$AB,'Control Panel'!$F$40)</f>
        <v>0</v>
      </c>
      <c r="G520" s="85">
        <f>COUNTIFS('Module 40'!$C:$C,'Control Panel'!$F$33,'Module 40'!$AB:$AB,'Control Panel'!$F$40)</f>
        <v>0</v>
      </c>
      <c r="H520" s="73">
        <f t="shared" si="84"/>
        <v>0</v>
      </c>
      <c r="I520" s="145">
        <f>COUNTIFS('Module 40'!$G:$G,"&lt;&gt;",'Module 40'!$AB:$AB,'Control Panel'!$F$40)</f>
        <v>0</v>
      </c>
      <c r="J520" s="138"/>
      <c r="L520" s="38" t="str">
        <f>'Control Panel'!$F$40</f>
        <v>F</v>
      </c>
      <c r="M520" s="30">
        <f>E520*'Control Panel'!$G$31*'Control Panel'!$G$40</f>
        <v>0</v>
      </c>
      <c r="N520" s="30">
        <f>F520*'Control Panel'!$G$32*'Control Panel'!$G$40</f>
        <v>0</v>
      </c>
      <c r="O520" s="30">
        <f>G520*'Control Panel'!$G$33*'Control Panel'!$G$40</f>
        <v>0</v>
      </c>
      <c r="P520" s="37"/>
    </row>
    <row r="521" spans="1:16" ht="15.75" hidden="1" customHeight="1" thickBot="1" x14ac:dyDescent="0.3">
      <c r="A521" s="26" t="str">
        <f>IF('Module 30'!$AC$12&gt;0,"Yes","No")</f>
        <v>No</v>
      </c>
      <c r="B521" s="162">
        <f>IF(A521="Yes",1,0)</f>
        <v>0</v>
      </c>
      <c r="D521" s="89" t="str">
        <f>'Control Panel'!$E$41</f>
        <v>Not Available</v>
      </c>
      <c r="E521" s="80">
        <f>COUNTIFS('Module 40'!$C:$C,'Control Panel'!$F$31,'Module 40'!$AB:$AB,'Control Panel'!$F$41)</f>
        <v>0</v>
      </c>
      <c r="F521" s="81">
        <f>COUNTIFS('Module 40'!$C:$C,'Control Panel'!$F$32,'Module 40'!$AB:$AB,'Control Panel'!$F$41)</f>
        <v>0</v>
      </c>
      <c r="G521" s="82">
        <f>COUNTIFS('Module 40'!$C:$C,'Control Panel'!$F$33,'Module 40'!$AB:$AB,'Control Panel'!$F$41)</f>
        <v>0</v>
      </c>
      <c r="H521" s="71">
        <f t="shared" si="84"/>
        <v>0</v>
      </c>
      <c r="I521" s="146">
        <f>COUNTIFS('Module 40'!$G:$G,"&lt;&gt;",'Module 40'!$AB:$AB,'Control Panel'!$F$41)</f>
        <v>0</v>
      </c>
      <c r="J521" s="138"/>
      <c r="L521" s="38" t="str">
        <f>'Control Panel'!$F$41</f>
        <v>N</v>
      </c>
      <c r="M521" s="30">
        <f>E521*'Control Panel'!$G$31*'Control Panel'!$G$41</f>
        <v>0</v>
      </c>
      <c r="N521" s="30">
        <f>F521*'Control Panel'!$G$32*'Control Panel'!$G$41</f>
        <v>0</v>
      </c>
      <c r="O521" s="30">
        <f>G521*'Control Panel'!$G$33*'Control Panel'!$G$41</f>
        <v>0</v>
      </c>
      <c r="P521" s="37"/>
    </row>
    <row r="522" spans="1:16" ht="15.75" hidden="1" customHeight="1" thickBot="1" x14ac:dyDescent="0.3">
      <c r="D522" s="86" t="str">
        <f>$D$93</f>
        <v>Total:</v>
      </c>
      <c r="E522" s="87">
        <f>SUM(E516:E521)</f>
        <v>0</v>
      </c>
      <c r="F522" s="87">
        <f>SUM(F516:F521)</f>
        <v>0</v>
      </c>
      <c r="G522" s="87">
        <f>SUM(G516:G521)</f>
        <v>0</v>
      </c>
      <c r="H522" s="88">
        <f>SUM(H516:H521)</f>
        <v>0</v>
      </c>
      <c r="I522" s="88">
        <f>SUM(I516:I521)</f>
        <v>0</v>
      </c>
      <c r="J522" s="164"/>
      <c r="L522" s="38" t="str">
        <f>D522</f>
        <v>Total:</v>
      </c>
      <c r="M522" s="30">
        <f>SUM(M516:M521)</f>
        <v>0</v>
      </c>
      <c r="N522" s="30">
        <f>SUM(N516:N521)</f>
        <v>0</v>
      </c>
      <c r="O522" s="30">
        <f>SUM(O516:O521)</f>
        <v>0</v>
      </c>
      <c r="P522" s="37"/>
    </row>
    <row r="523" spans="1:16" ht="15.75" hidden="1" customHeight="1" thickBot="1" x14ac:dyDescent="0.3">
      <c r="D523" s="61"/>
      <c r="H523" s="4"/>
      <c r="L523" s="30" t="s">
        <v>34</v>
      </c>
      <c r="M523" s="39" t="str">
        <f t="shared" ref="M523:O523" si="85">IF(M515=0,"NA",M522/M515)</f>
        <v>NA</v>
      </c>
      <c r="N523" s="39" t="str">
        <f t="shared" si="85"/>
        <v>NA</v>
      </c>
      <c r="O523" s="39" t="str">
        <f t="shared" si="85"/>
        <v>NA</v>
      </c>
      <c r="P523" s="37"/>
    </row>
    <row r="524" spans="1:16" ht="15.75" hidden="1" customHeight="1" thickBot="1" x14ac:dyDescent="0.3">
      <c r="D524" s="475" t="str">
        <f>'Control Panel'!F87&amp;" - "&amp;'Control Panel'!E87</f>
        <v>4.42 - Module 41</v>
      </c>
      <c r="E524" s="476"/>
      <c r="F524" s="476"/>
      <c r="G524" s="20"/>
      <c r="H524" s="20"/>
      <c r="I524" s="20" t="str">
        <f>$I$84</f>
        <v xml:space="preserve">Overall Compliance: </v>
      </c>
      <c r="J524" s="21" t="str">
        <f>IF(SUM(M533:O533)=0,"N/A",SUM(M533:O533)/SUM(M526:O526))</f>
        <v>N/A</v>
      </c>
      <c r="L524" s="30"/>
      <c r="M524" s="30"/>
      <c r="N524" s="30"/>
      <c r="O524" s="30"/>
      <c r="P524" s="37"/>
    </row>
    <row r="525" spans="1:16" ht="15.75" hidden="1" customHeight="1" thickBot="1" x14ac:dyDescent="0.3">
      <c r="D525" s="464" t="str">
        <f>$D$85</f>
        <v>Availability</v>
      </c>
      <c r="E525" s="466" t="str">
        <f>$E$85</f>
        <v>Priority</v>
      </c>
      <c r="F525" s="466"/>
      <c r="G525" s="466"/>
      <c r="H525" s="467" t="str">
        <f>$H$85</f>
        <v>Total</v>
      </c>
      <c r="I525" s="469" t="str">
        <f>$I$85</f>
        <v>Comments</v>
      </c>
      <c r="J525" s="462" t="str">
        <f>$J$85</f>
        <v>Availability by Type</v>
      </c>
      <c r="L525" s="30"/>
      <c r="M525" s="38" t="str">
        <f>'Control Panel'!$F$31</f>
        <v>H</v>
      </c>
      <c r="N525" s="38" t="str">
        <f>'Control Panel'!$F$32</f>
        <v>M</v>
      </c>
      <c r="O525" s="38" t="str">
        <f>'Control Panel'!$F$33</f>
        <v>L</v>
      </c>
      <c r="P525" s="37"/>
    </row>
    <row r="526" spans="1:16" ht="15.75" hidden="1" customHeight="1" thickBot="1" x14ac:dyDescent="0.3">
      <c r="D526" s="465"/>
      <c r="E526" s="77" t="str">
        <f>'Control Panel'!$E$31</f>
        <v>High</v>
      </c>
      <c r="F526" s="78" t="str">
        <f>'Control Panel'!$E$32</f>
        <v>Medium</v>
      </c>
      <c r="G526" s="79" t="str">
        <f>'Control Panel'!$E$33</f>
        <v>Low</v>
      </c>
      <c r="H526" s="468"/>
      <c r="I526" s="470"/>
      <c r="J526" s="463"/>
      <c r="L526" s="38" t="s">
        <v>33</v>
      </c>
      <c r="M526" s="30">
        <f>E533*'Control Panel'!$G$31*'Control Panel'!$G$36</f>
        <v>0</v>
      </c>
      <c r="N526" s="30">
        <f>F533*'Control Panel'!$G$32*'Control Panel'!$G$36</f>
        <v>0</v>
      </c>
      <c r="O526" s="30">
        <f>G533*'Control Panel'!$G$33*'Control Panel'!$G$36</f>
        <v>0</v>
      </c>
      <c r="P526" s="37"/>
    </row>
    <row r="527" spans="1:16" ht="15.75" hidden="1" customHeight="1" thickBot="1" x14ac:dyDescent="0.3">
      <c r="D527" s="90" t="str">
        <f>'Control Panel'!$E$36</f>
        <v>Yes</v>
      </c>
      <c r="E527" s="83">
        <f>COUNTIFS('Module 41'!$C:$C,'Control Panel'!$F$31,'Module 41'!$AB:$AB,'Control Panel'!$F$36)</f>
        <v>0</v>
      </c>
      <c r="F527" s="84">
        <f>COUNTIFS('Module 41'!$C:$C,'Control Panel'!$F$32,'Module 41'!$AB:$AB,'Control Panel'!$F$36)</f>
        <v>0</v>
      </c>
      <c r="G527" s="85">
        <f>COUNTIFS('Module 41'!$C:$C,'Control Panel'!$F$33,'Module 41'!$AB:$AB,'Control Panel'!$F$36)</f>
        <v>0</v>
      </c>
      <c r="H527" s="73">
        <f>SUM(E527:G527)</f>
        <v>0</v>
      </c>
      <c r="I527" s="145">
        <f>COUNTIFS('Module 41'!$G:$G,"&lt;&gt;",'Module 41'!$AB:$AB,'Control Panel'!$F$36)</f>
        <v>0</v>
      </c>
      <c r="J527" s="74"/>
      <c r="L527" s="38" t="str">
        <f>'Control Panel'!$F$36</f>
        <v>Y</v>
      </c>
      <c r="M527" s="30">
        <f>E527*'Control Panel'!$G$31*'Control Panel'!$G$36</f>
        <v>0</v>
      </c>
      <c r="N527" s="30">
        <f>F527*'Control Panel'!$G$32*'Control Panel'!$G$36</f>
        <v>0</v>
      </c>
      <c r="O527" s="30">
        <f>G527*'Control Panel'!$G$33*'Control Panel'!$G$36</f>
        <v>0</v>
      </c>
      <c r="P527" s="37"/>
    </row>
    <row r="528" spans="1:16" ht="15.75" hidden="1" customHeight="1" thickBot="1" x14ac:dyDescent="0.3">
      <c r="D528" s="70" t="str">
        <f>'Control Panel'!$E$37</f>
        <v>Reporting</v>
      </c>
      <c r="E528" s="80">
        <f>COUNTIFS('Module 41'!$C:$C,'Control Panel'!$F$31,'Module 41'!$AB:$AB,'Control Panel'!$F$37)</f>
        <v>0</v>
      </c>
      <c r="F528" s="81">
        <f>COUNTIFS('Module 41'!$C:$C,'Control Panel'!$F$32,'Module 41'!$AB:$AB,'Control Panel'!$F$37)</f>
        <v>0</v>
      </c>
      <c r="G528" s="82">
        <f>COUNTIFS('Module 41'!$C:$C,'Control Panel'!$F$33,'Module 41'!$AB:$AB,'Control Panel'!$F$37)</f>
        <v>0</v>
      </c>
      <c r="H528" s="71">
        <f t="shared" ref="H528:H532" si="86">SUM(E528:G528)</f>
        <v>0</v>
      </c>
      <c r="I528" s="146">
        <f>COUNTIFS('Module 41'!$G:$G,"&lt;&gt;",'Module 41'!$AB:$AB,'Control Panel'!$F$37)</f>
        <v>0</v>
      </c>
      <c r="J528" s="138"/>
      <c r="L528" s="38" t="str">
        <f>'Control Panel'!$F$37</f>
        <v>R</v>
      </c>
      <c r="M528" s="30">
        <f>E528*'Control Panel'!$G$31*'Control Panel'!$G$37</f>
        <v>0</v>
      </c>
      <c r="N528" s="30">
        <f>F528*'Control Panel'!$G$32*'Control Panel'!$G$37</f>
        <v>0</v>
      </c>
      <c r="O528" s="30">
        <f>G528*'Control Panel'!$G$33*'Control Panel'!$G$37</f>
        <v>0</v>
      </c>
      <c r="P528" s="37"/>
    </row>
    <row r="529" spans="1:16" ht="15.75" hidden="1" customHeight="1" thickBot="1" x14ac:dyDescent="0.3">
      <c r="D529" s="72" t="str">
        <f>'Control Panel'!$E$38</f>
        <v>Third Party</v>
      </c>
      <c r="E529" s="83">
        <f>COUNTIFS('Module 41'!$C:$C,'Control Panel'!$F$31,'Module 41'!$AB:$AB,'Control Panel'!$F$38)</f>
        <v>0</v>
      </c>
      <c r="F529" s="84">
        <f>COUNTIFS('Module 41'!$C:$C,'Control Panel'!$F$32,'Module 41'!$AB:$AB,'Control Panel'!$F$38)</f>
        <v>0</v>
      </c>
      <c r="G529" s="85">
        <f>COUNTIFS('Module 41'!$C:$C,'Control Panel'!$F$33,'Module 41'!$AB:$AB,'Control Panel'!$F$38)</f>
        <v>0</v>
      </c>
      <c r="H529" s="73">
        <f t="shared" si="86"/>
        <v>0</v>
      </c>
      <c r="I529" s="145">
        <f>COUNTIFS('Module 41'!$G:$G,"&lt;&gt;",'Module 41'!$AB:$AB,'Control Panel'!$F$38)</f>
        <v>0</v>
      </c>
      <c r="J529" s="138"/>
      <c r="L529" s="38" t="str">
        <f>'Control Panel'!$F$38</f>
        <v>T</v>
      </c>
      <c r="M529" s="30">
        <f>E529*'Control Panel'!$G$31*'Control Panel'!$G$38</f>
        <v>0</v>
      </c>
      <c r="N529" s="30">
        <f>F529*'Control Panel'!$G$32*'Control Panel'!$G$38</f>
        <v>0</v>
      </c>
      <c r="O529" s="30">
        <f>G529*'Control Panel'!$G$33*'Control Panel'!$G$38</f>
        <v>0</v>
      </c>
      <c r="P529" s="37"/>
    </row>
    <row r="530" spans="1:16" ht="15.75" hidden="1" customHeight="1" thickBot="1" x14ac:dyDescent="0.3">
      <c r="A530" s="22" t="s">
        <v>28</v>
      </c>
      <c r="B530" s="160"/>
      <c r="D530" s="75" t="str">
        <f>'Control Panel'!$E$39</f>
        <v>Modification</v>
      </c>
      <c r="E530" s="80">
        <f>COUNTIFS('Module 41'!$C:$C,'Control Panel'!$F$31,'Module 41'!$AB:$AB,'Control Panel'!$F$39)</f>
        <v>0</v>
      </c>
      <c r="F530" s="81">
        <f>COUNTIFS('Module 41'!$C:$C,'Control Panel'!$F$32,'Module 41'!$AB:$AB,'Control Panel'!$F$39)</f>
        <v>0</v>
      </c>
      <c r="G530" s="82">
        <f>COUNTIFS('Module 41'!$C:$C,'Control Panel'!$F$33,'Module 41'!$AB:$AB,'Control Panel'!$F$39)</f>
        <v>0</v>
      </c>
      <c r="H530" s="71">
        <f t="shared" si="86"/>
        <v>0</v>
      </c>
      <c r="I530" s="146">
        <f>COUNTIFS('Module 41'!$G:$G,"&lt;&gt;",'Module 41'!$AB:$AB,'Control Panel'!$F$39)</f>
        <v>0</v>
      </c>
      <c r="J530" s="138"/>
      <c r="L530" s="38" t="str">
        <f>'Control Panel'!$F$39</f>
        <v>M</v>
      </c>
      <c r="M530" s="30">
        <f>E530*'Control Panel'!$G$31*'Control Panel'!$G$39</f>
        <v>0</v>
      </c>
      <c r="N530" s="30">
        <f>F530*'Control Panel'!$G$32*'Control Panel'!$G$39</f>
        <v>0</v>
      </c>
      <c r="O530" s="30">
        <f>G530*'Control Panel'!$G$33*'Control Panel'!$G$39</f>
        <v>0</v>
      </c>
      <c r="P530" s="37"/>
    </row>
    <row r="531" spans="1:16" ht="15.75" hidden="1" customHeight="1" thickBot="1" x14ac:dyDescent="0.3">
      <c r="A531" s="23" t="s">
        <v>29</v>
      </c>
      <c r="B531" s="161"/>
      <c r="D531" s="76" t="str">
        <f>'Control Panel'!$E$40</f>
        <v>Future</v>
      </c>
      <c r="E531" s="83">
        <f>COUNTIFS('Module 41'!$C:$C,'Control Panel'!$F$31,'Module 41'!$AB:$AB,'Control Panel'!$F$40)</f>
        <v>0</v>
      </c>
      <c r="F531" s="84">
        <f>COUNTIFS('Module 41'!$C:$C,'Control Panel'!$F$32,'Module 41'!$AB:$AB,'Control Panel'!$F$40)</f>
        <v>0</v>
      </c>
      <c r="G531" s="85">
        <f>COUNTIFS('Module 41'!$C:$C,'Control Panel'!$F$33,'Module 41'!$AB:$AB,'Control Panel'!$F$40)</f>
        <v>0</v>
      </c>
      <c r="H531" s="73">
        <f t="shared" si="86"/>
        <v>0</v>
      </c>
      <c r="I531" s="145">
        <f>COUNTIFS('Module 41'!$G:$G,"&lt;&gt;",'Module 41'!$AB:$AB,'Control Panel'!$F$40)</f>
        <v>0</v>
      </c>
      <c r="J531" s="138"/>
      <c r="L531" s="38" t="str">
        <f>'Control Panel'!$F$40</f>
        <v>F</v>
      </c>
      <c r="M531" s="30">
        <f>E531*'Control Panel'!$G$31*'Control Panel'!$G$40</f>
        <v>0</v>
      </c>
      <c r="N531" s="30">
        <f>F531*'Control Panel'!$G$32*'Control Panel'!$G$40</f>
        <v>0</v>
      </c>
      <c r="O531" s="30">
        <f>G531*'Control Panel'!$G$33*'Control Panel'!$G$40</f>
        <v>0</v>
      </c>
      <c r="P531" s="37"/>
    </row>
    <row r="532" spans="1:16" ht="15.75" hidden="1" customHeight="1" thickBot="1" x14ac:dyDescent="0.3">
      <c r="A532" s="26" t="str">
        <f>IF('Module 30'!$AC$12&gt;0,"Yes","No")</f>
        <v>No</v>
      </c>
      <c r="B532" s="162">
        <f>IF(A532="Yes",1,0)</f>
        <v>0</v>
      </c>
      <c r="D532" s="89" t="str">
        <f>'Control Panel'!$E$41</f>
        <v>Not Available</v>
      </c>
      <c r="E532" s="80">
        <f>COUNTIFS('Module 41'!$C:$C,'Control Panel'!$F$31,'Module 41'!$AB:$AB,'Control Panel'!$F$41)</f>
        <v>0</v>
      </c>
      <c r="F532" s="81">
        <f>COUNTIFS('Module 41'!$C:$C,'Control Panel'!$F$32,'Module 41'!$AB:$AB,'Control Panel'!$F$41)</f>
        <v>0</v>
      </c>
      <c r="G532" s="82">
        <f>COUNTIFS('Module 41'!$C:$C,'Control Panel'!$F$33,'Module 41'!$AB:$AB,'Control Panel'!$F$41)</f>
        <v>0</v>
      </c>
      <c r="H532" s="71">
        <f t="shared" si="86"/>
        <v>0</v>
      </c>
      <c r="I532" s="146">
        <f>COUNTIFS('Module 41'!$G:$G,"&lt;&gt;",'Module 41'!$AB:$AB,'Control Panel'!$F$41)</f>
        <v>0</v>
      </c>
      <c r="J532" s="138"/>
      <c r="L532" s="38" t="str">
        <f>'Control Panel'!$F$41</f>
        <v>N</v>
      </c>
      <c r="M532" s="30">
        <f>E532*'Control Panel'!$G$31*'Control Panel'!$G$41</f>
        <v>0</v>
      </c>
      <c r="N532" s="30">
        <f>F532*'Control Panel'!$G$32*'Control Panel'!$G$41</f>
        <v>0</v>
      </c>
      <c r="O532" s="30">
        <f>G532*'Control Panel'!$G$33*'Control Panel'!$G$41</f>
        <v>0</v>
      </c>
      <c r="P532" s="37"/>
    </row>
    <row r="533" spans="1:16" ht="15.75" hidden="1" customHeight="1" thickBot="1" x14ac:dyDescent="0.3">
      <c r="D533" s="86" t="str">
        <f>$D$93</f>
        <v>Total:</v>
      </c>
      <c r="E533" s="87">
        <f>SUM(E527:E532)</f>
        <v>0</v>
      </c>
      <c r="F533" s="87">
        <f>SUM(F527:F532)</f>
        <v>0</v>
      </c>
      <c r="G533" s="87">
        <f>SUM(G527:G532)</f>
        <v>0</v>
      </c>
      <c r="H533" s="88">
        <f>SUM(H527:H532)</f>
        <v>0</v>
      </c>
      <c r="I533" s="88">
        <f>SUM(I527:I532)</f>
        <v>0</v>
      </c>
      <c r="J533" s="164"/>
      <c r="L533" s="38" t="str">
        <f>D533</f>
        <v>Total:</v>
      </c>
      <c r="M533" s="30">
        <f>SUM(M527:M532)</f>
        <v>0</v>
      </c>
      <c r="N533" s="30">
        <f>SUM(N527:N532)</f>
        <v>0</v>
      </c>
      <c r="O533" s="30">
        <f>SUM(O527:O532)</f>
        <v>0</v>
      </c>
      <c r="P533" s="37"/>
    </row>
    <row r="534" spans="1:16" ht="15.75" hidden="1" customHeight="1" thickBot="1" x14ac:dyDescent="0.3">
      <c r="D534" s="61"/>
      <c r="H534" s="4"/>
      <c r="L534" s="30" t="s">
        <v>34</v>
      </c>
      <c r="M534" s="39" t="str">
        <f t="shared" ref="M534:O534" si="87">IF(M526=0,"NA",M533/M526)</f>
        <v>NA</v>
      </c>
      <c r="N534" s="39" t="str">
        <f t="shared" si="87"/>
        <v>NA</v>
      </c>
      <c r="O534" s="39" t="str">
        <f t="shared" si="87"/>
        <v>NA</v>
      </c>
      <c r="P534" s="37"/>
    </row>
    <row r="535" spans="1:16" ht="15.75" hidden="1" customHeight="1" thickBot="1" x14ac:dyDescent="0.3">
      <c r="D535" s="475" t="str">
        <f>'Control Panel'!F88&amp;" - "&amp;'Control Panel'!E88</f>
        <v>4.43 - Module 42</v>
      </c>
      <c r="E535" s="476"/>
      <c r="F535" s="476"/>
      <c r="G535" s="20"/>
      <c r="H535" s="20"/>
      <c r="I535" s="20" t="str">
        <f>$I$84</f>
        <v xml:space="preserve">Overall Compliance: </v>
      </c>
      <c r="J535" s="21" t="str">
        <f>IF(SUM(M544:O544)=0,"N/A",SUM(M544:O544)/SUM(M537:O537))</f>
        <v>N/A</v>
      </c>
      <c r="L535" s="30"/>
      <c r="M535" s="30"/>
      <c r="N535" s="30"/>
      <c r="O535" s="30"/>
      <c r="P535" s="37"/>
    </row>
    <row r="536" spans="1:16" ht="15.75" hidden="1" customHeight="1" thickBot="1" x14ac:dyDescent="0.3">
      <c r="D536" s="464" t="str">
        <f>$D$85</f>
        <v>Availability</v>
      </c>
      <c r="E536" s="466" t="str">
        <f>$E$85</f>
        <v>Priority</v>
      </c>
      <c r="F536" s="466"/>
      <c r="G536" s="466"/>
      <c r="H536" s="467" t="str">
        <f>$H$85</f>
        <v>Total</v>
      </c>
      <c r="I536" s="469" t="str">
        <f>$I$85</f>
        <v>Comments</v>
      </c>
      <c r="J536" s="462" t="str">
        <f>$J$85</f>
        <v>Availability by Type</v>
      </c>
      <c r="L536" s="30"/>
      <c r="M536" s="38" t="str">
        <f>'Control Panel'!$F$31</f>
        <v>H</v>
      </c>
      <c r="N536" s="38" t="str">
        <f>'Control Panel'!$F$32</f>
        <v>M</v>
      </c>
      <c r="O536" s="38" t="str">
        <f>'Control Panel'!$F$33</f>
        <v>L</v>
      </c>
      <c r="P536" s="37"/>
    </row>
    <row r="537" spans="1:16" ht="15.75" hidden="1" customHeight="1" thickBot="1" x14ac:dyDescent="0.3">
      <c r="D537" s="465"/>
      <c r="E537" s="77" t="str">
        <f>'Control Panel'!$E$31</f>
        <v>High</v>
      </c>
      <c r="F537" s="78" t="str">
        <f>'Control Panel'!$E$32</f>
        <v>Medium</v>
      </c>
      <c r="G537" s="79" t="str">
        <f>'Control Panel'!$E$33</f>
        <v>Low</v>
      </c>
      <c r="H537" s="468"/>
      <c r="I537" s="470"/>
      <c r="J537" s="463"/>
      <c r="L537" s="38" t="s">
        <v>33</v>
      </c>
      <c r="M537" s="30">
        <f>E544*'Control Panel'!$G$31*'Control Panel'!$G$36</f>
        <v>0</v>
      </c>
      <c r="N537" s="30">
        <f>F544*'Control Panel'!$G$32*'Control Panel'!$G$36</f>
        <v>0</v>
      </c>
      <c r="O537" s="30">
        <f>G544*'Control Panel'!$G$33*'Control Panel'!$G$36</f>
        <v>0</v>
      </c>
      <c r="P537" s="37"/>
    </row>
    <row r="538" spans="1:16" ht="15.75" hidden="1" customHeight="1" thickBot="1" x14ac:dyDescent="0.3">
      <c r="D538" s="90" t="str">
        <f>'Control Panel'!$E$36</f>
        <v>Yes</v>
      </c>
      <c r="E538" s="83">
        <f>COUNTIFS('Module 42'!$C:$C,'Control Panel'!$F$31,'Module 42'!$AB:$AB,'Control Panel'!$F$36)</f>
        <v>0</v>
      </c>
      <c r="F538" s="84">
        <f>COUNTIFS('Module 42'!$C:$C,'Control Panel'!$F$32,'Module 42'!$AB:$AB,'Control Panel'!$F$36)</f>
        <v>0</v>
      </c>
      <c r="G538" s="85">
        <f>COUNTIFS('Module 42'!$C:$C,'Control Panel'!$F$33,'Module 42'!$AB:$AB,'Control Panel'!$F$36)</f>
        <v>0</v>
      </c>
      <c r="H538" s="73">
        <f>SUM(E538:G538)</f>
        <v>0</v>
      </c>
      <c r="I538" s="145">
        <f>COUNTIFS('Module 42'!$G:$G,"&lt;&gt;",'Module 42'!$AB:$AB,'Control Panel'!$F$36)</f>
        <v>0</v>
      </c>
      <c r="J538" s="74"/>
      <c r="L538" s="38" t="str">
        <f>'Control Panel'!$F$36</f>
        <v>Y</v>
      </c>
      <c r="M538" s="30">
        <f>E538*'Control Panel'!$G$31*'Control Panel'!$G$36</f>
        <v>0</v>
      </c>
      <c r="N538" s="30">
        <f>F538*'Control Panel'!$G$32*'Control Panel'!$G$36</f>
        <v>0</v>
      </c>
      <c r="O538" s="30">
        <f>G538*'Control Panel'!$G$33*'Control Panel'!$G$36</f>
        <v>0</v>
      </c>
      <c r="P538" s="37"/>
    </row>
    <row r="539" spans="1:16" ht="15.75" hidden="1" customHeight="1" thickBot="1" x14ac:dyDescent="0.3">
      <c r="D539" s="70" t="str">
        <f>'Control Panel'!$E$37</f>
        <v>Reporting</v>
      </c>
      <c r="E539" s="80">
        <f>COUNTIFS('Module 42'!$C:$C,'Control Panel'!$F$31,'Module 42'!$AB:$AB,'Control Panel'!$F$37)</f>
        <v>0</v>
      </c>
      <c r="F539" s="81">
        <f>COUNTIFS('Module 42'!$C:$C,'Control Panel'!$F$32,'Module 42'!$AB:$AB,'Control Panel'!$F$37)</f>
        <v>0</v>
      </c>
      <c r="G539" s="82">
        <f>COUNTIFS('Module 42'!$C:$C,'Control Panel'!$F$33,'Module 42'!$AB:$AB,'Control Panel'!$F$37)</f>
        <v>0</v>
      </c>
      <c r="H539" s="71">
        <f t="shared" ref="H539:H543" si="88">SUM(E539:G539)</f>
        <v>0</v>
      </c>
      <c r="I539" s="146">
        <f>COUNTIFS('Module 42'!$G:$G,"&lt;&gt;",'Module 42'!$AB:$AB,'Control Panel'!$F$37)</f>
        <v>0</v>
      </c>
      <c r="J539" s="138"/>
      <c r="L539" s="38" t="str">
        <f>'Control Panel'!$F$37</f>
        <v>R</v>
      </c>
      <c r="M539" s="30">
        <f>E539*'Control Panel'!$G$31*'Control Panel'!$G$37</f>
        <v>0</v>
      </c>
      <c r="N539" s="30">
        <f>F539*'Control Panel'!$G$32*'Control Panel'!$G$37</f>
        <v>0</v>
      </c>
      <c r="O539" s="30">
        <f>G539*'Control Panel'!$G$33*'Control Panel'!$G$37</f>
        <v>0</v>
      </c>
      <c r="P539" s="37"/>
    </row>
    <row r="540" spans="1:16" ht="15.75" hidden="1" customHeight="1" thickBot="1" x14ac:dyDescent="0.3">
      <c r="D540" s="72" t="str">
        <f>'Control Panel'!$E$38</f>
        <v>Third Party</v>
      </c>
      <c r="E540" s="83">
        <f>COUNTIFS('Module 42'!$C:$C,'Control Panel'!$F$31,'Module 42'!$AB:$AB,'Control Panel'!$F$38)</f>
        <v>0</v>
      </c>
      <c r="F540" s="84">
        <f>COUNTIFS('Module 42'!$C:$C,'Control Panel'!$F$32,'Module 42'!$AB:$AB,'Control Panel'!$F$38)</f>
        <v>0</v>
      </c>
      <c r="G540" s="85">
        <f>COUNTIFS('Module 42'!$C:$C,'Control Panel'!$F$33,'Module 42'!$AB:$AB,'Control Panel'!$F$38)</f>
        <v>0</v>
      </c>
      <c r="H540" s="73">
        <f t="shared" si="88"/>
        <v>0</v>
      </c>
      <c r="I540" s="145">
        <f>COUNTIFS('Module 42'!$G:$G,"&lt;&gt;",'Module 42'!$AB:$AB,'Control Panel'!$F$38)</f>
        <v>0</v>
      </c>
      <c r="J540" s="138"/>
      <c r="L540" s="38" t="str">
        <f>'Control Panel'!$F$38</f>
        <v>T</v>
      </c>
      <c r="M540" s="30">
        <f>E540*'Control Panel'!$G$31*'Control Panel'!$G$38</f>
        <v>0</v>
      </c>
      <c r="N540" s="30">
        <f>F540*'Control Panel'!$G$32*'Control Panel'!$G$38</f>
        <v>0</v>
      </c>
      <c r="O540" s="30">
        <f>G540*'Control Panel'!$G$33*'Control Panel'!$G$38</f>
        <v>0</v>
      </c>
      <c r="P540" s="37"/>
    </row>
    <row r="541" spans="1:16" ht="15.75" hidden="1" customHeight="1" thickBot="1" x14ac:dyDescent="0.3">
      <c r="A541" s="22" t="s">
        <v>28</v>
      </c>
      <c r="B541" s="160"/>
      <c r="D541" s="75" t="str">
        <f>'Control Panel'!$E$39</f>
        <v>Modification</v>
      </c>
      <c r="E541" s="80">
        <f>COUNTIFS('Module 42'!$C:$C,'Control Panel'!$F$31,'Module 42'!$AB:$AB,'Control Panel'!$F$39)</f>
        <v>0</v>
      </c>
      <c r="F541" s="81">
        <f>COUNTIFS('Module 42'!$C:$C,'Control Panel'!$F$32,'Module 42'!$AB:$AB,'Control Panel'!$F$39)</f>
        <v>0</v>
      </c>
      <c r="G541" s="82">
        <f>COUNTIFS('Module 42'!$C:$C,'Control Panel'!$F$33,'Module 42'!$AB:$AB,'Control Panel'!$F$39)</f>
        <v>0</v>
      </c>
      <c r="H541" s="71">
        <f t="shared" si="88"/>
        <v>0</v>
      </c>
      <c r="I541" s="146">
        <f>COUNTIFS('Module 42'!$G:$G,"&lt;&gt;",'Module 42'!$AB:$AB,'Control Panel'!$F$39)</f>
        <v>0</v>
      </c>
      <c r="J541" s="138"/>
      <c r="L541" s="38" t="str">
        <f>'Control Panel'!$F$39</f>
        <v>M</v>
      </c>
      <c r="M541" s="30">
        <f>E541*'Control Panel'!$G$31*'Control Panel'!$G$39</f>
        <v>0</v>
      </c>
      <c r="N541" s="30">
        <f>F541*'Control Panel'!$G$32*'Control Panel'!$G$39</f>
        <v>0</v>
      </c>
      <c r="O541" s="30">
        <f>G541*'Control Panel'!$G$33*'Control Panel'!$G$39</f>
        <v>0</v>
      </c>
      <c r="P541" s="37"/>
    </row>
    <row r="542" spans="1:16" ht="15.75" hidden="1" customHeight="1" thickBot="1" x14ac:dyDescent="0.3">
      <c r="A542" s="23" t="s">
        <v>29</v>
      </c>
      <c r="B542" s="161"/>
      <c r="D542" s="76" t="str">
        <f>'Control Panel'!$E$40</f>
        <v>Future</v>
      </c>
      <c r="E542" s="83">
        <f>COUNTIFS('Module 42'!$C:$C,'Control Panel'!$F$31,'Module 42'!$AB:$AB,'Control Panel'!$F$40)</f>
        <v>0</v>
      </c>
      <c r="F542" s="84">
        <f>COUNTIFS('Module 42'!$C:$C,'Control Panel'!$F$32,'Module 42'!$AB:$AB,'Control Panel'!$F$40)</f>
        <v>0</v>
      </c>
      <c r="G542" s="85">
        <f>COUNTIFS('Module 42'!$C:$C,'Control Panel'!$F$33,'Module 42'!$AB:$AB,'Control Panel'!$F$40)</f>
        <v>0</v>
      </c>
      <c r="H542" s="73">
        <f t="shared" si="88"/>
        <v>0</v>
      </c>
      <c r="I542" s="145">
        <f>COUNTIFS('Module 42'!$G:$G,"&lt;&gt;",'Module 42'!$AB:$AB,'Control Panel'!$F$40)</f>
        <v>0</v>
      </c>
      <c r="J542" s="138"/>
      <c r="L542" s="38" t="str">
        <f>'Control Panel'!$F$40</f>
        <v>F</v>
      </c>
      <c r="M542" s="30">
        <f>E542*'Control Panel'!$G$31*'Control Panel'!$G$40</f>
        <v>0</v>
      </c>
      <c r="N542" s="30">
        <f>F542*'Control Panel'!$G$32*'Control Panel'!$G$40</f>
        <v>0</v>
      </c>
      <c r="O542" s="30">
        <f>G542*'Control Panel'!$G$33*'Control Panel'!$G$40</f>
        <v>0</v>
      </c>
      <c r="P542" s="37"/>
    </row>
    <row r="543" spans="1:16" ht="15.75" hidden="1" customHeight="1" thickBot="1" x14ac:dyDescent="0.3">
      <c r="A543" s="26" t="str">
        <f>IF('Module 30'!$AC$12&gt;0,"Yes","No")</f>
        <v>No</v>
      </c>
      <c r="B543" s="162">
        <f>IF(A543="Yes",1,0)</f>
        <v>0</v>
      </c>
      <c r="D543" s="89" t="str">
        <f>'Control Panel'!$E$41</f>
        <v>Not Available</v>
      </c>
      <c r="E543" s="80">
        <f>COUNTIFS('Module 42'!$C:$C,'Control Panel'!$F$31,'Module 42'!$AB:$AB,'Control Panel'!$F$41)</f>
        <v>0</v>
      </c>
      <c r="F543" s="81">
        <f>COUNTIFS('Module 42'!$C:$C,'Control Panel'!$F$32,'Module 42'!$AB:$AB,'Control Panel'!$F$41)</f>
        <v>0</v>
      </c>
      <c r="G543" s="82">
        <f>COUNTIFS('Module 42'!$C:$C,'Control Panel'!$F$33,'Module 42'!$AB:$AB,'Control Panel'!$F$41)</f>
        <v>0</v>
      </c>
      <c r="H543" s="71">
        <f t="shared" si="88"/>
        <v>0</v>
      </c>
      <c r="I543" s="146">
        <f>COUNTIFS('Module 42'!$G:$G,"&lt;&gt;",'Module 42'!$AB:$AB,'Control Panel'!$F$41)</f>
        <v>0</v>
      </c>
      <c r="J543" s="138"/>
      <c r="L543" s="38" t="str">
        <f>'Control Panel'!$F$41</f>
        <v>N</v>
      </c>
      <c r="M543" s="30">
        <f>E543*'Control Panel'!$G$31*'Control Panel'!$G$41</f>
        <v>0</v>
      </c>
      <c r="N543" s="30">
        <f>F543*'Control Panel'!$G$32*'Control Panel'!$G$41</f>
        <v>0</v>
      </c>
      <c r="O543" s="30">
        <f>G543*'Control Panel'!$G$33*'Control Panel'!$G$41</f>
        <v>0</v>
      </c>
      <c r="P543" s="37"/>
    </row>
    <row r="544" spans="1:16" ht="15.75" hidden="1" customHeight="1" thickBot="1" x14ac:dyDescent="0.3">
      <c r="D544" s="86" t="str">
        <f>$D$93</f>
        <v>Total:</v>
      </c>
      <c r="E544" s="87">
        <f>SUM(E538:E543)</f>
        <v>0</v>
      </c>
      <c r="F544" s="87">
        <f>SUM(F538:F543)</f>
        <v>0</v>
      </c>
      <c r="G544" s="87">
        <f>SUM(G538:G543)</f>
        <v>0</v>
      </c>
      <c r="H544" s="88">
        <f>SUM(H538:H543)</f>
        <v>0</v>
      </c>
      <c r="I544" s="88">
        <f>SUM(I538:I543)</f>
        <v>0</v>
      </c>
      <c r="J544" s="164"/>
      <c r="L544" s="38" t="str">
        <f>D544</f>
        <v>Total:</v>
      </c>
      <c r="M544" s="30">
        <f>SUM(M538:M543)</f>
        <v>0</v>
      </c>
      <c r="N544" s="30">
        <f>SUM(N538:N543)</f>
        <v>0</v>
      </c>
      <c r="O544" s="30">
        <f>SUM(O538:O543)</f>
        <v>0</v>
      </c>
      <c r="P544" s="37"/>
    </row>
    <row r="545" spans="1:16" ht="15.75" hidden="1" customHeight="1" thickBot="1" x14ac:dyDescent="0.3">
      <c r="D545" s="61"/>
      <c r="H545" s="4"/>
      <c r="L545" s="30" t="s">
        <v>34</v>
      </c>
      <c r="M545" s="39" t="str">
        <f t="shared" ref="M545:O545" si="89">IF(M537=0,"NA",M544/M537)</f>
        <v>NA</v>
      </c>
      <c r="N545" s="39" t="str">
        <f t="shared" si="89"/>
        <v>NA</v>
      </c>
      <c r="O545" s="39" t="str">
        <f t="shared" si="89"/>
        <v>NA</v>
      </c>
      <c r="P545" s="37"/>
    </row>
    <row r="546" spans="1:16" ht="15.75" hidden="1" customHeight="1" thickBot="1" x14ac:dyDescent="0.3">
      <c r="D546" s="475" t="str">
        <f>'Control Panel'!F89&amp;" - "&amp;'Control Panel'!E89</f>
        <v>4.44 - Module 43</v>
      </c>
      <c r="E546" s="476"/>
      <c r="F546" s="476"/>
      <c r="G546" s="20"/>
      <c r="H546" s="20"/>
      <c r="I546" s="20" t="str">
        <f>$I$84</f>
        <v xml:space="preserve">Overall Compliance: </v>
      </c>
      <c r="J546" s="21" t="str">
        <f>IF(SUM(M555:O555)=0,"N/A",SUM(M555:O555)/SUM(M548:O548))</f>
        <v>N/A</v>
      </c>
      <c r="L546" s="30"/>
      <c r="M546" s="30"/>
      <c r="N546" s="30"/>
      <c r="O546" s="30"/>
      <c r="P546" s="37"/>
    </row>
    <row r="547" spans="1:16" ht="15.75" hidden="1" customHeight="1" thickBot="1" x14ac:dyDescent="0.3">
      <c r="D547" s="464" t="str">
        <f>$D$85</f>
        <v>Availability</v>
      </c>
      <c r="E547" s="466" t="str">
        <f>$E$85</f>
        <v>Priority</v>
      </c>
      <c r="F547" s="466"/>
      <c r="G547" s="466"/>
      <c r="H547" s="467" t="str">
        <f>$H$85</f>
        <v>Total</v>
      </c>
      <c r="I547" s="469" t="str">
        <f>$I$85</f>
        <v>Comments</v>
      </c>
      <c r="J547" s="462" t="str">
        <f>$J$85</f>
        <v>Availability by Type</v>
      </c>
      <c r="L547" s="30"/>
      <c r="M547" s="38" t="str">
        <f>'Control Panel'!$F$31</f>
        <v>H</v>
      </c>
      <c r="N547" s="38" t="str">
        <f>'Control Panel'!$F$32</f>
        <v>M</v>
      </c>
      <c r="O547" s="38" t="str">
        <f>'Control Panel'!$F$33</f>
        <v>L</v>
      </c>
      <c r="P547" s="37"/>
    </row>
    <row r="548" spans="1:16" ht="15.75" hidden="1" customHeight="1" thickBot="1" x14ac:dyDescent="0.3">
      <c r="D548" s="465"/>
      <c r="E548" s="77" t="str">
        <f>'Control Panel'!$E$31</f>
        <v>High</v>
      </c>
      <c r="F548" s="78" t="str">
        <f>'Control Panel'!$E$32</f>
        <v>Medium</v>
      </c>
      <c r="G548" s="79" t="str">
        <f>'Control Panel'!$E$33</f>
        <v>Low</v>
      </c>
      <c r="H548" s="468"/>
      <c r="I548" s="470"/>
      <c r="J548" s="463"/>
      <c r="L548" s="38" t="s">
        <v>33</v>
      </c>
      <c r="M548" s="30">
        <f>E555*'Control Panel'!$G$31*'Control Panel'!$G$36</f>
        <v>0</v>
      </c>
      <c r="N548" s="30">
        <f>F555*'Control Panel'!$G$32*'Control Panel'!$G$36</f>
        <v>0</v>
      </c>
      <c r="O548" s="30">
        <f>G555*'Control Panel'!$G$33*'Control Panel'!$G$36</f>
        <v>0</v>
      </c>
      <c r="P548" s="37"/>
    </row>
    <row r="549" spans="1:16" ht="15.75" hidden="1" customHeight="1" thickBot="1" x14ac:dyDescent="0.3">
      <c r="D549" s="90" t="str">
        <f>'Control Panel'!$E$36</f>
        <v>Yes</v>
      </c>
      <c r="E549" s="83">
        <f>COUNTIFS('Module 43'!$C:$C,'Control Panel'!$F$31,'Module 43'!$AB:$AB,'Control Panel'!$F$36)</f>
        <v>0</v>
      </c>
      <c r="F549" s="84">
        <f>COUNTIFS('Module 43'!$C:$C,'Control Panel'!$F$32,'Module 43'!$AB:$AB,'Control Panel'!$F$36)</f>
        <v>0</v>
      </c>
      <c r="G549" s="85">
        <f>COUNTIFS('Module 43'!$C:$C,'Control Panel'!$F$33,'Module 43'!$AB:$AB,'Control Panel'!$F$36)</f>
        <v>0</v>
      </c>
      <c r="H549" s="73">
        <f>SUM(E549:G549)</f>
        <v>0</v>
      </c>
      <c r="I549" s="145">
        <f>COUNTIFS('Module 43'!$G:$G,"&lt;&gt;",'Module 43'!$AB:$AB,'Control Panel'!$F$36)</f>
        <v>0</v>
      </c>
      <c r="J549" s="74"/>
      <c r="L549" s="38" t="str">
        <f>'Control Panel'!$F$36</f>
        <v>Y</v>
      </c>
      <c r="M549" s="30">
        <f>E549*'Control Panel'!$G$31*'Control Panel'!$G$36</f>
        <v>0</v>
      </c>
      <c r="N549" s="30">
        <f>F549*'Control Panel'!$G$32*'Control Panel'!$G$36</f>
        <v>0</v>
      </c>
      <c r="O549" s="30">
        <f>G549*'Control Panel'!$G$33*'Control Panel'!$G$36</f>
        <v>0</v>
      </c>
      <c r="P549" s="37"/>
    </row>
    <row r="550" spans="1:16" ht="15.75" hidden="1" customHeight="1" thickBot="1" x14ac:dyDescent="0.3">
      <c r="D550" s="70" t="str">
        <f>'Control Panel'!$E$37</f>
        <v>Reporting</v>
      </c>
      <c r="E550" s="80">
        <f>COUNTIFS('Module 43'!$C:$C,'Control Panel'!$F$31,'Module 43'!$AB:$AB,'Control Panel'!$F$37)</f>
        <v>0</v>
      </c>
      <c r="F550" s="81">
        <f>COUNTIFS('Module 43'!$C:$C,'Control Panel'!$F$32,'Module 43'!$AB:$AB,'Control Panel'!$F$37)</f>
        <v>0</v>
      </c>
      <c r="G550" s="82">
        <f>COUNTIFS('Module 43'!$C:$C,'Control Panel'!$F$33,'Module 43'!$AB:$AB,'Control Panel'!$F$37)</f>
        <v>0</v>
      </c>
      <c r="H550" s="71">
        <f t="shared" ref="H550:H554" si="90">SUM(E550:G550)</f>
        <v>0</v>
      </c>
      <c r="I550" s="146">
        <f>COUNTIFS('Module 43'!$G:$G,"&lt;&gt;",'Module 43'!$AB:$AB,'Control Panel'!$F$37)</f>
        <v>0</v>
      </c>
      <c r="J550" s="138"/>
      <c r="L550" s="38" t="str">
        <f>'Control Panel'!$F$37</f>
        <v>R</v>
      </c>
      <c r="M550" s="30">
        <f>E550*'Control Panel'!$G$31*'Control Panel'!$G$37</f>
        <v>0</v>
      </c>
      <c r="N550" s="30">
        <f>F550*'Control Panel'!$G$32*'Control Panel'!$G$37</f>
        <v>0</v>
      </c>
      <c r="O550" s="30">
        <f>G550*'Control Panel'!$G$33*'Control Panel'!$G$37</f>
        <v>0</v>
      </c>
      <c r="P550" s="37"/>
    </row>
    <row r="551" spans="1:16" ht="15.75" hidden="1" customHeight="1" thickBot="1" x14ac:dyDescent="0.3">
      <c r="D551" s="72" t="str">
        <f>'Control Panel'!$E$38</f>
        <v>Third Party</v>
      </c>
      <c r="E551" s="83">
        <f>COUNTIFS('Module 43'!$C:$C,'Control Panel'!$F$31,'Module 43'!$AB:$AB,'Control Panel'!$F$38)</f>
        <v>0</v>
      </c>
      <c r="F551" s="84">
        <f>COUNTIFS('Module 43'!$C:$C,'Control Panel'!$F$32,'Module 43'!$AB:$AB,'Control Panel'!$F$38)</f>
        <v>0</v>
      </c>
      <c r="G551" s="85">
        <f>COUNTIFS('Module 43'!$C:$C,'Control Panel'!$F$33,'Module 43'!$AB:$AB,'Control Panel'!$F$38)</f>
        <v>0</v>
      </c>
      <c r="H551" s="73">
        <f t="shared" si="90"/>
        <v>0</v>
      </c>
      <c r="I551" s="145">
        <f>COUNTIFS('Module 43'!$G:$G,"&lt;&gt;",'Module 43'!$AB:$AB,'Control Panel'!$F$38)</f>
        <v>0</v>
      </c>
      <c r="J551" s="138"/>
      <c r="L551" s="38" t="str">
        <f>'Control Panel'!$F$38</f>
        <v>T</v>
      </c>
      <c r="M551" s="30">
        <f>E551*'Control Panel'!$G$31*'Control Panel'!$G$38</f>
        <v>0</v>
      </c>
      <c r="N551" s="30">
        <f>F551*'Control Panel'!$G$32*'Control Panel'!$G$38</f>
        <v>0</v>
      </c>
      <c r="O551" s="30">
        <f>G551*'Control Panel'!$G$33*'Control Panel'!$G$38</f>
        <v>0</v>
      </c>
      <c r="P551" s="37"/>
    </row>
    <row r="552" spans="1:16" ht="15.75" hidden="1" customHeight="1" thickBot="1" x14ac:dyDescent="0.3">
      <c r="A552" s="22" t="s">
        <v>28</v>
      </c>
      <c r="B552" s="160"/>
      <c r="D552" s="75" t="str">
        <f>'Control Panel'!$E$39</f>
        <v>Modification</v>
      </c>
      <c r="E552" s="80">
        <f>COUNTIFS('Module 43'!$C:$C,'Control Panel'!$F$31,'Module 43'!$AB:$AB,'Control Panel'!$F$39)</f>
        <v>0</v>
      </c>
      <c r="F552" s="81">
        <f>COUNTIFS('Module 43'!$C:$C,'Control Panel'!$F$32,'Module 43'!$AB:$AB,'Control Panel'!$F$39)</f>
        <v>0</v>
      </c>
      <c r="G552" s="82">
        <f>COUNTIFS('Module 43'!$C:$C,'Control Panel'!$F$33,'Module 43'!$AB:$AB,'Control Panel'!$F$39)</f>
        <v>0</v>
      </c>
      <c r="H552" s="71">
        <f t="shared" si="90"/>
        <v>0</v>
      </c>
      <c r="I552" s="146">
        <f>COUNTIFS('Module 43'!$G:$G,"&lt;&gt;",'Module 43'!$AB:$AB,'Control Panel'!$F$39)</f>
        <v>0</v>
      </c>
      <c r="J552" s="138"/>
      <c r="L552" s="38" t="str">
        <f>'Control Panel'!$F$39</f>
        <v>M</v>
      </c>
      <c r="M552" s="30">
        <f>E552*'Control Panel'!$G$31*'Control Panel'!$G$39</f>
        <v>0</v>
      </c>
      <c r="N552" s="30">
        <f>F552*'Control Panel'!$G$32*'Control Panel'!$G$39</f>
        <v>0</v>
      </c>
      <c r="O552" s="30">
        <f>G552*'Control Panel'!$G$33*'Control Panel'!$G$39</f>
        <v>0</v>
      </c>
      <c r="P552" s="37"/>
    </row>
    <row r="553" spans="1:16" ht="15.75" hidden="1" customHeight="1" thickBot="1" x14ac:dyDescent="0.3">
      <c r="A553" s="23" t="s">
        <v>29</v>
      </c>
      <c r="B553" s="161"/>
      <c r="D553" s="76" t="str">
        <f>'Control Panel'!$E$40</f>
        <v>Future</v>
      </c>
      <c r="E553" s="83">
        <f>COUNTIFS('Module 43'!$C:$C,'Control Panel'!$F$31,'Module 43'!$AB:$AB,'Control Panel'!$F$40)</f>
        <v>0</v>
      </c>
      <c r="F553" s="84">
        <f>COUNTIFS('Module 43'!$C:$C,'Control Panel'!$F$32,'Module 43'!$AB:$AB,'Control Panel'!$F$40)</f>
        <v>0</v>
      </c>
      <c r="G553" s="85">
        <f>COUNTIFS('Module 43'!$C:$C,'Control Panel'!$F$33,'Module 43'!$AB:$AB,'Control Panel'!$F$40)</f>
        <v>0</v>
      </c>
      <c r="H553" s="73">
        <f t="shared" si="90"/>
        <v>0</v>
      </c>
      <c r="I553" s="145">
        <f>COUNTIFS('Module 43'!$G:$G,"&lt;&gt;",'Module 43'!$AB:$AB,'Control Panel'!$F$40)</f>
        <v>0</v>
      </c>
      <c r="J553" s="138"/>
      <c r="L553" s="38" t="str">
        <f>'Control Panel'!$F$40</f>
        <v>F</v>
      </c>
      <c r="M553" s="30">
        <f>E553*'Control Panel'!$G$31*'Control Panel'!$G$40</f>
        <v>0</v>
      </c>
      <c r="N553" s="30">
        <f>F553*'Control Panel'!$G$32*'Control Panel'!$G$40</f>
        <v>0</v>
      </c>
      <c r="O553" s="30">
        <f>G553*'Control Panel'!$G$33*'Control Panel'!$G$40</f>
        <v>0</v>
      </c>
      <c r="P553" s="37"/>
    </row>
    <row r="554" spans="1:16" ht="15.75" hidden="1" customHeight="1" thickBot="1" x14ac:dyDescent="0.3">
      <c r="A554" s="26" t="str">
        <f>IF('Module 30'!$AC$12&gt;0,"Yes","No")</f>
        <v>No</v>
      </c>
      <c r="B554" s="162">
        <f>IF(A554="Yes",1,0)</f>
        <v>0</v>
      </c>
      <c r="D554" s="89" t="str">
        <f>'Control Panel'!$E$41</f>
        <v>Not Available</v>
      </c>
      <c r="E554" s="80">
        <f>COUNTIFS('Module 43'!$C:$C,'Control Panel'!$F$31,'Module 43'!$AB:$AB,'Control Panel'!$F$41)</f>
        <v>0</v>
      </c>
      <c r="F554" s="81">
        <f>COUNTIFS('Module 43'!$C:$C,'Control Panel'!$F$32,'Module 43'!$AB:$AB,'Control Panel'!$F$41)</f>
        <v>0</v>
      </c>
      <c r="G554" s="82">
        <f>COUNTIFS('Module 43'!$C:$C,'Control Panel'!$F$33,'Module 43'!$AB:$AB,'Control Panel'!$F$41)</f>
        <v>0</v>
      </c>
      <c r="H554" s="71">
        <f t="shared" si="90"/>
        <v>0</v>
      </c>
      <c r="I554" s="146">
        <f>COUNTIFS('Module 43'!$G:$G,"&lt;&gt;",'Module 43'!$AB:$AB,'Control Panel'!$F$41)</f>
        <v>0</v>
      </c>
      <c r="J554" s="138"/>
      <c r="L554" s="38" t="str">
        <f>'Control Panel'!$F$41</f>
        <v>N</v>
      </c>
      <c r="M554" s="30">
        <f>E554*'Control Panel'!$G$31*'Control Panel'!$G$41</f>
        <v>0</v>
      </c>
      <c r="N554" s="30">
        <f>F554*'Control Panel'!$G$32*'Control Panel'!$G$41</f>
        <v>0</v>
      </c>
      <c r="O554" s="30">
        <f>G554*'Control Panel'!$G$33*'Control Panel'!$G$41</f>
        <v>0</v>
      </c>
      <c r="P554" s="37"/>
    </row>
    <row r="555" spans="1:16" ht="15.75" hidden="1" customHeight="1" thickBot="1" x14ac:dyDescent="0.3">
      <c r="D555" s="86" t="str">
        <f>$D$93</f>
        <v>Total:</v>
      </c>
      <c r="E555" s="87">
        <f>SUM(E549:E554)</f>
        <v>0</v>
      </c>
      <c r="F555" s="87">
        <f>SUM(F549:F554)</f>
        <v>0</v>
      </c>
      <c r="G555" s="87">
        <f>SUM(G549:G554)</f>
        <v>0</v>
      </c>
      <c r="H555" s="88">
        <f>SUM(H549:H554)</f>
        <v>0</v>
      </c>
      <c r="I555" s="88">
        <f>SUM(I549:I554)</f>
        <v>0</v>
      </c>
      <c r="J555" s="164"/>
      <c r="L555" s="38" t="str">
        <f>D555</f>
        <v>Total:</v>
      </c>
      <c r="M555" s="30">
        <f>SUM(M549:M554)</f>
        <v>0</v>
      </c>
      <c r="N555" s="30">
        <f>SUM(N549:N554)</f>
        <v>0</v>
      </c>
      <c r="O555" s="30">
        <f>SUM(O549:O554)</f>
        <v>0</v>
      </c>
      <c r="P555" s="37"/>
    </row>
    <row r="556" spans="1:16" ht="15.75" hidden="1" customHeight="1" thickBot="1" x14ac:dyDescent="0.3">
      <c r="D556" s="61"/>
      <c r="H556" s="4"/>
      <c r="L556" s="30" t="s">
        <v>34</v>
      </c>
      <c r="M556" s="39" t="str">
        <f t="shared" ref="M556:O556" si="91">IF(M548=0,"NA",M555/M548)</f>
        <v>NA</v>
      </c>
      <c r="N556" s="39" t="str">
        <f t="shared" si="91"/>
        <v>NA</v>
      </c>
      <c r="O556" s="39" t="str">
        <f t="shared" si="91"/>
        <v>NA</v>
      </c>
      <c r="P556" s="37"/>
    </row>
    <row r="557" spans="1:16" ht="15.75" hidden="1" customHeight="1" thickBot="1" x14ac:dyDescent="0.3">
      <c r="D557" s="475" t="str">
        <f>'Control Panel'!F90&amp;" - "&amp;'Control Panel'!E90</f>
        <v>4.45 - Module 44</v>
      </c>
      <c r="E557" s="476"/>
      <c r="F557" s="476"/>
      <c r="G557" s="20"/>
      <c r="H557" s="20"/>
      <c r="I557" s="20" t="str">
        <f>$I$84</f>
        <v xml:space="preserve">Overall Compliance: </v>
      </c>
      <c r="J557" s="21" t="str">
        <f>IF(SUM(M566:O566)=0,"N/A",SUM(M566:O566)/SUM(M559:O559))</f>
        <v>N/A</v>
      </c>
      <c r="L557" s="30"/>
      <c r="M557" s="30"/>
      <c r="N557" s="30"/>
      <c r="O557" s="30"/>
      <c r="P557" s="37"/>
    </row>
    <row r="558" spans="1:16" ht="15.75" hidden="1" customHeight="1" thickBot="1" x14ac:dyDescent="0.3">
      <c r="D558" s="464" t="str">
        <f>$D$85</f>
        <v>Availability</v>
      </c>
      <c r="E558" s="466" t="str">
        <f>$E$85</f>
        <v>Priority</v>
      </c>
      <c r="F558" s="466"/>
      <c r="G558" s="466"/>
      <c r="H558" s="467" t="str">
        <f>$H$85</f>
        <v>Total</v>
      </c>
      <c r="I558" s="469" t="str">
        <f>$I$85</f>
        <v>Comments</v>
      </c>
      <c r="J558" s="462" t="str">
        <f>$J$85</f>
        <v>Availability by Type</v>
      </c>
      <c r="L558" s="30"/>
      <c r="M558" s="38" t="str">
        <f>'Control Panel'!$F$31</f>
        <v>H</v>
      </c>
      <c r="N558" s="38" t="str">
        <f>'Control Panel'!$F$32</f>
        <v>M</v>
      </c>
      <c r="O558" s="38" t="str">
        <f>'Control Panel'!$F$33</f>
        <v>L</v>
      </c>
      <c r="P558" s="37"/>
    </row>
    <row r="559" spans="1:16" ht="15.75" hidden="1" customHeight="1" thickBot="1" x14ac:dyDescent="0.3">
      <c r="D559" s="465"/>
      <c r="E559" s="77" t="str">
        <f>'Control Panel'!$E$31</f>
        <v>High</v>
      </c>
      <c r="F559" s="78" t="str">
        <f>'Control Panel'!$E$32</f>
        <v>Medium</v>
      </c>
      <c r="G559" s="79" t="str">
        <f>'Control Panel'!$E$33</f>
        <v>Low</v>
      </c>
      <c r="H559" s="468"/>
      <c r="I559" s="470"/>
      <c r="J559" s="463"/>
      <c r="L559" s="38" t="s">
        <v>33</v>
      </c>
      <c r="M559" s="30">
        <f>E566*'Control Panel'!$G$31*'Control Panel'!$G$36</f>
        <v>0</v>
      </c>
      <c r="N559" s="30">
        <f>F566*'Control Panel'!$G$32*'Control Panel'!$G$36</f>
        <v>0</v>
      </c>
      <c r="O559" s="30">
        <f>G566*'Control Panel'!$G$33*'Control Panel'!$G$36</f>
        <v>0</v>
      </c>
      <c r="P559" s="37"/>
    </row>
    <row r="560" spans="1:16" ht="15.75" hidden="1" customHeight="1" thickBot="1" x14ac:dyDescent="0.3">
      <c r="D560" s="90" t="str">
        <f>'Control Panel'!$E$36</f>
        <v>Yes</v>
      </c>
      <c r="E560" s="83">
        <f>COUNTIFS('Module 44'!$C:$C,'Control Panel'!$F$31,'Module 44'!$AB:$AB,'Control Panel'!$F$36)</f>
        <v>0</v>
      </c>
      <c r="F560" s="84">
        <f>COUNTIFS('Module 44'!$C:$C,'Control Panel'!$F$32,'Module 44'!$AB:$AB,'Control Panel'!$F$36)</f>
        <v>0</v>
      </c>
      <c r="G560" s="85">
        <f>COUNTIFS('Module 44'!$C:$C,'Control Panel'!$F$33,'Module 44'!$AB:$AB,'Control Panel'!$F$36)</f>
        <v>0</v>
      </c>
      <c r="H560" s="73">
        <f>SUM(E560:G560)</f>
        <v>0</v>
      </c>
      <c r="I560" s="145">
        <f>COUNTIFS('Module 44'!$G:$G,"&lt;&gt;",'Module 44'!$AB:$AB,'Control Panel'!$F$36)</f>
        <v>0</v>
      </c>
      <c r="J560" s="74"/>
      <c r="L560" s="38" t="str">
        <f>'Control Panel'!$F$36</f>
        <v>Y</v>
      </c>
      <c r="M560" s="30">
        <f>E560*'Control Panel'!$G$31*'Control Panel'!$G$36</f>
        <v>0</v>
      </c>
      <c r="N560" s="30">
        <f>F560*'Control Panel'!$G$32*'Control Panel'!$G$36</f>
        <v>0</v>
      </c>
      <c r="O560" s="30">
        <f>G560*'Control Panel'!$G$33*'Control Panel'!$G$36</f>
        <v>0</v>
      </c>
      <c r="P560" s="37"/>
    </row>
    <row r="561" spans="1:16" ht="15.75" hidden="1" customHeight="1" thickBot="1" x14ac:dyDescent="0.3">
      <c r="D561" s="70" t="str">
        <f>'Control Panel'!$E$37</f>
        <v>Reporting</v>
      </c>
      <c r="E561" s="80">
        <f>COUNTIFS('Module 44'!$C:$C,'Control Panel'!$F$31,'Module 44'!$AB:$AB,'Control Panel'!$F$37)</f>
        <v>0</v>
      </c>
      <c r="F561" s="81">
        <f>COUNTIFS('Module 44'!$C:$C,'Control Panel'!$F$32,'Module 44'!$AB:$AB,'Control Panel'!$F$37)</f>
        <v>0</v>
      </c>
      <c r="G561" s="82">
        <f>COUNTIFS('Module 44'!$C:$C,'Control Panel'!$F$33,'Module 44'!$AB:$AB,'Control Panel'!$F$37)</f>
        <v>0</v>
      </c>
      <c r="H561" s="71">
        <f t="shared" ref="H561:H565" si="92">SUM(E561:G561)</f>
        <v>0</v>
      </c>
      <c r="I561" s="146">
        <f>COUNTIFS('Module 44'!$G:$G,"&lt;&gt;",'Module 44'!$AB:$AB,'Control Panel'!$F$37)</f>
        <v>0</v>
      </c>
      <c r="J561" s="138"/>
      <c r="L561" s="38" t="str">
        <f>'Control Panel'!$F$37</f>
        <v>R</v>
      </c>
      <c r="M561" s="30">
        <f>E561*'Control Panel'!$G$31*'Control Panel'!$G$37</f>
        <v>0</v>
      </c>
      <c r="N561" s="30">
        <f>F561*'Control Panel'!$G$32*'Control Panel'!$G$37</f>
        <v>0</v>
      </c>
      <c r="O561" s="30">
        <f>G561*'Control Panel'!$G$33*'Control Panel'!$G$37</f>
        <v>0</v>
      </c>
      <c r="P561" s="37"/>
    </row>
    <row r="562" spans="1:16" ht="15.75" hidden="1" customHeight="1" thickBot="1" x14ac:dyDescent="0.3">
      <c r="D562" s="72" t="str">
        <f>'Control Panel'!$E$38</f>
        <v>Third Party</v>
      </c>
      <c r="E562" s="83">
        <f>COUNTIFS('Module 44'!$C:$C,'Control Panel'!$F$31,'Module 44'!$AB:$AB,'Control Panel'!$F$38)</f>
        <v>0</v>
      </c>
      <c r="F562" s="84">
        <f>COUNTIFS('Module 44'!$C:$C,'Control Panel'!$F$32,'Module 44'!$AB:$AB,'Control Panel'!$F$38)</f>
        <v>0</v>
      </c>
      <c r="G562" s="85">
        <f>COUNTIFS('Module 44'!$C:$C,'Control Panel'!$F$33,'Module 44'!$AB:$AB,'Control Panel'!$F$38)</f>
        <v>0</v>
      </c>
      <c r="H562" s="73">
        <f t="shared" si="92"/>
        <v>0</v>
      </c>
      <c r="I562" s="145">
        <f>COUNTIFS('Module 44'!$G:$G,"&lt;&gt;",'Module 44'!$AB:$AB,'Control Panel'!$F$38)</f>
        <v>0</v>
      </c>
      <c r="J562" s="138"/>
      <c r="L562" s="38" t="str">
        <f>'Control Panel'!$F$38</f>
        <v>T</v>
      </c>
      <c r="M562" s="30">
        <f>E562*'Control Panel'!$G$31*'Control Panel'!$G$38</f>
        <v>0</v>
      </c>
      <c r="N562" s="30">
        <f>F562*'Control Panel'!$G$32*'Control Panel'!$G$38</f>
        <v>0</v>
      </c>
      <c r="O562" s="30">
        <f>G562*'Control Panel'!$G$33*'Control Panel'!$G$38</f>
        <v>0</v>
      </c>
      <c r="P562" s="37"/>
    </row>
    <row r="563" spans="1:16" ht="15.75" hidden="1" customHeight="1" thickBot="1" x14ac:dyDescent="0.3">
      <c r="A563" s="22" t="s">
        <v>28</v>
      </c>
      <c r="B563" s="160"/>
      <c r="D563" s="75" t="str">
        <f>'Control Panel'!$E$39</f>
        <v>Modification</v>
      </c>
      <c r="E563" s="80">
        <f>COUNTIFS('Module 44'!$C:$C,'Control Panel'!$F$31,'Module 44'!$AB:$AB,'Control Panel'!$F$39)</f>
        <v>0</v>
      </c>
      <c r="F563" s="81">
        <f>COUNTIFS('Module 44'!$C:$C,'Control Panel'!$F$32,'Module 44'!$AB:$AB,'Control Panel'!$F$39)</f>
        <v>0</v>
      </c>
      <c r="G563" s="82">
        <f>COUNTIFS('Module 44'!$C:$C,'Control Panel'!$F$33,'Module 44'!$AB:$AB,'Control Panel'!$F$39)</f>
        <v>0</v>
      </c>
      <c r="H563" s="71">
        <f t="shared" si="92"/>
        <v>0</v>
      </c>
      <c r="I563" s="146">
        <f>COUNTIFS('Module 44'!$G:$G,"&lt;&gt;",'Module 44'!$AB:$AB,'Control Panel'!$F$39)</f>
        <v>0</v>
      </c>
      <c r="J563" s="138"/>
      <c r="L563" s="38" t="str">
        <f>'Control Panel'!$F$39</f>
        <v>M</v>
      </c>
      <c r="M563" s="30">
        <f>E563*'Control Panel'!$G$31*'Control Panel'!$G$39</f>
        <v>0</v>
      </c>
      <c r="N563" s="30">
        <f>F563*'Control Panel'!$G$32*'Control Panel'!$G$39</f>
        <v>0</v>
      </c>
      <c r="O563" s="30">
        <f>G563*'Control Panel'!$G$33*'Control Panel'!$G$39</f>
        <v>0</v>
      </c>
      <c r="P563" s="37"/>
    </row>
    <row r="564" spans="1:16" ht="15.75" hidden="1" customHeight="1" thickBot="1" x14ac:dyDescent="0.3">
      <c r="A564" s="23" t="s">
        <v>29</v>
      </c>
      <c r="B564" s="161"/>
      <c r="D564" s="76" t="str">
        <f>'Control Panel'!$E$40</f>
        <v>Future</v>
      </c>
      <c r="E564" s="83">
        <f>COUNTIFS('Module 44'!$C:$C,'Control Panel'!$F$31,'Module 44'!$AB:$AB,'Control Panel'!$F$40)</f>
        <v>0</v>
      </c>
      <c r="F564" s="84">
        <f>COUNTIFS('Module 44'!$C:$C,'Control Panel'!$F$32,'Module 44'!$AB:$AB,'Control Panel'!$F$40)</f>
        <v>0</v>
      </c>
      <c r="G564" s="85">
        <f>COUNTIFS('Module 44'!$C:$C,'Control Panel'!$F$33,'Module 44'!$AB:$AB,'Control Panel'!$F$40)</f>
        <v>0</v>
      </c>
      <c r="H564" s="73">
        <f t="shared" si="92"/>
        <v>0</v>
      </c>
      <c r="I564" s="145">
        <f>COUNTIFS('Module 44'!$G:$G,"&lt;&gt;",'Module 44'!$AB:$AB,'Control Panel'!$F$40)</f>
        <v>0</v>
      </c>
      <c r="J564" s="138"/>
      <c r="L564" s="38" t="str">
        <f>'Control Panel'!$F$40</f>
        <v>F</v>
      </c>
      <c r="M564" s="30">
        <f>E564*'Control Panel'!$G$31*'Control Panel'!$G$40</f>
        <v>0</v>
      </c>
      <c r="N564" s="30">
        <f>F564*'Control Panel'!$G$32*'Control Panel'!$G$40</f>
        <v>0</v>
      </c>
      <c r="O564" s="30">
        <f>G564*'Control Panel'!$G$33*'Control Panel'!$G$40</f>
        <v>0</v>
      </c>
      <c r="P564" s="37"/>
    </row>
    <row r="565" spans="1:16" ht="15.75" hidden="1" customHeight="1" thickBot="1" x14ac:dyDescent="0.3">
      <c r="A565" s="26" t="str">
        <f>IF('Module 30'!$AC$12&gt;0,"Yes","No")</f>
        <v>No</v>
      </c>
      <c r="B565" s="162">
        <f>IF(A565="Yes",1,0)</f>
        <v>0</v>
      </c>
      <c r="D565" s="89" t="str">
        <f>'Control Panel'!$E$41</f>
        <v>Not Available</v>
      </c>
      <c r="E565" s="80">
        <f>COUNTIFS('Module 44'!$C:$C,'Control Panel'!$F$31,'Module 44'!$AB:$AB,'Control Panel'!$F$41)</f>
        <v>0</v>
      </c>
      <c r="F565" s="81">
        <f>COUNTIFS('Module 44'!$C:$C,'Control Panel'!$F$32,'Module 44'!$AB:$AB,'Control Panel'!$F$41)</f>
        <v>0</v>
      </c>
      <c r="G565" s="82">
        <f>COUNTIFS('Module 44'!$C:$C,'Control Panel'!$F$33,'Module 44'!$AB:$AB,'Control Panel'!$F$41)</f>
        <v>0</v>
      </c>
      <c r="H565" s="71">
        <f t="shared" si="92"/>
        <v>0</v>
      </c>
      <c r="I565" s="146">
        <f>COUNTIFS('Module 44'!$G:$G,"&lt;&gt;",'Module 44'!$AB:$AB,'Control Panel'!$F$41)</f>
        <v>0</v>
      </c>
      <c r="J565" s="138"/>
      <c r="L565" s="38" t="str">
        <f>'Control Panel'!$F$41</f>
        <v>N</v>
      </c>
      <c r="M565" s="30">
        <f>E565*'Control Panel'!$G$31*'Control Panel'!$G$41</f>
        <v>0</v>
      </c>
      <c r="N565" s="30">
        <f>F565*'Control Panel'!$G$32*'Control Panel'!$G$41</f>
        <v>0</v>
      </c>
      <c r="O565" s="30">
        <f>G565*'Control Panel'!$G$33*'Control Panel'!$G$41</f>
        <v>0</v>
      </c>
      <c r="P565" s="37"/>
    </row>
    <row r="566" spans="1:16" ht="15.75" hidden="1" customHeight="1" thickBot="1" x14ac:dyDescent="0.3">
      <c r="D566" s="86" t="str">
        <f>$D$93</f>
        <v>Total:</v>
      </c>
      <c r="E566" s="87">
        <f>SUM(E560:E565)</f>
        <v>0</v>
      </c>
      <c r="F566" s="87">
        <f>SUM(F560:F565)</f>
        <v>0</v>
      </c>
      <c r="G566" s="87">
        <f>SUM(G560:G565)</f>
        <v>0</v>
      </c>
      <c r="H566" s="88">
        <f>SUM(H560:H565)</f>
        <v>0</v>
      </c>
      <c r="I566" s="88">
        <f>SUM(I560:I565)</f>
        <v>0</v>
      </c>
      <c r="J566" s="164"/>
      <c r="L566" s="38" t="str">
        <f>D566</f>
        <v>Total:</v>
      </c>
      <c r="M566" s="30">
        <f>SUM(M560:M565)</f>
        <v>0</v>
      </c>
      <c r="N566" s="30">
        <f>SUM(N560:N565)</f>
        <v>0</v>
      </c>
      <c r="O566" s="30">
        <f>SUM(O560:O565)</f>
        <v>0</v>
      </c>
      <c r="P566" s="37"/>
    </row>
    <row r="567" spans="1:16" ht="15.75" hidden="1" customHeight="1" thickBot="1" x14ac:dyDescent="0.3">
      <c r="D567" s="61"/>
      <c r="H567" s="4"/>
      <c r="L567" s="30" t="s">
        <v>34</v>
      </c>
      <c r="M567" s="39" t="str">
        <f t="shared" ref="M567:O567" si="93">IF(M559=0,"NA",M566/M559)</f>
        <v>NA</v>
      </c>
      <c r="N567" s="39" t="str">
        <f t="shared" si="93"/>
        <v>NA</v>
      </c>
      <c r="O567" s="39" t="str">
        <f t="shared" si="93"/>
        <v>NA</v>
      </c>
      <c r="P567" s="37"/>
    </row>
    <row r="568" spans="1:16" ht="15.75" hidden="1" customHeight="1" thickBot="1" x14ac:dyDescent="0.3">
      <c r="D568" s="475" t="str">
        <f>'Control Panel'!F91&amp;" - "&amp;'Control Panel'!E91</f>
        <v>4.46 - Module 45</v>
      </c>
      <c r="E568" s="476"/>
      <c r="F568" s="476"/>
      <c r="G568" s="20"/>
      <c r="H568" s="20"/>
      <c r="I568" s="20" t="str">
        <f>$I$84</f>
        <v xml:space="preserve">Overall Compliance: </v>
      </c>
      <c r="J568" s="21" t="str">
        <f>IF(SUM(M577:O577)=0,"N/A",SUM(M577:O577)/SUM(M570:O570))</f>
        <v>N/A</v>
      </c>
      <c r="L568" s="30"/>
      <c r="M568" s="30"/>
      <c r="N568" s="30"/>
      <c r="O568" s="30"/>
      <c r="P568" s="37"/>
    </row>
    <row r="569" spans="1:16" ht="15.75" hidden="1" customHeight="1" thickBot="1" x14ac:dyDescent="0.3">
      <c r="D569" s="464" t="str">
        <f>$D$85</f>
        <v>Availability</v>
      </c>
      <c r="E569" s="466" t="str">
        <f>$E$85</f>
        <v>Priority</v>
      </c>
      <c r="F569" s="466"/>
      <c r="G569" s="466"/>
      <c r="H569" s="467" t="str">
        <f>$H$85</f>
        <v>Total</v>
      </c>
      <c r="I569" s="469" t="str">
        <f>$I$85</f>
        <v>Comments</v>
      </c>
      <c r="J569" s="462" t="str">
        <f>$J$85</f>
        <v>Availability by Type</v>
      </c>
      <c r="L569" s="30"/>
      <c r="M569" s="38" t="str">
        <f>'Control Panel'!$F$31</f>
        <v>H</v>
      </c>
      <c r="N569" s="38" t="str">
        <f>'Control Panel'!$F$32</f>
        <v>M</v>
      </c>
      <c r="O569" s="38" t="str">
        <f>'Control Panel'!$F$33</f>
        <v>L</v>
      </c>
      <c r="P569" s="37"/>
    </row>
    <row r="570" spans="1:16" ht="15.75" hidden="1" customHeight="1" thickBot="1" x14ac:dyDescent="0.3">
      <c r="D570" s="465"/>
      <c r="E570" s="77" t="str">
        <f>'Control Panel'!$E$31</f>
        <v>High</v>
      </c>
      <c r="F570" s="78" t="str">
        <f>'Control Panel'!$E$32</f>
        <v>Medium</v>
      </c>
      <c r="G570" s="79" t="str">
        <f>'Control Panel'!$E$33</f>
        <v>Low</v>
      </c>
      <c r="H570" s="468"/>
      <c r="I570" s="470"/>
      <c r="J570" s="463"/>
      <c r="L570" s="38" t="s">
        <v>33</v>
      </c>
      <c r="M570" s="30">
        <f>E577*'Control Panel'!$G$31*'Control Panel'!$G$36</f>
        <v>0</v>
      </c>
      <c r="N570" s="30">
        <f>F577*'Control Panel'!$G$32*'Control Panel'!$G$36</f>
        <v>0</v>
      </c>
      <c r="O570" s="30">
        <f>G577*'Control Panel'!$G$33*'Control Panel'!$G$36</f>
        <v>0</v>
      </c>
      <c r="P570" s="37"/>
    </row>
    <row r="571" spans="1:16" ht="15.75" hidden="1" customHeight="1" thickBot="1" x14ac:dyDescent="0.3">
      <c r="D571" s="90" t="str">
        <f>'Control Panel'!$E$36</f>
        <v>Yes</v>
      </c>
      <c r="E571" s="83">
        <f>COUNTIFS('Module 45'!$C:$C,'Control Panel'!$F$31,'Module 45'!$AB:$AB,'Control Panel'!$F$36)</f>
        <v>0</v>
      </c>
      <c r="F571" s="84">
        <f>COUNTIFS('Module 45'!$C:$C,'Control Panel'!$F$32,'Module 45'!$AB:$AB,'Control Panel'!$F$36)</f>
        <v>0</v>
      </c>
      <c r="G571" s="85">
        <f>COUNTIFS('Module 45'!$C:$C,'Control Panel'!$F$33,'Module 45'!$AB:$AB,'Control Panel'!$F$36)</f>
        <v>0</v>
      </c>
      <c r="H571" s="73">
        <f>SUM(E571:G571)</f>
        <v>0</v>
      </c>
      <c r="I571" s="145">
        <f>COUNTIFS('Module 45'!$G:$G,"&lt;&gt;",'Module 45'!$AB:$AB,'Control Panel'!$F$36)</f>
        <v>0</v>
      </c>
      <c r="J571" s="74"/>
      <c r="L571" s="38" t="str">
        <f>'Control Panel'!$F$36</f>
        <v>Y</v>
      </c>
      <c r="M571" s="30">
        <f>E571*'Control Panel'!$G$31*'Control Panel'!$G$36</f>
        <v>0</v>
      </c>
      <c r="N571" s="30">
        <f>F571*'Control Panel'!$G$32*'Control Panel'!$G$36</f>
        <v>0</v>
      </c>
      <c r="O571" s="30">
        <f>G571*'Control Panel'!$G$33*'Control Panel'!$G$36</f>
        <v>0</v>
      </c>
      <c r="P571" s="37"/>
    </row>
    <row r="572" spans="1:16" ht="15.75" hidden="1" customHeight="1" thickBot="1" x14ac:dyDescent="0.3">
      <c r="D572" s="70" t="str">
        <f>'Control Panel'!$E$37</f>
        <v>Reporting</v>
      </c>
      <c r="E572" s="80">
        <f>COUNTIFS('Module 45'!$C:$C,'Control Panel'!$F$31,'Module 45'!$AB:$AB,'Control Panel'!$F$37)</f>
        <v>0</v>
      </c>
      <c r="F572" s="81">
        <f>COUNTIFS('Module 45'!$C:$C,'Control Panel'!$F$32,'Module 45'!$AB:$AB,'Control Panel'!$F$37)</f>
        <v>0</v>
      </c>
      <c r="G572" s="82">
        <f>COUNTIFS('Module 45'!$C:$C,'Control Panel'!$F$33,'Module 45'!$AB:$AB,'Control Panel'!$F$37)</f>
        <v>0</v>
      </c>
      <c r="H572" s="71">
        <f t="shared" ref="H572:H576" si="94">SUM(E572:G572)</f>
        <v>0</v>
      </c>
      <c r="I572" s="146">
        <f>COUNTIFS('Module 45'!$G:$G,"&lt;&gt;",'Module 45'!$AB:$AB,'Control Panel'!$F$37)</f>
        <v>0</v>
      </c>
      <c r="J572" s="138"/>
      <c r="L572" s="38" t="str">
        <f>'Control Panel'!$F$37</f>
        <v>R</v>
      </c>
      <c r="M572" s="30">
        <f>E572*'Control Panel'!$G$31*'Control Panel'!$G$37</f>
        <v>0</v>
      </c>
      <c r="N572" s="30">
        <f>F572*'Control Panel'!$G$32*'Control Panel'!$G$37</f>
        <v>0</v>
      </c>
      <c r="O572" s="30">
        <f>G572*'Control Panel'!$G$33*'Control Panel'!$G$37</f>
        <v>0</v>
      </c>
      <c r="P572" s="37"/>
    </row>
    <row r="573" spans="1:16" ht="15.75" hidden="1" customHeight="1" thickBot="1" x14ac:dyDescent="0.3">
      <c r="D573" s="72" t="str">
        <f>'Control Panel'!$E$38</f>
        <v>Third Party</v>
      </c>
      <c r="E573" s="83">
        <f>COUNTIFS('Module 45'!$C:$C,'Control Panel'!$F$31,'Module 45'!$AB:$AB,'Control Panel'!$F$38)</f>
        <v>0</v>
      </c>
      <c r="F573" s="84">
        <f>COUNTIFS('Module 45'!$C:$C,'Control Panel'!$F$32,'Module 45'!$AB:$AB,'Control Panel'!$F$38)</f>
        <v>0</v>
      </c>
      <c r="G573" s="85">
        <f>COUNTIFS('Module 45'!$C:$C,'Control Panel'!$F$33,'Module 45'!$AB:$AB,'Control Panel'!$F$38)</f>
        <v>0</v>
      </c>
      <c r="H573" s="73">
        <f t="shared" si="94"/>
        <v>0</v>
      </c>
      <c r="I573" s="145">
        <f>COUNTIFS('Module 45'!$G:$G,"&lt;&gt;",'Module 45'!$AB:$AB,'Control Panel'!$F$38)</f>
        <v>0</v>
      </c>
      <c r="J573" s="138"/>
      <c r="L573" s="38" t="str">
        <f>'Control Panel'!$F$38</f>
        <v>T</v>
      </c>
      <c r="M573" s="30">
        <f>E573*'Control Panel'!$G$31*'Control Panel'!$G$38</f>
        <v>0</v>
      </c>
      <c r="N573" s="30">
        <f>F573*'Control Panel'!$G$32*'Control Panel'!$G$38</f>
        <v>0</v>
      </c>
      <c r="O573" s="30">
        <f>G573*'Control Panel'!$G$33*'Control Panel'!$G$38</f>
        <v>0</v>
      </c>
      <c r="P573" s="37"/>
    </row>
    <row r="574" spans="1:16" ht="15.75" hidden="1" customHeight="1" thickBot="1" x14ac:dyDescent="0.3">
      <c r="A574" s="22" t="s">
        <v>28</v>
      </c>
      <c r="B574" s="160"/>
      <c r="D574" s="75" t="str">
        <f>'Control Panel'!$E$39</f>
        <v>Modification</v>
      </c>
      <c r="E574" s="80">
        <f>COUNTIFS('Module 45'!$C:$C,'Control Panel'!$F$31,'Module 45'!$AB:$AB,'Control Panel'!$F$39)</f>
        <v>0</v>
      </c>
      <c r="F574" s="81">
        <f>COUNTIFS('Module 45'!$C:$C,'Control Panel'!$F$32,'Module 45'!$AB:$AB,'Control Panel'!$F$39)</f>
        <v>0</v>
      </c>
      <c r="G574" s="82">
        <f>COUNTIFS('Module 45'!$C:$C,'Control Panel'!$F$33,'Module 45'!$AB:$AB,'Control Panel'!$F$39)</f>
        <v>0</v>
      </c>
      <c r="H574" s="71">
        <f t="shared" si="94"/>
        <v>0</v>
      </c>
      <c r="I574" s="146">
        <f>COUNTIFS('Module 45'!$G:$G,"&lt;&gt;",'Module 45'!$AB:$AB,'Control Panel'!$F$39)</f>
        <v>0</v>
      </c>
      <c r="J574" s="138"/>
      <c r="L574" s="38" t="str">
        <f>'Control Panel'!$F$39</f>
        <v>M</v>
      </c>
      <c r="M574" s="30">
        <f>E574*'Control Panel'!$G$31*'Control Panel'!$G$39</f>
        <v>0</v>
      </c>
      <c r="N574" s="30">
        <f>F574*'Control Panel'!$G$32*'Control Panel'!$G$39</f>
        <v>0</v>
      </c>
      <c r="O574" s="30">
        <f>G574*'Control Panel'!$G$33*'Control Panel'!$G$39</f>
        <v>0</v>
      </c>
      <c r="P574" s="37"/>
    </row>
    <row r="575" spans="1:16" ht="15.75" hidden="1" customHeight="1" thickBot="1" x14ac:dyDescent="0.3">
      <c r="A575" s="23" t="s">
        <v>29</v>
      </c>
      <c r="B575" s="161"/>
      <c r="D575" s="76" t="str">
        <f>'Control Panel'!$E$40</f>
        <v>Future</v>
      </c>
      <c r="E575" s="83">
        <f>COUNTIFS('Module 45'!$C:$C,'Control Panel'!$F$31,'Module 45'!$AB:$AB,'Control Panel'!$F$40)</f>
        <v>0</v>
      </c>
      <c r="F575" s="84">
        <f>COUNTIFS('Module 45'!$C:$C,'Control Panel'!$F$32,'Module 45'!$AB:$AB,'Control Panel'!$F$40)</f>
        <v>0</v>
      </c>
      <c r="G575" s="85">
        <f>COUNTIFS('Module 45'!$C:$C,'Control Panel'!$F$33,'Module 45'!$AB:$AB,'Control Panel'!$F$40)</f>
        <v>0</v>
      </c>
      <c r="H575" s="73">
        <f t="shared" si="94"/>
        <v>0</v>
      </c>
      <c r="I575" s="145">
        <f>COUNTIFS('Module 45'!$G:$G,"&lt;&gt;",'Module 45'!$AB:$AB,'Control Panel'!$F$40)</f>
        <v>0</v>
      </c>
      <c r="J575" s="138"/>
      <c r="L575" s="38" t="str">
        <f>'Control Panel'!$F$40</f>
        <v>F</v>
      </c>
      <c r="M575" s="30">
        <f>E575*'Control Panel'!$G$31*'Control Panel'!$G$40</f>
        <v>0</v>
      </c>
      <c r="N575" s="30">
        <f>F575*'Control Panel'!$G$32*'Control Panel'!$G$40</f>
        <v>0</v>
      </c>
      <c r="O575" s="30">
        <f>G575*'Control Panel'!$G$33*'Control Panel'!$G$40</f>
        <v>0</v>
      </c>
      <c r="P575" s="37"/>
    </row>
    <row r="576" spans="1:16" ht="15.75" hidden="1" customHeight="1" thickBot="1" x14ac:dyDescent="0.3">
      <c r="A576" s="26" t="str">
        <f>IF('Module 30'!$AC$12&gt;0,"Yes","No")</f>
        <v>No</v>
      </c>
      <c r="B576" s="162">
        <f>IF(A576="Yes",1,0)</f>
        <v>0</v>
      </c>
      <c r="D576" s="89" t="str">
        <f>'Control Panel'!$E$41</f>
        <v>Not Available</v>
      </c>
      <c r="E576" s="80">
        <f>COUNTIFS('Module 45'!$C:$C,'Control Panel'!$F$31,'Module 45'!$AB:$AB,'Control Panel'!$F$41)</f>
        <v>0</v>
      </c>
      <c r="F576" s="81">
        <f>COUNTIFS('Module 45'!$C:$C,'Control Panel'!$F$32,'Module 45'!$AB:$AB,'Control Panel'!$F$41)</f>
        <v>0</v>
      </c>
      <c r="G576" s="82">
        <f>COUNTIFS('Module 45'!$C:$C,'Control Panel'!$F$33,'Module 45'!$AB:$AB,'Control Panel'!$F$41)</f>
        <v>0</v>
      </c>
      <c r="H576" s="71">
        <f t="shared" si="94"/>
        <v>0</v>
      </c>
      <c r="I576" s="146">
        <f>COUNTIFS('Module 45'!$G:$G,"&lt;&gt;",'Module 45'!$AB:$AB,'Control Panel'!$F$41)</f>
        <v>0</v>
      </c>
      <c r="J576" s="138"/>
      <c r="L576" s="38" t="str">
        <f>'Control Panel'!$F$41</f>
        <v>N</v>
      </c>
      <c r="M576" s="30">
        <f>E576*'Control Panel'!$G$31*'Control Panel'!$G$41</f>
        <v>0</v>
      </c>
      <c r="N576" s="30">
        <f>F576*'Control Panel'!$G$32*'Control Panel'!$G$41</f>
        <v>0</v>
      </c>
      <c r="O576" s="30">
        <f>G576*'Control Panel'!$G$33*'Control Panel'!$G$41</f>
        <v>0</v>
      </c>
      <c r="P576" s="37"/>
    </row>
    <row r="577" spans="1:16" ht="15.75" hidden="1" customHeight="1" thickBot="1" x14ac:dyDescent="0.3">
      <c r="D577" s="86" t="str">
        <f>$D$93</f>
        <v>Total:</v>
      </c>
      <c r="E577" s="87">
        <f>SUM(E571:E576)</f>
        <v>0</v>
      </c>
      <c r="F577" s="87">
        <f>SUM(F571:F576)</f>
        <v>0</v>
      </c>
      <c r="G577" s="87">
        <f>SUM(G571:G576)</f>
        <v>0</v>
      </c>
      <c r="H577" s="88">
        <f>SUM(H571:H576)</f>
        <v>0</v>
      </c>
      <c r="I577" s="88">
        <f>SUM(I571:I576)</f>
        <v>0</v>
      </c>
      <c r="J577" s="164"/>
      <c r="L577" s="38" t="str">
        <f>D577</f>
        <v>Total:</v>
      </c>
      <c r="M577" s="30">
        <f>SUM(M571:M576)</f>
        <v>0</v>
      </c>
      <c r="N577" s="30">
        <f>SUM(N571:N576)</f>
        <v>0</v>
      </c>
      <c r="O577" s="30">
        <f>SUM(O571:O576)</f>
        <v>0</v>
      </c>
      <c r="P577" s="37"/>
    </row>
    <row r="578" spans="1:16" ht="15.75" hidden="1" customHeight="1" thickBot="1" x14ac:dyDescent="0.3">
      <c r="D578" s="61"/>
      <c r="H578" s="4"/>
      <c r="L578" s="30" t="s">
        <v>34</v>
      </c>
      <c r="M578" s="39" t="str">
        <f t="shared" ref="M578:O578" si="95">IF(M570=0,"NA",M577/M570)</f>
        <v>NA</v>
      </c>
      <c r="N578" s="39" t="str">
        <f t="shared" si="95"/>
        <v>NA</v>
      </c>
      <c r="O578" s="39" t="str">
        <f t="shared" si="95"/>
        <v>NA</v>
      </c>
      <c r="P578" s="37"/>
    </row>
    <row r="579" spans="1:16" ht="15.75" hidden="1" customHeight="1" thickBot="1" x14ac:dyDescent="0.3">
      <c r="D579" s="475" t="str">
        <f>'Control Panel'!F92&amp;" - "&amp;'Control Panel'!E92</f>
        <v>4.47 - Module 46</v>
      </c>
      <c r="E579" s="476"/>
      <c r="F579" s="476"/>
      <c r="G579" s="20"/>
      <c r="H579" s="20"/>
      <c r="I579" s="20" t="str">
        <f>$I$84</f>
        <v xml:space="preserve">Overall Compliance: </v>
      </c>
      <c r="J579" s="21" t="str">
        <f>IF(SUM(M588:O588)=0,"N/A",SUM(M588:O588)/SUM(M581:O581))</f>
        <v>N/A</v>
      </c>
      <c r="L579" s="30"/>
      <c r="M579" s="30"/>
      <c r="N579" s="30"/>
      <c r="O579" s="30"/>
      <c r="P579" s="37"/>
    </row>
    <row r="580" spans="1:16" ht="15.75" hidden="1" customHeight="1" thickBot="1" x14ac:dyDescent="0.3">
      <c r="D580" s="464" t="str">
        <f>$D$85</f>
        <v>Availability</v>
      </c>
      <c r="E580" s="466" t="str">
        <f>$E$85</f>
        <v>Priority</v>
      </c>
      <c r="F580" s="466"/>
      <c r="G580" s="466"/>
      <c r="H580" s="467" t="str">
        <f>$H$85</f>
        <v>Total</v>
      </c>
      <c r="I580" s="469" t="str">
        <f>$I$85</f>
        <v>Comments</v>
      </c>
      <c r="J580" s="462" t="str">
        <f>$J$85</f>
        <v>Availability by Type</v>
      </c>
      <c r="L580" s="30"/>
      <c r="M580" s="38" t="str">
        <f>'Control Panel'!$F$31</f>
        <v>H</v>
      </c>
      <c r="N580" s="38" t="str">
        <f>'Control Panel'!$F$32</f>
        <v>M</v>
      </c>
      <c r="O580" s="38" t="str">
        <f>'Control Panel'!$F$33</f>
        <v>L</v>
      </c>
      <c r="P580" s="37"/>
    </row>
    <row r="581" spans="1:16" ht="15.75" hidden="1" customHeight="1" thickBot="1" x14ac:dyDescent="0.3">
      <c r="D581" s="465"/>
      <c r="E581" s="77" t="str">
        <f>'Control Panel'!$E$31</f>
        <v>High</v>
      </c>
      <c r="F581" s="78" t="str">
        <f>'Control Panel'!$E$32</f>
        <v>Medium</v>
      </c>
      <c r="G581" s="79" t="str">
        <f>'Control Panel'!$E$33</f>
        <v>Low</v>
      </c>
      <c r="H581" s="468"/>
      <c r="I581" s="470"/>
      <c r="J581" s="463"/>
      <c r="L581" s="38" t="s">
        <v>33</v>
      </c>
      <c r="M581" s="30">
        <f>E588*'Control Panel'!$G$31*'Control Panel'!$G$36</f>
        <v>0</v>
      </c>
      <c r="N581" s="30">
        <f>F588*'Control Panel'!$G$32*'Control Panel'!$G$36</f>
        <v>0</v>
      </c>
      <c r="O581" s="30">
        <f>G588*'Control Panel'!$G$33*'Control Panel'!$G$36</f>
        <v>0</v>
      </c>
      <c r="P581" s="37"/>
    </row>
    <row r="582" spans="1:16" ht="15.75" hidden="1" customHeight="1" thickBot="1" x14ac:dyDescent="0.3">
      <c r="D582" s="90" t="str">
        <f>'Control Panel'!$E$36</f>
        <v>Yes</v>
      </c>
      <c r="E582" s="83">
        <f>COUNTIFS('Module 46'!$C:$C,'Control Panel'!$F$31,'Module 46'!$AB:$AB,'Control Panel'!$F$36)</f>
        <v>0</v>
      </c>
      <c r="F582" s="84">
        <f>COUNTIFS('Module 46'!$C:$C,'Control Panel'!$F$32,'Module 46'!$AB:$AB,'Control Panel'!$F$36)</f>
        <v>0</v>
      </c>
      <c r="G582" s="85">
        <f>COUNTIFS('Module 46'!$C:$C,'Control Panel'!$F$33,'Module 46'!$AB:$AB,'Control Panel'!$F$36)</f>
        <v>0</v>
      </c>
      <c r="H582" s="73">
        <f>SUM(E582:G582)</f>
        <v>0</v>
      </c>
      <c r="I582" s="145">
        <f>COUNTIFS('Module 46'!$G:$G,"&lt;&gt;",'Module 46'!$AB:$AB,'Control Panel'!$F$36)</f>
        <v>0</v>
      </c>
      <c r="J582" s="74"/>
      <c r="L582" s="38" t="str">
        <f>'Control Panel'!$F$36</f>
        <v>Y</v>
      </c>
      <c r="M582" s="30">
        <f>E582*'Control Panel'!$G$31*'Control Panel'!$G$36</f>
        <v>0</v>
      </c>
      <c r="N582" s="30">
        <f>F582*'Control Panel'!$G$32*'Control Panel'!$G$36</f>
        <v>0</v>
      </c>
      <c r="O582" s="30">
        <f>G582*'Control Panel'!$G$33*'Control Panel'!$G$36</f>
        <v>0</v>
      </c>
      <c r="P582" s="37"/>
    </row>
    <row r="583" spans="1:16" ht="15.75" hidden="1" customHeight="1" thickBot="1" x14ac:dyDescent="0.3">
      <c r="D583" s="70" t="str">
        <f>'Control Panel'!$E$37</f>
        <v>Reporting</v>
      </c>
      <c r="E583" s="80">
        <f>COUNTIFS('Module 46'!$C:$C,'Control Panel'!$F$31,'Module 46'!$AB:$AB,'Control Panel'!$F$37)</f>
        <v>0</v>
      </c>
      <c r="F583" s="81">
        <f>COUNTIFS('Module 46'!$C:$C,'Control Panel'!$F$32,'Module 46'!$AB:$AB,'Control Panel'!$F$37)</f>
        <v>0</v>
      </c>
      <c r="G583" s="82">
        <f>COUNTIFS('Module 46'!$C:$C,'Control Panel'!$F$33,'Module 46'!$AB:$AB,'Control Panel'!$F$37)</f>
        <v>0</v>
      </c>
      <c r="H583" s="71">
        <f t="shared" ref="H583:H587" si="96">SUM(E583:G583)</f>
        <v>0</v>
      </c>
      <c r="I583" s="146">
        <f>COUNTIFS('Module 46'!$G:$G,"&lt;&gt;",'Module 46'!$AB:$AB,'Control Panel'!$F$37)</f>
        <v>0</v>
      </c>
      <c r="J583" s="138"/>
      <c r="L583" s="38" t="str">
        <f>'Control Panel'!$F$37</f>
        <v>R</v>
      </c>
      <c r="M583" s="30">
        <f>E583*'Control Panel'!$G$31*'Control Panel'!$G$37</f>
        <v>0</v>
      </c>
      <c r="N583" s="30">
        <f>F583*'Control Panel'!$G$32*'Control Panel'!$G$37</f>
        <v>0</v>
      </c>
      <c r="O583" s="30">
        <f>G583*'Control Panel'!$G$33*'Control Panel'!$G$37</f>
        <v>0</v>
      </c>
      <c r="P583" s="37"/>
    </row>
    <row r="584" spans="1:16" ht="15.75" hidden="1" customHeight="1" thickBot="1" x14ac:dyDescent="0.3">
      <c r="D584" s="72" t="str">
        <f>'Control Panel'!$E$38</f>
        <v>Third Party</v>
      </c>
      <c r="E584" s="83">
        <f>COUNTIFS('Module 46'!$C:$C,'Control Panel'!$F$31,'Module 46'!$AB:$AB,'Control Panel'!$F$38)</f>
        <v>0</v>
      </c>
      <c r="F584" s="84">
        <f>COUNTIFS('Module 46'!$C:$C,'Control Panel'!$F$32,'Module 46'!$AB:$AB,'Control Panel'!$F$38)</f>
        <v>0</v>
      </c>
      <c r="G584" s="85">
        <f>COUNTIFS('Module 46'!$C:$C,'Control Panel'!$F$33,'Module 46'!$AB:$AB,'Control Panel'!$F$38)</f>
        <v>0</v>
      </c>
      <c r="H584" s="73">
        <f t="shared" si="96"/>
        <v>0</v>
      </c>
      <c r="I584" s="145">
        <f>COUNTIFS('Module 46'!$G:$G,"&lt;&gt;",'Module 46'!$AB:$AB,'Control Panel'!$F$38)</f>
        <v>0</v>
      </c>
      <c r="J584" s="138"/>
      <c r="L584" s="38" t="str">
        <f>'Control Panel'!$F$38</f>
        <v>T</v>
      </c>
      <c r="M584" s="30">
        <f>E584*'Control Panel'!$G$31*'Control Panel'!$G$38</f>
        <v>0</v>
      </c>
      <c r="N584" s="30">
        <f>F584*'Control Panel'!$G$32*'Control Panel'!$G$38</f>
        <v>0</v>
      </c>
      <c r="O584" s="30">
        <f>G584*'Control Panel'!$G$33*'Control Panel'!$G$38</f>
        <v>0</v>
      </c>
      <c r="P584" s="37"/>
    </row>
    <row r="585" spans="1:16" ht="15.75" hidden="1" customHeight="1" thickBot="1" x14ac:dyDescent="0.3">
      <c r="A585" s="22" t="s">
        <v>28</v>
      </c>
      <c r="B585" s="160"/>
      <c r="D585" s="75" t="str">
        <f>'Control Panel'!$E$39</f>
        <v>Modification</v>
      </c>
      <c r="E585" s="80">
        <f>COUNTIFS('Module 46'!$C:$C,'Control Panel'!$F$31,'Module 46'!$AB:$AB,'Control Panel'!$F$39)</f>
        <v>0</v>
      </c>
      <c r="F585" s="81">
        <f>COUNTIFS('Module 46'!$C:$C,'Control Panel'!$F$32,'Module 46'!$AB:$AB,'Control Panel'!$F$39)</f>
        <v>0</v>
      </c>
      <c r="G585" s="82">
        <f>COUNTIFS('Module 46'!$C:$C,'Control Panel'!$F$33,'Module 46'!$AB:$AB,'Control Panel'!$F$39)</f>
        <v>0</v>
      </c>
      <c r="H585" s="71">
        <f t="shared" si="96"/>
        <v>0</v>
      </c>
      <c r="I585" s="146">
        <f>COUNTIFS('Module 46'!$G:$G,"&lt;&gt;",'Module 46'!$AB:$AB,'Control Panel'!$F$39)</f>
        <v>0</v>
      </c>
      <c r="J585" s="138"/>
      <c r="L585" s="38" t="str">
        <f>'Control Panel'!$F$39</f>
        <v>M</v>
      </c>
      <c r="M585" s="30">
        <f>E585*'Control Panel'!$G$31*'Control Panel'!$G$39</f>
        <v>0</v>
      </c>
      <c r="N585" s="30">
        <f>F585*'Control Panel'!$G$32*'Control Panel'!$G$39</f>
        <v>0</v>
      </c>
      <c r="O585" s="30">
        <f>G585*'Control Panel'!$G$33*'Control Panel'!$G$39</f>
        <v>0</v>
      </c>
      <c r="P585" s="37"/>
    </row>
    <row r="586" spans="1:16" ht="15.75" hidden="1" customHeight="1" thickBot="1" x14ac:dyDescent="0.3">
      <c r="A586" s="23" t="s">
        <v>29</v>
      </c>
      <c r="B586" s="161"/>
      <c r="D586" s="76" t="str">
        <f>'Control Panel'!$E$40</f>
        <v>Future</v>
      </c>
      <c r="E586" s="83">
        <f>COUNTIFS('Module 46'!$C:$C,'Control Panel'!$F$31,'Module 46'!$AB:$AB,'Control Panel'!$F$40)</f>
        <v>0</v>
      </c>
      <c r="F586" s="84">
        <f>COUNTIFS('Module 46'!$C:$C,'Control Panel'!$F$32,'Module 46'!$AB:$AB,'Control Panel'!$F$40)</f>
        <v>0</v>
      </c>
      <c r="G586" s="85">
        <f>COUNTIFS('Module 46'!$C:$C,'Control Panel'!$F$33,'Module 46'!$AB:$AB,'Control Panel'!$F$40)</f>
        <v>0</v>
      </c>
      <c r="H586" s="73">
        <f t="shared" si="96"/>
        <v>0</v>
      </c>
      <c r="I586" s="145">
        <f>COUNTIFS('Module 46'!$G:$G,"&lt;&gt;",'Module 46'!$AB:$AB,'Control Panel'!$F$40)</f>
        <v>0</v>
      </c>
      <c r="J586" s="138"/>
      <c r="L586" s="38" t="str">
        <f>'Control Panel'!$F$40</f>
        <v>F</v>
      </c>
      <c r="M586" s="30">
        <f>E586*'Control Panel'!$G$31*'Control Panel'!$G$40</f>
        <v>0</v>
      </c>
      <c r="N586" s="30">
        <f>F586*'Control Panel'!$G$32*'Control Panel'!$G$40</f>
        <v>0</v>
      </c>
      <c r="O586" s="30">
        <f>G586*'Control Panel'!$G$33*'Control Panel'!$G$40</f>
        <v>0</v>
      </c>
      <c r="P586" s="37"/>
    </row>
    <row r="587" spans="1:16" ht="15.75" hidden="1" customHeight="1" thickBot="1" x14ac:dyDescent="0.3">
      <c r="A587" s="26" t="str">
        <f>IF('Module 30'!$AC$12&gt;0,"Yes","No")</f>
        <v>No</v>
      </c>
      <c r="B587" s="162">
        <f>IF(A587="Yes",1,0)</f>
        <v>0</v>
      </c>
      <c r="D587" s="89" t="str">
        <f>'Control Panel'!$E$41</f>
        <v>Not Available</v>
      </c>
      <c r="E587" s="80">
        <f>COUNTIFS('Module 46'!$C:$C,'Control Panel'!$F$31,'Module 46'!$AB:$AB,'Control Panel'!$F$41)</f>
        <v>0</v>
      </c>
      <c r="F587" s="81">
        <f>COUNTIFS('Module 46'!$C:$C,'Control Panel'!$F$32,'Module 46'!$AB:$AB,'Control Panel'!$F$41)</f>
        <v>0</v>
      </c>
      <c r="G587" s="82">
        <f>COUNTIFS('Module 46'!$C:$C,'Control Panel'!$F$33,'Module 46'!$AB:$AB,'Control Panel'!$F$41)</f>
        <v>0</v>
      </c>
      <c r="H587" s="71">
        <f t="shared" si="96"/>
        <v>0</v>
      </c>
      <c r="I587" s="146">
        <f>COUNTIFS('Module 46'!$G:$G,"&lt;&gt;",'Module 46'!$AB:$AB,'Control Panel'!$F$41)</f>
        <v>0</v>
      </c>
      <c r="J587" s="138"/>
      <c r="L587" s="38" t="str">
        <f>'Control Panel'!$F$41</f>
        <v>N</v>
      </c>
      <c r="M587" s="30">
        <f>E587*'Control Panel'!$G$31*'Control Panel'!$G$41</f>
        <v>0</v>
      </c>
      <c r="N587" s="30">
        <f>F587*'Control Panel'!$G$32*'Control Panel'!$G$41</f>
        <v>0</v>
      </c>
      <c r="O587" s="30">
        <f>G587*'Control Panel'!$G$33*'Control Panel'!$G$41</f>
        <v>0</v>
      </c>
      <c r="P587" s="37"/>
    </row>
    <row r="588" spans="1:16" ht="15.75" hidden="1" customHeight="1" thickBot="1" x14ac:dyDescent="0.3">
      <c r="D588" s="86" t="str">
        <f>$D$93</f>
        <v>Total:</v>
      </c>
      <c r="E588" s="87">
        <f>SUM(E582:E587)</f>
        <v>0</v>
      </c>
      <c r="F588" s="87">
        <f>SUM(F582:F587)</f>
        <v>0</v>
      </c>
      <c r="G588" s="87">
        <f>SUM(G582:G587)</f>
        <v>0</v>
      </c>
      <c r="H588" s="88">
        <f>SUM(H582:H587)</f>
        <v>0</v>
      </c>
      <c r="I588" s="88">
        <f>SUM(I582:I587)</f>
        <v>0</v>
      </c>
      <c r="J588" s="164"/>
      <c r="L588" s="38" t="str">
        <f>D588</f>
        <v>Total:</v>
      </c>
      <c r="M588" s="30">
        <f>SUM(M582:M587)</f>
        <v>0</v>
      </c>
      <c r="N588" s="30">
        <f>SUM(N582:N587)</f>
        <v>0</v>
      </c>
      <c r="O588" s="30">
        <f>SUM(O582:O587)</f>
        <v>0</v>
      </c>
      <c r="P588" s="37"/>
    </row>
    <row r="589" spans="1:16" ht="15.75" hidden="1" customHeight="1" thickBot="1" x14ac:dyDescent="0.3">
      <c r="D589" s="61"/>
      <c r="H589" s="4"/>
      <c r="L589" s="30" t="s">
        <v>34</v>
      </c>
      <c r="M589" s="39" t="str">
        <f t="shared" ref="M589:O589" si="97">IF(M581=0,"NA",M588/M581)</f>
        <v>NA</v>
      </c>
      <c r="N589" s="39" t="str">
        <f t="shared" si="97"/>
        <v>NA</v>
      </c>
      <c r="O589" s="39" t="str">
        <f t="shared" si="97"/>
        <v>NA</v>
      </c>
      <c r="P589" s="37"/>
    </row>
    <row r="590" spans="1:16" ht="15.75" hidden="1" customHeight="1" thickBot="1" x14ac:dyDescent="0.3">
      <c r="D590" s="475" t="str">
        <f>'Control Panel'!F93&amp;" - "&amp;'Control Panel'!E93</f>
        <v>4.48 - Module 47</v>
      </c>
      <c r="E590" s="476"/>
      <c r="F590" s="476"/>
      <c r="G590" s="20"/>
      <c r="H590" s="20"/>
      <c r="I590" s="20" t="str">
        <f>$I$84</f>
        <v xml:space="preserve">Overall Compliance: </v>
      </c>
      <c r="J590" s="21" t="str">
        <f>IF(SUM(M599:O599)=0,"N/A",SUM(M599:O599)/SUM(M592:O592))</f>
        <v>N/A</v>
      </c>
      <c r="L590" s="30"/>
      <c r="M590" s="30"/>
      <c r="N590" s="30"/>
      <c r="O590" s="30"/>
      <c r="P590" s="37"/>
    </row>
    <row r="591" spans="1:16" ht="15.75" hidden="1" customHeight="1" thickBot="1" x14ac:dyDescent="0.3">
      <c r="D591" s="464" t="str">
        <f>$D$85</f>
        <v>Availability</v>
      </c>
      <c r="E591" s="466" t="str">
        <f>$E$85</f>
        <v>Priority</v>
      </c>
      <c r="F591" s="466"/>
      <c r="G591" s="466"/>
      <c r="H591" s="467" t="str">
        <f>$H$85</f>
        <v>Total</v>
      </c>
      <c r="I591" s="469" t="str">
        <f>$I$85</f>
        <v>Comments</v>
      </c>
      <c r="J591" s="462" t="str">
        <f>$J$85</f>
        <v>Availability by Type</v>
      </c>
      <c r="L591" s="30"/>
      <c r="M591" s="38" t="str">
        <f>'Control Panel'!$F$31</f>
        <v>H</v>
      </c>
      <c r="N591" s="38" t="str">
        <f>'Control Panel'!$F$32</f>
        <v>M</v>
      </c>
      <c r="O591" s="38" t="str">
        <f>'Control Panel'!$F$33</f>
        <v>L</v>
      </c>
      <c r="P591" s="37"/>
    </row>
    <row r="592" spans="1:16" ht="15.75" hidden="1" customHeight="1" thickBot="1" x14ac:dyDescent="0.3">
      <c r="D592" s="465"/>
      <c r="E592" s="77" t="str">
        <f>'Control Panel'!$E$31</f>
        <v>High</v>
      </c>
      <c r="F592" s="78" t="str">
        <f>'Control Panel'!$E$32</f>
        <v>Medium</v>
      </c>
      <c r="G592" s="79" t="str">
        <f>'Control Panel'!$E$33</f>
        <v>Low</v>
      </c>
      <c r="H592" s="468"/>
      <c r="I592" s="470"/>
      <c r="J592" s="463"/>
      <c r="L592" s="38" t="s">
        <v>33</v>
      </c>
      <c r="M592" s="30">
        <f>E599*'Control Panel'!$G$31*'Control Panel'!$G$36</f>
        <v>0</v>
      </c>
      <c r="N592" s="30">
        <f>F599*'Control Panel'!$G$32*'Control Panel'!$G$36</f>
        <v>0</v>
      </c>
      <c r="O592" s="30">
        <f>G599*'Control Panel'!$G$33*'Control Panel'!$G$36</f>
        <v>0</v>
      </c>
      <c r="P592" s="37"/>
    </row>
    <row r="593" spans="1:16" ht="15.75" hidden="1" customHeight="1" thickBot="1" x14ac:dyDescent="0.3">
      <c r="D593" s="90" t="str">
        <f>'Control Panel'!$E$36</f>
        <v>Yes</v>
      </c>
      <c r="E593" s="83">
        <f>COUNTIFS('Module 47'!$C:$C,'Control Panel'!$F$31,'Module 47'!$AB:$AB,'Control Panel'!$F$36)</f>
        <v>0</v>
      </c>
      <c r="F593" s="84">
        <f>COUNTIFS('Module 47'!$C:$C,'Control Panel'!$F$32,'Module 47'!$AB:$AB,'Control Panel'!$F$36)</f>
        <v>0</v>
      </c>
      <c r="G593" s="85">
        <f>COUNTIFS('Module 47'!$C:$C,'Control Panel'!$F$33,'Module 47'!$AB:$AB,'Control Panel'!$F$36)</f>
        <v>0</v>
      </c>
      <c r="H593" s="73">
        <f>SUM(E593:G593)</f>
        <v>0</v>
      </c>
      <c r="I593" s="145">
        <f>COUNTIFS('Module 47'!$G:$G,"&lt;&gt;",'Module 47'!$AB:$AB,'Control Panel'!$F$36)</f>
        <v>0</v>
      </c>
      <c r="J593" s="74"/>
      <c r="L593" s="38" t="str">
        <f>'Control Panel'!$F$36</f>
        <v>Y</v>
      </c>
      <c r="M593" s="30">
        <f>E593*'Control Panel'!$G$31*'Control Panel'!$G$36</f>
        <v>0</v>
      </c>
      <c r="N593" s="30">
        <f>F593*'Control Panel'!$G$32*'Control Panel'!$G$36</f>
        <v>0</v>
      </c>
      <c r="O593" s="30">
        <f>G593*'Control Panel'!$G$33*'Control Panel'!$G$36</f>
        <v>0</v>
      </c>
      <c r="P593" s="37"/>
    </row>
    <row r="594" spans="1:16" ht="15.75" hidden="1" customHeight="1" thickBot="1" x14ac:dyDescent="0.3">
      <c r="D594" s="70" t="str">
        <f>'Control Panel'!$E$37</f>
        <v>Reporting</v>
      </c>
      <c r="E594" s="80">
        <f>COUNTIFS('Module 47'!$C:$C,'Control Panel'!$F$31,'Module 47'!$AB:$AB,'Control Panel'!$F$37)</f>
        <v>0</v>
      </c>
      <c r="F594" s="81">
        <f>COUNTIFS('Module 47'!$C:$C,'Control Panel'!$F$32,'Module 47'!$AB:$AB,'Control Panel'!$F$37)</f>
        <v>0</v>
      </c>
      <c r="G594" s="82">
        <f>COUNTIFS('Module 47'!$C:$C,'Control Panel'!$F$33,'Module 47'!$AB:$AB,'Control Panel'!$F$37)</f>
        <v>0</v>
      </c>
      <c r="H594" s="71">
        <f t="shared" ref="H594:H598" si="98">SUM(E594:G594)</f>
        <v>0</v>
      </c>
      <c r="I594" s="146">
        <f>COUNTIFS('Module 47'!$G:$G,"&lt;&gt;",'Module 47'!$AB:$AB,'Control Panel'!$F$37)</f>
        <v>0</v>
      </c>
      <c r="J594" s="138"/>
      <c r="L594" s="38" t="str">
        <f>'Control Panel'!$F$37</f>
        <v>R</v>
      </c>
      <c r="M594" s="30">
        <f>E594*'Control Panel'!$G$31*'Control Panel'!$G$37</f>
        <v>0</v>
      </c>
      <c r="N594" s="30">
        <f>F594*'Control Panel'!$G$32*'Control Panel'!$G$37</f>
        <v>0</v>
      </c>
      <c r="O594" s="30">
        <f>G594*'Control Panel'!$G$33*'Control Panel'!$G$37</f>
        <v>0</v>
      </c>
      <c r="P594" s="37"/>
    </row>
    <row r="595" spans="1:16" ht="15.75" hidden="1" customHeight="1" thickBot="1" x14ac:dyDescent="0.3">
      <c r="D595" s="72" t="str">
        <f>'Control Panel'!$E$38</f>
        <v>Third Party</v>
      </c>
      <c r="E595" s="83">
        <f>COUNTIFS('Module 47'!$C:$C,'Control Panel'!$F$31,'Module 47'!$AB:$AB,'Control Panel'!$F$38)</f>
        <v>0</v>
      </c>
      <c r="F595" s="84">
        <f>COUNTIFS('Module 47'!$C:$C,'Control Panel'!$F$32,'Module 47'!$AB:$AB,'Control Panel'!$F$38)</f>
        <v>0</v>
      </c>
      <c r="G595" s="85">
        <f>COUNTIFS('Module 47'!$C:$C,'Control Panel'!$F$33,'Module 47'!$AB:$AB,'Control Panel'!$F$38)</f>
        <v>0</v>
      </c>
      <c r="H595" s="73">
        <f t="shared" si="98"/>
        <v>0</v>
      </c>
      <c r="I595" s="145">
        <f>COUNTIFS('Module 47'!$G:$G,"&lt;&gt;",'Module 47'!$AB:$AB,'Control Panel'!$F$38)</f>
        <v>0</v>
      </c>
      <c r="J595" s="138"/>
      <c r="L595" s="38" t="str">
        <f>'Control Panel'!$F$38</f>
        <v>T</v>
      </c>
      <c r="M595" s="30">
        <f>E595*'Control Panel'!$G$31*'Control Panel'!$G$38</f>
        <v>0</v>
      </c>
      <c r="N595" s="30">
        <f>F595*'Control Panel'!$G$32*'Control Panel'!$G$38</f>
        <v>0</v>
      </c>
      <c r="O595" s="30">
        <f>G595*'Control Panel'!$G$33*'Control Panel'!$G$38</f>
        <v>0</v>
      </c>
      <c r="P595" s="37"/>
    </row>
    <row r="596" spans="1:16" ht="15.75" hidden="1" customHeight="1" thickBot="1" x14ac:dyDescent="0.3">
      <c r="A596" s="22" t="s">
        <v>28</v>
      </c>
      <c r="B596" s="160"/>
      <c r="D596" s="75" t="str">
        <f>'Control Panel'!$E$39</f>
        <v>Modification</v>
      </c>
      <c r="E596" s="80">
        <f>COUNTIFS('Module 47'!$C:$C,'Control Panel'!$F$31,'Module 47'!$AB:$AB,'Control Panel'!$F$39)</f>
        <v>0</v>
      </c>
      <c r="F596" s="81">
        <f>COUNTIFS('Module 47'!$C:$C,'Control Panel'!$F$32,'Module 47'!$AB:$AB,'Control Panel'!$F$39)</f>
        <v>0</v>
      </c>
      <c r="G596" s="82">
        <f>COUNTIFS('Module 47'!$C:$C,'Control Panel'!$F$33,'Module 47'!$AB:$AB,'Control Panel'!$F$39)</f>
        <v>0</v>
      </c>
      <c r="H596" s="71">
        <f t="shared" si="98"/>
        <v>0</v>
      </c>
      <c r="I596" s="146">
        <f>COUNTIFS('Module 47'!$G:$G,"&lt;&gt;",'Module 47'!$AB:$AB,'Control Panel'!$F$39)</f>
        <v>0</v>
      </c>
      <c r="J596" s="138"/>
      <c r="L596" s="38" t="str">
        <f>'Control Panel'!$F$39</f>
        <v>M</v>
      </c>
      <c r="M596" s="30">
        <f>E596*'Control Panel'!$G$31*'Control Panel'!$G$39</f>
        <v>0</v>
      </c>
      <c r="N596" s="30">
        <f>F596*'Control Panel'!$G$32*'Control Panel'!$G$39</f>
        <v>0</v>
      </c>
      <c r="O596" s="30">
        <f>G596*'Control Panel'!$G$33*'Control Panel'!$G$39</f>
        <v>0</v>
      </c>
      <c r="P596" s="37"/>
    </row>
    <row r="597" spans="1:16" ht="15.75" hidden="1" customHeight="1" thickBot="1" x14ac:dyDescent="0.3">
      <c r="A597" s="23" t="s">
        <v>29</v>
      </c>
      <c r="B597" s="161"/>
      <c r="D597" s="76" t="str">
        <f>'Control Panel'!$E$40</f>
        <v>Future</v>
      </c>
      <c r="E597" s="83">
        <f>COUNTIFS('Module 47'!$C:$C,'Control Panel'!$F$31,'Module 47'!$AB:$AB,'Control Panel'!$F$40)</f>
        <v>0</v>
      </c>
      <c r="F597" s="84">
        <f>COUNTIFS('Module 47'!$C:$C,'Control Panel'!$F$32,'Module 47'!$AB:$AB,'Control Panel'!$F$40)</f>
        <v>0</v>
      </c>
      <c r="G597" s="85">
        <f>COUNTIFS('Module 47'!$C:$C,'Control Panel'!$F$33,'Module 47'!$AB:$AB,'Control Panel'!$F$40)</f>
        <v>0</v>
      </c>
      <c r="H597" s="73">
        <f t="shared" si="98"/>
        <v>0</v>
      </c>
      <c r="I597" s="145">
        <f>COUNTIFS('Module 47'!$G:$G,"&lt;&gt;",'Module 47'!$AB:$AB,'Control Panel'!$F$40)</f>
        <v>0</v>
      </c>
      <c r="J597" s="138"/>
      <c r="L597" s="38" t="str">
        <f>'Control Panel'!$F$40</f>
        <v>F</v>
      </c>
      <c r="M597" s="30">
        <f>E597*'Control Panel'!$G$31*'Control Panel'!$G$40</f>
        <v>0</v>
      </c>
      <c r="N597" s="30">
        <f>F597*'Control Panel'!$G$32*'Control Panel'!$G$40</f>
        <v>0</v>
      </c>
      <c r="O597" s="30">
        <f>G597*'Control Panel'!$G$33*'Control Panel'!$G$40</f>
        <v>0</v>
      </c>
      <c r="P597" s="37"/>
    </row>
    <row r="598" spans="1:16" ht="15.75" hidden="1" customHeight="1" thickBot="1" x14ac:dyDescent="0.3">
      <c r="A598" s="26" t="str">
        <f>IF('Module 30'!$AC$12&gt;0,"Yes","No")</f>
        <v>No</v>
      </c>
      <c r="B598" s="162">
        <f>IF(A598="Yes",1,0)</f>
        <v>0</v>
      </c>
      <c r="D598" s="89" t="str">
        <f>'Control Panel'!$E$41</f>
        <v>Not Available</v>
      </c>
      <c r="E598" s="80">
        <f>COUNTIFS('Module 47'!$C:$C,'Control Panel'!$F$31,'Module 47'!$AB:$AB,'Control Panel'!$F$41)</f>
        <v>0</v>
      </c>
      <c r="F598" s="81">
        <f>COUNTIFS('Module 47'!$C:$C,'Control Panel'!$F$32,'Module 47'!$AB:$AB,'Control Panel'!$F$41)</f>
        <v>0</v>
      </c>
      <c r="G598" s="82">
        <f>COUNTIFS('Module 47'!$C:$C,'Control Panel'!$F$33,'Module 47'!$AB:$AB,'Control Panel'!$F$41)</f>
        <v>0</v>
      </c>
      <c r="H598" s="71">
        <f t="shared" si="98"/>
        <v>0</v>
      </c>
      <c r="I598" s="146">
        <f>COUNTIFS('Module 47'!$G:$G,"&lt;&gt;",'Module 47'!$AB:$AB,'Control Panel'!$F$41)</f>
        <v>0</v>
      </c>
      <c r="J598" s="138"/>
      <c r="L598" s="38" t="str">
        <f>'Control Panel'!$F$41</f>
        <v>N</v>
      </c>
      <c r="M598" s="30">
        <f>E598*'Control Panel'!$G$31*'Control Panel'!$G$41</f>
        <v>0</v>
      </c>
      <c r="N598" s="30">
        <f>F598*'Control Panel'!$G$32*'Control Panel'!$G$41</f>
        <v>0</v>
      </c>
      <c r="O598" s="30">
        <f>G598*'Control Panel'!$G$33*'Control Panel'!$G$41</f>
        <v>0</v>
      </c>
      <c r="P598" s="37"/>
    </row>
    <row r="599" spans="1:16" ht="15.75" hidden="1" customHeight="1" thickBot="1" x14ac:dyDescent="0.3">
      <c r="D599" s="86" t="str">
        <f>$D$93</f>
        <v>Total:</v>
      </c>
      <c r="E599" s="87">
        <f>SUM(E593:E598)</f>
        <v>0</v>
      </c>
      <c r="F599" s="87">
        <f>SUM(F593:F598)</f>
        <v>0</v>
      </c>
      <c r="G599" s="87">
        <f>SUM(G593:G598)</f>
        <v>0</v>
      </c>
      <c r="H599" s="88">
        <f>SUM(H593:H598)</f>
        <v>0</v>
      </c>
      <c r="I599" s="88">
        <f>SUM(I593:I598)</f>
        <v>0</v>
      </c>
      <c r="J599" s="164"/>
      <c r="L599" s="38" t="str">
        <f>D599</f>
        <v>Total:</v>
      </c>
      <c r="M599" s="30">
        <f>SUM(M593:M598)</f>
        <v>0</v>
      </c>
      <c r="N599" s="30">
        <f>SUM(N593:N598)</f>
        <v>0</v>
      </c>
      <c r="O599" s="30">
        <f>SUM(O593:O598)</f>
        <v>0</v>
      </c>
      <c r="P599" s="37"/>
    </row>
    <row r="600" spans="1:16" ht="15.75" hidden="1" customHeight="1" thickBot="1" x14ac:dyDescent="0.3">
      <c r="D600" s="61"/>
      <c r="H600" s="4"/>
      <c r="L600" s="30" t="s">
        <v>34</v>
      </c>
      <c r="M600" s="39" t="str">
        <f t="shared" ref="M600:O600" si="99">IF(M592=0,"NA",M599/M592)</f>
        <v>NA</v>
      </c>
      <c r="N600" s="39" t="str">
        <f t="shared" si="99"/>
        <v>NA</v>
      </c>
      <c r="O600" s="39" t="str">
        <f t="shared" si="99"/>
        <v>NA</v>
      </c>
      <c r="P600" s="37"/>
    </row>
    <row r="601" spans="1:16" ht="15.75" hidden="1" customHeight="1" thickBot="1" x14ac:dyDescent="0.3">
      <c r="D601" s="475" t="str">
        <f>'Control Panel'!F94&amp;" - "&amp;'Control Panel'!E94</f>
        <v>4.49 - Module 48</v>
      </c>
      <c r="E601" s="476"/>
      <c r="F601" s="476"/>
      <c r="G601" s="20"/>
      <c r="H601" s="20"/>
      <c r="I601" s="20" t="str">
        <f>$I$84</f>
        <v xml:space="preserve">Overall Compliance: </v>
      </c>
      <c r="J601" s="21" t="str">
        <f>IF(SUM(M610:O610)=0,"N/A",SUM(M610:O610)/SUM(M603:O603))</f>
        <v>N/A</v>
      </c>
      <c r="L601" s="30"/>
      <c r="M601" s="30"/>
      <c r="N601" s="30"/>
      <c r="O601" s="30"/>
      <c r="P601" s="37"/>
    </row>
    <row r="602" spans="1:16" ht="15.75" hidden="1" customHeight="1" thickBot="1" x14ac:dyDescent="0.3">
      <c r="D602" s="464" t="str">
        <f>$D$85</f>
        <v>Availability</v>
      </c>
      <c r="E602" s="466" t="str">
        <f>$E$85</f>
        <v>Priority</v>
      </c>
      <c r="F602" s="466"/>
      <c r="G602" s="466"/>
      <c r="H602" s="467" t="str">
        <f>$H$85</f>
        <v>Total</v>
      </c>
      <c r="I602" s="469" t="str">
        <f>$I$85</f>
        <v>Comments</v>
      </c>
      <c r="J602" s="462" t="str">
        <f>$J$85</f>
        <v>Availability by Type</v>
      </c>
      <c r="L602" s="30"/>
      <c r="M602" s="38" t="str">
        <f>'Control Panel'!$F$31</f>
        <v>H</v>
      </c>
      <c r="N602" s="38" t="str">
        <f>'Control Panel'!$F$32</f>
        <v>M</v>
      </c>
      <c r="O602" s="38" t="str">
        <f>'Control Panel'!$F$33</f>
        <v>L</v>
      </c>
      <c r="P602" s="37"/>
    </row>
    <row r="603" spans="1:16" ht="15.75" hidden="1" customHeight="1" thickBot="1" x14ac:dyDescent="0.3">
      <c r="D603" s="465"/>
      <c r="E603" s="77" t="str">
        <f>'Control Panel'!$E$31</f>
        <v>High</v>
      </c>
      <c r="F603" s="78" t="str">
        <f>'Control Panel'!$E$32</f>
        <v>Medium</v>
      </c>
      <c r="G603" s="79" t="str">
        <f>'Control Panel'!$E$33</f>
        <v>Low</v>
      </c>
      <c r="H603" s="468"/>
      <c r="I603" s="470"/>
      <c r="J603" s="463"/>
      <c r="L603" s="38" t="s">
        <v>33</v>
      </c>
      <c r="M603" s="30">
        <f>E610*'Control Panel'!$G$31*'Control Panel'!$G$36</f>
        <v>0</v>
      </c>
      <c r="N603" s="30">
        <f>F610*'Control Panel'!$G$32*'Control Panel'!$G$36</f>
        <v>0</v>
      </c>
      <c r="O603" s="30">
        <f>G610*'Control Panel'!$G$33*'Control Panel'!$G$36</f>
        <v>0</v>
      </c>
      <c r="P603" s="37"/>
    </row>
    <row r="604" spans="1:16" ht="15.75" hidden="1" customHeight="1" thickBot="1" x14ac:dyDescent="0.3">
      <c r="D604" s="90" t="str">
        <f>'Control Panel'!$E$36</f>
        <v>Yes</v>
      </c>
      <c r="E604" s="83">
        <f>COUNTIFS('Module 48'!$C:$C,'Control Panel'!$F$31,'Module 48'!$AB:$AB,'Control Panel'!$F$36)</f>
        <v>0</v>
      </c>
      <c r="F604" s="84">
        <f>COUNTIFS('Module 48'!$C:$C,'Control Panel'!$F$32,'Module 48'!$AB:$AB,'Control Panel'!$F$36)</f>
        <v>0</v>
      </c>
      <c r="G604" s="85">
        <f>COUNTIFS('Module 48'!$C:$C,'Control Panel'!$F$33,'Module 48'!$AB:$AB,'Control Panel'!$F$36)</f>
        <v>0</v>
      </c>
      <c r="H604" s="73">
        <f>SUM(E604:G604)</f>
        <v>0</v>
      </c>
      <c r="I604" s="145">
        <f>COUNTIFS('Module 48'!$G:$G,"&lt;&gt;",'Module 48'!$AB:$AB,'Control Panel'!$F$36)</f>
        <v>0</v>
      </c>
      <c r="J604" s="74"/>
      <c r="L604" s="38" t="str">
        <f>'Control Panel'!$F$36</f>
        <v>Y</v>
      </c>
      <c r="M604" s="30">
        <f>E604*'Control Panel'!$G$31*'Control Panel'!$G$36</f>
        <v>0</v>
      </c>
      <c r="N604" s="30">
        <f>F604*'Control Panel'!$G$32*'Control Panel'!$G$36</f>
        <v>0</v>
      </c>
      <c r="O604" s="30">
        <f>G604*'Control Panel'!$G$33*'Control Panel'!$G$36</f>
        <v>0</v>
      </c>
      <c r="P604" s="37"/>
    </row>
    <row r="605" spans="1:16" ht="15.75" hidden="1" customHeight="1" thickBot="1" x14ac:dyDescent="0.3">
      <c r="D605" s="70" t="str">
        <f>'Control Panel'!$E$37</f>
        <v>Reporting</v>
      </c>
      <c r="E605" s="80">
        <f>COUNTIFS('Module 48'!$C:$C,'Control Panel'!$F$31,'Module 48'!$AB:$AB,'Control Panel'!$F$37)</f>
        <v>0</v>
      </c>
      <c r="F605" s="81">
        <f>COUNTIFS('Module 48'!$C:$C,'Control Panel'!$F$32,'Module 48'!$AB:$AB,'Control Panel'!$F$37)</f>
        <v>0</v>
      </c>
      <c r="G605" s="82">
        <f>COUNTIFS('Module 48'!$C:$C,'Control Panel'!$F$33,'Module 48'!$AB:$AB,'Control Panel'!$F$37)</f>
        <v>0</v>
      </c>
      <c r="H605" s="71">
        <f t="shared" ref="H605:H609" si="100">SUM(E605:G605)</f>
        <v>0</v>
      </c>
      <c r="I605" s="146">
        <f>COUNTIFS('Module 48'!$G:$G,"&lt;&gt;",'Module 48'!$AB:$AB,'Control Panel'!$F$37)</f>
        <v>0</v>
      </c>
      <c r="J605" s="138"/>
      <c r="L605" s="38" t="str">
        <f>'Control Panel'!$F$37</f>
        <v>R</v>
      </c>
      <c r="M605" s="30">
        <f>E605*'Control Panel'!$G$31*'Control Panel'!$G$37</f>
        <v>0</v>
      </c>
      <c r="N605" s="30">
        <f>F605*'Control Panel'!$G$32*'Control Panel'!$G$37</f>
        <v>0</v>
      </c>
      <c r="O605" s="30">
        <f>G605*'Control Panel'!$G$33*'Control Panel'!$G$37</f>
        <v>0</v>
      </c>
      <c r="P605" s="37"/>
    </row>
    <row r="606" spans="1:16" ht="15.75" hidden="1" customHeight="1" thickBot="1" x14ac:dyDescent="0.3">
      <c r="D606" s="72" t="str">
        <f>'Control Panel'!$E$38</f>
        <v>Third Party</v>
      </c>
      <c r="E606" s="83">
        <f>COUNTIFS('Module 48'!$C:$C,'Control Panel'!$F$31,'Module 48'!$AB:$AB,'Control Panel'!$F$38)</f>
        <v>0</v>
      </c>
      <c r="F606" s="84">
        <f>COUNTIFS('Module 48'!$C:$C,'Control Panel'!$F$32,'Module 48'!$AB:$AB,'Control Panel'!$F$38)</f>
        <v>0</v>
      </c>
      <c r="G606" s="85">
        <f>COUNTIFS('Module 48'!$C:$C,'Control Panel'!$F$33,'Module 48'!$AB:$AB,'Control Panel'!$F$38)</f>
        <v>0</v>
      </c>
      <c r="H606" s="73">
        <f t="shared" si="100"/>
        <v>0</v>
      </c>
      <c r="I606" s="145">
        <f>COUNTIFS('Module 48'!$G:$G,"&lt;&gt;",'Module 48'!$AB:$AB,'Control Panel'!$F$38)</f>
        <v>0</v>
      </c>
      <c r="J606" s="138"/>
      <c r="L606" s="38" t="str">
        <f>'Control Panel'!$F$38</f>
        <v>T</v>
      </c>
      <c r="M606" s="30">
        <f>E606*'Control Panel'!$G$31*'Control Panel'!$G$38</f>
        <v>0</v>
      </c>
      <c r="N606" s="30">
        <f>F606*'Control Panel'!$G$32*'Control Panel'!$G$38</f>
        <v>0</v>
      </c>
      <c r="O606" s="30">
        <f>G606*'Control Panel'!$G$33*'Control Panel'!$G$38</f>
        <v>0</v>
      </c>
      <c r="P606" s="37"/>
    </row>
    <row r="607" spans="1:16" ht="15.75" hidden="1" customHeight="1" thickBot="1" x14ac:dyDescent="0.3">
      <c r="A607" s="22" t="s">
        <v>28</v>
      </c>
      <c r="B607" s="160"/>
      <c r="D607" s="75" t="str">
        <f>'Control Panel'!$E$39</f>
        <v>Modification</v>
      </c>
      <c r="E607" s="80">
        <f>COUNTIFS('Module 48'!$C:$C,'Control Panel'!$F$31,'Module 48'!$AB:$AB,'Control Panel'!$F$39)</f>
        <v>0</v>
      </c>
      <c r="F607" s="81">
        <f>COUNTIFS('Module 48'!$C:$C,'Control Panel'!$F$32,'Module 48'!$AB:$AB,'Control Panel'!$F$39)</f>
        <v>0</v>
      </c>
      <c r="G607" s="82">
        <f>COUNTIFS('Module 48'!$C:$C,'Control Panel'!$F$33,'Module 48'!$AB:$AB,'Control Panel'!$F$39)</f>
        <v>0</v>
      </c>
      <c r="H607" s="71">
        <f t="shared" si="100"/>
        <v>0</v>
      </c>
      <c r="I607" s="146">
        <f>COUNTIFS('Module 48'!$G:$G,"&lt;&gt;",'Module 48'!$AB:$AB,'Control Panel'!$F$39)</f>
        <v>0</v>
      </c>
      <c r="J607" s="138"/>
      <c r="L607" s="38" t="str">
        <f>'Control Panel'!$F$39</f>
        <v>M</v>
      </c>
      <c r="M607" s="30">
        <f>E607*'Control Panel'!$G$31*'Control Panel'!$G$39</f>
        <v>0</v>
      </c>
      <c r="N607" s="30">
        <f>F607*'Control Panel'!$G$32*'Control Panel'!$G$39</f>
        <v>0</v>
      </c>
      <c r="O607" s="30">
        <f>G607*'Control Panel'!$G$33*'Control Panel'!$G$39</f>
        <v>0</v>
      </c>
      <c r="P607" s="37"/>
    </row>
    <row r="608" spans="1:16" ht="15.75" hidden="1" customHeight="1" thickBot="1" x14ac:dyDescent="0.3">
      <c r="A608" s="23" t="s">
        <v>29</v>
      </c>
      <c r="B608" s="161"/>
      <c r="D608" s="76" t="str">
        <f>'Control Panel'!$E$40</f>
        <v>Future</v>
      </c>
      <c r="E608" s="83">
        <f>COUNTIFS('Module 48'!$C:$C,'Control Panel'!$F$31,'Module 48'!$AB:$AB,'Control Panel'!$F$40)</f>
        <v>0</v>
      </c>
      <c r="F608" s="84">
        <f>COUNTIFS('Module 48'!$C:$C,'Control Panel'!$F$32,'Module 48'!$AB:$AB,'Control Panel'!$F$40)</f>
        <v>0</v>
      </c>
      <c r="G608" s="85">
        <f>COUNTIFS('Module 48'!$C:$C,'Control Panel'!$F$33,'Module 48'!$AB:$AB,'Control Panel'!$F$40)</f>
        <v>0</v>
      </c>
      <c r="H608" s="73">
        <f t="shared" si="100"/>
        <v>0</v>
      </c>
      <c r="I608" s="145">
        <f>COUNTIFS('Module 48'!$G:$G,"&lt;&gt;",'Module 48'!$AB:$AB,'Control Panel'!$F$40)</f>
        <v>0</v>
      </c>
      <c r="J608" s="138"/>
      <c r="L608" s="38" t="str">
        <f>'Control Panel'!$F$40</f>
        <v>F</v>
      </c>
      <c r="M608" s="30">
        <f>E608*'Control Panel'!$G$31*'Control Panel'!$G$40</f>
        <v>0</v>
      </c>
      <c r="N608" s="30">
        <f>F608*'Control Panel'!$G$32*'Control Panel'!$G$40</f>
        <v>0</v>
      </c>
      <c r="O608" s="30">
        <f>G608*'Control Panel'!$G$33*'Control Panel'!$G$40</f>
        <v>0</v>
      </c>
      <c r="P608" s="37"/>
    </row>
    <row r="609" spans="1:16" ht="15.75" hidden="1" customHeight="1" thickBot="1" x14ac:dyDescent="0.3">
      <c r="A609" s="26" t="str">
        <f>IF('Module 30'!$AC$12&gt;0,"Yes","No")</f>
        <v>No</v>
      </c>
      <c r="B609" s="162">
        <f>IF(A609="Yes",1,0)</f>
        <v>0</v>
      </c>
      <c r="D609" s="89" t="str">
        <f>'Control Panel'!$E$41</f>
        <v>Not Available</v>
      </c>
      <c r="E609" s="80">
        <f>COUNTIFS('Module 48'!$C:$C,'Control Panel'!$F$31,'Module 48'!$AB:$AB,'Control Panel'!$F$41)</f>
        <v>0</v>
      </c>
      <c r="F609" s="81">
        <f>COUNTIFS('Module 48'!$C:$C,'Control Panel'!$F$32,'Module 48'!$AB:$AB,'Control Panel'!$F$41)</f>
        <v>0</v>
      </c>
      <c r="G609" s="82">
        <f>COUNTIFS('Module 48'!$C:$C,'Control Panel'!$F$33,'Module 48'!$AB:$AB,'Control Panel'!$F$41)</f>
        <v>0</v>
      </c>
      <c r="H609" s="71">
        <f t="shared" si="100"/>
        <v>0</v>
      </c>
      <c r="I609" s="146">
        <f>COUNTIFS('Module 48'!$G:$G,"&lt;&gt;",'Module 48'!$AB:$AB,'Control Panel'!$F$41)</f>
        <v>0</v>
      </c>
      <c r="J609" s="138"/>
      <c r="L609" s="38" t="str">
        <f>'Control Panel'!$F$41</f>
        <v>N</v>
      </c>
      <c r="M609" s="30">
        <f>E609*'Control Panel'!$G$31*'Control Panel'!$G$41</f>
        <v>0</v>
      </c>
      <c r="N609" s="30">
        <f>F609*'Control Panel'!$G$32*'Control Panel'!$G$41</f>
        <v>0</v>
      </c>
      <c r="O609" s="30">
        <f>G609*'Control Panel'!$G$33*'Control Panel'!$G$41</f>
        <v>0</v>
      </c>
      <c r="P609" s="37"/>
    </row>
    <row r="610" spans="1:16" ht="15.75" hidden="1" customHeight="1" thickBot="1" x14ac:dyDescent="0.3">
      <c r="A610" s="25"/>
      <c r="B610" s="163"/>
      <c r="D610" s="86" t="str">
        <f>$D$93</f>
        <v>Total:</v>
      </c>
      <c r="E610" s="87">
        <f>SUM(E604:E609)</f>
        <v>0</v>
      </c>
      <c r="F610" s="87">
        <f>SUM(F604:F609)</f>
        <v>0</v>
      </c>
      <c r="G610" s="87">
        <f>SUM(G604:G609)</f>
        <v>0</v>
      </c>
      <c r="H610" s="88">
        <f>SUM(H604:H609)</f>
        <v>0</v>
      </c>
      <c r="I610" s="88">
        <f>SUM(I604:I609)</f>
        <v>0</v>
      </c>
      <c r="J610" s="164"/>
      <c r="L610" s="38" t="str">
        <f>D610</f>
        <v>Total:</v>
      </c>
      <c r="M610" s="30">
        <f>SUM(M604:M609)</f>
        <v>0</v>
      </c>
      <c r="N610" s="30">
        <f>SUM(N604:N609)</f>
        <v>0</v>
      </c>
      <c r="O610" s="30">
        <f>SUM(O604:O609)</f>
        <v>0</v>
      </c>
      <c r="P610" s="37"/>
    </row>
    <row r="611" spans="1:16" ht="15.75" hidden="1" customHeight="1" thickBot="1" x14ac:dyDescent="0.3">
      <c r="D611" s="61"/>
      <c r="H611" s="4"/>
      <c r="L611" s="30" t="s">
        <v>34</v>
      </c>
      <c r="M611" s="39" t="str">
        <f t="shared" ref="M611:O611" si="101">IF(M603=0,"NA",M610/M603)</f>
        <v>NA</v>
      </c>
      <c r="N611" s="39" t="str">
        <f t="shared" si="101"/>
        <v>NA</v>
      </c>
      <c r="O611" s="39" t="str">
        <f t="shared" si="101"/>
        <v>NA</v>
      </c>
      <c r="P611" s="37"/>
    </row>
    <row r="612" spans="1:16" ht="15.75" hidden="1" customHeight="1" thickBot="1" x14ac:dyDescent="0.3">
      <c r="D612" s="475" t="str">
        <f>'Control Panel'!F95&amp;" - "&amp;'Control Panel'!E95</f>
        <v>4.50 - Module 49</v>
      </c>
      <c r="E612" s="476"/>
      <c r="F612" s="476"/>
      <c r="G612" s="20"/>
      <c r="H612" s="20"/>
      <c r="I612" s="20" t="str">
        <f>$I$84</f>
        <v xml:space="preserve">Overall Compliance: </v>
      </c>
      <c r="J612" s="21" t="str">
        <f>IF(SUM(M621:O621)=0,"N/A",SUM(M621:O621)/SUM(M614:O614))</f>
        <v>N/A</v>
      </c>
      <c r="L612" s="30"/>
      <c r="M612" s="30"/>
      <c r="N612" s="30"/>
      <c r="O612" s="30"/>
      <c r="P612" s="37"/>
    </row>
    <row r="613" spans="1:16" ht="15.75" hidden="1" customHeight="1" thickBot="1" x14ac:dyDescent="0.3">
      <c r="D613" s="464" t="str">
        <f>$D$85</f>
        <v>Availability</v>
      </c>
      <c r="E613" s="466" t="str">
        <f>$E$85</f>
        <v>Priority</v>
      </c>
      <c r="F613" s="466"/>
      <c r="G613" s="466"/>
      <c r="H613" s="467" t="str">
        <f>$H$85</f>
        <v>Total</v>
      </c>
      <c r="I613" s="469" t="str">
        <f>$I$85</f>
        <v>Comments</v>
      </c>
      <c r="J613" s="462" t="str">
        <f>$J$85</f>
        <v>Availability by Type</v>
      </c>
      <c r="L613" s="30"/>
      <c r="M613" s="38" t="str">
        <f>'Control Panel'!$F$31</f>
        <v>H</v>
      </c>
      <c r="N613" s="38" t="str">
        <f>'Control Panel'!$F$32</f>
        <v>M</v>
      </c>
      <c r="O613" s="38" t="str">
        <f>'Control Panel'!$F$33</f>
        <v>L</v>
      </c>
      <c r="P613" s="37"/>
    </row>
    <row r="614" spans="1:16" ht="15.75" hidden="1" customHeight="1" thickBot="1" x14ac:dyDescent="0.3">
      <c r="D614" s="465"/>
      <c r="E614" s="77" t="str">
        <f>'Control Panel'!$E$31</f>
        <v>High</v>
      </c>
      <c r="F614" s="78" t="str">
        <f>'Control Panel'!$E$32</f>
        <v>Medium</v>
      </c>
      <c r="G614" s="79" t="str">
        <f>'Control Panel'!$E$33</f>
        <v>Low</v>
      </c>
      <c r="H614" s="468"/>
      <c r="I614" s="470"/>
      <c r="J614" s="463"/>
      <c r="L614" s="38" t="s">
        <v>33</v>
      </c>
      <c r="M614" s="30">
        <f>E621*'Control Panel'!$G$31*'Control Panel'!$G$36</f>
        <v>0</v>
      </c>
      <c r="N614" s="30">
        <f>F621*'Control Panel'!$G$32*'Control Panel'!$G$36</f>
        <v>0</v>
      </c>
      <c r="O614" s="30">
        <f>G621*'Control Panel'!$G$33*'Control Panel'!$G$36</f>
        <v>0</v>
      </c>
      <c r="P614" s="37"/>
    </row>
    <row r="615" spans="1:16" ht="15.75" hidden="1" customHeight="1" thickBot="1" x14ac:dyDescent="0.3">
      <c r="D615" s="90" t="str">
        <f>'Control Panel'!$E$36</f>
        <v>Yes</v>
      </c>
      <c r="E615" s="83">
        <f>COUNTIFS('Module 49'!$C:$C,'Control Panel'!$F$31,'Module 49'!$AB:$AB,'Control Panel'!$F$36)</f>
        <v>0</v>
      </c>
      <c r="F615" s="84">
        <f>COUNTIFS('Module 49'!$C:$C,'Control Panel'!$F$32,'Module 49'!$AB:$AB,'Control Panel'!$F$36)</f>
        <v>0</v>
      </c>
      <c r="G615" s="85">
        <f>COUNTIFS('Module 49'!$C:$C,'Control Panel'!$F$33,'Module 49'!$AB:$AB,'Control Panel'!$F$36)</f>
        <v>0</v>
      </c>
      <c r="H615" s="73">
        <f>SUM(E615:G615)</f>
        <v>0</v>
      </c>
      <c r="I615" s="145">
        <f>COUNTIFS('Module 49'!$G:$G,"&lt;&gt;",'Module 49'!$AB:$AB,'Control Panel'!$F$36)</f>
        <v>0</v>
      </c>
      <c r="J615" s="74"/>
      <c r="L615" s="38" t="str">
        <f>'Control Panel'!$F$36</f>
        <v>Y</v>
      </c>
      <c r="M615" s="30">
        <f>E615*'Control Panel'!$G$31*'Control Panel'!$G$36</f>
        <v>0</v>
      </c>
      <c r="N615" s="30">
        <f>F615*'Control Panel'!$G$32*'Control Panel'!$G$36</f>
        <v>0</v>
      </c>
      <c r="O615" s="30">
        <f>G615*'Control Panel'!$G$33*'Control Panel'!$G$36</f>
        <v>0</v>
      </c>
      <c r="P615" s="37"/>
    </row>
    <row r="616" spans="1:16" ht="15.75" hidden="1" customHeight="1" thickBot="1" x14ac:dyDescent="0.3">
      <c r="D616" s="70" t="str">
        <f>'Control Panel'!$E$37</f>
        <v>Reporting</v>
      </c>
      <c r="E616" s="80">
        <f>COUNTIFS('Module 49'!$C:$C,'Control Panel'!$F$31,'Module 49'!$AB:$AB,'Control Panel'!$F$37)</f>
        <v>0</v>
      </c>
      <c r="F616" s="81">
        <f>COUNTIFS('Module 49'!$C:$C,'Control Panel'!$F$32,'Module 49'!$AB:$AB,'Control Panel'!$F$37)</f>
        <v>0</v>
      </c>
      <c r="G616" s="82">
        <f>COUNTIFS('Module 49'!$C:$C,'Control Panel'!$F$33,'Module 49'!$AB:$AB,'Control Panel'!$F$37)</f>
        <v>0</v>
      </c>
      <c r="H616" s="71">
        <f t="shared" ref="H616:H620" si="102">SUM(E616:G616)</f>
        <v>0</v>
      </c>
      <c r="I616" s="146">
        <f>COUNTIFS('Module 49'!$G:$G,"&lt;&gt;",'Module 49'!$AB:$AB,'Control Panel'!$F$37)</f>
        <v>0</v>
      </c>
      <c r="J616" s="138"/>
      <c r="L616" s="38" t="str">
        <f>'Control Panel'!$F$37</f>
        <v>R</v>
      </c>
      <c r="M616" s="30">
        <f>E616*'Control Panel'!$G$31*'Control Panel'!$G$37</f>
        <v>0</v>
      </c>
      <c r="N616" s="30">
        <f>F616*'Control Panel'!$G$32*'Control Panel'!$G$37</f>
        <v>0</v>
      </c>
      <c r="O616" s="30">
        <f>G616*'Control Panel'!$G$33*'Control Panel'!$G$37</f>
        <v>0</v>
      </c>
      <c r="P616" s="37"/>
    </row>
    <row r="617" spans="1:16" ht="15.75" hidden="1" customHeight="1" thickBot="1" x14ac:dyDescent="0.3">
      <c r="D617" s="72" t="str">
        <f>'Control Panel'!$E$38</f>
        <v>Third Party</v>
      </c>
      <c r="E617" s="83">
        <f>COUNTIFS('Module 49'!$C:$C,'Control Panel'!$F$31,'Module 49'!$AB:$AB,'Control Panel'!$F$38)</f>
        <v>0</v>
      </c>
      <c r="F617" s="84">
        <f>COUNTIFS('Module 49'!$C:$C,'Control Panel'!$F$32,'Module 49'!$AB:$AB,'Control Panel'!$F$38)</f>
        <v>0</v>
      </c>
      <c r="G617" s="85">
        <f>COUNTIFS('Module 49'!$C:$C,'Control Panel'!$F$33,'Module 49'!$AB:$AB,'Control Panel'!$F$38)</f>
        <v>0</v>
      </c>
      <c r="H617" s="73">
        <f t="shared" si="102"/>
        <v>0</v>
      </c>
      <c r="I617" s="145">
        <f>COUNTIFS('Module 49'!$G:$G,"&lt;&gt;",'Module 49'!$AB:$AB,'Control Panel'!$F$38)</f>
        <v>0</v>
      </c>
      <c r="J617" s="138"/>
      <c r="L617" s="38" t="str">
        <f>'Control Panel'!$F$38</f>
        <v>T</v>
      </c>
      <c r="M617" s="30">
        <f>E617*'Control Panel'!$G$31*'Control Panel'!$G$38</f>
        <v>0</v>
      </c>
      <c r="N617" s="30">
        <f>F617*'Control Panel'!$G$32*'Control Panel'!$G$38</f>
        <v>0</v>
      </c>
      <c r="O617" s="30">
        <f>G617*'Control Panel'!$G$33*'Control Panel'!$G$38</f>
        <v>0</v>
      </c>
      <c r="P617" s="37"/>
    </row>
    <row r="618" spans="1:16" ht="15.75" hidden="1" customHeight="1" thickBot="1" x14ac:dyDescent="0.3">
      <c r="A618" s="22" t="s">
        <v>28</v>
      </c>
      <c r="B618" s="160"/>
      <c r="D618" s="75" t="str">
        <f>'Control Panel'!$E$39</f>
        <v>Modification</v>
      </c>
      <c r="E618" s="80">
        <f>COUNTIFS('Module 49'!$C:$C,'Control Panel'!$F$31,'Module 49'!$AB:$AB,'Control Panel'!$F$39)</f>
        <v>0</v>
      </c>
      <c r="F618" s="81">
        <f>COUNTIFS('Module 49'!$C:$C,'Control Panel'!$F$32,'Module 49'!$AB:$AB,'Control Panel'!$F$39)</f>
        <v>0</v>
      </c>
      <c r="G618" s="82">
        <f>COUNTIFS('Module 49'!$C:$C,'Control Panel'!$F$33,'Module 49'!$AB:$AB,'Control Panel'!$F$39)</f>
        <v>0</v>
      </c>
      <c r="H618" s="71">
        <f t="shared" si="102"/>
        <v>0</v>
      </c>
      <c r="I618" s="146">
        <f>COUNTIFS('Module 49'!$G:$G,"&lt;&gt;",'Module 49'!$AB:$AB,'Control Panel'!$F$39)</f>
        <v>0</v>
      </c>
      <c r="J618" s="138"/>
      <c r="L618" s="38" t="str">
        <f>'Control Panel'!$F$39</f>
        <v>M</v>
      </c>
      <c r="M618" s="30">
        <f>E618*'Control Panel'!$G$31*'Control Panel'!$G$39</f>
        <v>0</v>
      </c>
      <c r="N618" s="30">
        <f>F618*'Control Panel'!$G$32*'Control Panel'!$G$39</f>
        <v>0</v>
      </c>
      <c r="O618" s="30">
        <f>G618*'Control Panel'!$G$33*'Control Panel'!$G$39</f>
        <v>0</v>
      </c>
      <c r="P618" s="37"/>
    </row>
    <row r="619" spans="1:16" ht="15.75" hidden="1" customHeight="1" thickBot="1" x14ac:dyDescent="0.3">
      <c r="A619" s="23" t="s">
        <v>29</v>
      </c>
      <c r="B619" s="161"/>
      <c r="D619" s="76" t="str">
        <f>'Control Panel'!$E$40</f>
        <v>Future</v>
      </c>
      <c r="E619" s="83">
        <f>COUNTIFS('Module 49'!$C:$C,'Control Panel'!$F$31,'Module 49'!$AB:$AB,'Control Panel'!$F$40)</f>
        <v>0</v>
      </c>
      <c r="F619" s="84">
        <f>COUNTIFS('Module 49'!$C:$C,'Control Panel'!$F$32,'Module 49'!$AB:$AB,'Control Panel'!$F$40)</f>
        <v>0</v>
      </c>
      <c r="G619" s="85">
        <f>COUNTIFS('Module 49'!$C:$C,'Control Panel'!$F$33,'Module 49'!$AB:$AB,'Control Panel'!$F$40)</f>
        <v>0</v>
      </c>
      <c r="H619" s="73">
        <f t="shared" si="102"/>
        <v>0</v>
      </c>
      <c r="I619" s="145">
        <f>COUNTIFS('Module 49'!$G:$G,"&lt;&gt;",'Module 49'!$AB:$AB,'Control Panel'!$F$40)</f>
        <v>0</v>
      </c>
      <c r="J619" s="138"/>
      <c r="L619" s="38" t="str">
        <f>'Control Panel'!$F$40</f>
        <v>F</v>
      </c>
      <c r="M619" s="30">
        <f>E619*'Control Panel'!$G$31*'Control Panel'!$G$40</f>
        <v>0</v>
      </c>
      <c r="N619" s="30">
        <f>F619*'Control Panel'!$G$32*'Control Panel'!$G$40</f>
        <v>0</v>
      </c>
      <c r="O619" s="30">
        <f>G619*'Control Panel'!$G$33*'Control Panel'!$G$40</f>
        <v>0</v>
      </c>
      <c r="P619" s="37"/>
    </row>
    <row r="620" spans="1:16" ht="15.75" hidden="1" customHeight="1" thickBot="1" x14ac:dyDescent="0.3">
      <c r="A620" s="26" t="str">
        <f>IF('Module 30'!$AC$12&gt;0,"Yes","No")</f>
        <v>No</v>
      </c>
      <c r="B620" s="162">
        <f>IF(A620="Yes",1,0)</f>
        <v>0</v>
      </c>
      <c r="D620" s="89" t="str">
        <f>'Control Panel'!$E$41</f>
        <v>Not Available</v>
      </c>
      <c r="E620" s="80">
        <f>COUNTIFS('Module 49'!$C:$C,'Control Panel'!$F$31,'Module 49'!$AB:$AB,'Control Panel'!$F$41)</f>
        <v>0</v>
      </c>
      <c r="F620" s="81">
        <f>COUNTIFS('Module 49'!$C:$C,'Control Panel'!$F$32,'Module 49'!$AB:$AB,'Control Panel'!$F$41)</f>
        <v>0</v>
      </c>
      <c r="G620" s="82">
        <f>COUNTIFS('Module 49'!$C:$C,'Control Panel'!$F$33,'Module 49'!$AB:$AB,'Control Panel'!$F$41)</f>
        <v>0</v>
      </c>
      <c r="H620" s="71">
        <f t="shared" si="102"/>
        <v>0</v>
      </c>
      <c r="I620" s="146">
        <f>COUNTIFS('Module 49'!$G:$G,"&lt;&gt;",'Module 49'!$AB:$AB,'Control Panel'!$F$41)</f>
        <v>0</v>
      </c>
      <c r="J620" s="138"/>
      <c r="L620" s="38" t="str">
        <f>'Control Panel'!$F$41</f>
        <v>N</v>
      </c>
      <c r="M620" s="30">
        <f>E620*'Control Panel'!$G$31*'Control Panel'!$G$41</f>
        <v>0</v>
      </c>
      <c r="N620" s="30">
        <f>F620*'Control Panel'!$G$32*'Control Panel'!$G$41</f>
        <v>0</v>
      </c>
      <c r="O620" s="30">
        <f>G620*'Control Panel'!$G$33*'Control Panel'!$G$41</f>
        <v>0</v>
      </c>
      <c r="P620" s="37"/>
    </row>
    <row r="621" spans="1:16" ht="15.75" hidden="1" customHeight="1" thickBot="1" x14ac:dyDescent="0.3">
      <c r="D621" s="86" t="str">
        <f>$D$93</f>
        <v>Total:</v>
      </c>
      <c r="E621" s="87">
        <f>SUM(E615:E620)</f>
        <v>0</v>
      </c>
      <c r="F621" s="87">
        <f>SUM(F615:F620)</f>
        <v>0</v>
      </c>
      <c r="G621" s="87">
        <f>SUM(G615:G620)</f>
        <v>0</v>
      </c>
      <c r="H621" s="88">
        <f>SUM(H615:H620)</f>
        <v>0</v>
      </c>
      <c r="I621" s="88">
        <f>SUM(I615:I620)</f>
        <v>0</v>
      </c>
      <c r="J621" s="164"/>
      <c r="L621" s="38" t="str">
        <f>D621</f>
        <v>Total:</v>
      </c>
      <c r="M621" s="30">
        <f>SUM(M615:M620)</f>
        <v>0</v>
      </c>
      <c r="N621" s="30">
        <f>SUM(N615:N620)</f>
        <v>0</v>
      </c>
      <c r="O621" s="30">
        <f>SUM(O615:O620)</f>
        <v>0</v>
      </c>
      <c r="P621" s="37"/>
    </row>
    <row r="622" spans="1:16" ht="15.75" hidden="1" customHeight="1" thickBot="1" x14ac:dyDescent="0.3">
      <c r="D622" s="61"/>
      <c r="H622" s="4"/>
      <c r="L622" s="30" t="s">
        <v>34</v>
      </c>
      <c r="M622" s="39" t="str">
        <f t="shared" ref="M622:O622" si="103">IF(M614=0,"NA",M621/M614)</f>
        <v>NA</v>
      </c>
      <c r="N622" s="39" t="str">
        <f t="shared" si="103"/>
        <v>NA</v>
      </c>
      <c r="O622" s="39" t="str">
        <f t="shared" si="103"/>
        <v>NA</v>
      </c>
      <c r="P622" s="37"/>
    </row>
    <row r="623" spans="1:16" ht="15.75" hidden="1" customHeight="1" thickBot="1" x14ac:dyDescent="0.3">
      <c r="D623" s="475" t="str">
        <f>'Control Panel'!F96&amp;" - "&amp;'Control Panel'!E96</f>
        <v>4.51 - Module 50</v>
      </c>
      <c r="E623" s="476"/>
      <c r="F623" s="476"/>
      <c r="G623" s="20"/>
      <c r="H623" s="20"/>
      <c r="I623" s="20" t="str">
        <f>$I$84</f>
        <v xml:space="preserve">Overall Compliance: </v>
      </c>
      <c r="J623" s="21" t="str">
        <f>IF(SUM(M632:O632)=0,"N/A",SUM(M632:O632)/SUM(M625:O625))</f>
        <v>N/A</v>
      </c>
      <c r="L623" s="30"/>
      <c r="M623" s="30"/>
      <c r="N623" s="30"/>
      <c r="O623" s="30"/>
      <c r="P623" s="37"/>
    </row>
    <row r="624" spans="1:16" ht="15.75" hidden="1" customHeight="1" thickBot="1" x14ac:dyDescent="0.3">
      <c r="D624" s="464" t="str">
        <f>$D$85</f>
        <v>Availability</v>
      </c>
      <c r="E624" s="466" t="str">
        <f>$E$85</f>
        <v>Priority</v>
      </c>
      <c r="F624" s="466"/>
      <c r="G624" s="466"/>
      <c r="H624" s="467" t="str">
        <f>$H$85</f>
        <v>Total</v>
      </c>
      <c r="I624" s="469" t="str">
        <f>$I$85</f>
        <v>Comments</v>
      </c>
      <c r="J624" s="462" t="str">
        <f>$J$85</f>
        <v>Availability by Type</v>
      </c>
      <c r="L624" s="30"/>
      <c r="M624" s="38" t="str">
        <f>'Control Panel'!$F$31</f>
        <v>H</v>
      </c>
      <c r="N624" s="38" t="str">
        <f>'Control Panel'!$F$32</f>
        <v>M</v>
      </c>
      <c r="O624" s="38" t="str">
        <f>'Control Panel'!$F$33</f>
        <v>L</v>
      </c>
      <c r="P624" s="37"/>
    </row>
    <row r="625" spans="1:16" ht="15.75" hidden="1" customHeight="1" thickBot="1" x14ac:dyDescent="0.3">
      <c r="D625" s="465"/>
      <c r="E625" s="77" t="str">
        <f>'Control Panel'!$E$31</f>
        <v>High</v>
      </c>
      <c r="F625" s="78" t="str">
        <f>'Control Panel'!$E$32</f>
        <v>Medium</v>
      </c>
      <c r="G625" s="79" t="str">
        <f>'Control Panel'!$E$33</f>
        <v>Low</v>
      </c>
      <c r="H625" s="468"/>
      <c r="I625" s="470"/>
      <c r="J625" s="463"/>
      <c r="L625" s="38" t="s">
        <v>33</v>
      </c>
      <c r="M625" s="30">
        <f>E632*'Control Panel'!$G$31*'Control Panel'!$G$36</f>
        <v>0</v>
      </c>
      <c r="N625" s="30">
        <f>F632*'Control Panel'!$G$32*'Control Panel'!$G$36</f>
        <v>0</v>
      </c>
      <c r="O625" s="30">
        <f>G632*'Control Panel'!$G$33*'Control Panel'!$G$36</f>
        <v>0</v>
      </c>
      <c r="P625" s="37"/>
    </row>
    <row r="626" spans="1:16" ht="15.75" hidden="1" customHeight="1" thickBot="1" x14ac:dyDescent="0.3">
      <c r="D626" s="90" t="str">
        <f>'Control Panel'!$E$36</f>
        <v>Yes</v>
      </c>
      <c r="E626" s="83">
        <f>COUNTIFS('Module 50'!$C:$C,'Control Panel'!$F$31,'Module 50'!$AB:$AB,'Control Panel'!$F$36)</f>
        <v>0</v>
      </c>
      <c r="F626" s="84">
        <f>COUNTIFS('Module 50'!$C:$C,'Control Panel'!$F$32,'Module 50'!$AB:$AB,'Control Panel'!$F$36)</f>
        <v>0</v>
      </c>
      <c r="G626" s="85">
        <f>COUNTIFS('Module 50'!$C:$C,'Control Panel'!$F$33,'Module 50'!$AB:$AB,'Control Panel'!$F$36)</f>
        <v>0</v>
      </c>
      <c r="H626" s="73">
        <f>SUM(E626:G626)</f>
        <v>0</v>
      </c>
      <c r="I626" s="145">
        <f>COUNTIFS('Module 50'!$G:$G,"&lt;&gt;",'Module 50'!$AB:$AB,'Control Panel'!$F$36)</f>
        <v>0</v>
      </c>
      <c r="J626" s="74"/>
      <c r="L626" s="38" t="str">
        <f>'Control Panel'!$F$36</f>
        <v>Y</v>
      </c>
      <c r="M626" s="30">
        <f>E626*'Control Panel'!$G$31*'Control Panel'!$G$36</f>
        <v>0</v>
      </c>
      <c r="N626" s="30">
        <f>F626*'Control Panel'!$G$32*'Control Panel'!$G$36</f>
        <v>0</v>
      </c>
      <c r="O626" s="30">
        <f>G626*'Control Panel'!$G$33*'Control Panel'!$G$36</f>
        <v>0</v>
      </c>
      <c r="P626" s="37"/>
    </row>
    <row r="627" spans="1:16" ht="15.75" hidden="1" customHeight="1" thickBot="1" x14ac:dyDescent="0.3">
      <c r="D627" s="70" t="str">
        <f>'Control Panel'!$E$37</f>
        <v>Reporting</v>
      </c>
      <c r="E627" s="80">
        <f>COUNTIFS('Module 50'!$C:$C,'Control Panel'!$F$31,'Module 50'!$AB:$AB,'Control Panel'!$F$37)</f>
        <v>0</v>
      </c>
      <c r="F627" s="81">
        <f>COUNTIFS('Module 50'!$C:$C,'Control Panel'!$F$32,'Module 50'!$AB:$AB,'Control Panel'!$F$37)</f>
        <v>0</v>
      </c>
      <c r="G627" s="82">
        <f>COUNTIFS('Module 50'!$C:$C,'Control Panel'!$F$33,'Module 50'!$AB:$AB,'Control Panel'!$F$37)</f>
        <v>0</v>
      </c>
      <c r="H627" s="71">
        <f t="shared" ref="H627:H631" si="104">SUM(E627:G627)</f>
        <v>0</v>
      </c>
      <c r="I627" s="146">
        <f>COUNTIFS('Module 50'!$G:$G,"&lt;&gt;",'Module 50'!$AB:$AB,'Control Panel'!$F$37)</f>
        <v>0</v>
      </c>
      <c r="J627" s="138"/>
      <c r="L627" s="38" t="str">
        <f>'Control Panel'!$F$37</f>
        <v>R</v>
      </c>
      <c r="M627" s="30">
        <f>E627*'Control Panel'!$G$31*'Control Panel'!$G$37</f>
        <v>0</v>
      </c>
      <c r="N627" s="30">
        <f>F627*'Control Panel'!$G$32*'Control Panel'!$G$37</f>
        <v>0</v>
      </c>
      <c r="O627" s="30">
        <f>G627*'Control Panel'!$G$33*'Control Panel'!$G$37</f>
        <v>0</v>
      </c>
      <c r="P627" s="37"/>
    </row>
    <row r="628" spans="1:16" ht="15.75" hidden="1" customHeight="1" thickBot="1" x14ac:dyDescent="0.3">
      <c r="D628" s="72" t="str">
        <f>'Control Panel'!$E$38</f>
        <v>Third Party</v>
      </c>
      <c r="E628" s="83">
        <f>COUNTIFS('Module 50'!$C:$C,'Control Panel'!$F$31,'Module 50'!$AB:$AB,'Control Panel'!$F$38)</f>
        <v>0</v>
      </c>
      <c r="F628" s="84">
        <f>COUNTIFS('Module 50'!$C:$C,'Control Panel'!$F$32,'Module 50'!$AB:$AB,'Control Panel'!$F$38)</f>
        <v>0</v>
      </c>
      <c r="G628" s="85">
        <f>COUNTIFS('Module 50'!$C:$C,'Control Panel'!$F$33,'Module 50'!$AB:$AB,'Control Panel'!$F$38)</f>
        <v>0</v>
      </c>
      <c r="H628" s="73">
        <f t="shared" si="104"/>
        <v>0</v>
      </c>
      <c r="I628" s="145">
        <f>COUNTIFS('Module 50'!$G:$G,"&lt;&gt;",'Module 50'!$AB:$AB,'Control Panel'!$F$38)</f>
        <v>0</v>
      </c>
      <c r="J628" s="138"/>
      <c r="L628" s="38" t="str">
        <f>'Control Panel'!$F$38</f>
        <v>T</v>
      </c>
      <c r="M628" s="30">
        <f>E628*'Control Panel'!$G$31*'Control Panel'!$G$38</f>
        <v>0</v>
      </c>
      <c r="N628" s="30">
        <f>F628*'Control Panel'!$G$32*'Control Panel'!$G$38</f>
        <v>0</v>
      </c>
      <c r="O628" s="30">
        <f>G628*'Control Panel'!$G$33*'Control Panel'!$G$38</f>
        <v>0</v>
      </c>
      <c r="P628" s="37"/>
    </row>
    <row r="629" spans="1:16" ht="15.75" hidden="1" customHeight="1" thickBot="1" x14ac:dyDescent="0.3">
      <c r="A629" s="22" t="s">
        <v>28</v>
      </c>
      <c r="B629" s="160"/>
      <c r="D629" s="75" t="str">
        <f>'Control Panel'!$E$39</f>
        <v>Modification</v>
      </c>
      <c r="E629" s="80">
        <f>COUNTIFS('Module 50'!$C:$C,'Control Panel'!$F$31,'Module 50'!$AB:$AB,'Control Panel'!$F$39)</f>
        <v>0</v>
      </c>
      <c r="F629" s="81">
        <f>COUNTIFS('Module 50'!$C:$C,'Control Panel'!$F$32,'Module 50'!$AB:$AB,'Control Panel'!$F$39)</f>
        <v>0</v>
      </c>
      <c r="G629" s="82">
        <f>COUNTIFS('Module 50'!$C:$C,'Control Panel'!$F$33,'Module 50'!$AB:$AB,'Control Panel'!$F$39)</f>
        <v>0</v>
      </c>
      <c r="H629" s="71">
        <f t="shared" si="104"/>
        <v>0</v>
      </c>
      <c r="I629" s="146">
        <f>COUNTIFS('Module 50'!$G:$G,"&lt;&gt;",'Module 50'!$AB:$AB,'Control Panel'!$F$39)</f>
        <v>0</v>
      </c>
      <c r="J629" s="138"/>
      <c r="L629" s="38" t="str">
        <f>'Control Panel'!$F$39</f>
        <v>M</v>
      </c>
      <c r="M629" s="30">
        <f>E629*'Control Panel'!$G$31*'Control Panel'!$G$39</f>
        <v>0</v>
      </c>
      <c r="N629" s="30">
        <f>F629*'Control Panel'!$G$32*'Control Panel'!$G$39</f>
        <v>0</v>
      </c>
      <c r="O629" s="30">
        <f>G629*'Control Panel'!$G$33*'Control Panel'!$G$39</f>
        <v>0</v>
      </c>
      <c r="P629" s="37"/>
    </row>
    <row r="630" spans="1:16" ht="15.75" hidden="1" customHeight="1" thickBot="1" x14ac:dyDescent="0.3">
      <c r="A630" s="23" t="s">
        <v>29</v>
      </c>
      <c r="B630" s="161"/>
      <c r="D630" s="76" t="str">
        <f>'Control Panel'!$E$40</f>
        <v>Future</v>
      </c>
      <c r="E630" s="83">
        <f>COUNTIFS('Module 50'!$C:$C,'Control Panel'!$F$31,'Module 50'!$AB:$AB,'Control Panel'!$F$40)</f>
        <v>0</v>
      </c>
      <c r="F630" s="84">
        <f>COUNTIFS('Module 50'!$C:$C,'Control Panel'!$F$32,'Module 50'!$AB:$AB,'Control Panel'!$F$40)</f>
        <v>0</v>
      </c>
      <c r="G630" s="85">
        <f>COUNTIFS('Module 50'!$C:$C,'Control Panel'!$F$33,'Module 50'!$AB:$AB,'Control Panel'!$F$40)</f>
        <v>0</v>
      </c>
      <c r="H630" s="73">
        <f t="shared" si="104"/>
        <v>0</v>
      </c>
      <c r="I630" s="145">
        <f>COUNTIFS('Module 50'!$G:$G,"&lt;&gt;",'Module 50'!$AB:$AB,'Control Panel'!$F$40)</f>
        <v>0</v>
      </c>
      <c r="J630" s="138"/>
      <c r="L630" s="38" t="str">
        <f>'Control Panel'!$F$40</f>
        <v>F</v>
      </c>
      <c r="M630" s="30">
        <f>E630*'Control Panel'!$G$31*'Control Panel'!$G$40</f>
        <v>0</v>
      </c>
      <c r="N630" s="30">
        <f>F630*'Control Panel'!$G$32*'Control Panel'!$G$40</f>
        <v>0</v>
      </c>
      <c r="O630" s="30">
        <f>G630*'Control Panel'!$G$33*'Control Panel'!$G$40</f>
        <v>0</v>
      </c>
      <c r="P630" s="37"/>
    </row>
    <row r="631" spans="1:16" ht="15.75" hidden="1" customHeight="1" thickBot="1" x14ac:dyDescent="0.3">
      <c r="A631" s="26" t="str">
        <f>IF('Module 30'!$AC$12&gt;0,"Yes","No")</f>
        <v>No</v>
      </c>
      <c r="B631" s="162">
        <f>IF(A631="Yes",1,0)</f>
        <v>0</v>
      </c>
      <c r="D631" s="89" t="str">
        <f>'Control Panel'!$E$41</f>
        <v>Not Available</v>
      </c>
      <c r="E631" s="80">
        <f>COUNTIFS('Module 50'!$C:$C,'Control Panel'!$F$31,'Module 50'!$AB:$AB,'Control Panel'!$F$41)</f>
        <v>0</v>
      </c>
      <c r="F631" s="81">
        <f>COUNTIFS('Module 50'!$C:$C,'Control Panel'!$F$32,'Module 50'!$AB:$AB,'Control Panel'!$F$41)</f>
        <v>0</v>
      </c>
      <c r="G631" s="82">
        <f>COUNTIFS('Module 50'!$C:$C,'Control Panel'!$F$33,'Module 50'!$AB:$AB,'Control Panel'!$F$41)</f>
        <v>0</v>
      </c>
      <c r="H631" s="71">
        <f t="shared" si="104"/>
        <v>0</v>
      </c>
      <c r="I631" s="146">
        <f>COUNTIFS('Module 50'!$G:$G,"&lt;&gt;",'Module 50'!$AB:$AB,'Control Panel'!$F$41)</f>
        <v>0</v>
      </c>
      <c r="J631" s="138"/>
      <c r="L631" s="38" t="str">
        <f>'Control Panel'!$F$41</f>
        <v>N</v>
      </c>
      <c r="M631" s="30">
        <f>E631*'Control Panel'!$G$31*'Control Panel'!$G$41</f>
        <v>0</v>
      </c>
      <c r="N631" s="30">
        <f>F631*'Control Panel'!$G$32*'Control Panel'!$G$41</f>
        <v>0</v>
      </c>
      <c r="O631" s="30">
        <f>G631*'Control Panel'!$G$33*'Control Panel'!$G$41</f>
        <v>0</v>
      </c>
      <c r="P631" s="37"/>
    </row>
    <row r="632" spans="1:16" ht="15.75" hidden="1" customHeight="1" thickBot="1" x14ac:dyDescent="0.3">
      <c r="D632" s="86" t="str">
        <f>$D$93</f>
        <v>Total:</v>
      </c>
      <c r="E632" s="87">
        <f>SUM(E626:E631)</f>
        <v>0</v>
      </c>
      <c r="F632" s="87">
        <f>SUM(F626:F631)</f>
        <v>0</v>
      </c>
      <c r="G632" s="87">
        <f>SUM(G626:G631)</f>
        <v>0</v>
      </c>
      <c r="H632" s="88">
        <f>SUM(H626:H631)</f>
        <v>0</v>
      </c>
      <c r="I632" s="88">
        <f>SUM(I626:I631)</f>
        <v>0</v>
      </c>
      <c r="J632" s="164"/>
      <c r="L632" s="38" t="str">
        <f>D632</f>
        <v>Total:</v>
      </c>
      <c r="M632" s="30">
        <f>SUM(M626:M631)</f>
        <v>0</v>
      </c>
      <c r="N632" s="30">
        <f>SUM(N626:N631)</f>
        <v>0</v>
      </c>
      <c r="O632" s="30">
        <f>SUM(O626:O631)</f>
        <v>0</v>
      </c>
      <c r="P632" s="37"/>
    </row>
    <row r="633" spans="1:16" ht="15.75" hidden="1" customHeight="1" thickBot="1" x14ac:dyDescent="0.3">
      <c r="L633" s="30" t="s">
        <v>34</v>
      </c>
      <c r="M633" s="39" t="str">
        <f t="shared" ref="M633:O633" si="105">IF(M625=0,"NA",M632/M625)</f>
        <v>NA</v>
      </c>
      <c r="N633" s="39" t="str">
        <f t="shared" si="105"/>
        <v>NA</v>
      </c>
      <c r="O633" s="39" t="str">
        <f t="shared" si="105"/>
        <v>NA</v>
      </c>
      <c r="P633" s="37"/>
    </row>
    <row r="634" spans="1:16" ht="15.75" customHeight="1" thickBot="1" x14ac:dyDescent="0.3">
      <c r="D634" s="471" t="s">
        <v>192</v>
      </c>
      <c r="E634" s="472"/>
      <c r="F634" s="472"/>
      <c r="G634" s="195"/>
      <c r="H634" s="196"/>
      <c r="I634" s="195"/>
      <c r="J634" s="197"/>
      <c r="L634" s="30"/>
      <c r="M634" s="30"/>
      <c r="N634" s="30"/>
      <c r="O634" s="30"/>
      <c r="P634" s="37"/>
    </row>
    <row r="635" spans="1:16" ht="15.75" customHeight="1" thickBot="1" x14ac:dyDescent="0.3">
      <c r="D635" s="473" t="str">
        <f>$D$85</f>
        <v>Availability</v>
      </c>
      <c r="E635" s="474" t="str">
        <f>$E$85</f>
        <v>Priority</v>
      </c>
      <c r="F635" s="474"/>
      <c r="G635" s="474"/>
      <c r="H635" s="468" t="str">
        <f>$H$85</f>
        <v>Total</v>
      </c>
      <c r="I635" s="470" t="str">
        <f>$I$85</f>
        <v>Comments</v>
      </c>
      <c r="J635" s="460" t="str">
        <f>$J$85</f>
        <v>Availability by Type</v>
      </c>
      <c r="L635" s="30"/>
      <c r="M635" s="30"/>
      <c r="N635" s="30"/>
      <c r="O635" s="30"/>
      <c r="P635" s="37"/>
    </row>
    <row r="636" spans="1:16" ht="15.75" customHeight="1" thickBot="1" x14ac:dyDescent="0.3">
      <c r="D636" s="473"/>
      <c r="E636" s="48" t="str">
        <f>'Control Panel'!$E$31</f>
        <v>High</v>
      </c>
      <c r="F636" s="48" t="str">
        <f>'Control Panel'!$E$32</f>
        <v>Medium</v>
      </c>
      <c r="G636" s="48" t="str">
        <f>'Control Panel'!$E$33</f>
        <v>Low</v>
      </c>
      <c r="H636" s="468"/>
      <c r="I636" s="470"/>
      <c r="J636" s="461"/>
      <c r="L636" s="30"/>
      <c r="M636" s="30"/>
      <c r="N636" s="30"/>
      <c r="O636" s="30"/>
      <c r="P636" s="37"/>
    </row>
    <row r="637" spans="1:16" ht="15.75" customHeight="1" thickBot="1" x14ac:dyDescent="0.3">
      <c r="D637" s="183" t="str">
        <f>'Control Panel'!$E$36</f>
        <v>Yes</v>
      </c>
      <c r="E637" s="83">
        <f>E626+E615+E604+E593+E582+E571+E560+E549+E538+E527+E516+E505+E494+E483+E472+E461+E450+E439+E428+E417+E406+E395+E384+E373+E362+E351+E340+E329+E318+E307+E296+E285+E274+E263+E252+E241+E230+E219+E208+E197+E186+E175+E164+E153+E142+E131+E120+E109+E98+E87</f>
        <v>0</v>
      </c>
      <c r="F637" s="84">
        <f t="shared" ref="F637:I642" si="106">F626+F615+F604+F593+F582+F571+F560+F549+F538+F527+F516+F505+F494+F483+F472+F461+F450+F439+F428+F417+F406+F395+F384+F373+F362+F351+F340+F329+F318+F307+F296+F285+F274+F263+F252+F241+F230+F219+F208+F197+F186+F175+F164+F153+F142+F131+F120+F109+F98+F87</f>
        <v>0</v>
      </c>
      <c r="G637" s="85">
        <f t="shared" si="106"/>
        <v>0</v>
      </c>
      <c r="H637" s="73">
        <f t="shared" si="106"/>
        <v>0</v>
      </c>
      <c r="I637" s="145">
        <f t="shared" si="106"/>
        <v>0</v>
      </c>
      <c r="J637" s="184"/>
      <c r="L637" s="30"/>
      <c r="M637" s="30"/>
      <c r="N637" s="30"/>
      <c r="O637" s="30"/>
      <c r="P637" s="37"/>
    </row>
    <row r="638" spans="1:16" ht="15.75" customHeight="1" thickBot="1" x14ac:dyDescent="0.3">
      <c r="D638" s="185" t="str">
        <f>'Control Panel'!$E$37</f>
        <v>Reporting</v>
      </c>
      <c r="E638" s="80">
        <f t="shared" ref="E638:G642" si="107">E627+E616+E605+E594+E583+E572+E561+E550+E539+E528+E517+E506+E495+E484+E473+E462+E451+E440+E429+E418+E407+E396+E385+E374+E363+E352+E341+E330+E319+E308+E297+E286+E275+E264+E253+E242+E231+E220+E209+E198+E187+E176+E165+E154+E143+E132+E121+E110+E99+E88</f>
        <v>0</v>
      </c>
      <c r="F638" s="81">
        <f t="shared" si="107"/>
        <v>0</v>
      </c>
      <c r="G638" s="82">
        <f t="shared" si="107"/>
        <v>0</v>
      </c>
      <c r="H638" s="71">
        <f t="shared" si="106"/>
        <v>0</v>
      </c>
      <c r="I638" s="146">
        <f t="shared" si="106"/>
        <v>0</v>
      </c>
      <c r="J638" s="186"/>
    </row>
    <row r="639" spans="1:16" ht="15.75" customHeight="1" thickBot="1" x14ac:dyDescent="0.3">
      <c r="D639" s="187" t="str">
        <f>'Control Panel'!$E$38</f>
        <v>Third Party</v>
      </c>
      <c r="E639" s="83">
        <f t="shared" si="107"/>
        <v>0</v>
      </c>
      <c r="F639" s="84">
        <f t="shared" si="107"/>
        <v>0</v>
      </c>
      <c r="G639" s="85">
        <f t="shared" si="107"/>
        <v>0</v>
      </c>
      <c r="H639" s="73">
        <f t="shared" si="106"/>
        <v>0</v>
      </c>
      <c r="I639" s="145">
        <f t="shared" si="106"/>
        <v>0</v>
      </c>
      <c r="J639" s="186"/>
    </row>
    <row r="640" spans="1:16" ht="15.75" customHeight="1" thickBot="1" x14ac:dyDescent="0.3">
      <c r="D640" s="188" t="str">
        <f>'Control Panel'!$E$39</f>
        <v>Modification</v>
      </c>
      <c r="E640" s="80">
        <f>E629+E618+E607+E596+E585+E574+E563+E552+E541+E530+E519+E508+E497+E486+E475+E464+E453+E442+E431+E420+E409+E398+E387+E376+E365+E354+E343+E332+E321+E310+E299+E288+E277+E266+E255+E244+E233+E222+E211+E200+E189+E178+E167+E156+E145+E134+E123+E112+E101+E90</f>
        <v>0</v>
      </c>
      <c r="F640" s="81">
        <f t="shared" si="107"/>
        <v>0</v>
      </c>
      <c r="G640" s="82">
        <f t="shared" si="107"/>
        <v>0</v>
      </c>
      <c r="H640" s="71">
        <f t="shared" si="106"/>
        <v>0</v>
      </c>
      <c r="I640" s="146">
        <f t="shared" si="106"/>
        <v>0</v>
      </c>
      <c r="J640" s="186"/>
    </row>
    <row r="641" spans="4:10" ht="15.75" customHeight="1" thickBot="1" x14ac:dyDescent="0.3">
      <c r="D641" s="189" t="str">
        <f>'Control Panel'!$E$40</f>
        <v>Future</v>
      </c>
      <c r="E641" s="83">
        <f t="shared" si="107"/>
        <v>0</v>
      </c>
      <c r="F641" s="84">
        <f t="shared" si="107"/>
        <v>0</v>
      </c>
      <c r="G641" s="85">
        <f t="shared" si="107"/>
        <v>0</v>
      </c>
      <c r="H641" s="73">
        <f t="shared" si="106"/>
        <v>0</v>
      </c>
      <c r="I641" s="145">
        <f t="shared" si="106"/>
        <v>0</v>
      </c>
      <c r="J641" s="186"/>
    </row>
    <row r="642" spans="4:10" ht="15.75" customHeight="1" thickBot="1" x14ac:dyDescent="0.3">
      <c r="D642" s="190" t="str">
        <f>'Control Panel'!$E$41</f>
        <v>Not Available</v>
      </c>
      <c r="E642" s="80">
        <f t="shared" si="107"/>
        <v>2721</v>
      </c>
      <c r="F642" s="81">
        <f t="shared" si="107"/>
        <v>1088</v>
      </c>
      <c r="G642" s="82">
        <f t="shared" si="107"/>
        <v>231</v>
      </c>
      <c r="H642" s="71">
        <f t="shared" si="106"/>
        <v>4040</v>
      </c>
      <c r="I642" s="146">
        <f t="shared" si="106"/>
        <v>0</v>
      </c>
      <c r="J642" s="186"/>
    </row>
    <row r="643" spans="4:10" ht="15.75" customHeight="1" thickBot="1" x14ac:dyDescent="0.3">
      <c r="D643" s="191" t="str">
        <f>$D$93</f>
        <v>Total:</v>
      </c>
      <c r="E643" s="192">
        <f>SUM(E637:E642)</f>
        <v>2721</v>
      </c>
      <c r="F643" s="192">
        <f>SUM(F637:F642)</f>
        <v>1088</v>
      </c>
      <c r="G643" s="192">
        <f>SUM(G637:G642)</f>
        <v>231</v>
      </c>
      <c r="H643" s="193">
        <f>SUM(H637:H642)</f>
        <v>4040</v>
      </c>
      <c r="I643" s="193">
        <f>SUM(I637:I642)</f>
        <v>0</v>
      </c>
      <c r="J643" s="194"/>
    </row>
  </sheetData>
  <mergeCells count="381">
    <mergeCell ref="D8:J8"/>
    <mergeCell ref="D9:G9"/>
    <mergeCell ref="H9:J9"/>
    <mergeCell ref="D10:G10"/>
    <mergeCell ref="H10:J10"/>
    <mergeCell ref="D11:J11"/>
    <mergeCell ref="A1:B1"/>
    <mergeCell ref="L1:P1"/>
    <mergeCell ref="A2:B2"/>
    <mergeCell ref="L2:P2"/>
    <mergeCell ref="C1:K1"/>
    <mergeCell ref="C2:K2"/>
    <mergeCell ref="E19:G19"/>
    <mergeCell ref="E20:G20"/>
    <mergeCell ref="E21:G21"/>
    <mergeCell ref="E22:G22"/>
    <mergeCell ref="E23:G23"/>
    <mergeCell ref="E24:G24"/>
    <mergeCell ref="E13:G13"/>
    <mergeCell ref="E14:G14"/>
    <mergeCell ref="E15:G15"/>
    <mergeCell ref="E16:G16"/>
    <mergeCell ref="E17:G17"/>
    <mergeCell ref="E18:G18"/>
    <mergeCell ref="E31:G31"/>
    <mergeCell ref="E32:G32"/>
    <mergeCell ref="E33:G33"/>
    <mergeCell ref="E34:G34"/>
    <mergeCell ref="E35:G35"/>
    <mergeCell ref="E36:G36"/>
    <mergeCell ref="E25:G25"/>
    <mergeCell ref="E26:G26"/>
    <mergeCell ref="E27:G27"/>
    <mergeCell ref="E28:G28"/>
    <mergeCell ref="E29:G29"/>
    <mergeCell ref="E30:G30"/>
    <mergeCell ref="E43:G43"/>
    <mergeCell ref="E44:G44"/>
    <mergeCell ref="E45:G45"/>
    <mergeCell ref="E46:G46"/>
    <mergeCell ref="E47:G47"/>
    <mergeCell ref="E48:G48"/>
    <mergeCell ref="E37:G37"/>
    <mergeCell ref="E38:G38"/>
    <mergeCell ref="E39:G39"/>
    <mergeCell ref="E40:G40"/>
    <mergeCell ref="E41:G41"/>
    <mergeCell ref="E42:G42"/>
    <mergeCell ref="E55:G55"/>
    <mergeCell ref="E56:G56"/>
    <mergeCell ref="E57:G57"/>
    <mergeCell ref="E58:G58"/>
    <mergeCell ref="E59:G59"/>
    <mergeCell ref="E60:G60"/>
    <mergeCell ref="E49:G49"/>
    <mergeCell ref="E50:G50"/>
    <mergeCell ref="E51:G51"/>
    <mergeCell ref="E52:G52"/>
    <mergeCell ref="E53:G53"/>
    <mergeCell ref="E54:G54"/>
    <mergeCell ref="D75:J75"/>
    <mergeCell ref="G76:J76"/>
    <mergeCell ref="E61:G61"/>
    <mergeCell ref="E62:G62"/>
    <mergeCell ref="E63:G63"/>
    <mergeCell ref="D64:G64"/>
    <mergeCell ref="D65:G65"/>
    <mergeCell ref="D67:I67"/>
    <mergeCell ref="I69:J70"/>
    <mergeCell ref="D84:F84"/>
    <mergeCell ref="D85:D86"/>
    <mergeCell ref="E85:G85"/>
    <mergeCell ref="H85:H86"/>
    <mergeCell ref="I85:I86"/>
    <mergeCell ref="D95:F95"/>
    <mergeCell ref="F77:J77"/>
    <mergeCell ref="F78:J78"/>
    <mergeCell ref="F79:J79"/>
    <mergeCell ref="F80:J80"/>
    <mergeCell ref="F81:J81"/>
    <mergeCell ref="F82:J82"/>
    <mergeCell ref="J85:J86"/>
    <mergeCell ref="D117:F117"/>
    <mergeCell ref="D118:D119"/>
    <mergeCell ref="E118:G118"/>
    <mergeCell ref="H118:H119"/>
    <mergeCell ref="I118:I119"/>
    <mergeCell ref="D128:F128"/>
    <mergeCell ref="D96:D97"/>
    <mergeCell ref="E96:G96"/>
    <mergeCell ref="H96:H97"/>
    <mergeCell ref="I96:I97"/>
    <mergeCell ref="D106:F106"/>
    <mergeCell ref="D107:D108"/>
    <mergeCell ref="E107:G107"/>
    <mergeCell ref="H107:H108"/>
    <mergeCell ref="I107:I108"/>
    <mergeCell ref="D150:F150"/>
    <mergeCell ref="D151:D152"/>
    <mergeCell ref="E151:G151"/>
    <mergeCell ref="H151:H152"/>
    <mergeCell ref="I151:I152"/>
    <mergeCell ref="D161:F161"/>
    <mergeCell ref="D129:D130"/>
    <mergeCell ref="E129:G129"/>
    <mergeCell ref="H129:H130"/>
    <mergeCell ref="I129:I130"/>
    <mergeCell ref="D139:F139"/>
    <mergeCell ref="D140:D141"/>
    <mergeCell ref="E140:G140"/>
    <mergeCell ref="H140:H141"/>
    <mergeCell ref="I140:I141"/>
    <mergeCell ref="D183:F183"/>
    <mergeCell ref="D184:D185"/>
    <mergeCell ref="E184:G184"/>
    <mergeCell ref="H184:H185"/>
    <mergeCell ref="I184:I185"/>
    <mergeCell ref="D194:F194"/>
    <mergeCell ref="D162:D163"/>
    <mergeCell ref="E162:G162"/>
    <mergeCell ref="H162:H163"/>
    <mergeCell ref="I162:I163"/>
    <mergeCell ref="D172:F172"/>
    <mergeCell ref="D173:D174"/>
    <mergeCell ref="E173:G173"/>
    <mergeCell ref="H173:H174"/>
    <mergeCell ref="I173:I174"/>
    <mergeCell ref="D216:F216"/>
    <mergeCell ref="D217:D218"/>
    <mergeCell ref="E217:G217"/>
    <mergeCell ref="H217:H218"/>
    <mergeCell ref="I217:I218"/>
    <mergeCell ref="D227:F227"/>
    <mergeCell ref="D195:D196"/>
    <mergeCell ref="E195:G195"/>
    <mergeCell ref="H195:H196"/>
    <mergeCell ref="I195:I196"/>
    <mergeCell ref="D205:F205"/>
    <mergeCell ref="D206:D207"/>
    <mergeCell ref="E206:G206"/>
    <mergeCell ref="H206:H207"/>
    <mergeCell ref="I206:I207"/>
    <mergeCell ref="D249:F249"/>
    <mergeCell ref="D250:D251"/>
    <mergeCell ref="E250:G250"/>
    <mergeCell ref="H250:H251"/>
    <mergeCell ref="I250:I251"/>
    <mergeCell ref="D260:F260"/>
    <mergeCell ref="D228:D229"/>
    <mergeCell ref="E228:G228"/>
    <mergeCell ref="H228:H229"/>
    <mergeCell ref="I228:I229"/>
    <mergeCell ref="D238:F238"/>
    <mergeCell ref="D239:D240"/>
    <mergeCell ref="E239:G239"/>
    <mergeCell ref="H239:H240"/>
    <mergeCell ref="I239:I240"/>
    <mergeCell ref="D282:F282"/>
    <mergeCell ref="D283:D284"/>
    <mergeCell ref="E283:G283"/>
    <mergeCell ref="H283:H284"/>
    <mergeCell ref="I283:I284"/>
    <mergeCell ref="D293:F293"/>
    <mergeCell ref="D261:D262"/>
    <mergeCell ref="E261:G261"/>
    <mergeCell ref="H261:H262"/>
    <mergeCell ref="I261:I262"/>
    <mergeCell ref="D271:F271"/>
    <mergeCell ref="D272:D273"/>
    <mergeCell ref="E272:G272"/>
    <mergeCell ref="H272:H273"/>
    <mergeCell ref="I272:I273"/>
    <mergeCell ref="D315:F315"/>
    <mergeCell ref="D316:D317"/>
    <mergeCell ref="E316:G316"/>
    <mergeCell ref="H316:H317"/>
    <mergeCell ref="I316:I317"/>
    <mergeCell ref="D326:F326"/>
    <mergeCell ref="D294:D295"/>
    <mergeCell ref="E294:G294"/>
    <mergeCell ref="H294:H295"/>
    <mergeCell ref="I294:I295"/>
    <mergeCell ref="D304:F304"/>
    <mergeCell ref="D305:D306"/>
    <mergeCell ref="E305:G305"/>
    <mergeCell ref="H305:H306"/>
    <mergeCell ref="I305:I306"/>
    <mergeCell ref="D348:F348"/>
    <mergeCell ref="D349:D350"/>
    <mergeCell ref="E349:G349"/>
    <mergeCell ref="H349:H350"/>
    <mergeCell ref="I349:I350"/>
    <mergeCell ref="D359:F359"/>
    <mergeCell ref="D327:D328"/>
    <mergeCell ref="E327:G327"/>
    <mergeCell ref="H327:H328"/>
    <mergeCell ref="I327:I328"/>
    <mergeCell ref="D337:F337"/>
    <mergeCell ref="D338:D339"/>
    <mergeCell ref="E338:G338"/>
    <mergeCell ref="H338:H339"/>
    <mergeCell ref="I338:I339"/>
    <mergeCell ref="D381:F381"/>
    <mergeCell ref="D382:D383"/>
    <mergeCell ref="E382:G382"/>
    <mergeCell ref="H382:H383"/>
    <mergeCell ref="I382:I383"/>
    <mergeCell ref="D392:F392"/>
    <mergeCell ref="D360:D361"/>
    <mergeCell ref="E360:G360"/>
    <mergeCell ref="H360:H361"/>
    <mergeCell ref="I360:I361"/>
    <mergeCell ref="D370:F370"/>
    <mergeCell ref="D371:D372"/>
    <mergeCell ref="E371:G371"/>
    <mergeCell ref="H371:H372"/>
    <mergeCell ref="I371:I372"/>
    <mergeCell ref="D414:F414"/>
    <mergeCell ref="D415:D416"/>
    <mergeCell ref="E415:G415"/>
    <mergeCell ref="H415:H416"/>
    <mergeCell ref="I415:I416"/>
    <mergeCell ref="D425:F425"/>
    <mergeCell ref="D393:D394"/>
    <mergeCell ref="E393:G393"/>
    <mergeCell ref="H393:H394"/>
    <mergeCell ref="I393:I394"/>
    <mergeCell ref="D403:F403"/>
    <mergeCell ref="D404:D405"/>
    <mergeCell ref="E404:G404"/>
    <mergeCell ref="H404:H405"/>
    <mergeCell ref="I404:I405"/>
    <mergeCell ref="D447:F447"/>
    <mergeCell ref="D448:D449"/>
    <mergeCell ref="E448:G448"/>
    <mergeCell ref="H448:H449"/>
    <mergeCell ref="I448:I449"/>
    <mergeCell ref="D458:F458"/>
    <mergeCell ref="D426:D427"/>
    <mergeCell ref="E426:G426"/>
    <mergeCell ref="H426:H427"/>
    <mergeCell ref="I426:I427"/>
    <mergeCell ref="D436:F436"/>
    <mergeCell ref="D437:D438"/>
    <mergeCell ref="E437:G437"/>
    <mergeCell ref="H437:H438"/>
    <mergeCell ref="I437:I438"/>
    <mergeCell ref="D480:F480"/>
    <mergeCell ref="D481:D482"/>
    <mergeCell ref="E481:G481"/>
    <mergeCell ref="H481:H482"/>
    <mergeCell ref="I481:I482"/>
    <mergeCell ref="D491:F491"/>
    <mergeCell ref="D459:D460"/>
    <mergeCell ref="E459:G459"/>
    <mergeCell ref="H459:H460"/>
    <mergeCell ref="I459:I460"/>
    <mergeCell ref="D469:F469"/>
    <mergeCell ref="D470:D471"/>
    <mergeCell ref="E470:G470"/>
    <mergeCell ref="H470:H471"/>
    <mergeCell ref="I470:I471"/>
    <mergeCell ref="D513:F513"/>
    <mergeCell ref="D514:D515"/>
    <mergeCell ref="E514:G514"/>
    <mergeCell ref="H514:H515"/>
    <mergeCell ref="I514:I515"/>
    <mergeCell ref="D524:F524"/>
    <mergeCell ref="D492:D493"/>
    <mergeCell ref="E492:G492"/>
    <mergeCell ref="H492:H493"/>
    <mergeCell ref="I492:I493"/>
    <mergeCell ref="D502:F502"/>
    <mergeCell ref="D503:D504"/>
    <mergeCell ref="E503:G503"/>
    <mergeCell ref="H503:H504"/>
    <mergeCell ref="I503:I504"/>
    <mergeCell ref="D546:F546"/>
    <mergeCell ref="D547:D548"/>
    <mergeCell ref="E547:G547"/>
    <mergeCell ref="H547:H548"/>
    <mergeCell ref="I547:I548"/>
    <mergeCell ref="D557:F557"/>
    <mergeCell ref="D525:D526"/>
    <mergeCell ref="E525:G525"/>
    <mergeCell ref="H525:H526"/>
    <mergeCell ref="I525:I526"/>
    <mergeCell ref="D535:F535"/>
    <mergeCell ref="D536:D537"/>
    <mergeCell ref="E536:G536"/>
    <mergeCell ref="H536:H537"/>
    <mergeCell ref="I536:I537"/>
    <mergeCell ref="H602:H603"/>
    <mergeCell ref="I602:I603"/>
    <mergeCell ref="D579:F579"/>
    <mergeCell ref="D580:D581"/>
    <mergeCell ref="E580:G580"/>
    <mergeCell ref="H580:H581"/>
    <mergeCell ref="I580:I581"/>
    <mergeCell ref="D590:F590"/>
    <mergeCell ref="D558:D559"/>
    <mergeCell ref="E558:G558"/>
    <mergeCell ref="H558:H559"/>
    <mergeCell ref="I558:I559"/>
    <mergeCell ref="D568:F568"/>
    <mergeCell ref="D569:D570"/>
    <mergeCell ref="E569:G569"/>
    <mergeCell ref="H569:H570"/>
    <mergeCell ref="I569:I570"/>
    <mergeCell ref="J96:J97"/>
    <mergeCell ref="D624:D625"/>
    <mergeCell ref="E624:G624"/>
    <mergeCell ref="H624:H625"/>
    <mergeCell ref="I624:I625"/>
    <mergeCell ref="D634:F634"/>
    <mergeCell ref="D635:D636"/>
    <mergeCell ref="E635:G635"/>
    <mergeCell ref="H635:H636"/>
    <mergeCell ref="I635:I636"/>
    <mergeCell ref="D612:F612"/>
    <mergeCell ref="D613:D614"/>
    <mergeCell ref="E613:G613"/>
    <mergeCell ref="H613:H614"/>
    <mergeCell ref="I613:I614"/>
    <mergeCell ref="D623:F623"/>
    <mergeCell ref="D591:D592"/>
    <mergeCell ref="E591:G591"/>
    <mergeCell ref="H591:H592"/>
    <mergeCell ref="I591:I592"/>
    <mergeCell ref="D601:F601"/>
    <mergeCell ref="D602:D603"/>
    <mergeCell ref="E602:G602"/>
    <mergeCell ref="J173:J174"/>
    <mergeCell ref="J184:J185"/>
    <mergeCell ref="J195:J196"/>
    <mergeCell ref="J206:J207"/>
    <mergeCell ref="J217:J218"/>
    <mergeCell ref="J228:J229"/>
    <mergeCell ref="J107:J108"/>
    <mergeCell ref="J118:J119"/>
    <mergeCell ref="J129:J130"/>
    <mergeCell ref="J140:J141"/>
    <mergeCell ref="J151:J152"/>
    <mergeCell ref="J162:J163"/>
    <mergeCell ref="J305:J306"/>
    <mergeCell ref="J316:J317"/>
    <mergeCell ref="J327:J328"/>
    <mergeCell ref="J338:J339"/>
    <mergeCell ref="J349:J350"/>
    <mergeCell ref="J360:J361"/>
    <mergeCell ref="J239:J240"/>
    <mergeCell ref="J250:J251"/>
    <mergeCell ref="J261:J262"/>
    <mergeCell ref="J272:J273"/>
    <mergeCell ref="J283:J284"/>
    <mergeCell ref="J294:J295"/>
    <mergeCell ref="J437:J438"/>
    <mergeCell ref="J448:J449"/>
    <mergeCell ref="J459:J460"/>
    <mergeCell ref="J470:J471"/>
    <mergeCell ref="J481:J482"/>
    <mergeCell ref="J492:J493"/>
    <mergeCell ref="J371:J372"/>
    <mergeCell ref="J382:J383"/>
    <mergeCell ref="J393:J394"/>
    <mergeCell ref="J404:J405"/>
    <mergeCell ref="J415:J416"/>
    <mergeCell ref="J426:J427"/>
    <mergeCell ref="J635:J636"/>
    <mergeCell ref="J569:J570"/>
    <mergeCell ref="J580:J581"/>
    <mergeCell ref="J591:J592"/>
    <mergeCell ref="J602:J603"/>
    <mergeCell ref="J613:J614"/>
    <mergeCell ref="J624:J625"/>
    <mergeCell ref="J503:J504"/>
    <mergeCell ref="J514:J515"/>
    <mergeCell ref="J525:J526"/>
    <mergeCell ref="J536:J537"/>
    <mergeCell ref="J547:J548"/>
    <mergeCell ref="J558:J559"/>
  </mergeCells>
  <conditionalFormatting sqref="B92">
    <cfRule type="cellIs" dxfId="490" priority="511" operator="equal">
      <formula>"No"</formula>
    </cfRule>
    <cfRule type="cellIs" dxfId="489" priority="512" operator="equal">
      <formula>"Yes"</formula>
    </cfRule>
  </conditionalFormatting>
  <conditionalFormatting sqref="A92">
    <cfRule type="cellIs" dxfId="488" priority="508" operator="equal">
      <formula>"Yes"</formula>
    </cfRule>
    <cfRule type="cellIs" dxfId="487" priority="510" operator="equal">
      <formula>"No"</formula>
    </cfRule>
  </conditionalFormatting>
  <conditionalFormatting sqref="B92">
    <cfRule type="cellIs" dxfId="486" priority="507" operator="greaterThan">
      <formula>0</formula>
    </cfRule>
    <cfRule type="cellIs" dxfId="485" priority="509" operator="equal">
      <formula>0</formula>
    </cfRule>
  </conditionalFormatting>
  <conditionalFormatting sqref="B103">
    <cfRule type="cellIs" dxfId="484" priority="505" operator="equal">
      <formula>"No"</formula>
    </cfRule>
    <cfRule type="cellIs" dxfId="483" priority="506" operator="equal">
      <formula>"Yes"</formula>
    </cfRule>
  </conditionalFormatting>
  <conditionalFormatting sqref="A103">
    <cfRule type="cellIs" dxfId="482" priority="502" operator="equal">
      <formula>"Yes"</formula>
    </cfRule>
    <cfRule type="cellIs" dxfId="481" priority="504" operator="equal">
      <formula>"No"</formula>
    </cfRule>
  </conditionalFormatting>
  <conditionalFormatting sqref="B103">
    <cfRule type="cellIs" dxfId="480" priority="501" operator="greaterThan">
      <formula>0</formula>
    </cfRule>
    <cfRule type="cellIs" dxfId="479" priority="503" operator="equal">
      <formula>0</formula>
    </cfRule>
  </conditionalFormatting>
  <conditionalFormatting sqref="B147 B136 B125 B114">
    <cfRule type="cellIs" dxfId="478" priority="499" operator="equal">
      <formula>"No"</formula>
    </cfRule>
    <cfRule type="cellIs" dxfId="477" priority="500" operator="equal">
      <formula>"Yes"</formula>
    </cfRule>
  </conditionalFormatting>
  <conditionalFormatting sqref="A147 A136 A125 A114">
    <cfRule type="cellIs" dxfId="476" priority="496" operator="equal">
      <formula>"Yes"</formula>
    </cfRule>
    <cfRule type="cellIs" dxfId="475" priority="498" operator="equal">
      <formula>"No"</formula>
    </cfRule>
  </conditionalFormatting>
  <conditionalFormatting sqref="B147 B136 B125 B114">
    <cfRule type="cellIs" dxfId="474" priority="495" operator="greaterThan">
      <formula>0</formula>
    </cfRule>
    <cfRule type="cellIs" dxfId="473" priority="497" operator="equal">
      <formula>0</formula>
    </cfRule>
  </conditionalFormatting>
  <conditionalFormatting sqref="B257 B246 B235 B224 B213 B202 B191 B180 B169 B158">
    <cfRule type="cellIs" dxfId="472" priority="493" operator="equal">
      <formula>"No"</formula>
    </cfRule>
    <cfRule type="cellIs" dxfId="471" priority="494" operator="equal">
      <formula>"Yes"</formula>
    </cfRule>
  </conditionalFormatting>
  <conditionalFormatting sqref="A257 A246 A235 A224 A213 A202 A191 A180 A169 A158">
    <cfRule type="cellIs" dxfId="470" priority="490" operator="equal">
      <formula>"Yes"</formula>
    </cfRule>
    <cfRule type="cellIs" dxfId="469" priority="492" operator="equal">
      <formula>"No"</formula>
    </cfRule>
  </conditionalFormatting>
  <conditionalFormatting sqref="B257 B246 B235 B224 B213 B202 B191 B180 B169 B158">
    <cfRule type="cellIs" dxfId="468" priority="489" operator="greaterThan">
      <formula>0</formula>
    </cfRule>
    <cfRule type="cellIs" dxfId="467" priority="491" operator="equal">
      <formula>0</formula>
    </cfRule>
  </conditionalFormatting>
  <conditionalFormatting sqref="B290 B279 B268">
    <cfRule type="cellIs" dxfId="466" priority="487" operator="equal">
      <formula>"No"</formula>
    </cfRule>
    <cfRule type="cellIs" dxfId="465" priority="488" operator="equal">
      <formula>"Yes"</formula>
    </cfRule>
  </conditionalFormatting>
  <conditionalFormatting sqref="A290 A279 A268">
    <cfRule type="cellIs" dxfId="464" priority="484" operator="equal">
      <formula>"Yes"</formula>
    </cfRule>
    <cfRule type="cellIs" dxfId="463" priority="486" operator="equal">
      <formula>"No"</formula>
    </cfRule>
  </conditionalFormatting>
  <conditionalFormatting sqref="B290 B279 B268">
    <cfRule type="cellIs" dxfId="462" priority="483" operator="greaterThan">
      <formula>0</formula>
    </cfRule>
    <cfRule type="cellIs" dxfId="461" priority="485" operator="equal">
      <formula>0</formula>
    </cfRule>
  </conditionalFormatting>
  <conditionalFormatting sqref="B345 B334 B323 B312 B301">
    <cfRule type="cellIs" dxfId="460" priority="481" operator="equal">
      <formula>"No"</formula>
    </cfRule>
    <cfRule type="cellIs" dxfId="459" priority="482" operator="equal">
      <formula>"Yes"</formula>
    </cfRule>
  </conditionalFormatting>
  <conditionalFormatting sqref="A345 A334 A323 A312 A301">
    <cfRule type="cellIs" dxfId="458" priority="478" operator="equal">
      <formula>"Yes"</formula>
    </cfRule>
    <cfRule type="cellIs" dxfId="457" priority="480" operator="equal">
      <formula>"No"</formula>
    </cfRule>
  </conditionalFormatting>
  <conditionalFormatting sqref="B345 B334 B323 B312 B301">
    <cfRule type="cellIs" dxfId="456" priority="477" operator="greaterThan">
      <formula>0</formula>
    </cfRule>
    <cfRule type="cellIs" dxfId="455" priority="479" operator="equal">
      <formula>0</formula>
    </cfRule>
  </conditionalFormatting>
  <conditionalFormatting sqref="B389 B356 B367 B378">
    <cfRule type="cellIs" dxfId="454" priority="475" operator="equal">
      <formula>"No"</formula>
    </cfRule>
    <cfRule type="cellIs" dxfId="453" priority="476" operator="equal">
      <formula>"Yes"</formula>
    </cfRule>
  </conditionalFormatting>
  <conditionalFormatting sqref="A389 A356 A367 A378">
    <cfRule type="cellIs" dxfId="452" priority="472" operator="equal">
      <formula>"Yes"</formula>
    </cfRule>
    <cfRule type="cellIs" dxfId="451" priority="474" operator="equal">
      <formula>"No"</formula>
    </cfRule>
  </conditionalFormatting>
  <conditionalFormatting sqref="B389 B356 B367 B378">
    <cfRule type="cellIs" dxfId="450" priority="471" operator="greaterThan">
      <formula>0</formula>
    </cfRule>
    <cfRule type="cellIs" dxfId="449" priority="473" operator="equal">
      <formula>0</formula>
    </cfRule>
  </conditionalFormatting>
  <conditionalFormatting sqref="B455 B444 B433 B422 B411 B400">
    <cfRule type="cellIs" dxfId="448" priority="469" operator="equal">
      <formula>"No"</formula>
    </cfRule>
    <cfRule type="cellIs" dxfId="447" priority="470" operator="equal">
      <formula>"Yes"</formula>
    </cfRule>
  </conditionalFormatting>
  <conditionalFormatting sqref="A455 A444 A433 A422 A411 A400">
    <cfRule type="cellIs" dxfId="446" priority="466" operator="equal">
      <formula>"Yes"</formula>
    </cfRule>
    <cfRule type="cellIs" dxfId="445" priority="468" operator="equal">
      <formula>"No"</formula>
    </cfRule>
  </conditionalFormatting>
  <conditionalFormatting sqref="B455 B444 B433 B422 B411 B400">
    <cfRule type="cellIs" dxfId="444" priority="465" operator="greaterThan">
      <formula>0</formula>
    </cfRule>
    <cfRule type="cellIs" dxfId="443" priority="467" operator="equal">
      <formula>0</formula>
    </cfRule>
  </conditionalFormatting>
  <conditionalFormatting sqref="B554 B543 B532 B521 B510 B499 B488 B477 B466">
    <cfRule type="cellIs" dxfId="442" priority="463" operator="equal">
      <formula>"No"</formula>
    </cfRule>
    <cfRule type="cellIs" dxfId="441" priority="464" operator="equal">
      <formula>"Yes"</formula>
    </cfRule>
  </conditionalFormatting>
  <conditionalFormatting sqref="A554 A543 A532 A521 A510 A499 A488 A477 A466">
    <cfRule type="cellIs" dxfId="440" priority="460" operator="equal">
      <formula>"Yes"</formula>
    </cfRule>
    <cfRule type="cellIs" dxfId="439" priority="462" operator="equal">
      <formula>"No"</formula>
    </cfRule>
  </conditionalFormatting>
  <conditionalFormatting sqref="B554 B543 B532 B521 B510 B499 B488 B477 B466">
    <cfRule type="cellIs" dxfId="438" priority="459" operator="greaterThan">
      <formula>0</formula>
    </cfRule>
    <cfRule type="cellIs" dxfId="437" priority="461" operator="equal">
      <formula>0</formula>
    </cfRule>
  </conditionalFormatting>
  <conditionalFormatting sqref="B631 B620 B609 B598 B587 B576 B565">
    <cfRule type="cellIs" dxfId="436" priority="457" operator="equal">
      <formula>"No"</formula>
    </cfRule>
    <cfRule type="cellIs" dxfId="435" priority="458" operator="equal">
      <formula>"Yes"</formula>
    </cfRule>
  </conditionalFormatting>
  <conditionalFormatting sqref="A631 A620 A609 A598 A587 A576 A565">
    <cfRule type="cellIs" dxfId="434" priority="454" operator="equal">
      <formula>"Yes"</formula>
    </cfRule>
    <cfRule type="cellIs" dxfId="433" priority="456" operator="equal">
      <formula>"No"</formula>
    </cfRule>
  </conditionalFormatting>
  <conditionalFormatting sqref="B631 B620 B609 B598 B587 B576 B565">
    <cfRule type="cellIs" dxfId="432" priority="453" operator="greaterThan">
      <formula>0</formula>
    </cfRule>
    <cfRule type="cellIs" dxfId="431" priority="455" operator="equal">
      <formula>0</formula>
    </cfRule>
  </conditionalFormatting>
  <conditionalFormatting sqref="E89:I89 E91:I91 E87:J87">
    <cfRule type="cellIs" dxfId="430" priority="452" operator="equal">
      <formula>0</formula>
    </cfRule>
  </conditionalFormatting>
  <conditionalFormatting sqref="E88:I88 E90:I90 E92:I92">
    <cfRule type="cellIs" dxfId="429" priority="451" operator="equal">
      <formula>0</formula>
    </cfRule>
  </conditionalFormatting>
  <conditionalFormatting sqref="E100:I100 E102:I102 E98:J98">
    <cfRule type="cellIs" dxfId="428" priority="245" operator="equal">
      <formula>0</formula>
    </cfRule>
  </conditionalFormatting>
  <conditionalFormatting sqref="E99:I99 E101:I101 E103:I103">
    <cfRule type="cellIs" dxfId="427" priority="244" operator="equal">
      <formula>0</formula>
    </cfRule>
  </conditionalFormatting>
  <conditionalFormatting sqref="E111:I111 E113:I113 E109:J109">
    <cfRule type="cellIs" dxfId="426" priority="240" operator="equal">
      <formula>0</formula>
    </cfRule>
  </conditionalFormatting>
  <conditionalFormatting sqref="E110:I110 E112:I112 E114:I114">
    <cfRule type="cellIs" dxfId="425" priority="239" operator="equal">
      <formula>0</formula>
    </cfRule>
  </conditionalFormatting>
  <conditionalFormatting sqref="E122:I122 E124:I124 E120:J120">
    <cfRule type="cellIs" dxfId="424" priority="235" operator="equal">
      <formula>0</formula>
    </cfRule>
  </conditionalFormatting>
  <conditionalFormatting sqref="E121:I121 E123:I123 E125:I125">
    <cfRule type="cellIs" dxfId="423" priority="234" operator="equal">
      <formula>0</formula>
    </cfRule>
  </conditionalFormatting>
  <conditionalFormatting sqref="E133:I133 E135:I135 E131:J131">
    <cfRule type="cellIs" dxfId="422" priority="230" operator="equal">
      <formula>0</formula>
    </cfRule>
  </conditionalFormatting>
  <conditionalFormatting sqref="E132:I132 E134:I134 E136:I136">
    <cfRule type="cellIs" dxfId="421" priority="229" operator="equal">
      <formula>0</formula>
    </cfRule>
  </conditionalFormatting>
  <conditionalFormatting sqref="E144:I144 E146:I146 E142:J142">
    <cfRule type="cellIs" dxfId="420" priority="225" operator="equal">
      <formula>0</formula>
    </cfRule>
  </conditionalFormatting>
  <conditionalFormatting sqref="E143:I143 E145:I145 E147:I147">
    <cfRule type="cellIs" dxfId="419" priority="224" operator="equal">
      <formula>0</formula>
    </cfRule>
  </conditionalFormatting>
  <conditionalFormatting sqref="E155:I155 E157:I157 E153:J153">
    <cfRule type="cellIs" dxfId="418" priority="220" operator="equal">
      <formula>0</formula>
    </cfRule>
  </conditionalFormatting>
  <conditionalFormatting sqref="E154:I154 E156:I156 E158:I158">
    <cfRule type="cellIs" dxfId="417" priority="219" operator="equal">
      <formula>0</formula>
    </cfRule>
  </conditionalFormatting>
  <conditionalFormatting sqref="E166:I166 E168:I168 E164:J164">
    <cfRule type="cellIs" dxfId="416" priority="215" operator="equal">
      <formula>0</formula>
    </cfRule>
  </conditionalFormatting>
  <conditionalFormatting sqref="E165:I165 E167:I167 E169:I169">
    <cfRule type="cellIs" dxfId="415" priority="214" operator="equal">
      <formula>0</formula>
    </cfRule>
  </conditionalFormatting>
  <conditionalFormatting sqref="E177:I177 E179:I179 E175:J175">
    <cfRule type="cellIs" dxfId="414" priority="210" operator="equal">
      <formula>0</formula>
    </cfRule>
  </conditionalFormatting>
  <conditionalFormatting sqref="E176:I176 E178:I178 E180:I180">
    <cfRule type="cellIs" dxfId="413" priority="209" operator="equal">
      <formula>0</formula>
    </cfRule>
  </conditionalFormatting>
  <conditionalFormatting sqref="E188:I188 E190:I190 E186:J186">
    <cfRule type="cellIs" dxfId="412" priority="205" operator="equal">
      <formula>0</formula>
    </cfRule>
  </conditionalFormatting>
  <conditionalFormatting sqref="E187:I187 E189:I189 E191:I191">
    <cfRule type="cellIs" dxfId="411" priority="204" operator="equal">
      <formula>0</formula>
    </cfRule>
  </conditionalFormatting>
  <conditionalFormatting sqref="E199:I199 E201:I201 E197:J197">
    <cfRule type="cellIs" dxfId="410" priority="200" operator="equal">
      <formula>0</formula>
    </cfRule>
  </conditionalFormatting>
  <conditionalFormatting sqref="E198:I198 E200:I200 E202:I202">
    <cfRule type="cellIs" dxfId="409" priority="199" operator="equal">
      <formula>0</formula>
    </cfRule>
  </conditionalFormatting>
  <conditionalFormatting sqref="E210:I210 E212:I212 E208:J208">
    <cfRule type="cellIs" dxfId="408" priority="195" operator="equal">
      <formula>0</formula>
    </cfRule>
  </conditionalFormatting>
  <conditionalFormatting sqref="E209:I209 E211:I211 E213:I213">
    <cfRule type="cellIs" dxfId="407" priority="194" operator="equal">
      <formula>0</formula>
    </cfRule>
  </conditionalFormatting>
  <conditionalFormatting sqref="E221:I221 E223:I223 E219:J219">
    <cfRule type="cellIs" dxfId="406" priority="190" operator="equal">
      <formula>0</formula>
    </cfRule>
  </conditionalFormatting>
  <conditionalFormatting sqref="E220:I220 E222:I222 E224:I224">
    <cfRule type="cellIs" dxfId="405" priority="189" operator="equal">
      <formula>0</formula>
    </cfRule>
  </conditionalFormatting>
  <conditionalFormatting sqref="E232:I232 E234:I234 E230:J230">
    <cfRule type="cellIs" dxfId="404" priority="185" operator="equal">
      <formula>0</formula>
    </cfRule>
  </conditionalFormatting>
  <conditionalFormatting sqref="E231:I231 E233:I233 E235:I235">
    <cfRule type="cellIs" dxfId="403" priority="184" operator="equal">
      <formula>0</formula>
    </cfRule>
  </conditionalFormatting>
  <conditionalFormatting sqref="E243:I243 E245:I245 E241:J241">
    <cfRule type="cellIs" dxfId="402" priority="180" operator="equal">
      <formula>0</formula>
    </cfRule>
  </conditionalFormatting>
  <conditionalFormatting sqref="E242:I242 E244:I244 E246:I246">
    <cfRule type="cellIs" dxfId="401" priority="179" operator="equal">
      <formula>0</formula>
    </cfRule>
  </conditionalFormatting>
  <conditionalFormatting sqref="E254:I254 E256:I256 E252:J252">
    <cfRule type="cellIs" dxfId="400" priority="175" operator="equal">
      <formula>0</formula>
    </cfRule>
  </conditionalFormatting>
  <conditionalFormatting sqref="E253:I253 E255:I255 E257:I257">
    <cfRule type="cellIs" dxfId="399" priority="174" operator="equal">
      <formula>0</formula>
    </cfRule>
  </conditionalFormatting>
  <conditionalFormatting sqref="E265:I265 E267:I267 E263:J263">
    <cfRule type="cellIs" dxfId="398" priority="170" operator="equal">
      <formula>0</formula>
    </cfRule>
  </conditionalFormatting>
  <conditionalFormatting sqref="E264:I264 E266:I266 E268:I268">
    <cfRule type="cellIs" dxfId="397" priority="169" operator="equal">
      <formula>0</formula>
    </cfRule>
  </conditionalFormatting>
  <conditionalFormatting sqref="E276:I276 E278:I278 E274:J274">
    <cfRule type="cellIs" dxfId="396" priority="165" operator="equal">
      <formula>0</formula>
    </cfRule>
  </conditionalFormatting>
  <conditionalFormatting sqref="E275:I275 E277:I277 E279:I279">
    <cfRule type="cellIs" dxfId="395" priority="164" operator="equal">
      <formula>0</formula>
    </cfRule>
  </conditionalFormatting>
  <conditionalFormatting sqref="E287:I287 E289:I289 E285:J285">
    <cfRule type="cellIs" dxfId="394" priority="160" operator="equal">
      <formula>0</formula>
    </cfRule>
  </conditionalFormatting>
  <conditionalFormatting sqref="E286:I286 E288:I288 E290:I290">
    <cfRule type="cellIs" dxfId="393" priority="159" operator="equal">
      <formula>0</formula>
    </cfRule>
  </conditionalFormatting>
  <conditionalFormatting sqref="E298:I298 E300:I300 E296:J296">
    <cfRule type="cellIs" dxfId="392" priority="155" operator="equal">
      <formula>0</formula>
    </cfRule>
  </conditionalFormatting>
  <conditionalFormatting sqref="E297:I297 E299:I299 E301:I301">
    <cfRule type="cellIs" dxfId="391" priority="154" operator="equal">
      <formula>0</formula>
    </cfRule>
  </conditionalFormatting>
  <conditionalFormatting sqref="E309:I309 E311:I311 E307:J307">
    <cfRule type="cellIs" dxfId="390" priority="150" operator="equal">
      <formula>0</formula>
    </cfRule>
  </conditionalFormatting>
  <conditionalFormatting sqref="E308:I308 E310:I310 E312:I312">
    <cfRule type="cellIs" dxfId="389" priority="149" operator="equal">
      <formula>0</formula>
    </cfRule>
  </conditionalFormatting>
  <conditionalFormatting sqref="E320:I320 E322:I322 E318:J318">
    <cfRule type="cellIs" dxfId="388" priority="145" operator="equal">
      <formula>0</formula>
    </cfRule>
  </conditionalFormatting>
  <conditionalFormatting sqref="E319:I319 E321:I321 E323:I323">
    <cfRule type="cellIs" dxfId="387" priority="144" operator="equal">
      <formula>0</formula>
    </cfRule>
  </conditionalFormatting>
  <conditionalFormatting sqref="E331:I331 E333:I333 E329:J329">
    <cfRule type="cellIs" dxfId="386" priority="140" operator="equal">
      <formula>0</formula>
    </cfRule>
  </conditionalFormatting>
  <conditionalFormatting sqref="E330:I330 E332:I332 E334:I334">
    <cfRule type="cellIs" dxfId="385" priority="139" operator="equal">
      <formula>0</formula>
    </cfRule>
  </conditionalFormatting>
  <conditionalFormatting sqref="E342:I342 E344:I344 E340:J340">
    <cfRule type="cellIs" dxfId="384" priority="135" operator="equal">
      <formula>0</formula>
    </cfRule>
  </conditionalFormatting>
  <conditionalFormatting sqref="E341:I341 E343:I343 E345:I345">
    <cfRule type="cellIs" dxfId="383" priority="134" operator="equal">
      <formula>0</formula>
    </cfRule>
  </conditionalFormatting>
  <conditionalFormatting sqref="E353:I353 E355:I355 E351:J351">
    <cfRule type="cellIs" dxfId="382" priority="130" operator="equal">
      <formula>0</formula>
    </cfRule>
  </conditionalFormatting>
  <conditionalFormatting sqref="E352:I352 E354:I354 E356:I356">
    <cfRule type="cellIs" dxfId="381" priority="129" operator="equal">
      <formula>0</formula>
    </cfRule>
  </conditionalFormatting>
  <conditionalFormatting sqref="E364:I364 E366:I366 E362:J362">
    <cfRule type="cellIs" dxfId="380" priority="125" operator="equal">
      <formula>0</formula>
    </cfRule>
  </conditionalFormatting>
  <conditionalFormatting sqref="E363:I363 E365:I365 E367:I367">
    <cfRule type="cellIs" dxfId="379" priority="124" operator="equal">
      <formula>0</formula>
    </cfRule>
  </conditionalFormatting>
  <conditionalFormatting sqref="E375:I375 E377:I377 E373:J373">
    <cfRule type="cellIs" dxfId="378" priority="120" operator="equal">
      <formula>0</formula>
    </cfRule>
  </conditionalFormatting>
  <conditionalFormatting sqref="E374:I374 E376:I376 E378:I378">
    <cfRule type="cellIs" dxfId="377" priority="119" operator="equal">
      <formula>0</formula>
    </cfRule>
  </conditionalFormatting>
  <conditionalFormatting sqref="E386:I386 E388:I388 E384:J384">
    <cfRule type="cellIs" dxfId="376" priority="115" operator="equal">
      <formula>0</formula>
    </cfRule>
  </conditionalFormatting>
  <conditionalFormatting sqref="E385:I385 E387:I387 E389:I389">
    <cfRule type="cellIs" dxfId="375" priority="114" operator="equal">
      <formula>0</formula>
    </cfRule>
  </conditionalFormatting>
  <conditionalFormatting sqref="E397:I397 E399:I399 E395:J395">
    <cfRule type="cellIs" dxfId="374" priority="110" operator="equal">
      <formula>0</formula>
    </cfRule>
  </conditionalFormatting>
  <conditionalFormatting sqref="E396:I396 E398:I398 E400:I400">
    <cfRule type="cellIs" dxfId="373" priority="109" operator="equal">
      <formula>0</formula>
    </cfRule>
  </conditionalFormatting>
  <conditionalFormatting sqref="E408:I408 E410:I410 E406:J406">
    <cfRule type="cellIs" dxfId="372" priority="105" operator="equal">
      <formula>0</formula>
    </cfRule>
  </conditionalFormatting>
  <conditionalFormatting sqref="E407:I407 E409:I409 E411:I411">
    <cfRule type="cellIs" dxfId="371" priority="104" operator="equal">
      <formula>0</formula>
    </cfRule>
  </conditionalFormatting>
  <conditionalFormatting sqref="E419:I419 E421:I421 E417:J417">
    <cfRule type="cellIs" dxfId="370" priority="100" operator="equal">
      <formula>0</formula>
    </cfRule>
  </conditionalFormatting>
  <conditionalFormatting sqref="E418:I418 E420:I420 E422:I422">
    <cfRule type="cellIs" dxfId="369" priority="99" operator="equal">
      <formula>0</formula>
    </cfRule>
  </conditionalFormatting>
  <conditionalFormatting sqref="E430:I430 E432:I432 E428:J428">
    <cfRule type="cellIs" dxfId="368" priority="95" operator="equal">
      <formula>0</formula>
    </cfRule>
  </conditionalFormatting>
  <conditionalFormatting sqref="E429:I429 E431:I431 E433:I433">
    <cfRule type="cellIs" dxfId="367" priority="94" operator="equal">
      <formula>0</formula>
    </cfRule>
  </conditionalFormatting>
  <conditionalFormatting sqref="E441:I441 E443:I443 E439:J439">
    <cfRule type="cellIs" dxfId="366" priority="90" operator="equal">
      <formula>0</formula>
    </cfRule>
  </conditionalFormatting>
  <conditionalFormatting sqref="E440:I440 E442:I442 E444:I444">
    <cfRule type="cellIs" dxfId="365" priority="89" operator="equal">
      <formula>0</formula>
    </cfRule>
  </conditionalFormatting>
  <conditionalFormatting sqref="E452:I452 E454:I454 E450:J450">
    <cfRule type="cellIs" dxfId="364" priority="85" operator="equal">
      <formula>0</formula>
    </cfRule>
  </conditionalFormatting>
  <conditionalFormatting sqref="E451:I451 E453:I453 E455:I455">
    <cfRule type="cellIs" dxfId="363" priority="84" operator="equal">
      <formula>0</formula>
    </cfRule>
  </conditionalFormatting>
  <conditionalFormatting sqref="E463:I463 E465:I465 E461:J461">
    <cfRule type="cellIs" dxfId="362" priority="80" operator="equal">
      <formula>0</formula>
    </cfRule>
  </conditionalFormatting>
  <conditionalFormatting sqref="E462:I462 E464:I464 E466:I466">
    <cfRule type="cellIs" dxfId="361" priority="79" operator="equal">
      <formula>0</formula>
    </cfRule>
  </conditionalFormatting>
  <conditionalFormatting sqref="E474:I474 E476:I476 E472:J472">
    <cfRule type="cellIs" dxfId="360" priority="75" operator="equal">
      <formula>0</formula>
    </cfRule>
  </conditionalFormatting>
  <conditionalFormatting sqref="E473:I473 E475:I475 E477:I477">
    <cfRule type="cellIs" dxfId="359" priority="74" operator="equal">
      <formula>0</formula>
    </cfRule>
  </conditionalFormatting>
  <conditionalFormatting sqref="E485:I485 E487:I487 E483:J483">
    <cfRule type="cellIs" dxfId="358" priority="70" operator="equal">
      <formula>0</formula>
    </cfRule>
  </conditionalFormatting>
  <conditionalFormatting sqref="E484:I484 E486:I486 E488:I488">
    <cfRule type="cellIs" dxfId="357" priority="69" operator="equal">
      <formula>0</formula>
    </cfRule>
  </conditionalFormatting>
  <conditionalFormatting sqref="E496:I496 E498:I498 E494:J494">
    <cfRule type="cellIs" dxfId="356" priority="65" operator="equal">
      <formula>0</formula>
    </cfRule>
  </conditionalFormatting>
  <conditionalFormatting sqref="E495:I495 E497:I497 E499:I499">
    <cfRule type="cellIs" dxfId="355" priority="64" operator="equal">
      <formula>0</formula>
    </cfRule>
  </conditionalFormatting>
  <conditionalFormatting sqref="E507:I507 E509:I509 E505:J505">
    <cfRule type="cellIs" dxfId="354" priority="60" operator="equal">
      <formula>0</formula>
    </cfRule>
  </conditionalFormatting>
  <conditionalFormatting sqref="E506:I506 E508:I508 E510:I510">
    <cfRule type="cellIs" dxfId="353" priority="59" operator="equal">
      <formula>0</formula>
    </cfRule>
  </conditionalFormatting>
  <conditionalFormatting sqref="E518:I518 E520:I520 E516:J516">
    <cfRule type="cellIs" dxfId="352" priority="55" operator="equal">
      <formula>0</formula>
    </cfRule>
  </conditionalFormatting>
  <conditionalFormatting sqref="E517:I517 E519:I519 E521:I521">
    <cfRule type="cellIs" dxfId="351" priority="54" operator="equal">
      <formula>0</formula>
    </cfRule>
  </conditionalFormatting>
  <conditionalFormatting sqref="E529:I529 E531:I531 E527:J527">
    <cfRule type="cellIs" dxfId="350" priority="50" operator="equal">
      <formula>0</formula>
    </cfRule>
  </conditionalFormatting>
  <conditionalFormatting sqref="E528:I528 E530:I530 E532:I532">
    <cfRule type="cellIs" dxfId="349" priority="49" operator="equal">
      <formula>0</formula>
    </cfRule>
  </conditionalFormatting>
  <conditionalFormatting sqref="E540:I540 E542:I542 E538:J538">
    <cfRule type="cellIs" dxfId="348" priority="45" operator="equal">
      <formula>0</formula>
    </cfRule>
  </conditionalFormatting>
  <conditionalFormatting sqref="E539:I539 E541:I541 E543:I543">
    <cfRule type="cellIs" dxfId="347" priority="44" operator="equal">
      <formula>0</formula>
    </cfRule>
  </conditionalFormatting>
  <conditionalFormatting sqref="E551:I551 E553:I553 E549:J549">
    <cfRule type="cellIs" dxfId="346" priority="40" operator="equal">
      <formula>0</formula>
    </cfRule>
  </conditionalFormatting>
  <conditionalFormatting sqref="E550:I550 E552:I552 E554:I554">
    <cfRule type="cellIs" dxfId="345" priority="39" operator="equal">
      <formula>0</formula>
    </cfRule>
  </conditionalFormatting>
  <conditionalFormatting sqref="E562:I562 E564:I564 E560:J560">
    <cfRule type="cellIs" dxfId="344" priority="35" operator="equal">
      <formula>0</formula>
    </cfRule>
  </conditionalFormatting>
  <conditionalFormatting sqref="E561:I561 E563:I563 E565:I565">
    <cfRule type="cellIs" dxfId="343" priority="34" operator="equal">
      <formula>0</formula>
    </cfRule>
  </conditionalFormatting>
  <conditionalFormatting sqref="E573:I573 E575:I575 E571:J571">
    <cfRule type="cellIs" dxfId="342" priority="30" operator="equal">
      <formula>0</formula>
    </cfRule>
  </conditionalFormatting>
  <conditionalFormatting sqref="E572:I572 E574:I574 E576:I576">
    <cfRule type="cellIs" dxfId="341" priority="29" operator="equal">
      <formula>0</formula>
    </cfRule>
  </conditionalFormatting>
  <conditionalFormatting sqref="E584:I584 E586:I586 E582:J582">
    <cfRule type="cellIs" dxfId="340" priority="25" operator="equal">
      <formula>0</formula>
    </cfRule>
  </conditionalFormatting>
  <conditionalFormatting sqref="E583:I583 E585:I585 E587:I587">
    <cfRule type="cellIs" dxfId="339" priority="24" operator="equal">
      <formula>0</formula>
    </cfRule>
  </conditionalFormatting>
  <conditionalFormatting sqref="E595:I595 E597:I597 E593:J593">
    <cfRule type="cellIs" dxfId="338" priority="20" operator="equal">
      <formula>0</formula>
    </cfRule>
  </conditionalFormatting>
  <conditionalFormatting sqref="E594:I594 E596:I596 E598:I598">
    <cfRule type="cellIs" dxfId="337" priority="19" operator="equal">
      <formula>0</formula>
    </cfRule>
  </conditionalFormatting>
  <conditionalFormatting sqref="E606:I606 E608:I608 E604:J604">
    <cfRule type="cellIs" dxfId="336" priority="15" operator="equal">
      <formula>0</formula>
    </cfRule>
  </conditionalFormatting>
  <conditionalFormatting sqref="E605:I605 E607:I607 E609:I609">
    <cfRule type="cellIs" dxfId="335" priority="14" operator="equal">
      <formula>0</formula>
    </cfRule>
  </conditionalFormatting>
  <conditionalFormatting sqref="E617:I617 E619:I619 E615:J615">
    <cfRule type="cellIs" dxfId="334" priority="10" operator="equal">
      <formula>0</formula>
    </cfRule>
  </conditionalFormatting>
  <conditionalFormatting sqref="E616:I616 E618:I618 E620:I620">
    <cfRule type="cellIs" dxfId="333" priority="9" operator="equal">
      <formula>0</formula>
    </cfRule>
  </conditionalFormatting>
  <conditionalFormatting sqref="E628:I628 E630:I630 E626:J626">
    <cfRule type="cellIs" dxfId="332" priority="5" operator="equal">
      <formula>0</formula>
    </cfRule>
  </conditionalFormatting>
  <conditionalFormatting sqref="E627:I627 E629:I629 E631:I631">
    <cfRule type="cellIs" dxfId="331" priority="4" operator="equal">
      <formula>0</formula>
    </cfRule>
  </conditionalFormatting>
  <conditionalFormatting sqref="E639:I639 E641:I641 E637:J637">
    <cfRule type="cellIs" dxfId="330" priority="3" operator="equal">
      <formula>0</formula>
    </cfRule>
  </conditionalFormatting>
  <conditionalFormatting sqref="E638:I638 E640:I640 E642:I642">
    <cfRule type="cellIs" dxfId="329" priority="2" operator="equal">
      <formula>0</formula>
    </cfRule>
  </conditionalFormatting>
  <conditionalFormatting sqref="H14:H63">
    <cfRule type="cellIs" dxfId="328" priority="1" operator="equal">
      <formula>"No Bid"</formula>
    </cfRule>
  </conditionalFormatting>
  <pageMargins left="0.7" right="0.7" top="0.55000000000000004" bottom="0.55000000000000004" header="0.3" footer="0.3"/>
  <pageSetup scale="91" fitToHeight="0" orientation="portrait" horizontalDpi="1200" verticalDpi="1200" r:id="rId1"/>
  <headerFooter>
    <oddFooter>Page &amp;P of &amp;N</oddFooter>
  </headerFooter>
  <rowBreaks count="15" manualBreakCount="15">
    <brk id="60" min="3" max="9" man="1"/>
    <brk id="68" min="3" max="9" man="1"/>
    <brk id="105" min="3" max="9" man="1"/>
    <brk id="149" min="3" max="9" man="1"/>
    <brk id="193" min="3" max="9" man="1"/>
    <brk id="237" min="3" max="9" man="1"/>
    <brk id="281" min="3" max="9" man="1"/>
    <brk id="325" min="3" max="9" man="1"/>
    <brk id="369" min="3" max="9" man="1"/>
    <brk id="413" min="3" max="9" man="1"/>
    <brk id="457" min="3" max="9" man="1"/>
    <brk id="501" min="3" max="9" man="1"/>
    <brk id="545" min="3" max="9" man="1"/>
    <brk id="589" min="3" max="9" man="1"/>
    <brk id="633" min="3" max="9" man="1"/>
  </rowBreaks>
  <drawing r:id="rId2"/>
  <extLst>
    <ext xmlns:x14="http://schemas.microsoft.com/office/spreadsheetml/2009/9/main" uri="{78C0D931-6437-407d-A8EE-F0AAD7539E65}">
      <x14:conditionalFormattings>
        <x14:conditionalFormatting xmlns:xm="http://schemas.microsoft.com/office/excel/2006/main">
          <x14:cfRule type="cellIs" priority="513" operator="notBetween" id="{CFF369D0-A6F9-4717-AEBC-2C597045EA6A}">
            <xm:f>1</xm:f>
            <xm:f>'Control Panel'!$I$32</xm:f>
            <x14:dxf>
              <font>
                <b/>
                <i val="0"/>
                <color theme="0"/>
              </font>
              <fill>
                <patternFill>
                  <bgColor rgb="FFBF311A"/>
                </patternFill>
              </fill>
            </x14:dxf>
          </x14:cfRule>
          <x14:cfRule type="cellIs" priority="514" operator="greaterThan" id="{ACE70A4A-8D30-4CE2-8AB4-9A3F0619A954}">
            <xm:f>'Control Panel'!$I$31</xm:f>
            <x14:dxf>
              <font>
                <b/>
                <i val="0"/>
                <color auto="1"/>
              </font>
              <fill>
                <patternFill>
                  <bgColor rgb="FF949B50"/>
                </patternFill>
              </fill>
            </x14:dxf>
          </x14:cfRule>
          <x14:cfRule type="cellIs" priority="515" operator="greaterThan" id="{BCA7622B-7B5B-4A5D-B4EE-1F356BB78C35}">
            <xm:f>'Control Panel'!$I$32</xm:f>
            <x14:dxf>
              <font>
                <b/>
                <i val="0"/>
                <color auto="1"/>
              </font>
              <fill>
                <patternFill>
                  <bgColor rgb="FFE58E1A"/>
                </patternFill>
              </fill>
            </x14:dxf>
          </x14:cfRule>
          <xm:sqref>J84</xm:sqref>
        </x14:conditionalFormatting>
        <x14:conditionalFormatting xmlns:xm="http://schemas.microsoft.com/office/excel/2006/main">
          <x14:cfRule type="cellIs" priority="516" operator="notBetween" id="{72480E2B-87C5-4BB0-A1F0-E5BA07E9C5ED}">
            <xm:f>1</xm:f>
            <xm:f>'Control Panel'!$I$32</xm:f>
            <x14:dxf>
              <font>
                <color theme="0"/>
              </font>
              <fill>
                <patternFill>
                  <bgColor rgb="FFBF311A"/>
                </patternFill>
              </fill>
            </x14:dxf>
          </x14:cfRule>
          <x14:cfRule type="cellIs" priority="517" operator="greaterThanOrEqual" id="{C3963946-7840-4FD2-801F-25AE2046415E}">
            <xm:f>'Control Panel'!$I$31</xm:f>
            <x14:dxf>
              <font>
                <b val="0"/>
                <i val="0"/>
                <color auto="1"/>
              </font>
              <fill>
                <patternFill>
                  <bgColor rgb="FF949B50"/>
                </patternFill>
              </fill>
            </x14:dxf>
          </x14:cfRule>
          <x14:cfRule type="cellIs" priority="518" operator="greaterThanOrEqual" id="{A6720A42-3EBC-4A0A-8E9C-63254403F529}">
            <xm:f>'Control Panel'!$I$32</xm:f>
            <x14:dxf>
              <font>
                <color auto="1"/>
              </font>
              <fill>
                <patternFill>
                  <bgColor rgb="FFE58E1A"/>
                </patternFill>
              </fill>
            </x14:dxf>
          </x14:cfRule>
          <xm:sqref>H14:H65</xm:sqref>
        </x14:conditionalFormatting>
        <x14:conditionalFormatting xmlns:xm="http://schemas.microsoft.com/office/excel/2006/main">
          <x14:cfRule type="cellIs" priority="246" operator="notBetween" id="{6A691009-6C4E-4EC8-83EF-7FCAEEB691E3}">
            <xm:f>1</xm:f>
            <xm:f>'Control Panel'!$I$32</xm:f>
            <x14:dxf>
              <font>
                <b/>
                <i val="0"/>
                <color theme="0"/>
              </font>
              <fill>
                <patternFill>
                  <bgColor rgb="FFBF311A"/>
                </patternFill>
              </fill>
            </x14:dxf>
          </x14:cfRule>
          <x14:cfRule type="cellIs" priority="247" operator="greaterThan" id="{BA73F39F-807A-4D8A-8FA6-03F8C7ECDFCE}">
            <xm:f>'Control Panel'!$I$31</xm:f>
            <x14:dxf>
              <font>
                <b/>
                <i val="0"/>
                <color auto="1"/>
              </font>
              <fill>
                <patternFill>
                  <bgColor rgb="FF949B50"/>
                </patternFill>
              </fill>
            </x14:dxf>
          </x14:cfRule>
          <x14:cfRule type="cellIs" priority="248" operator="greaterThan" id="{094D436B-45A7-4CD2-92D4-EB4614E95532}">
            <xm:f>'Control Panel'!$I$32</xm:f>
            <x14:dxf>
              <font>
                <b/>
                <i val="0"/>
                <color auto="1"/>
              </font>
              <fill>
                <patternFill>
                  <bgColor rgb="FFE58E1A"/>
                </patternFill>
              </fill>
            </x14:dxf>
          </x14:cfRule>
          <xm:sqref>J95</xm:sqref>
        </x14:conditionalFormatting>
        <x14:conditionalFormatting xmlns:xm="http://schemas.microsoft.com/office/excel/2006/main">
          <x14:cfRule type="cellIs" priority="241" operator="notBetween" id="{F1A9DD4E-8E17-4131-860B-CA4BA50034D4}">
            <xm:f>1</xm:f>
            <xm:f>'Control Panel'!$I$32</xm:f>
            <x14:dxf>
              <font>
                <b/>
                <i val="0"/>
                <color theme="0"/>
              </font>
              <fill>
                <patternFill>
                  <bgColor rgb="FFBF311A"/>
                </patternFill>
              </fill>
            </x14:dxf>
          </x14:cfRule>
          <x14:cfRule type="cellIs" priority="242" operator="greaterThan" id="{06F42721-F90B-48DA-B528-BCAEB95478F4}">
            <xm:f>'Control Panel'!$I$31</xm:f>
            <x14:dxf>
              <font>
                <b/>
                <i val="0"/>
                <color auto="1"/>
              </font>
              <fill>
                <patternFill>
                  <bgColor rgb="FF949B50"/>
                </patternFill>
              </fill>
            </x14:dxf>
          </x14:cfRule>
          <x14:cfRule type="cellIs" priority="243" operator="greaterThan" id="{A7F6935B-FF3E-401F-9BD5-DE03D3D97223}">
            <xm:f>'Control Panel'!$I$32</xm:f>
            <x14:dxf>
              <font>
                <b/>
                <i val="0"/>
                <color auto="1"/>
              </font>
              <fill>
                <patternFill>
                  <bgColor rgb="FFE58E1A"/>
                </patternFill>
              </fill>
            </x14:dxf>
          </x14:cfRule>
          <xm:sqref>J106</xm:sqref>
        </x14:conditionalFormatting>
        <x14:conditionalFormatting xmlns:xm="http://schemas.microsoft.com/office/excel/2006/main">
          <x14:cfRule type="cellIs" priority="236" operator="notBetween" id="{DE114A74-CABC-4639-9E63-768C9013901A}">
            <xm:f>1</xm:f>
            <xm:f>'Control Panel'!$I$32</xm:f>
            <x14:dxf>
              <font>
                <b/>
                <i val="0"/>
                <color theme="0"/>
              </font>
              <fill>
                <patternFill>
                  <bgColor rgb="FFBF311A"/>
                </patternFill>
              </fill>
            </x14:dxf>
          </x14:cfRule>
          <x14:cfRule type="cellIs" priority="237" operator="greaterThan" id="{E2765FB6-B14A-429E-9BDC-19AC4E5AB7A8}">
            <xm:f>'Control Panel'!$I$31</xm:f>
            <x14:dxf>
              <font>
                <b/>
                <i val="0"/>
                <color auto="1"/>
              </font>
              <fill>
                <patternFill>
                  <bgColor rgb="FF949B50"/>
                </patternFill>
              </fill>
            </x14:dxf>
          </x14:cfRule>
          <x14:cfRule type="cellIs" priority="238" operator="greaterThan" id="{84A9775E-CACB-43F7-963C-81F6D93FD117}">
            <xm:f>'Control Panel'!$I$32</xm:f>
            <x14:dxf>
              <font>
                <b/>
                <i val="0"/>
                <color auto="1"/>
              </font>
              <fill>
                <patternFill>
                  <bgColor rgb="FFE58E1A"/>
                </patternFill>
              </fill>
            </x14:dxf>
          </x14:cfRule>
          <xm:sqref>J117</xm:sqref>
        </x14:conditionalFormatting>
        <x14:conditionalFormatting xmlns:xm="http://schemas.microsoft.com/office/excel/2006/main">
          <x14:cfRule type="cellIs" priority="231" operator="notBetween" id="{4BC66E74-9F83-4EF3-BE8A-269523E7B3C9}">
            <xm:f>1</xm:f>
            <xm:f>'Control Panel'!$I$32</xm:f>
            <x14:dxf>
              <font>
                <b/>
                <i val="0"/>
                <color theme="0"/>
              </font>
              <fill>
                <patternFill>
                  <bgColor rgb="FFBF311A"/>
                </patternFill>
              </fill>
            </x14:dxf>
          </x14:cfRule>
          <x14:cfRule type="cellIs" priority="232" operator="greaterThan" id="{A1D5937C-8EE6-4FE3-A2E5-016688CABD84}">
            <xm:f>'Control Panel'!$I$31</xm:f>
            <x14:dxf>
              <font>
                <b/>
                <i val="0"/>
                <color auto="1"/>
              </font>
              <fill>
                <patternFill>
                  <bgColor rgb="FF949B50"/>
                </patternFill>
              </fill>
            </x14:dxf>
          </x14:cfRule>
          <x14:cfRule type="cellIs" priority="233" operator="greaterThan" id="{965A77E5-874A-4F7D-973A-173EF03B96CE}">
            <xm:f>'Control Panel'!$I$32</xm:f>
            <x14:dxf>
              <font>
                <b/>
                <i val="0"/>
                <color auto="1"/>
              </font>
              <fill>
                <patternFill>
                  <bgColor rgb="FFE58E1A"/>
                </patternFill>
              </fill>
            </x14:dxf>
          </x14:cfRule>
          <xm:sqref>J128</xm:sqref>
        </x14:conditionalFormatting>
        <x14:conditionalFormatting xmlns:xm="http://schemas.microsoft.com/office/excel/2006/main">
          <x14:cfRule type="cellIs" priority="226" operator="notBetween" id="{7ADE8CC4-A0F6-4AFF-99B7-8068AF392BAF}">
            <xm:f>1</xm:f>
            <xm:f>'Control Panel'!$I$32</xm:f>
            <x14:dxf>
              <font>
                <b/>
                <i val="0"/>
                <color theme="0"/>
              </font>
              <fill>
                <patternFill>
                  <bgColor rgb="FFBF311A"/>
                </patternFill>
              </fill>
            </x14:dxf>
          </x14:cfRule>
          <x14:cfRule type="cellIs" priority="227" operator="greaterThan" id="{D1CDB0FC-F5E0-4CC4-8DEF-FE2E41222DE8}">
            <xm:f>'Control Panel'!$I$31</xm:f>
            <x14:dxf>
              <font>
                <b/>
                <i val="0"/>
                <color auto="1"/>
              </font>
              <fill>
                <patternFill>
                  <bgColor rgb="FF949B50"/>
                </patternFill>
              </fill>
            </x14:dxf>
          </x14:cfRule>
          <x14:cfRule type="cellIs" priority="228" operator="greaterThan" id="{F0BAF88E-18BB-42A8-B834-AA27896FB9AB}">
            <xm:f>'Control Panel'!$I$32</xm:f>
            <x14:dxf>
              <font>
                <b/>
                <i val="0"/>
                <color auto="1"/>
              </font>
              <fill>
                <patternFill>
                  <bgColor rgb="FFE58E1A"/>
                </patternFill>
              </fill>
            </x14:dxf>
          </x14:cfRule>
          <xm:sqref>J139</xm:sqref>
        </x14:conditionalFormatting>
        <x14:conditionalFormatting xmlns:xm="http://schemas.microsoft.com/office/excel/2006/main">
          <x14:cfRule type="cellIs" priority="221" operator="notBetween" id="{B84F9C63-982C-4A20-B387-00442F7FDF79}">
            <xm:f>1</xm:f>
            <xm:f>'Control Panel'!$I$32</xm:f>
            <x14:dxf>
              <font>
                <b/>
                <i val="0"/>
                <color theme="0"/>
              </font>
              <fill>
                <patternFill>
                  <bgColor rgb="FFBF311A"/>
                </patternFill>
              </fill>
            </x14:dxf>
          </x14:cfRule>
          <x14:cfRule type="cellIs" priority="222" operator="greaterThan" id="{2FB78306-94BA-472A-BF28-3A0AD26FF1E9}">
            <xm:f>'Control Panel'!$I$31</xm:f>
            <x14:dxf>
              <font>
                <b/>
                <i val="0"/>
                <color auto="1"/>
              </font>
              <fill>
                <patternFill>
                  <bgColor rgb="FF949B50"/>
                </patternFill>
              </fill>
            </x14:dxf>
          </x14:cfRule>
          <x14:cfRule type="cellIs" priority="223" operator="greaterThan" id="{C3B0A3EB-D3DF-4D4B-B088-341D7CD0F9FA}">
            <xm:f>'Control Panel'!$I$32</xm:f>
            <x14:dxf>
              <font>
                <b/>
                <i val="0"/>
                <color auto="1"/>
              </font>
              <fill>
                <patternFill>
                  <bgColor rgb="FFE58E1A"/>
                </patternFill>
              </fill>
            </x14:dxf>
          </x14:cfRule>
          <xm:sqref>J150</xm:sqref>
        </x14:conditionalFormatting>
        <x14:conditionalFormatting xmlns:xm="http://schemas.microsoft.com/office/excel/2006/main">
          <x14:cfRule type="cellIs" priority="216" operator="notBetween" id="{A9F72F2E-3BAE-4BDC-B34A-D4AAF97160DC}">
            <xm:f>1</xm:f>
            <xm:f>'Control Panel'!$I$32</xm:f>
            <x14:dxf>
              <font>
                <b/>
                <i val="0"/>
                <color theme="0"/>
              </font>
              <fill>
                <patternFill>
                  <bgColor rgb="FFBF311A"/>
                </patternFill>
              </fill>
            </x14:dxf>
          </x14:cfRule>
          <x14:cfRule type="cellIs" priority="217" operator="greaterThan" id="{11C9C321-6136-4CB7-86F0-ECF1C1EBFDA4}">
            <xm:f>'Control Panel'!$I$31</xm:f>
            <x14:dxf>
              <font>
                <b/>
                <i val="0"/>
                <color auto="1"/>
              </font>
              <fill>
                <patternFill>
                  <bgColor rgb="FF949B50"/>
                </patternFill>
              </fill>
            </x14:dxf>
          </x14:cfRule>
          <x14:cfRule type="cellIs" priority="218" operator="greaterThan" id="{69504378-83B8-4662-9CC3-3377DACE8F05}">
            <xm:f>'Control Panel'!$I$32</xm:f>
            <x14:dxf>
              <font>
                <b/>
                <i val="0"/>
                <color auto="1"/>
              </font>
              <fill>
                <patternFill>
                  <bgColor rgb="FFE58E1A"/>
                </patternFill>
              </fill>
            </x14:dxf>
          </x14:cfRule>
          <xm:sqref>J161</xm:sqref>
        </x14:conditionalFormatting>
        <x14:conditionalFormatting xmlns:xm="http://schemas.microsoft.com/office/excel/2006/main">
          <x14:cfRule type="cellIs" priority="211" operator="notBetween" id="{A13087F4-9B1D-4162-8835-DABE39A0D667}">
            <xm:f>1</xm:f>
            <xm:f>'Control Panel'!$I$32</xm:f>
            <x14:dxf>
              <font>
                <b/>
                <i val="0"/>
                <color theme="0"/>
              </font>
              <fill>
                <patternFill>
                  <bgColor rgb="FFBF311A"/>
                </patternFill>
              </fill>
            </x14:dxf>
          </x14:cfRule>
          <x14:cfRule type="cellIs" priority="212" operator="greaterThan" id="{0D89010A-16EB-45DD-A862-694D4F94AA3A}">
            <xm:f>'Control Panel'!$I$31</xm:f>
            <x14:dxf>
              <font>
                <b/>
                <i val="0"/>
                <color auto="1"/>
              </font>
              <fill>
                <patternFill>
                  <bgColor rgb="FF949B50"/>
                </patternFill>
              </fill>
            </x14:dxf>
          </x14:cfRule>
          <x14:cfRule type="cellIs" priority="213" operator="greaterThan" id="{F2C84C30-AF6E-4C66-9809-FDE858F276F9}">
            <xm:f>'Control Panel'!$I$32</xm:f>
            <x14:dxf>
              <font>
                <b/>
                <i val="0"/>
                <color auto="1"/>
              </font>
              <fill>
                <patternFill>
                  <bgColor rgb="FFE58E1A"/>
                </patternFill>
              </fill>
            </x14:dxf>
          </x14:cfRule>
          <xm:sqref>J172</xm:sqref>
        </x14:conditionalFormatting>
        <x14:conditionalFormatting xmlns:xm="http://schemas.microsoft.com/office/excel/2006/main">
          <x14:cfRule type="cellIs" priority="206" operator="notBetween" id="{E5D41839-20FD-466B-86F2-B92E191F2783}">
            <xm:f>1</xm:f>
            <xm:f>'Control Panel'!$I$32</xm:f>
            <x14:dxf>
              <font>
                <b/>
                <i val="0"/>
                <color theme="0"/>
              </font>
              <fill>
                <patternFill>
                  <bgColor rgb="FFBF311A"/>
                </patternFill>
              </fill>
            </x14:dxf>
          </x14:cfRule>
          <x14:cfRule type="cellIs" priority="207" operator="greaterThan" id="{9CA4F4DE-0733-4FDD-AF74-1E3C583A5BB1}">
            <xm:f>'Control Panel'!$I$31</xm:f>
            <x14:dxf>
              <font>
                <b/>
                <i val="0"/>
                <color auto="1"/>
              </font>
              <fill>
                <patternFill>
                  <bgColor rgb="FF949B50"/>
                </patternFill>
              </fill>
            </x14:dxf>
          </x14:cfRule>
          <x14:cfRule type="cellIs" priority="208" operator="greaterThan" id="{DFDDDB6D-2651-433E-9C31-2D3B3B7E9CEA}">
            <xm:f>'Control Panel'!$I$32</xm:f>
            <x14:dxf>
              <font>
                <b/>
                <i val="0"/>
                <color auto="1"/>
              </font>
              <fill>
                <patternFill>
                  <bgColor rgb="FFE58E1A"/>
                </patternFill>
              </fill>
            </x14:dxf>
          </x14:cfRule>
          <xm:sqref>J183</xm:sqref>
        </x14:conditionalFormatting>
        <x14:conditionalFormatting xmlns:xm="http://schemas.microsoft.com/office/excel/2006/main">
          <x14:cfRule type="cellIs" priority="201" operator="notBetween" id="{7FBDBFA6-0A27-4F8E-9A17-816DC1138A03}">
            <xm:f>1</xm:f>
            <xm:f>'Control Panel'!$I$32</xm:f>
            <x14:dxf>
              <font>
                <b/>
                <i val="0"/>
                <color theme="0"/>
              </font>
              <fill>
                <patternFill>
                  <bgColor rgb="FFBF311A"/>
                </patternFill>
              </fill>
            </x14:dxf>
          </x14:cfRule>
          <x14:cfRule type="cellIs" priority="202" operator="greaterThan" id="{F24A9FDB-F546-462A-B9F3-D7C8C51D5978}">
            <xm:f>'Control Panel'!$I$31</xm:f>
            <x14:dxf>
              <font>
                <b/>
                <i val="0"/>
                <color auto="1"/>
              </font>
              <fill>
                <patternFill>
                  <bgColor rgb="FF949B50"/>
                </patternFill>
              </fill>
            </x14:dxf>
          </x14:cfRule>
          <x14:cfRule type="cellIs" priority="203" operator="greaterThan" id="{BA34F4BE-1D5F-4587-96C2-35C49EE88A86}">
            <xm:f>'Control Panel'!$I$32</xm:f>
            <x14:dxf>
              <font>
                <b/>
                <i val="0"/>
                <color auto="1"/>
              </font>
              <fill>
                <patternFill>
                  <bgColor rgb="FFE58E1A"/>
                </patternFill>
              </fill>
            </x14:dxf>
          </x14:cfRule>
          <xm:sqref>J194</xm:sqref>
        </x14:conditionalFormatting>
        <x14:conditionalFormatting xmlns:xm="http://schemas.microsoft.com/office/excel/2006/main">
          <x14:cfRule type="cellIs" priority="196" operator="notBetween" id="{EF66C5C1-9550-491D-AE8F-BF4D8BB236F7}">
            <xm:f>1</xm:f>
            <xm:f>'Control Panel'!$I$32</xm:f>
            <x14:dxf>
              <font>
                <b/>
                <i val="0"/>
                <color theme="0"/>
              </font>
              <fill>
                <patternFill>
                  <bgColor rgb="FFBF311A"/>
                </patternFill>
              </fill>
            </x14:dxf>
          </x14:cfRule>
          <x14:cfRule type="cellIs" priority="197" operator="greaterThan" id="{CA9563BF-4576-42A9-A3C5-6EA116722BCA}">
            <xm:f>'Control Panel'!$I$31</xm:f>
            <x14:dxf>
              <font>
                <b/>
                <i val="0"/>
                <color auto="1"/>
              </font>
              <fill>
                <patternFill>
                  <bgColor rgb="FF949B50"/>
                </patternFill>
              </fill>
            </x14:dxf>
          </x14:cfRule>
          <x14:cfRule type="cellIs" priority="198" operator="greaterThan" id="{8B2E6433-91D2-46D0-9D48-2C9214EB9E68}">
            <xm:f>'Control Panel'!$I$32</xm:f>
            <x14:dxf>
              <font>
                <b/>
                <i val="0"/>
                <color auto="1"/>
              </font>
              <fill>
                <patternFill>
                  <bgColor rgb="FFE58E1A"/>
                </patternFill>
              </fill>
            </x14:dxf>
          </x14:cfRule>
          <xm:sqref>J205</xm:sqref>
        </x14:conditionalFormatting>
        <x14:conditionalFormatting xmlns:xm="http://schemas.microsoft.com/office/excel/2006/main">
          <x14:cfRule type="cellIs" priority="191" operator="notBetween" id="{25FFC306-E69A-4600-9991-ABF49D46606C}">
            <xm:f>1</xm:f>
            <xm:f>'Control Panel'!$I$32</xm:f>
            <x14:dxf>
              <font>
                <b/>
                <i val="0"/>
                <color theme="0"/>
              </font>
              <fill>
                <patternFill>
                  <bgColor rgb="FFBF311A"/>
                </patternFill>
              </fill>
            </x14:dxf>
          </x14:cfRule>
          <x14:cfRule type="cellIs" priority="192" operator="greaterThan" id="{FD81F22E-2CD5-4435-BB41-8A8F95967E58}">
            <xm:f>'Control Panel'!$I$31</xm:f>
            <x14:dxf>
              <font>
                <b/>
                <i val="0"/>
                <color auto="1"/>
              </font>
              <fill>
                <patternFill>
                  <bgColor rgb="FF949B50"/>
                </patternFill>
              </fill>
            </x14:dxf>
          </x14:cfRule>
          <x14:cfRule type="cellIs" priority="193" operator="greaterThan" id="{D9EB76A6-8B05-40E6-8628-7C68134893D3}">
            <xm:f>'Control Panel'!$I$32</xm:f>
            <x14:dxf>
              <font>
                <b/>
                <i val="0"/>
                <color auto="1"/>
              </font>
              <fill>
                <patternFill>
                  <bgColor rgb="FFE58E1A"/>
                </patternFill>
              </fill>
            </x14:dxf>
          </x14:cfRule>
          <xm:sqref>J216</xm:sqref>
        </x14:conditionalFormatting>
        <x14:conditionalFormatting xmlns:xm="http://schemas.microsoft.com/office/excel/2006/main">
          <x14:cfRule type="cellIs" priority="186" operator="notBetween" id="{F5F42CCE-F3E3-4E12-8D2A-BDB2D0CADB72}">
            <xm:f>1</xm:f>
            <xm:f>'Control Panel'!$I$32</xm:f>
            <x14:dxf>
              <font>
                <b/>
                <i val="0"/>
                <color theme="0"/>
              </font>
              <fill>
                <patternFill>
                  <bgColor rgb="FFBF311A"/>
                </patternFill>
              </fill>
            </x14:dxf>
          </x14:cfRule>
          <x14:cfRule type="cellIs" priority="187" operator="greaterThan" id="{4C510090-8FCF-4CEB-B7B0-1FFF39CFB957}">
            <xm:f>'Control Panel'!$I$31</xm:f>
            <x14:dxf>
              <font>
                <b/>
                <i val="0"/>
                <color auto="1"/>
              </font>
              <fill>
                <patternFill>
                  <bgColor rgb="FF949B50"/>
                </patternFill>
              </fill>
            </x14:dxf>
          </x14:cfRule>
          <x14:cfRule type="cellIs" priority="188" operator="greaterThan" id="{C7CE54FA-1A62-48BC-BD95-86827034C576}">
            <xm:f>'Control Panel'!$I$32</xm:f>
            <x14:dxf>
              <font>
                <b/>
                <i val="0"/>
                <color auto="1"/>
              </font>
              <fill>
                <patternFill>
                  <bgColor rgb="FFE58E1A"/>
                </patternFill>
              </fill>
            </x14:dxf>
          </x14:cfRule>
          <xm:sqref>J227</xm:sqref>
        </x14:conditionalFormatting>
        <x14:conditionalFormatting xmlns:xm="http://schemas.microsoft.com/office/excel/2006/main">
          <x14:cfRule type="cellIs" priority="181" operator="notBetween" id="{0C4F6E87-9DAA-49A2-811C-B33B6AD4BA98}">
            <xm:f>1</xm:f>
            <xm:f>'Control Panel'!$I$32</xm:f>
            <x14:dxf>
              <font>
                <b/>
                <i val="0"/>
                <color theme="0"/>
              </font>
              <fill>
                <patternFill>
                  <bgColor rgb="FFBF311A"/>
                </patternFill>
              </fill>
            </x14:dxf>
          </x14:cfRule>
          <x14:cfRule type="cellIs" priority="182" operator="greaterThan" id="{BC9CC1DC-AB45-4CC6-BA28-FA6AEF2B87BC}">
            <xm:f>'Control Panel'!$I$31</xm:f>
            <x14:dxf>
              <font>
                <b/>
                <i val="0"/>
                <color auto="1"/>
              </font>
              <fill>
                <patternFill>
                  <bgColor rgb="FF949B50"/>
                </patternFill>
              </fill>
            </x14:dxf>
          </x14:cfRule>
          <x14:cfRule type="cellIs" priority="183" operator="greaterThan" id="{8A4295F0-D0C7-4F9C-850F-495BA3C513D5}">
            <xm:f>'Control Panel'!$I$32</xm:f>
            <x14:dxf>
              <font>
                <b/>
                <i val="0"/>
                <color auto="1"/>
              </font>
              <fill>
                <patternFill>
                  <bgColor rgb="FFE58E1A"/>
                </patternFill>
              </fill>
            </x14:dxf>
          </x14:cfRule>
          <xm:sqref>J238</xm:sqref>
        </x14:conditionalFormatting>
        <x14:conditionalFormatting xmlns:xm="http://schemas.microsoft.com/office/excel/2006/main">
          <x14:cfRule type="cellIs" priority="176" operator="notBetween" id="{A7270951-EDA3-4E0A-A784-F2DC39D4C742}">
            <xm:f>1</xm:f>
            <xm:f>'Control Panel'!$I$32</xm:f>
            <x14:dxf>
              <font>
                <b/>
                <i val="0"/>
                <color theme="0"/>
              </font>
              <fill>
                <patternFill>
                  <bgColor rgb="FFBF311A"/>
                </patternFill>
              </fill>
            </x14:dxf>
          </x14:cfRule>
          <x14:cfRule type="cellIs" priority="177" operator="greaterThan" id="{338B0FE8-491B-4168-AD9C-95A091784D2E}">
            <xm:f>'Control Panel'!$I$31</xm:f>
            <x14:dxf>
              <font>
                <b/>
                <i val="0"/>
                <color auto="1"/>
              </font>
              <fill>
                <patternFill>
                  <bgColor rgb="FF949B50"/>
                </patternFill>
              </fill>
            </x14:dxf>
          </x14:cfRule>
          <x14:cfRule type="cellIs" priority="178" operator="greaterThan" id="{6555421E-439C-437A-8FDF-0A56157D98D1}">
            <xm:f>'Control Panel'!$I$32</xm:f>
            <x14:dxf>
              <font>
                <b/>
                <i val="0"/>
                <color auto="1"/>
              </font>
              <fill>
                <patternFill>
                  <bgColor rgb="FFE58E1A"/>
                </patternFill>
              </fill>
            </x14:dxf>
          </x14:cfRule>
          <xm:sqref>J249</xm:sqref>
        </x14:conditionalFormatting>
        <x14:conditionalFormatting xmlns:xm="http://schemas.microsoft.com/office/excel/2006/main">
          <x14:cfRule type="cellIs" priority="171" operator="notBetween" id="{B73491D5-0735-4F2B-9467-F146E6C6B2B1}">
            <xm:f>1</xm:f>
            <xm:f>'Control Panel'!$I$32</xm:f>
            <x14:dxf>
              <font>
                <b/>
                <i val="0"/>
                <color theme="0"/>
              </font>
              <fill>
                <patternFill>
                  <bgColor rgb="FFBF311A"/>
                </patternFill>
              </fill>
            </x14:dxf>
          </x14:cfRule>
          <x14:cfRule type="cellIs" priority="172" operator="greaterThan" id="{F4713813-23D4-4E85-890E-36954A1C7798}">
            <xm:f>'Control Panel'!$I$31</xm:f>
            <x14:dxf>
              <font>
                <b/>
                <i val="0"/>
                <color auto="1"/>
              </font>
              <fill>
                <patternFill>
                  <bgColor rgb="FF949B50"/>
                </patternFill>
              </fill>
            </x14:dxf>
          </x14:cfRule>
          <x14:cfRule type="cellIs" priority="173" operator="greaterThan" id="{14E4ADF9-7904-4E37-8B26-AEE75581F0AE}">
            <xm:f>'Control Panel'!$I$32</xm:f>
            <x14:dxf>
              <font>
                <b/>
                <i val="0"/>
                <color auto="1"/>
              </font>
              <fill>
                <patternFill>
                  <bgColor rgb="FFE58E1A"/>
                </patternFill>
              </fill>
            </x14:dxf>
          </x14:cfRule>
          <xm:sqref>J260</xm:sqref>
        </x14:conditionalFormatting>
        <x14:conditionalFormatting xmlns:xm="http://schemas.microsoft.com/office/excel/2006/main">
          <x14:cfRule type="cellIs" priority="166" operator="notBetween" id="{EAC0018C-8DC5-41E1-B688-9BC49B70A4D7}">
            <xm:f>1</xm:f>
            <xm:f>'Control Panel'!$I$32</xm:f>
            <x14:dxf>
              <font>
                <b/>
                <i val="0"/>
                <color theme="0"/>
              </font>
              <fill>
                <patternFill>
                  <bgColor rgb="FFBF311A"/>
                </patternFill>
              </fill>
            </x14:dxf>
          </x14:cfRule>
          <x14:cfRule type="cellIs" priority="167" operator="greaterThan" id="{C38B7C9A-6304-4381-828A-9AFD0832C6D8}">
            <xm:f>'Control Panel'!$I$31</xm:f>
            <x14:dxf>
              <font>
                <b/>
                <i val="0"/>
                <color auto="1"/>
              </font>
              <fill>
                <patternFill>
                  <bgColor rgb="FF949B50"/>
                </patternFill>
              </fill>
            </x14:dxf>
          </x14:cfRule>
          <x14:cfRule type="cellIs" priority="168" operator="greaterThan" id="{226D2FD3-7F31-4C46-A751-0913ADB835FC}">
            <xm:f>'Control Panel'!$I$32</xm:f>
            <x14:dxf>
              <font>
                <b/>
                <i val="0"/>
                <color auto="1"/>
              </font>
              <fill>
                <patternFill>
                  <bgColor rgb="FFE58E1A"/>
                </patternFill>
              </fill>
            </x14:dxf>
          </x14:cfRule>
          <xm:sqref>J271</xm:sqref>
        </x14:conditionalFormatting>
        <x14:conditionalFormatting xmlns:xm="http://schemas.microsoft.com/office/excel/2006/main">
          <x14:cfRule type="cellIs" priority="161" operator="notBetween" id="{C274A0B3-828D-4D82-BB6E-55763F46ACAB}">
            <xm:f>1</xm:f>
            <xm:f>'Control Panel'!$I$32</xm:f>
            <x14:dxf>
              <font>
                <b/>
                <i val="0"/>
                <color theme="0"/>
              </font>
              <fill>
                <patternFill>
                  <bgColor rgb="FFBF311A"/>
                </patternFill>
              </fill>
            </x14:dxf>
          </x14:cfRule>
          <x14:cfRule type="cellIs" priority="162" operator="greaterThan" id="{7BE57F57-1978-4CAF-A0C3-1A422B2D0A81}">
            <xm:f>'Control Panel'!$I$31</xm:f>
            <x14:dxf>
              <font>
                <b/>
                <i val="0"/>
                <color auto="1"/>
              </font>
              <fill>
                <patternFill>
                  <bgColor rgb="FF949B50"/>
                </patternFill>
              </fill>
            </x14:dxf>
          </x14:cfRule>
          <x14:cfRule type="cellIs" priority="163" operator="greaterThan" id="{B4376C94-95EE-4C15-8C31-139D5657D3A7}">
            <xm:f>'Control Panel'!$I$32</xm:f>
            <x14:dxf>
              <font>
                <b/>
                <i val="0"/>
                <color auto="1"/>
              </font>
              <fill>
                <patternFill>
                  <bgColor rgb="FFE58E1A"/>
                </patternFill>
              </fill>
            </x14:dxf>
          </x14:cfRule>
          <xm:sqref>J282</xm:sqref>
        </x14:conditionalFormatting>
        <x14:conditionalFormatting xmlns:xm="http://schemas.microsoft.com/office/excel/2006/main">
          <x14:cfRule type="cellIs" priority="156" operator="notBetween" id="{F33FADB0-5274-462C-BB3E-DD4FE3CBB65D}">
            <xm:f>1</xm:f>
            <xm:f>'Control Panel'!$I$32</xm:f>
            <x14:dxf>
              <font>
                <b/>
                <i val="0"/>
                <color theme="0"/>
              </font>
              <fill>
                <patternFill>
                  <bgColor rgb="FFBF311A"/>
                </patternFill>
              </fill>
            </x14:dxf>
          </x14:cfRule>
          <x14:cfRule type="cellIs" priority="157" operator="greaterThan" id="{53BC6DF0-C0B9-47D5-94B6-E4F2EF32D6F9}">
            <xm:f>'Control Panel'!$I$31</xm:f>
            <x14:dxf>
              <font>
                <b/>
                <i val="0"/>
                <color auto="1"/>
              </font>
              <fill>
                <patternFill>
                  <bgColor rgb="FF949B50"/>
                </patternFill>
              </fill>
            </x14:dxf>
          </x14:cfRule>
          <x14:cfRule type="cellIs" priority="158" operator="greaterThan" id="{A59554C5-FBE3-4245-A9FD-57408DB7A4EF}">
            <xm:f>'Control Panel'!$I$32</xm:f>
            <x14:dxf>
              <font>
                <b/>
                <i val="0"/>
                <color auto="1"/>
              </font>
              <fill>
                <patternFill>
                  <bgColor rgb="FFE58E1A"/>
                </patternFill>
              </fill>
            </x14:dxf>
          </x14:cfRule>
          <xm:sqref>J293</xm:sqref>
        </x14:conditionalFormatting>
        <x14:conditionalFormatting xmlns:xm="http://schemas.microsoft.com/office/excel/2006/main">
          <x14:cfRule type="cellIs" priority="151" operator="notBetween" id="{184A64C1-6A21-4ED8-9716-52B68A910924}">
            <xm:f>1</xm:f>
            <xm:f>'Control Panel'!$I$32</xm:f>
            <x14:dxf>
              <font>
                <b/>
                <i val="0"/>
                <color theme="0"/>
              </font>
              <fill>
                <patternFill>
                  <bgColor rgb="FFBF311A"/>
                </patternFill>
              </fill>
            </x14:dxf>
          </x14:cfRule>
          <x14:cfRule type="cellIs" priority="152" operator="greaterThan" id="{ADE75022-AC22-4980-B8B9-8982A69EB2A6}">
            <xm:f>'Control Panel'!$I$31</xm:f>
            <x14:dxf>
              <font>
                <b/>
                <i val="0"/>
                <color auto="1"/>
              </font>
              <fill>
                <patternFill>
                  <bgColor rgb="FF949B50"/>
                </patternFill>
              </fill>
            </x14:dxf>
          </x14:cfRule>
          <x14:cfRule type="cellIs" priority="153" operator="greaterThan" id="{60103A64-3D36-4CBE-A44A-F911030FE70E}">
            <xm:f>'Control Panel'!$I$32</xm:f>
            <x14:dxf>
              <font>
                <b/>
                <i val="0"/>
                <color auto="1"/>
              </font>
              <fill>
                <patternFill>
                  <bgColor rgb="FFE58E1A"/>
                </patternFill>
              </fill>
            </x14:dxf>
          </x14:cfRule>
          <xm:sqref>J304</xm:sqref>
        </x14:conditionalFormatting>
        <x14:conditionalFormatting xmlns:xm="http://schemas.microsoft.com/office/excel/2006/main">
          <x14:cfRule type="cellIs" priority="146" operator="notBetween" id="{6414DEF4-3868-478D-B2C2-C834F09508BA}">
            <xm:f>1</xm:f>
            <xm:f>'Control Panel'!$I$32</xm:f>
            <x14:dxf>
              <font>
                <b/>
                <i val="0"/>
                <color theme="0"/>
              </font>
              <fill>
                <patternFill>
                  <bgColor rgb="FFBF311A"/>
                </patternFill>
              </fill>
            </x14:dxf>
          </x14:cfRule>
          <x14:cfRule type="cellIs" priority="147" operator="greaterThan" id="{D0E0313D-61A2-4ED5-A4B6-0D20632D956E}">
            <xm:f>'Control Panel'!$I$31</xm:f>
            <x14:dxf>
              <font>
                <b/>
                <i val="0"/>
                <color auto="1"/>
              </font>
              <fill>
                <patternFill>
                  <bgColor rgb="FF949B50"/>
                </patternFill>
              </fill>
            </x14:dxf>
          </x14:cfRule>
          <x14:cfRule type="cellIs" priority="148" operator="greaterThan" id="{F83096FB-8304-4405-83FB-7C0C0F947411}">
            <xm:f>'Control Panel'!$I$32</xm:f>
            <x14:dxf>
              <font>
                <b/>
                <i val="0"/>
                <color auto="1"/>
              </font>
              <fill>
                <patternFill>
                  <bgColor rgb="FFE58E1A"/>
                </patternFill>
              </fill>
            </x14:dxf>
          </x14:cfRule>
          <xm:sqref>J315</xm:sqref>
        </x14:conditionalFormatting>
        <x14:conditionalFormatting xmlns:xm="http://schemas.microsoft.com/office/excel/2006/main">
          <x14:cfRule type="cellIs" priority="141" operator="notBetween" id="{97633828-8A05-496A-A423-8655489FB233}">
            <xm:f>1</xm:f>
            <xm:f>'Control Panel'!$I$32</xm:f>
            <x14:dxf>
              <font>
                <b/>
                <i val="0"/>
                <color theme="0"/>
              </font>
              <fill>
                <patternFill>
                  <bgColor rgb="FFBF311A"/>
                </patternFill>
              </fill>
            </x14:dxf>
          </x14:cfRule>
          <x14:cfRule type="cellIs" priority="142" operator="greaterThan" id="{1C6812D6-10BA-4329-8BD0-6EF6B4310439}">
            <xm:f>'Control Panel'!$I$31</xm:f>
            <x14:dxf>
              <font>
                <b/>
                <i val="0"/>
                <color auto="1"/>
              </font>
              <fill>
                <patternFill>
                  <bgColor rgb="FF949B50"/>
                </patternFill>
              </fill>
            </x14:dxf>
          </x14:cfRule>
          <x14:cfRule type="cellIs" priority="143" operator="greaterThan" id="{16F778B1-6E95-49DB-9540-E315AC23828B}">
            <xm:f>'Control Panel'!$I$32</xm:f>
            <x14:dxf>
              <font>
                <b/>
                <i val="0"/>
                <color auto="1"/>
              </font>
              <fill>
                <patternFill>
                  <bgColor rgb="FFE58E1A"/>
                </patternFill>
              </fill>
            </x14:dxf>
          </x14:cfRule>
          <xm:sqref>J326</xm:sqref>
        </x14:conditionalFormatting>
        <x14:conditionalFormatting xmlns:xm="http://schemas.microsoft.com/office/excel/2006/main">
          <x14:cfRule type="cellIs" priority="136" operator="notBetween" id="{4A986764-7C11-4274-8231-B6EA552487C4}">
            <xm:f>1</xm:f>
            <xm:f>'Control Panel'!$I$32</xm:f>
            <x14:dxf>
              <font>
                <b/>
                <i val="0"/>
                <color theme="0"/>
              </font>
              <fill>
                <patternFill>
                  <bgColor rgb="FFBF311A"/>
                </patternFill>
              </fill>
            </x14:dxf>
          </x14:cfRule>
          <x14:cfRule type="cellIs" priority="137" operator="greaterThan" id="{0A276F09-5A8A-4746-A276-765A0045F32B}">
            <xm:f>'Control Panel'!$I$31</xm:f>
            <x14:dxf>
              <font>
                <b/>
                <i val="0"/>
                <color auto="1"/>
              </font>
              <fill>
                <patternFill>
                  <bgColor rgb="FF949B50"/>
                </patternFill>
              </fill>
            </x14:dxf>
          </x14:cfRule>
          <x14:cfRule type="cellIs" priority="138" operator="greaterThan" id="{C812FE92-9732-4F10-9D4A-9C3482199C15}">
            <xm:f>'Control Panel'!$I$32</xm:f>
            <x14:dxf>
              <font>
                <b/>
                <i val="0"/>
                <color auto="1"/>
              </font>
              <fill>
                <patternFill>
                  <bgColor rgb="FFE58E1A"/>
                </patternFill>
              </fill>
            </x14:dxf>
          </x14:cfRule>
          <xm:sqref>J337</xm:sqref>
        </x14:conditionalFormatting>
        <x14:conditionalFormatting xmlns:xm="http://schemas.microsoft.com/office/excel/2006/main">
          <x14:cfRule type="cellIs" priority="131" operator="notBetween" id="{0C22522E-3CD6-41EE-B9AF-E533FAF778EB}">
            <xm:f>1</xm:f>
            <xm:f>'Control Panel'!$I$32</xm:f>
            <x14:dxf>
              <font>
                <b/>
                <i val="0"/>
                <color theme="0"/>
              </font>
              <fill>
                <patternFill>
                  <bgColor rgb="FFBF311A"/>
                </patternFill>
              </fill>
            </x14:dxf>
          </x14:cfRule>
          <x14:cfRule type="cellIs" priority="132" operator="greaterThan" id="{8DC6CBC8-CA0F-415B-BA80-2C34C0469A7C}">
            <xm:f>'Control Panel'!$I$31</xm:f>
            <x14:dxf>
              <font>
                <b/>
                <i val="0"/>
                <color auto="1"/>
              </font>
              <fill>
                <patternFill>
                  <bgColor rgb="FF949B50"/>
                </patternFill>
              </fill>
            </x14:dxf>
          </x14:cfRule>
          <x14:cfRule type="cellIs" priority="133" operator="greaterThan" id="{3EEB718F-825C-44F3-AFCF-C3818F7B9F35}">
            <xm:f>'Control Panel'!$I$32</xm:f>
            <x14:dxf>
              <font>
                <b/>
                <i val="0"/>
                <color auto="1"/>
              </font>
              <fill>
                <patternFill>
                  <bgColor rgb="FFE58E1A"/>
                </patternFill>
              </fill>
            </x14:dxf>
          </x14:cfRule>
          <xm:sqref>J348</xm:sqref>
        </x14:conditionalFormatting>
        <x14:conditionalFormatting xmlns:xm="http://schemas.microsoft.com/office/excel/2006/main">
          <x14:cfRule type="cellIs" priority="126" operator="notBetween" id="{EE2E9D80-5A87-47BD-A5A1-2355EBA97384}">
            <xm:f>1</xm:f>
            <xm:f>'Control Panel'!$I$32</xm:f>
            <x14:dxf>
              <font>
                <b/>
                <i val="0"/>
                <color theme="0"/>
              </font>
              <fill>
                <patternFill>
                  <bgColor rgb="FFBF311A"/>
                </patternFill>
              </fill>
            </x14:dxf>
          </x14:cfRule>
          <x14:cfRule type="cellIs" priority="127" operator="greaterThan" id="{9E4D2FE5-F65C-4CA5-BFCF-71C5E7B5E69C}">
            <xm:f>'Control Panel'!$I$31</xm:f>
            <x14:dxf>
              <font>
                <b/>
                <i val="0"/>
                <color auto="1"/>
              </font>
              <fill>
                <patternFill>
                  <bgColor rgb="FF949B50"/>
                </patternFill>
              </fill>
            </x14:dxf>
          </x14:cfRule>
          <x14:cfRule type="cellIs" priority="128" operator="greaterThan" id="{EA606F38-846E-4423-BFCF-A0A3F8A6E6C5}">
            <xm:f>'Control Panel'!$I$32</xm:f>
            <x14:dxf>
              <font>
                <b/>
                <i val="0"/>
                <color auto="1"/>
              </font>
              <fill>
                <patternFill>
                  <bgColor rgb="FFE58E1A"/>
                </patternFill>
              </fill>
            </x14:dxf>
          </x14:cfRule>
          <xm:sqref>J359</xm:sqref>
        </x14:conditionalFormatting>
        <x14:conditionalFormatting xmlns:xm="http://schemas.microsoft.com/office/excel/2006/main">
          <x14:cfRule type="cellIs" priority="121" operator="notBetween" id="{7ED27328-9CA3-478C-9B11-C97F537935F4}">
            <xm:f>1</xm:f>
            <xm:f>'Control Panel'!$I$32</xm:f>
            <x14:dxf>
              <font>
                <b/>
                <i val="0"/>
                <color theme="0"/>
              </font>
              <fill>
                <patternFill>
                  <bgColor rgb="FFBF311A"/>
                </patternFill>
              </fill>
            </x14:dxf>
          </x14:cfRule>
          <x14:cfRule type="cellIs" priority="122" operator="greaterThan" id="{335A4783-7F60-464C-BB71-B209BD23950F}">
            <xm:f>'Control Panel'!$I$31</xm:f>
            <x14:dxf>
              <font>
                <b/>
                <i val="0"/>
                <color auto="1"/>
              </font>
              <fill>
                <patternFill>
                  <bgColor rgb="FF949B50"/>
                </patternFill>
              </fill>
            </x14:dxf>
          </x14:cfRule>
          <x14:cfRule type="cellIs" priority="123" operator="greaterThan" id="{D8CE8C16-D24E-4097-8776-29F2618AE6ED}">
            <xm:f>'Control Panel'!$I$32</xm:f>
            <x14:dxf>
              <font>
                <b/>
                <i val="0"/>
                <color auto="1"/>
              </font>
              <fill>
                <patternFill>
                  <bgColor rgb="FFE58E1A"/>
                </patternFill>
              </fill>
            </x14:dxf>
          </x14:cfRule>
          <xm:sqref>J370</xm:sqref>
        </x14:conditionalFormatting>
        <x14:conditionalFormatting xmlns:xm="http://schemas.microsoft.com/office/excel/2006/main">
          <x14:cfRule type="cellIs" priority="116" operator="notBetween" id="{24EEC879-C6B6-424E-A567-D7CC5B582E7B}">
            <xm:f>1</xm:f>
            <xm:f>'Control Panel'!$I$32</xm:f>
            <x14:dxf>
              <font>
                <b/>
                <i val="0"/>
                <color theme="0"/>
              </font>
              <fill>
                <patternFill>
                  <bgColor rgb="FFBF311A"/>
                </patternFill>
              </fill>
            </x14:dxf>
          </x14:cfRule>
          <x14:cfRule type="cellIs" priority="117" operator="greaterThan" id="{B433011D-A5E8-4537-A5F4-F686B34BC0EA}">
            <xm:f>'Control Panel'!$I$31</xm:f>
            <x14:dxf>
              <font>
                <b/>
                <i val="0"/>
                <color auto="1"/>
              </font>
              <fill>
                <patternFill>
                  <bgColor rgb="FF949B50"/>
                </patternFill>
              </fill>
            </x14:dxf>
          </x14:cfRule>
          <x14:cfRule type="cellIs" priority="118" operator="greaterThan" id="{4CC4FE14-CFEA-45A3-AE24-79EA5EED779E}">
            <xm:f>'Control Panel'!$I$32</xm:f>
            <x14:dxf>
              <font>
                <b/>
                <i val="0"/>
                <color auto="1"/>
              </font>
              <fill>
                <patternFill>
                  <bgColor rgb="FFE58E1A"/>
                </patternFill>
              </fill>
            </x14:dxf>
          </x14:cfRule>
          <xm:sqref>J381</xm:sqref>
        </x14:conditionalFormatting>
        <x14:conditionalFormatting xmlns:xm="http://schemas.microsoft.com/office/excel/2006/main">
          <x14:cfRule type="cellIs" priority="111" operator="notBetween" id="{2BE94C8A-5722-4C9D-B75B-83973EF38885}">
            <xm:f>1</xm:f>
            <xm:f>'Control Panel'!$I$32</xm:f>
            <x14:dxf>
              <font>
                <b/>
                <i val="0"/>
                <color theme="0"/>
              </font>
              <fill>
                <patternFill>
                  <bgColor rgb="FFBF311A"/>
                </patternFill>
              </fill>
            </x14:dxf>
          </x14:cfRule>
          <x14:cfRule type="cellIs" priority="112" operator="greaterThan" id="{F7DEE360-6655-4F92-B877-5E953E9B9943}">
            <xm:f>'Control Panel'!$I$31</xm:f>
            <x14:dxf>
              <font>
                <b/>
                <i val="0"/>
                <color auto="1"/>
              </font>
              <fill>
                <patternFill>
                  <bgColor rgb="FF949B50"/>
                </patternFill>
              </fill>
            </x14:dxf>
          </x14:cfRule>
          <x14:cfRule type="cellIs" priority="113" operator="greaterThan" id="{C4B93442-E3C1-40AC-AFCB-0A8FE65A97C0}">
            <xm:f>'Control Panel'!$I$32</xm:f>
            <x14:dxf>
              <font>
                <b/>
                <i val="0"/>
                <color auto="1"/>
              </font>
              <fill>
                <patternFill>
                  <bgColor rgb="FFE58E1A"/>
                </patternFill>
              </fill>
            </x14:dxf>
          </x14:cfRule>
          <xm:sqref>J392</xm:sqref>
        </x14:conditionalFormatting>
        <x14:conditionalFormatting xmlns:xm="http://schemas.microsoft.com/office/excel/2006/main">
          <x14:cfRule type="cellIs" priority="106" operator="notBetween" id="{A5E75E42-F88E-48BC-AAA3-8E4936C6A49F}">
            <xm:f>1</xm:f>
            <xm:f>'Control Panel'!$I$32</xm:f>
            <x14:dxf>
              <font>
                <b/>
                <i val="0"/>
                <color theme="0"/>
              </font>
              <fill>
                <patternFill>
                  <bgColor rgb="FFBF311A"/>
                </patternFill>
              </fill>
            </x14:dxf>
          </x14:cfRule>
          <x14:cfRule type="cellIs" priority="107" operator="greaterThan" id="{B38454B6-7141-4EBD-88AB-930B8615E587}">
            <xm:f>'Control Panel'!$I$31</xm:f>
            <x14:dxf>
              <font>
                <b/>
                <i val="0"/>
                <color auto="1"/>
              </font>
              <fill>
                <patternFill>
                  <bgColor rgb="FF949B50"/>
                </patternFill>
              </fill>
            </x14:dxf>
          </x14:cfRule>
          <x14:cfRule type="cellIs" priority="108" operator="greaterThan" id="{441B90FA-BC66-4FA2-90F0-2F598B150AD9}">
            <xm:f>'Control Panel'!$I$32</xm:f>
            <x14:dxf>
              <font>
                <b/>
                <i val="0"/>
                <color auto="1"/>
              </font>
              <fill>
                <patternFill>
                  <bgColor rgb="FFE58E1A"/>
                </patternFill>
              </fill>
            </x14:dxf>
          </x14:cfRule>
          <xm:sqref>J403</xm:sqref>
        </x14:conditionalFormatting>
        <x14:conditionalFormatting xmlns:xm="http://schemas.microsoft.com/office/excel/2006/main">
          <x14:cfRule type="cellIs" priority="101" operator="notBetween" id="{5E92B61A-2037-4C2B-9DE4-E0AB2ADDB7B4}">
            <xm:f>1</xm:f>
            <xm:f>'Control Panel'!$I$32</xm:f>
            <x14:dxf>
              <font>
                <b/>
                <i val="0"/>
                <color theme="0"/>
              </font>
              <fill>
                <patternFill>
                  <bgColor rgb="FFBF311A"/>
                </patternFill>
              </fill>
            </x14:dxf>
          </x14:cfRule>
          <x14:cfRule type="cellIs" priority="102" operator="greaterThan" id="{0695B7EB-B4D0-4EBF-837A-B3154FD42F75}">
            <xm:f>'Control Panel'!$I$31</xm:f>
            <x14:dxf>
              <font>
                <b/>
                <i val="0"/>
                <color auto="1"/>
              </font>
              <fill>
                <patternFill>
                  <bgColor rgb="FF949B50"/>
                </patternFill>
              </fill>
            </x14:dxf>
          </x14:cfRule>
          <x14:cfRule type="cellIs" priority="103" operator="greaterThan" id="{9C073AAF-98EA-429C-9ED0-168E3E75335C}">
            <xm:f>'Control Panel'!$I$32</xm:f>
            <x14:dxf>
              <font>
                <b/>
                <i val="0"/>
                <color auto="1"/>
              </font>
              <fill>
                <patternFill>
                  <bgColor rgb="FFE58E1A"/>
                </patternFill>
              </fill>
            </x14:dxf>
          </x14:cfRule>
          <xm:sqref>J414</xm:sqref>
        </x14:conditionalFormatting>
        <x14:conditionalFormatting xmlns:xm="http://schemas.microsoft.com/office/excel/2006/main">
          <x14:cfRule type="cellIs" priority="96" operator="notBetween" id="{28EE7A24-ED32-40A0-8DA2-65E062EE8583}">
            <xm:f>1</xm:f>
            <xm:f>'Control Panel'!$I$32</xm:f>
            <x14:dxf>
              <font>
                <b/>
                <i val="0"/>
                <color theme="0"/>
              </font>
              <fill>
                <patternFill>
                  <bgColor rgb="FFBF311A"/>
                </patternFill>
              </fill>
            </x14:dxf>
          </x14:cfRule>
          <x14:cfRule type="cellIs" priority="97" operator="greaterThan" id="{90BBDE0F-0585-4523-8015-6359F623C64F}">
            <xm:f>'Control Panel'!$I$31</xm:f>
            <x14:dxf>
              <font>
                <b/>
                <i val="0"/>
                <color auto="1"/>
              </font>
              <fill>
                <patternFill>
                  <bgColor rgb="FF949B50"/>
                </patternFill>
              </fill>
            </x14:dxf>
          </x14:cfRule>
          <x14:cfRule type="cellIs" priority="98" operator="greaterThan" id="{962BE1C1-D68F-4076-AAD6-D361FA84CD14}">
            <xm:f>'Control Panel'!$I$32</xm:f>
            <x14:dxf>
              <font>
                <b/>
                <i val="0"/>
                <color auto="1"/>
              </font>
              <fill>
                <patternFill>
                  <bgColor rgb="FFE58E1A"/>
                </patternFill>
              </fill>
            </x14:dxf>
          </x14:cfRule>
          <xm:sqref>J425</xm:sqref>
        </x14:conditionalFormatting>
        <x14:conditionalFormatting xmlns:xm="http://schemas.microsoft.com/office/excel/2006/main">
          <x14:cfRule type="cellIs" priority="91" operator="notBetween" id="{C62E21F3-27E5-4294-BEDE-4C37A93F97DE}">
            <xm:f>1</xm:f>
            <xm:f>'Control Panel'!$I$32</xm:f>
            <x14:dxf>
              <font>
                <b/>
                <i val="0"/>
                <color theme="0"/>
              </font>
              <fill>
                <patternFill>
                  <bgColor rgb="FFBF311A"/>
                </patternFill>
              </fill>
            </x14:dxf>
          </x14:cfRule>
          <x14:cfRule type="cellIs" priority="92" operator="greaterThan" id="{93D7C2E7-EE6E-41D1-B91C-6E3BFB70599E}">
            <xm:f>'Control Panel'!$I$31</xm:f>
            <x14:dxf>
              <font>
                <b/>
                <i val="0"/>
                <color auto="1"/>
              </font>
              <fill>
                <patternFill>
                  <bgColor rgb="FF949B50"/>
                </patternFill>
              </fill>
            </x14:dxf>
          </x14:cfRule>
          <x14:cfRule type="cellIs" priority="93" operator="greaterThan" id="{F297D5EA-5E04-4498-9001-78BCE97BEF95}">
            <xm:f>'Control Panel'!$I$32</xm:f>
            <x14:dxf>
              <font>
                <b/>
                <i val="0"/>
                <color auto="1"/>
              </font>
              <fill>
                <patternFill>
                  <bgColor rgb="FFE58E1A"/>
                </patternFill>
              </fill>
            </x14:dxf>
          </x14:cfRule>
          <xm:sqref>J436</xm:sqref>
        </x14:conditionalFormatting>
        <x14:conditionalFormatting xmlns:xm="http://schemas.microsoft.com/office/excel/2006/main">
          <x14:cfRule type="cellIs" priority="86" operator="notBetween" id="{2EE78F99-1A5D-442C-834D-73A27E3D7380}">
            <xm:f>1</xm:f>
            <xm:f>'Control Panel'!$I$32</xm:f>
            <x14:dxf>
              <font>
                <b/>
                <i val="0"/>
                <color theme="0"/>
              </font>
              <fill>
                <patternFill>
                  <bgColor rgb="FFBF311A"/>
                </patternFill>
              </fill>
            </x14:dxf>
          </x14:cfRule>
          <x14:cfRule type="cellIs" priority="87" operator="greaterThan" id="{6A38EEEE-BABE-42EB-ABCC-813D6A6FBB49}">
            <xm:f>'Control Panel'!$I$31</xm:f>
            <x14:dxf>
              <font>
                <b/>
                <i val="0"/>
                <color auto="1"/>
              </font>
              <fill>
                <patternFill>
                  <bgColor rgb="FF949B50"/>
                </patternFill>
              </fill>
            </x14:dxf>
          </x14:cfRule>
          <x14:cfRule type="cellIs" priority="88" operator="greaterThan" id="{42C1E8FE-AACB-47C2-BA7D-B195B8345E91}">
            <xm:f>'Control Panel'!$I$32</xm:f>
            <x14:dxf>
              <font>
                <b/>
                <i val="0"/>
                <color auto="1"/>
              </font>
              <fill>
                <patternFill>
                  <bgColor rgb="FFE58E1A"/>
                </patternFill>
              </fill>
            </x14:dxf>
          </x14:cfRule>
          <xm:sqref>J447</xm:sqref>
        </x14:conditionalFormatting>
        <x14:conditionalFormatting xmlns:xm="http://schemas.microsoft.com/office/excel/2006/main">
          <x14:cfRule type="cellIs" priority="81" operator="notBetween" id="{526F269D-42BD-471E-BFB6-8BBB93D13E1B}">
            <xm:f>1</xm:f>
            <xm:f>'Control Panel'!$I$32</xm:f>
            <x14:dxf>
              <font>
                <b/>
                <i val="0"/>
                <color theme="0"/>
              </font>
              <fill>
                <patternFill>
                  <bgColor rgb="FFBF311A"/>
                </patternFill>
              </fill>
            </x14:dxf>
          </x14:cfRule>
          <x14:cfRule type="cellIs" priority="82" operator="greaterThan" id="{7F8BD3AB-DCBD-43D7-903E-E8AE49248A7C}">
            <xm:f>'Control Panel'!$I$31</xm:f>
            <x14:dxf>
              <font>
                <b/>
                <i val="0"/>
                <color auto="1"/>
              </font>
              <fill>
                <patternFill>
                  <bgColor rgb="FF949B50"/>
                </patternFill>
              </fill>
            </x14:dxf>
          </x14:cfRule>
          <x14:cfRule type="cellIs" priority="83" operator="greaterThan" id="{2F32086F-7E0F-40B0-9E6E-C7CB68358338}">
            <xm:f>'Control Panel'!$I$32</xm:f>
            <x14:dxf>
              <font>
                <b/>
                <i val="0"/>
                <color auto="1"/>
              </font>
              <fill>
                <patternFill>
                  <bgColor rgb="FFE58E1A"/>
                </patternFill>
              </fill>
            </x14:dxf>
          </x14:cfRule>
          <xm:sqref>J458</xm:sqref>
        </x14:conditionalFormatting>
        <x14:conditionalFormatting xmlns:xm="http://schemas.microsoft.com/office/excel/2006/main">
          <x14:cfRule type="cellIs" priority="76" operator="notBetween" id="{522E517F-5852-4B29-B9A2-A86D77747C1A}">
            <xm:f>1</xm:f>
            <xm:f>'Control Panel'!$I$32</xm:f>
            <x14:dxf>
              <font>
                <b/>
                <i val="0"/>
                <color theme="0"/>
              </font>
              <fill>
                <patternFill>
                  <bgColor rgb="FFBF311A"/>
                </patternFill>
              </fill>
            </x14:dxf>
          </x14:cfRule>
          <x14:cfRule type="cellIs" priority="77" operator="greaterThan" id="{32CF13E5-A053-465B-932B-B387E4FBA48A}">
            <xm:f>'Control Panel'!$I$31</xm:f>
            <x14:dxf>
              <font>
                <b/>
                <i val="0"/>
                <color auto="1"/>
              </font>
              <fill>
                <patternFill>
                  <bgColor rgb="FF949B50"/>
                </patternFill>
              </fill>
            </x14:dxf>
          </x14:cfRule>
          <x14:cfRule type="cellIs" priority="78" operator="greaterThan" id="{9E256481-B594-492D-94E2-9D99EE1585A6}">
            <xm:f>'Control Panel'!$I$32</xm:f>
            <x14:dxf>
              <font>
                <b/>
                <i val="0"/>
                <color auto="1"/>
              </font>
              <fill>
                <patternFill>
                  <bgColor rgb="FFE58E1A"/>
                </patternFill>
              </fill>
            </x14:dxf>
          </x14:cfRule>
          <xm:sqref>J469</xm:sqref>
        </x14:conditionalFormatting>
        <x14:conditionalFormatting xmlns:xm="http://schemas.microsoft.com/office/excel/2006/main">
          <x14:cfRule type="cellIs" priority="71" operator="notBetween" id="{11EBB781-16FA-4B4E-908C-44EEDCB49007}">
            <xm:f>1</xm:f>
            <xm:f>'Control Panel'!$I$32</xm:f>
            <x14:dxf>
              <font>
                <b/>
                <i val="0"/>
                <color theme="0"/>
              </font>
              <fill>
                <patternFill>
                  <bgColor rgb="FFBF311A"/>
                </patternFill>
              </fill>
            </x14:dxf>
          </x14:cfRule>
          <x14:cfRule type="cellIs" priority="72" operator="greaterThan" id="{B450EF52-F131-40EC-8251-69E3CFC076CB}">
            <xm:f>'Control Panel'!$I$31</xm:f>
            <x14:dxf>
              <font>
                <b/>
                <i val="0"/>
                <color auto="1"/>
              </font>
              <fill>
                <patternFill>
                  <bgColor rgb="FF949B50"/>
                </patternFill>
              </fill>
            </x14:dxf>
          </x14:cfRule>
          <x14:cfRule type="cellIs" priority="73" operator="greaterThan" id="{B9522F65-C54B-4BB7-92E9-B405EBDC13F6}">
            <xm:f>'Control Panel'!$I$32</xm:f>
            <x14:dxf>
              <font>
                <b/>
                <i val="0"/>
                <color auto="1"/>
              </font>
              <fill>
                <patternFill>
                  <bgColor rgb="FFE58E1A"/>
                </patternFill>
              </fill>
            </x14:dxf>
          </x14:cfRule>
          <xm:sqref>J480</xm:sqref>
        </x14:conditionalFormatting>
        <x14:conditionalFormatting xmlns:xm="http://schemas.microsoft.com/office/excel/2006/main">
          <x14:cfRule type="cellIs" priority="66" operator="notBetween" id="{5E4EC987-3F42-4C7B-AD20-580A4731BAA8}">
            <xm:f>1</xm:f>
            <xm:f>'Control Panel'!$I$32</xm:f>
            <x14:dxf>
              <font>
                <b/>
                <i val="0"/>
                <color theme="0"/>
              </font>
              <fill>
                <patternFill>
                  <bgColor rgb="FFBF311A"/>
                </patternFill>
              </fill>
            </x14:dxf>
          </x14:cfRule>
          <x14:cfRule type="cellIs" priority="67" operator="greaterThan" id="{F9FB0C84-7C42-4251-8EE1-FAB65B32EB9E}">
            <xm:f>'Control Panel'!$I$31</xm:f>
            <x14:dxf>
              <font>
                <b/>
                <i val="0"/>
                <color auto="1"/>
              </font>
              <fill>
                <patternFill>
                  <bgColor rgb="FF949B50"/>
                </patternFill>
              </fill>
            </x14:dxf>
          </x14:cfRule>
          <x14:cfRule type="cellIs" priority="68" operator="greaterThan" id="{8636E086-6A01-4A27-A3F3-E5EC10AEF25C}">
            <xm:f>'Control Panel'!$I$32</xm:f>
            <x14:dxf>
              <font>
                <b/>
                <i val="0"/>
                <color auto="1"/>
              </font>
              <fill>
                <patternFill>
                  <bgColor rgb="FFE58E1A"/>
                </patternFill>
              </fill>
            </x14:dxf>
          </x14:cfRule>
          <xm:sqref>J491</xm:sqref>
        </x14:conditionalFormatting>
        <x14:conditionalFormatting xmlns:xm="http://schemas.microsoft.com/office/excel/2006/main">
          <x14:cfRule type="cellIs" priority="61" operator="notBetween" id="{9B5631C8-EA8D-421B-8209-6403BE3737DB}">
            <xm:f>1</xm:f>
            <xm:f>'Control Panel'!$I$32</xm:f>
            <x14:dxf>
              <font>
                <b/>
                <i val="0"/>
                <color theme="0"/>
              </font>
              <fill>
                <patternFill>
                  <bgColor rgb="FFBF311A"/>
                </patternFill>
              </fill>
            </x14:dxf>
          </x14:cfRule>
          <x14:cfRule type="cellIs" priority="62" operator="greaterThan" id="{C68588F8-31E3-4A59-8A8C-9F47930835D5}">
            <xm:f>'Control Panel'!$I$31</xm:f>
            <x14:dxf>
              <font>
                <b/>
                <i val="0"/>
                <color auto="1"/>
              </font>
              <fill>
                <patternFill>
                  <bgColor rgb="FF949B50"/>
                </patternFill>
              </fill>
            </x14:dxf>
          </x14:cfRule>
          <x14:cfRule type="cellIs" priority="63" operator="greaterThan" id="{29403F53-F05F-4818-BC79-C81C7A6E8B9B}">
            <xm:f>'Control Panel'!$I$32</xm:f>
            <x14:dxf>
              <font>
                <b/>
                <i val="0"/>
                <color auto="1"/>
              </font>
              <fill>
                <patternFill>
                  <bgColor rgb="FFE58E1A"/>
                </patternFill>
              </fill>
            </x14:dxf>
          </x14:cfRule>
          <xm:sqref>J502</xm:sqref>
        </x14:conditionalFormatting>
        <x14:conditionalFormatting xmlns:xm="http://schemas.microsoft.com/office/excel/2006/main">
          <x14:cfRule type="cellIs" priority="56" operator="notBetween" id="{4FF84EEB-2230-4D59-ABD2-A14AE9940207}">
            <xm:f>1</xm:f>
            <xm:f>'Control Panel'!$I$32</xm:f>
            <x14:dxf>
              <font>
                <b/>
                <i val="0"/>
                <color theme="0"/>
              </font>
              <fill>
                <patternFill>
                  <bgColor rgb="FFBF311A"/>
                </patternFill>
              </fill>
            </x14:dxf>
          </x14:cfRule>
          <x14:cfRule type="cellIs" priority="57" operator="greaterThan" id="{CDE8F7FB-D3C4-4D1E-98F7-A9EDB4D3D39A}">
            <xm:f>'Control Panel'!$I$31</xm:f>
            <x14:dxf>
              <font>
                <b/>
                <i val="0"/>
                <color auto="1"/>
              </font>
              <fill>
                <patternFill>
                  <bgColor rgb="FF949B50"/>
                </patternFill>
              </fill>
            </x14:dxf>
          </x14:cfRule>
          <x14:cfRule type="cellIs" priority="58" operator="greaterThan" id="{B29D085C-679D-45F4-9202-35765C3129AA}">
            <xm:f>'Control Panel'!$I$32</xm:f>
            <x14:dxf>
              <font>
                <b/>
                <i val="0"/>
                <color auto="1"/>
              </font>
              <fill>
                <patternFill>
                  <bgColor rgb="FFE58E1A"/>
                </patternFill>
              </fill>
            </x14:dxf>
          </x14:cfRule>
          <xm:sqref>J513</xm:sqref>
        </x14:conditionalFormatting>
        <x14:conditionalFormatting xmlns:xm="http://schemas.microsoft.com/office/excel/2006/main">
          <x14:cfRule type="cellIs" priority="51" operator="notBetween" id="{80B2AFE6-B423-4E29-A2FD-A7422BCC1DE9}">
            <xm:f>1</xm:f>
            <xm:f>'Control Panel'!$I$32</xm:f>
            <x14:dxf>
              <font>
                <b/>
                <i val="0"/>
                <color theme="0"/>
              </font>
              <fill>
                <patternFill>
                  <bgColor rgb="FFBF311A"/>
                </patternFill>
              </fill>
            </x14:dxf>
          </x14:cfRule>
          <x14:cfRule type="cellIs" priority="52" operator="greaterThan" id="{E505B0D6-5883-4A8C-B3A5-088719955D19}">
            <xm:f>'Control Panel'!$I$31</xm:f>
            <x14:dxf>
              <font>
                <b/>
                <i val="0"/>
                <color auto="1"/>
              </font>
              <fill>
                <patternFill>
                  <bgColor rgb="FF949B50"/>
                </patternFill>
              </fill>
            </x14:dxf>
          </x14:cfRule>
          <x14:cfRule type="cellIs" priority="53" operator="greaterThan" id="{288B5D53-F4DF-4B1C-B45D-71E10FDE75E0}">
            <xm:f>'Control Panel'!$I$32</xm:f>
            <x14:dxf>
              <font>
                <b/>
                <i val="0"/>
                <color auto="1"/>
              </font>
              <fill>
                <patternFill>
                  <bgColor rgb="FFE58E1A"/>
                </patternFill>
              </fill>
            </x14:dxf>
          </x14:cfRule>
          <xm:sqref>J524</xm:sqref>
        </x14:conditionalFormatting>
        <x14:conditionalFormatting xmlns:xm="http://schemas.microsoft.com/office/excel/2006/main">
          <x14:cfRule type="cellIs" priority="46" operator="notBetween" id="{7389FA97-B773-404E-9ED2-D3EC9C40D2F2}">
            <xm:f>1</xm:f>
            <xm:f>'Control Panel'!$I$32</xm:f>
            <x14:dxf>
              <font>
                <b/>
                <i val="0"/>
                <color theme="0"/>
              </font>
              <fill>
                <patternFill>
                  <bgColor rgb="FFBF311A"/>
                </patternFill>
              </fill>
            </x14:dxf>
          </x14:cfRule>
          <x14:cfRule type="cellIs" priority="47" operator="greaterThan" id="{2517A225-1F03-4A1E-A980-BBB444A99254}">
            <xm:f>'Control Panel'!$I$31</xm:f>
            <x14:dxf>
              <font>
                <b/>
                <i val="0"/>
                <color auto="1"/>
              </font>
              <fill>
                <patternFill>
                  <bgColor rgb="FF949B50"/>
                </patternFill>
              </fill>
            </x14:dxf>
          </x14:cfRule>
          <x14:cfRule type="cellIs" priority="48" operator="greaterThan" id="{FF6C3565-E7AA-46E1-BC88-D484380B543D}">
            <xm:f>'Control Panel'!$I$32</xm:f>
            <x14:dxf>
              <font>
                <b/>
                <i val="0"/>
                <color auto="1"/>
              </font>
              <fill>
                <patternFill>
                  <bgColor rgb="FFE58E1A"/>
                </patternFill>
              </fill>
            </x14:dxf>
          </x14:cfRule>
          <xm:sqref>J535</xm:sqref>
        </x14:conditionalFormatting>
        <x14:conditionalFormatting xmlns:xm="http://schemas.microsoft.com/office/excel/2006/main">
          <x14:cfRule type="cellIs" priority="41" operator="notBetween" id="{45E00246-C6F3-44A0-B0DD-E546ABE5B315}">
            <xm:f>1</xm:f>
            <xm:f>'Control Panel'!$I$32</xm:f>
            <x14:dxf>
              <font>
                <b/>
                <i val="0"/>
                <color theme="0"/>
              </font>
              <fill>
                <patternFill>
                  <bgColor rgb="FFBF311A"/>
                </patternFill>
              </fill>
            </x14:dxf>
          </x14:cfRule>
          <x14:cfRule type="cellIs" priority="42" operator="greaterThan" id="{604FA404-782B-4631-AA5A-283FD28E46AE}">
            <xm:f>'Control Panel'!$I$31</xm:f>
            <x14:dxf>
              <font>
                <b/>
                <i val="0"/>
                <color auto="1"/>
              </font>
              <fill>
                <patternFill>
                  <bgColor rgb="FF949B50"/>
                </patternFill>
              </fill>
            </x14:dxf>
          </x14:cfRule>
          <x14:cfRule type="cellIs" priority="43" operator="greaterThan" id="{DFE404B7-49BE-49A1-910E-C33128C96E06}">
            <xm:f>'Control Panel'!$I$32</xm:f>
            <x14:dxf>
              <font>
                <b/>
                <i val="0"/>
                <color auto="1"/>
              </font>
              <fill>
                <patternFill>
                  <bgColor rgb="FFE58E1A"/>
                </patternFill>
              </fill>
            </x14:dxf>
          </x14:cfRule>
          <xm:sqref>J546</xm:sqref>
        </x14:conditionalFormatting>
        <x14:conditionalFormatting xmlns:xm="http://schemas.microsoft.com/office/excel/2006/main">
          <x14:cfRule type="cellIs" priority="36" operator="notBetween" id="{464DE158-2D2D-4F89-B683-A20812E533FA}">
            <xm:f>1</xm:f>
            <xm:f>'Control Panel'!$I$32</xm:f>
            <x14:dxf>
              <font>
                <b/>
                <i val="0"/>
                <color theme="0"/>
              </font>
              <fill>
                <patternFill>
                  <bgColor rgb="FFBF311A"/>
                </patternFill>
              </fill>
            </x14:dxf>
          </x14:cfRule>
          <x14:cfRule type="cellIs" priority="37" operator="greaterThan" id="{36A9445E-A683-4C4E-ACD1-C6C3FE70EB0B}">
            <xm:f>'Control Panel'!$I$31</xm:f>
            <x14:dxf>
              <font>
                <b/>
                <i val="0"/>
                <color auto="1"/>
              </font>
              <fill>
                <patternFill>
                  <bgColor rgb="FF949B50"/>
                </patternFill>
              </fill>
            </x14:dxf>
          </x14:cfRule>
          <x14:cfRule type="cellIs" priority="38" operator="greaterThan" id="{B4573E7A-874C-4C21-8F52-ABEE20402A86}">
            <xm:f>'Control Panel'!$I$32</xm:f>
            <x14:dxf>
              <font>
                <b/>
                <i val="0"/>
                <color auto="1"/>
              </font>
              <fill>
                <patternFill>
                  <bgColor rgb="FFE58E1A"/>
                </patternFill>
              </fill>
            </x14:dxf>
          </x14:cfRule>
          <xm:sqref>J557</xm:sqref>
        </x14:conditionalFormatting>
        <x14:conditionalFormatting xmlns:xm="http://schemas.microsoft.com/office/excel/2006/main">
          <x14:cfRule type="cellIs" priority="31" operator="notBetween" id="{7AA71DD4-AD64-419C-BDF6-4061A070A8CC}">
            <xm:f>1</xm:f>
            <xm:f>'Control Panel'!$I$32</xm:f>
            <x14:dxf>
              <font>
                <b/>
                <i val="0"/>
                <color theme="0"/>
              </font>
              <fill>
                <patternFill>
                  <bgColor rgb="FFBF311A"/>
                </patternFill>
              </fill>
            </x14:dxf>
          </x14:cfRule>
          <x14:cfRule type="cellIs" priority="32" operator="greaterThan" id="{AA5C92A7-7922-4A87-98E7-023E3B8FB237}">
            <xm:f>'Control Panel'!$I$31</xm:f>
            <x14:dxf>
              <font>
                <b/>
                <i val="0"/>
                <color auto="1"/>
              </font>
              <fill>
                <patternFill>
                  <bgColor rgb="FF949B50"/>
                </patternFill>
              </fill>
            </x14:dxf>
          </x14:cfRule>
          <x14:cfRule type="cellIs" priority="33" operator="greaterThan" id="{75374A94-810F-466A-83AA-1498B7F998EA}">
            <xm:f>'Control Panel'!$I$32</xm:f>
            <x14:dxf>
              <font>
                <b/>
                <i val="0"/>
                <color auto="1"/>
              </font>
              <fill>
                <patternFill>
                  <bgColor rgb="FFE58E1A"/>
                </patternFill>
              </fill>
            </x14:dxf>
          </x14:cfRule>
          <xm:sqref>J568</xm:sqref>
        </x14:conditionalFormatting>
        <x14:conditionalFormatting xmlns:xm="http://schemas.microsoft.com/office/excel/2006/main">
          <x14:cfRule type="cellIs" priority="26" operator="notBetween" id="{2A1C55E8-010E-4369-901D-B5C04659231C}">
            <xm:f>1</xm:f>
            <xm:f>'Control Panel'!$I$32</xm:f>
            <x14:dxf>
              <font>
                <b/>
                <i val="0"/>
                <color theme="0"/>
              </font>
              <fill>
                <patternFill>
                  <bgColor rgb="FFBF311A"/>
                </patternFill>
              </fill>
            </x14:dxf>
          </x14:cfRule>
          <x14:cfRule type="cellIs" priority="27" operator="greaterThan" id="{2A77AB62-68CF-46B1-9E56-341DD89DD68E}">
            <xm:f>'Control Panel'!$I$31</xm:f>
            <x14:dxf>
              <font>
                <b/>
                <i val="0"/>
                <color auto="1"/>
              </font>
              <fill>
                <patternFill>
                  <bgColor rgb="FF949B50"/>
                </patternFill>
              </fill>
            </x14:dxf>
          </x14:cfRule>
          <x14:cfRule type="cellIs" priority="28" operator="greaterThan" id="{5692B325-C31D-4AFB-B220-1A8485584432}">
            <xm:f>'Control Panel'!$I$32</xm:f>
            <x14:dxf>
              <font>
                <b/>
                <i val="0"/>
                <color auto="1"/>
              </font>
              <fill>
                <patternFill>
                  <bgColor rgb="FFE58E1A"/>
                </patternFill>
              </fill>
            </x14:dxf>
          </x14:cfRule>
          <xm:sqref>J579</xm:sqref>
        </x14:conditionalFormatting>
        <x14:conditionalFormatting xmlns:xm="http://schemas.microsoft.com/office/excel/2006/main">
          <x14:cfRule type="cellIs" priority="21" operator="notBetween" id="{D311F935-90EE-4471-AB73-C4B65E22BD8B}">
            <xm:f>1</xm:f>
            <xm:f>'Control Panel'!$I$32</xm:f>
            <x14:dxf>
              <font>
                <b/>
                <i val="0"/>
                <color theme="0"/>
              </font>
              <fill>
                <patternFill>
                  <bgColor rgb="FFBF311A"/>
                </patternFill>
              </fill>
            </x14:dxf>
          </x14:cfRule>
          <x14:cfRule type="cellIs" priority="22" operator="greaterThan" id="{A4EFEFED-DBBB-4A13-B824-BF7C48E65251}">
            <xm:f>'Control Panel'!$I$31</xm:f>
            <x14:dxf>
              <font>
                <b/>
                <i val="0"/>
                <color auto="1"/>
              </font>
              <fill>
                <patternFill>
                  <bgColor rgb="FF949B50"/>
                </patternFill>
              </fill>
            </x14:dxf>
          </x14:cfRule>
          <x14:cfRule type="cellIs" priority="23" operator="greaterThan" id="{6305083C-A86D-4179-B6B3-054FCD005CBD}">
            <xm:f>'Control Panel'!$I$32</xm:f>
            <x14:dxf>
              <font>
                <b/>
                <i val="0"/>
                <color auto="1"/>
              </font>
              <fill>
                <patternFill>
                  <bgColor rgb="FFE58E1A"/>
                </patternFill>
              </fill>
            </x14:dxf>
          </x14:cfRule>
          <xm:sqref>J590</xm:sqref>
        </x14:conditionalFormatting>
        <x14:conditionalFormatting xmlns:xm="http://schemas.microsoft.com/office/excel/2006/main">
          <x14:cfRule type="cellIs" priority="16" operator="notBetween" id="{E370BC32-8BCB-4917-8B74-49091AE56D57}">
            <xm:f>1</xm:f>
            <xm:f>'Control Panel'!$I$32</xm:f>
            <x14:dxf>
              <font>
                <b/>
                <i val="0"/>
                <color theme="0"/>
              </font>
              <fill>
                <patternFill>
                  <bgColor rgb="FFBF311A"/>
                </patternFill>
              </fill>
            </x14:dxf>
          </x14:cfRule>
          <x14:cfRule type="cellIs" priority="17" operator="greaterThan" id="{A6BBADED-E35C-4E24-B18C-7E03E998B03F}">
            <xm:f>'Control Panel'!$I$31</xm:f>
            <x14:dxf>
              <font>
                <b/>
                <i val="0"/>
                <color auto="1"/>
              </font>
              <fill>
                <patternFill>
                  <bgColor rgb="FF949B50"/>
                </patternFill>
              </fill>
            </x14:dxf>
          </x14:cfRule>
          <x14:cfRule type="cellIs" priority="18" operator="greaterThan" id="{1125B9B5-9EFD-4097-B187-66427F5BC705}">
            <xm:f>'Control Panel'!$I$32</xm:f>
            <x14:dxf>
              <font>
                <b/>
                <i val="0"/>
                <color auto="1"/>
              </font>
              <fill>
                <patternFill>
                  <bgColor rgb="FFE58E1A"/>
                </patternFill>
              </fill>
            </x14:dxf>
          </x14:cfRule>
          <xm:sqref>J601</xm:sqref>
        </x14:conditionalFormatting>
        <x14:conditionalFormatting xmlns:xm="http://schemas.microsoft.com/office/excel/2006/main">
          <x14:cfRule type="cellIs" priority="11" operator="notBetween" id="{EA45B449-9E9E-46E9-9697-AA3448DA10ED}">
            <xm:f>1</xm:f>
            <xm:f>'Control Panel'!$I$32</xm:f>
            <x14:dxf>
              <font>
                <b/>
                <i val="0"/>
                <color theme="0"/>
              </font>
              <fill>
                <patternFill>
                  <bgColor rgb="FFBF311A"/>
                </patternFill>
              </fill>
            </x14:dxf>
          </x14:cfRule>
          <x14:cfRule type="cellIs" priority="12" operator="greaterThan" id="{BB27B34B-04C8-4F90-BC36-24C1C1355993}">
            <xm:f>'Control Panel'!$I$31</xm:f>
            <x14:dxf>
              <font>
                <b/>
                <i val="0"/>
                <color auto="1"/>
              </font>
              <fill>
                <patternFill>
                  <bgColor rgb="FF949B50"/>
                </patternFill>
              </fill>
            </x14:dxf>
          </x14:cfRule>
          <x14:cfRule type="cellIs" priority="13" operator="greaterThan" id="{1EF72B82-31CE-4F83-A9DE-B82FF0796A67}">
            <xm:f>'Control Panel'!$I$32</xm:f>
            <x14:dxf>
              <font>
                <b/>
                <i val="0"/>
                <color auto="1"/>
              </font>
              <fill>
                <patternFill>
                  <bgColor rgb="FFE58E1A"/>
                </patternFill>
              </fill>
            </x14:dxf>
          </x14:cfRule>
          <xm:sqref>J612</xm:sqref>
        </x14:conditionalFormatting>
        <x14:conditionalFormatting xmlns:xm="http://schemas.microsoft.com/office/excel/2006/main">
          <x14:cfRule type="cellIs" priority="6" operator="notBetween" id="{D540B720-E03D-4491-97CD-0BFC67C30312}">
            <xm:f>1</xm:f>
            <xm:f>'Control Panel'!$I$32</xm:f>
            <x14:dxf>
              <font>
                <b/>
                <i val="0"/>
                <color theme="0"/>
              </font>
              <fill>
                <patternFill>
                  <bgColor rgb="FFBF311A"/>
                </patternFill>
              </fill>
            </x14:dxf>
          </x14:cfRule>
          <x14:cfRule type="cellIs" priority="7" operator="greaterThan" id="{D6799DFC-BCE8-4E74-A275-E895D72F688B}">
            <xm:f>'Control Panel'!$I$31</xm:f>
            <x14:dxf>
              <font>
                <b/>
                <i val="0"/>
                <color auto="1"/>
              </font>
              <fill>
                <patternFill>
                  <bgColor rgb="FF949B50"/>
                </patternFill>
              </fill>
            </x14:dxf>
          </x14:cfRule>
          <x14:cfRule type="cellIs" priority="8" operator="greaterThan" id="{7D14A221-8F69-4B0E-AD28-92D771B72404}">
            <xm:f>'Control Panel'!$I$32</xm:f>
            <x14:dxf>
              <font>
                <b/>
                <i val="0"/>
                <color auto="1"/>
              </font>
              <fill>
                <patternFill>
                  <bgColor rgb="FFE58E1A"/>
                </patternFill>
              </fill>
            </x14:dxf>
          </x14:cfRule>
          <xm:sqref>J623</xm:sqref>
        </x14:conditionalFormatting>
      </x14:conditionalFormatting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0">
    <pageSetUpPr fitToPage="1"/>
  </sheetPr>
  <dimension ref="A1:AI159"/>
  <sheetViews>
    <sheetView showGridLines="0" showRowColHeaders="0" workbookViewId="0">
      <pane ySplit="12" topLeftCell="A13" activePane="bottomLeft" state="frozen"/>
      <selection activeCell="B16" sqref="B16"/>
      <selection pane="bottomLeft" activeCell="B16" sqref="B16"/>
    </sheetView>
  </sheetViews>
  <sheetFormatPr defaultColWidth="0" defaultRowHeight="15" x14ac:dyDescent="0.25"/>
  <cols>
    <col min="1" max="1" width="8.7109375" style="218" customWidth="1"/>
    <col min="2" max="2" width="65.7109375" style="219" customWidth="1"/>
    <col min="3" max="3" width="12.7109375" style="220" customWidth="1"/>
    <col min="4" max="4" width="12.7109375" style="221" customWidth="1"/>
    <col min="5" max="5" width="12.7109375" style="220" customWidth="1"/>
    <col min="6" max="6" width="27.7109375" style="222" customWidth="1"/>
    <col min="7" max="7" width="35.7109375" style="219" customWidth="1"/>
    <col min="8" max="8" width="3.7109375" style="2" customWidth="1"/>
    <col min="9" max="34" width="9.140625" style="2" hidden="1" customWidth="1"/>
    <col min="35" max="35" width="4.140625" style="2" hidden="1" customWidth="1"/>
    <col min="36" max="16384" width="9.140625" style="2" hidden="1"/>
  </cols>
  <sheetData>
    <row r="1" spans="1:35" ht="15" customHeight="1" x14ac:dyDescent="0.25">
      <c r="A1" s="548" t="str">
        <f>'Accounts Payable'!A1</f>
        <v>Replace this text with vendor name in the first module.</v>
      </c>
      <c r="B1" s="548"/>
      <c r="C1" s="548"/>
      <c r="D1" s="548"/>
      <c r="E1" s="548"/>
      <c r="F1" s="548"/>
      <c r="G1" s="548"/>
    </row>
    <row r="2" spans="1:35" x14ac:dyDescent="0.25">
      <c r="A2" s="210" t="s">
        <v>8</v>
      </c>
      <c r="B2" s="538" t="s">
        <v>193</v>
      </c>
      <c r="C2" s="538"/>
      <c r="D2" s="538"/>
      <c r="E2" s="538"/>
      <c r="F2" s="538"/>
      <c r="G2" s="538"/>
      <c r="AB2" s="2" t="s">
        <v>219</v>
      </c>
      <c r="AC2" s="2">
        <f>SUBTOTAL(3,A13:A159)</f>
        <v>147</v>
      </c>
    </row>
    <row r="3" spans="1:35" ht="45" customHeight="1" x14ac:dyDescent="0.25">
      <c r="A3" s="232" t="str">
        <f>'Control Panel'!F36</f>
        <v>Y</v>
      </c>
      <c r="B3" s="543" t="str">
        <f>'Control Panel'!H36</f>
        <v>Functionality is provided out of the box through the completion of a task associated with a routine configurable area that includes, but is not limited to, user-defined fields, delivered or configurable workflows, alerts or notifications, standard import/export, table driven setups and standard reports with no changes.  These configuration areas will not be affected by a future upgrade.  The proposed services include implementation and training on this functionality, unless specifically excluded in the Statement of Work, as part of the deployment of the solution.</v>
      </c>
      <c r="C3" s="543"/>
      <c r="D3" s="543"/>
      <c r="E3" s="543"/>
      <c r="F3" s="543"/>
      <c r="G3" s="543"/>
    </row>
    <row r="4" spans="1:35" x14ac:dyDescent="0.25">
      <c r="A4" s="233" t="str">
        <f>'Control Panel'!F37</f>
        <v>R</v>
      </c>
      <c r="B4" s="544" t="str">
        <f>'Control Panel'!H37</f>
        <v>Functionality is provided through reports generated using proposed Reporting Tools.</v>
      </c>
      <c r="C4" s="544"/>
      <c r="D4" s="544"/>
      <c r="E4" s="544"/>
      <c r="F4" s="544"/>
      <c r="G4" s="544"/>
    </row>
    <row r="5" spans="1:35" ht="30" customHeight="1" x14ac:dyDescent="0.25">
      <c r="A5" s="232" t="str">
        <f>'Control Panel'!F38</f>
        <v>T</v>
      </c>
      <c r="B5" s="543" t="str">
        <f>'Control Panel'!H38</f>
        <v>Functionality is provided by proposed third party functionality (i.e., third party is defined as a separate software vendor from the primary software vendor).  The pricing of all third party products that provide this functionality MUST be included in the cost proposal.</v>
      </c>
      <c r="C5" s="543"/>
      <c r="D5" s="543"/>
      <c r="E5" s="543"/>
      <c r="F5" s="543"/>
      <c r="G5" s="543"/>
    </row>
    <row r="6" spans="1:35" x14ac:dyDescent="0.25">
      <c r="A6" s="233" t="str">
        <f>'Control Panel'!F39</f>
        <v>M</v>
      </c>
      <c r="B6" s="544" t="str">
        <f>'Control Panel'!H39</f>
        <v>Functionality is provided through customization to the application, including creation of a new workflow or development of a custom interface, that may have an impact on future upgradability.</v>
      </c>
      <c r="C6" s="544"/>
      <c r="D6" s="544"/>
      <c r="E6" s="544"/>
      <c r="F6" s="544"/>
      <c r="G6" s="544"/>
    </row>
    <row r="7" spans="1:35" ht="16.5" customHeight="1" x14ac:dyDescent="0.25">
      <c r="A7" s="232" t="str">
        <f>'Control Panel'!F40</f>
        <v>F</v>
      </c>
      <c r="B7" s="543" t="str">
        <f>'Control Panel'!H40</f>
        <v>Functionality is provided through a future general availability (GA) release that is scheduled to occur within 1 year of the proposal response.</v>
      </c>
      <c r="C7" s="543"/>
      <c r="D7" s="543"/>
      <c r="E7" s="543"/>
      <c r="F7" s="543"/>
      <c r="G7" s="543"/>
    </row>
    <row r="8" spans="1:35" x14ac:dyDescent="0.25">
      <c r="A8" s="233" t="str">
        <f>'Control Panel'!F41</f>
        <v>N</v>
      </c>
      <c r="B8" s="544" t="str">
        <f>'Control Panel'!H41</f>
        <v>Functionality is not provided.</v>
      </c>
      <c r="C8" s="544"/>
      <c r="D8" s="544"/>
      <c r="E8" s="544"/>
      <c r="F8" s="544"/>
      <c r="G8" s="544"/>
    </row>
    <row r="9" spans="1:35" x14ac:dyDescent="0.25">
      <c r="A9" s="545" t="str">
        <f>'Control Panel'!I25</f>
        <v>Replace this text with the primary product name(s) which satisfy requirements.</v>
      </c>
      <c r="B9" s="546"/>
      <c r="C9" s="546"/>
      <c r="D9" s="546"/>
      <c r="E9" s="546"/>
      <c r="F9" s="546"/>
      <c r="G9" s="547"/>
    </row>
    <row r="10" spans="1:35" ht="15" customHeight="1" x14ac:dyDescent="0.25">
      <c r="A10" s="541" t="str">
        <f>'Control Panel'!F64&amp;" - "&amp;'Control Panel'!E64</f>
        <v>4.19 - Misc Billing &amp; AR</v>
      </c>
      <c r="B10" s="541"/>
      <c r="C10" s="541"/>
      <c r="D10" s="542" t="str">
        <f>A9</f>
        <v>Replace this text with the primary product name(s) which satisfy requirements.</v>
      </c>
      <c r="E10" s="542"/>
      <c r="F10" s="542"/>
      <c r="G10" s="542"/>
    </row>
    <row r="11" spans="1:35" ht="15" customHeight="1" x14ac:dyDescent="0.25">
      <c r="A11" s="540" t="s">
        <v>667</v>
      </c>
      <c r="B11" s="540"/>
      <c r="C11" s="540"/>
      <c r="D11" s="540"/>
      <c r="E11" s="540"/>
      <c r="F11" s="540"/>
      <c r="G11" s="540"/>
      <c r="AA11" s="2" t="s">
        <v>30</v>
      </c>
      <c r="AI11" s="3"/>
    </row>
    <row r="12" spans="1:35" ht="15" customHeight="1" x14ac:dyDescent="0.25">
      <c r="A12" s="269" t="str">
        <f>'Accounts Payable'!A12</f>
        <v>Number</v>
      </c>
      <c r="B12" s="270" t="str">
        <f>'Accounts Payable'!B12</f>
        <v>Application Requirements</v>
      </c>
      <c r="C12" s="271" t="str">
        <f>'Accounts Payable'!C12</f>
        <v>Priority</v>
      </c>
      <c r="D12" s="269" t="str">
        <f>'Accounts Payable'!D12</f>
        <v>Availability</v>
      </c>
      <c r="E12" s="271" t="str">
        <f>'Accounts Payable'!E12</f>
        <v>Cost</v>
      </c>
      <c r="F12" s="270" t="str">
        <f>'Accounts Payable'!F12</f>
        <v>Required Product(s)</v>
      </c>
      <c r="G12" s="270" t="str">
        <f>'Accounts Payable'!G12</f>
        <v>Comments</v>
      </c>
      <c r="AA12" s="4" t="s">
        <v>27</v>
      </c>
      <c r="AC12" s="5">
        <f>COUNTIF(AB:AB,"Error -- Availability entered in an incorrect format")</f>
        <v>0</v>
      </c>
    </row>
    <row r="13" spans="1:35" s="15" customFormat="1" x14ac:dyDescent="0.25">
      <c r="A13" s="7">
        <v>1</v>
      </c>
      <c r="B13" s="280" t="s">
        <v>711</v>
      </c>
      <c r="C13" s="281"/>
      <c r="D13" s="7"/>
      <c r="E13" s="267"/>
      <c r="F13" s="215" t="str">
        <f>IF($D$10=$A$9,"N/A",$D$10)</f>
        <v>N/A</v>
      </c>
      <c r="G13" s="10"/>
      <c r="AA13" s="15" t="str">
        <f>TRIM($D13)</f>
        <v/>
      </c>
      <c r="AB13" s="15" t="str">
        <f>IF(LEN($AA13)=0,"N",IF(LEN($AA13)&gt;1,"Error -- Availability entered in an incorrect format",IF($AA13='Control Panel'!$F$36,$AA13,IF($AA13='Control Panel'!$F$37,$AA13,IF($AA13='Control Panel'!$F$38,$AA13,IF($AA13='Control Panel'!$F$39,$AA13,IF($AA13='Control Panel'!$F$40,$AA13,IF($AA13='Control Panel'!$F$41,$AA13,"Error -- Availability entered in an incorrect format"))))))))</f>
        <v>N</v>
      </c>
    </row>
    <row r="14" spans="1:35" s="15" customFormat="1" x14ac:dyDescent="0.25">
      <c r="A14" s="7">
        <v>2</v>
      </c>
      <c r="B14" s="282" t="s">
        <v>2580</v>
      </c>
      <c r="C14" s="281"/>
      <c r="D14" s="7"/>
      <c r="E14" s="267"/>
      <c r="F14" s="215" t="str">
        <f t="shared" ref="F14:F77" si="0">IF($D$10=$A$9,"N/A",$D$10)</f>
        <v>N/A</v>
      </c>
      <c r="G14" s="10"/>
      <c r="AA14" s="15" t="str">
        <f t="shared" ref="AA14:AA77" si="1">TRIM($D14)</f>
        <v/>
      </c>
      <c r="AB14" s="15" t="str">
        <f>IF(LEN($AA14)=0,"N",IF(LEN($AA14)&gt;1,"Error -- Availability entered in an incorrect format",IF($AA14='Control Panel'!$F$36,$AA14,IF($AA14='Control Panel'!$F$37,$AA14,IF($AA14='Control Panel'!$F$38,$AA14,IF($AA14='Control Panel'!$F$39,$AA14,IF($AA14='Control Panel'!$F$40,$AA14,IF($AA14='Control Panel'!$F$41,$AA14,"Error -- Availability entered in an incorrect format"))))))))</f>
        <v>N</v>
      </c>
    </row>
    <row r="15" spans="1:35" s="13" customFormat="1" ht="30" x14ac:dyDescent="0.25">
      <c r="A15" s="7">
        <v>3</v>
      </c>
      <c r="B15" s="350" t="s">
        <v>2581</v>
      </c>
      <c r="C15" s="281" t="s">
        <v>5</v>
      </c>
      <c r="D15" s="7"/>
      <c r="E15" s="267"/>
      <c r="F15" s="215" t="str">
        <f t="shared" si="0"/>
        <v>N/A</v>
      </c>
      <c r="G15" s="10"/>
      <c r="AA15" s="13" t="str">
        <f t="shared" si="1"/>
        <v/>
      </c>
      <c r="AB15" s="13" t="str">
        <f>IF(LEN($AA15)=0,"N",IF(LEN($AA15)&gt;1,"Error -- Availability entered in an incorrect format",IF($AA15='Control Panel'!$F$36,$AA15,IF($AA15='Control Panel'!$F$37,$AA15,IF($AA15='Control Panel'!$F$38,$AA15,IF($AA15='Control Panel'!$F$39,$AA15,IF($AA15='Control Panel'!$F$40,$AA15,IF($AA15='Control Panel'!$F$41,$AA15,"Error -- Availability entered in an incorrect format"))))))))</f>
        <v>N</v>
      </c>
    </row>
    <row r="16" spans="1:35" s="13" customFormat="1" x14ac:dyDescent="0.25">
      <c r="A16" s="7">
        <v>4</v>
      </c>
      <c r="B16" s="287" t="s">
        <v>2582</v>
      </c>
      <c r="C16" s="281" t="s">
        <v>6</v>
      </c>
      <c r="D16" s="7"/>
      <c r="E16" s="267"/>
      <c r="F16" s="215" t="str">
        <f t="shared" si="0"/>
        <v>N/A</v>
      </c>
      <c r="G16" s="10"/>
      <c r="AA16" s="13" t="str">
        <f t="shared" si="1"/>
        <v/>
      </c>
      <c r="AB16" s="13" t="str">
        <f>IF(LEN($AA16)=0,"N",IF(LEN($AA16)&gt;1,"Error -- Availability entered in an incorrect format",IF($AA16='Control Panel'!$F$36,$AA16,IF($AA16='Control Panel'!$F$37,$AA16,IF($AA16='Control Panel'!$F$38,$AA16,IF($AA16='Control Panel'!$F$39,$AA16,IF($AA16='Control Panel'!$F$40,$AA16,IF($AA16='Control Panel'!$F$41,$AA16,"Error -- Availability entered in an incorrect format"))))))))</f>
        <v>N</v>
      </c>
    </row>
    <row r="17" spans="1:28" s="13" customFormat="1" x14ac:dyDescent="0.25">
      <c r="A17" s="7">
        <v>5</v>
      </c>
      <c r="B17" s="287" t="s">
        <v>2583</v>
      </c>
      <c r="C17" s="281" t="s">
        <v>5</v>
      </c>
      <c r="D17" s="7"/>
      <c r="E17" s="267"/>
      <c r="F17" s="215" t="str">
        <f t="shared" si="0"/>
        <v>N/A</v>
      </c>
      <c r="G17" s="10"/>
      <c r="AA17" s="13" t="str">
        <f t="shared" si="1"/>
        <v/>
      </c>
      <c r="AB17" s="13" t="str">
        <f>IF(LEN($AA17)=0,"N",IF(LEN($AA17)&gt;1,"Error -- Availability entered in an incorrect format",IF($AA17='Control Panel'!$F$36,$AA17,IF($AA17='Control Panel'!$F$37,$AA17,IF($AA17='Control Panel'!$F$38,$AA17,IF($AA17='Control Panel'!$F$39,$AA17,IF($AA17='Control Panel'!$F$40,$AA17,IF($AA17='Control Panel'!$F$41,$AA17,"Error -- Availability entered in an incorrect format"))))))))</f>
        <v>N</v>
      </c>
    </row>
    <row r="18" spans="1:28" s="13" customFormat="1" ht="30" x14ac:dyDescent="0.25">
      <c r="A18" s="7">
        <v>6</v>
      </c>
      <c r="B18" s="283" t="s">
        <v>2584</v>
      </c>
      <c r="C18" s="284" t="s">
        <v>5</v>
      </c>
      <c r="D18" s="7"/>
      <c r="E18" s="267"/>
      <c r="F18" s="215" t="str">
        <f t="shared" si="0"/>
        <v>N/A</v>
      </c>
      <c r="G18" s="10"/>
      <c r="AA18" s="13" t="str">
        <f t="shared" si="1"/>
        <v/>
      </c>
      <c r="AB18" s="13" t="str">
        <f>IF(LEN($AA18)=0,"N",IF(LEN($AA18)&gt;1,"Error -- Availability entered in an incorrect format",IF($AA18='Control Panel'!$F$36,$AA18,IF($AA18='Control Panel'!$F$37,$AA18,IF($AA18='Control Panel'!$F$38,$AA18,IF($AA18='Control Panel'!$F$39,$AA18,IF($AA18='Control Panel'!$F$40,$AA18,IF($AA18='Control Panel'!$F$41,$AA18,"Error -- Availability entered in an incorrect format"))))))))</f>
        <v>N</v>
      </c>
    </row>
    <row r="19" spans="1:28" s="13" customFormat="1" x14ac:dyDescent="0.25">
      <c r="A19" s="7">
        <v>7</v>
      </c>
      <c r="B19" s="354" t="s">
        <v>2585</v>
      </c>
      <c r="C19" s="281" t="s">
        <v>5</v>
      </c>
      <c r="D19" s="7"/>
      <c r="E19" s="267"/>
      <c r="F19" s="215" t="str">
        <f t="shared" si="0"/>
        <v>N/A</v>
      </c>
      <c r="G19" s="10"/>
      <c r="AA19" s="13" t="str">
        <f t="shared" si="1"/>
        <v/>
      </c>
      <c r="AB19" s="13" t="str">
        <f>IF(LEN($AA19)=0,"N",IF(LEN($AA19)&gt;1,"Error -- Availability entered in an incorrect format",IF($AA19='Control Panel'!$F$36,$AA19,IF($AA19='Control Panel'!$F$37,$AA19,IF($AA19='Control Panel'!$F$38,$AA19,IF($AA19='Control Panel'!$F$39,$AA19,IF($AA19='Control Panel'!$F$40,$AA19,IF($AA19='Control Panel'!$F$41,$AA19,"Error -- Availability entered in an incorrect format"))))))))</f>
        <v>N</v>
      </c>
    </row>
    <row r="20" spans="1:28" s="13" customFormat="1" x14ac:dyDescent="0.25">
      <c r="A20" s="7">
        <v>8</v>
      </c>
      <c r="B20" s="354" t="s">
        <v>2586</v>
      </c>
      <c r="C20" s="281" t="s">
        <v>5</v>
      </c>
      <c r="D20" s="7"/>
      <c r="E20" s="267"/>
      <c r="F20" s="215" t="str">
        <f t="shared" si="0"/>
        <v>N/A</v>
      </c>
      <c r="G20" s="10"/>
      <c r="AA20" s="13" t="str">
        <f t="shared" si="1"/>
        <v/>
      </c>
      <c r="AB20" s="13" t="str">
        <f>IF(LEN($AA20)=0,"N",IF(LEN($AA20)&gt;1,"Error -- Availability entered in an incorrect format",IF($AA20='Control Panel'!$F$36,$AA20,IF($AA20='Control Panel'!$F$37,$AA20,IF($AA20='Control Panel'!$F$38,$AA20,IF($AA20='Control Panel'!$F$39,$AA20,IF($AA20='Control Panel'!$F$40,$AA20,IF($AA20='Control Panel'!$F$41,$AA20,"Error -- Availability entered in an incorrect format"))))))))</f>
        <v>N</v>
      </c>
    </row>
    <row r="21" spans="1:28" s="13" customFormat="1" x14ac:dyDescent="0.25">
      <c r="A21" s="7">
        <v>9</v>
      </c>
      <c r="B21" s="354" t="s">
        <v>2587</v>
      </c>
      <c r="C21" s="281" t="s">
        <v>5</v>
      </c>
      <c r="D21" s="7"/>
      <c r="E21" s="267"/>
      <c r="F21" s="215" t="str">
        <f t="shared" si="0"/>
        <v>N/A</v>
      </c>
      <c r="G21" s="10"/>
      <c r="AA21" s="13" t="str">
        <f t="shared" si="1"/>
        <v/>
      </c>
      <c r="AB21" s="13" t="str">
        <f>IF(LEN($AA21)=0,"N",IF(LEN($AA21)&gt;1,"Error -- Availability entered in an incorrect format",IF($AA21='Control Panel'!$F$36,$AA21,IF($AA21='Control Panel'!$F$37,$AA21,IF($AA21='Control Panel'!$F$38,$AA21,IF($AA21='Control Panel'!$F$39,$AA21,IF($AA21='Control Panel'!$F$40,$AA21,IF($AA21='Control Panel'!$F$41,$AA21,"Error -- Availability entered in an incorrect format"))))))))</f>
        <v>N</v>
      </c>
    </row>
    <row r="22" spans="1:28" s="13" customFormat="1" x14ac:dyDescent="0.25">
      <c r="A22" s="7">
        <v>10</v>
      </c>
      <c r="B22" s="354" t="s">
        <v>2588</v>
      </c>
      <c r="C22" s="281" t="s">
        <v>5</v>
      </c>
      <c r="D22" s="7"/>
      <c r="E22" s="267"/>
      <c r="F22" s="215" t="str">
        <f t="shared" si="0"/>
        <v>N/A</v>
      </c>
      <c r="G22" s="10"/>
      <c r="AA22" s="13" t="str">
        <f t="shared" si="1"/>
        <v/>
      </c>
      <c r="AB22" s="13" t="str">
        <f>IF(LEN($AA22)=0,"N",IF(LEN($AA22)&gt;1,"Error -- Availability entered in an incorrect format",IF($AA22='Control Panel'!$F$36,$AA22,IF($AA22='Control Panel'!$F$37,$AA22,IF($AA22='Control Panel'!$F$38,$AA22,IF($AA22='Control Panel'!$F$39,$AA22,IF($AA22='Control Panel'!$F$40,$AA22,IF($AA22='Control Panel'!$F$41,$AA22,"Error -- Availability entered in an incorrect format"))))))))</f>
        <v>N</v>
      </c>
    </row>
    <row r="23" spans="1:28" s="13" customFormat="1" x14ac:dyDescent="0.25">
      <c r="A23" s="7">
        <v>11</v>
      </c>
      <c r="B23" s="354" t="s">
        <v>2589</v>
      </c>
      <c r="C23" s="281" t="s">
        <v>5</v>
      </c>
      <c r="D23" s="7"/>
      <c r="E23" s="267"/>
      <c r="F23" s="215" t="str">
        <f t="shared" si="0"/>
        <v>N/A</v>
      </c>
      <c r="G23" s="10"/>
      <c r="AA23" s="13" t="str">
        <f t="shared" si="1"/>
        <v/>
      </c>
      <c r="AB23" s="13" t="str">
        <f>IF(LEN($AA23)=0,"N",IF(LEN($AA23)&gt;1,"Error -- Availability entered in an incorrect format",IF($AA23='Control Panel'!$F$36,$AA23,IF($AA23='Control Panel'!$F$37,$AA23,IF($AA23='Control Panel'!$F$38,$AA23,IF($AA23='Control Panel'!$F$39,$AA23,IF($AA23='Control Panel'!$F$40,$AA23,IF($AA23='Control Panel'!$F$41,$AA23,"Error -- Availability entered in an incorrect format"))))))))</f>
        <v>N</v>
      </c>
    </row>
    <row r="24" spans="1:28" s="13" customFormat="1" x14ac:dyDescent="0.25">
      <c r="A24" s="7">
        <v>12</v>
      </c>
      <c r="B24" s="354" t="s">
        <v>2590</v>
      </c>
      <c r="C24" s="281" t="s">
        <v>5</v>
      </c>
      <c r="D24" s="7"/>
      <c r="E24" s="267"/>
      <c r="F24" s="215" t="str">
        <f t="shared" si="0"/>
        <v>N/A</v>
      </c>
      <c r="G24" s="10"/>
      <c r="AA24" s="13" t="str">
        <f t="shared" si="1"/>
        <v/>
      </c>
      <c r="AB24" s="13" t="str">
        <f>IF(LEN($AA24)=0,"N",IF(LEN($AA24)&gt;1,"Error -- Availability entered in an incorrect format",IF($AA24='Control Panel'!$F$36,$AA24,IF($AA24='Control Panel'!$F$37,$AA24,IF($AA24='Control Panel'!$F$38,$AA24,IF($AA24='Control Panel'!$F$39,$AA24,IF($AA24='Control Panel'!$F$40,$AA24,IF($AA24='Control Panel'!$F$41,$AA24,"Error -- Availability entered in an incorrect format"))))))))</f>
        <v>N</v>
      </c>
    </row>
    <row r="25" spans="1:28" s="15" customFormat="1" x14ac:dyDescent="0.25">
      <c r="A25" s="7">
        <v>13</v>
      </c>
      <c r="B25" s="354" t="s">
        <v>125</v>
      </c>
      <c r="C25" s="281" t="s">
        <v>5</v>
      </c>
      <c r="D25" s="12"/>
      <c r="E25" s="268"/>
      <c r="F25" s="215" t="str">
        <f t="shared" si="0"/>
        <v>N/A</v>
      </c>
      <c r="G25" s="6"/>
      <c r="AA25" s="15" t="str">
        <f t="shared" si="1"/>
        <v/>
      </c>
      <c r="AB25" s="15" t="str">
        <f>IF(LEN($AA25)=0,"N",IF(LEN($AA25)&gt;1,"Error -- Availability entered in an incorrect format",IF($AA25='Control Panel'!$F$36,$AA25,IF($AA25='Control Panel'!$F$37,$AA25,IF($AA25='Control Panel'!$F$38,$AA25,IF($AA25='Control Panel'!$F$39,$AA25,IF($AA25='Control Panel'!$F$40,$AA25,IF($AA25='Control Panel'!$F$41,$AA25,"Error -- Availability entered in an incorrect format"))))))))</f>
        <v>N</v>
      </c>
    </row>
    <row r="26" spans="1:28" s="15" customFormat="1" x14ac:dyDescent="0.25">
      <c r="A26" s="7">
        <v>14</v>
      </c>
      <c r="B26" s="354" t="s">
        <v>2591</v>
      </c>
      <c r="C26" s="281" t="s">
        <v>5</v>
      </c>
      <c r="D26" s="12"/>
      <c r="E26" s="268"/>
      <c r="F26" s="215" t="str">
        <f t="shared" si="0"/>
        <v>N/A</v>
      </c>
      <c r="G26" s="6"/>
      <c r="AA26" s="15" t="str">
        <f t="shared" si="1"/>
        <v/>
      </c>
      <c r="AB26" s="15" t="str">
        <f>IF(LEN($AA26)=0,"N",IF(LEN($AA26)&gt;1,"Error -- Availability entered in an incorrect format",IF($AA26='Control Panel'!$F$36,$AA26,IF($AA26='Control Panel'!$F$37,$AA26,IF($AA26='Control Panel'!$F$38,$AA26,IF($AA26='Control Panel'!$F$39,$AA26,IF($AA26='Control Panel'!$F$40,$AA26,IF($AA26='Control Panel'!$F$41,$AA26,"Error -- Availability entered in an incorrect format"))))))))</f>
        <v>N</v>
      </c>
    </row>
    <row r="27" spans="1:28" s="15" customFormat="1" x14ac:dyDescent="0.25">
      <c r="A27" s="7">
        <v>15</v>
      </c>
      <c r="B27" s="354" t="s">
        <v>2592</v>
      </c>
      <c r="C27" s="281" t="s">
        <v>6</v>
      </c>
      <c r="D27" s="12"/>
      <c r="E27" s="268"/>
      <c r="F27" s="215" t="str">
        <f t="shared" si="0"/>
        <v>N/A</v>
      </c>
      <c r="G27" s="6"/>
      <c r="AA27" s="15" t="str">
        <f t="shared" si="1"/>
        <v/>
      </c>
      <c r="AB27" s="15" t="str">
        <f>IF(LEN($AA27)=0,"N",IF(LEN($AA27)&gt;1,"Error -- Availability entered in an incorrect format",IF($AA27='Control Panel'!$F$36,$AA27,IF($AA27='Control Panel'!$F$37,$AA27,IF($AA27='Control Panel'!$F$38,$AA27,IF($AA27='Control Panel'!$F$39,$AA27,IF($AA27='Control Panel'!$F$40,$AA27,IF($AA27='Control Panel'!$F$41,$AA27,"Error -- Availability entered in an incorrect format"))))))))</f>
        <v>N</v>
      </c>
    </row>
    <row r="28" spans="1:28" s="15" customFormat="1" x14ac:dyDescent="0.25">
      <c r="A28" s="7">
        <v>16</v>
      </c>
      <c r="B28" s="354" t="s">
        <v>2593</v>
      </c>
      <c r="C28" s="281" t="s">
        <v>5</v>
      </c>
      <c r="D28" s="12"/>
      <c r="E28" s="268"/>
      <c r="F28" s="215" t="str">
        <f t="shared" si="0"/>
        <v>N/A</v>
      </c>
      <c r="G28" s="6"/>
      <c r="AA28" s="15" t="str">
        <f t="shared" si="1"/>
        <v/>
      </c>
      <c r="AB28" s="15" t="str">
        <f>IF(LEN($AA28)=0,"N",IF(LEN($AA28)&gt;1,"Error -- Availability entered in an incorrect format",IF($AA28='Control Panel'!$F$36,$AA28,IF($AA28='Control Panel'!$F$37,$AA28,IF($AA28='Control Panel'!$F$38,$AA28,IF($AA28='Control Panel'!$F$39,$AA28,IF($AA28='Control Panel'!$F$40,$AA28,IF($AA28='Control Panel'!$F$41,$AA28,"Error -- Availability entered in an incorrect format"))))))))</f>
        <v>N</v>
      </c>
    </row>
    <row r="29" spans="1:28" s="15" customFormat="1" x14ac:dyDescent="0.25">
      <c r="A29" s="7">
        <v>17</v>
      </c>
      <c r="B29" s="354" t="s">
        <v>2594</v>
      </c>
      <c r="C29" s="281" t="s">
        <v>5</v>
      </c>
      <c r="D29" s="12"/>
      <c r="E29" s="268"/>
      <c r="F29" s="215" t="str">
        <f t="shared" si="0"/>
        <v>N/A</v>
      </c>
      <c r="G29" s="6"/>
      <c r="AA29" s="15" t="str">
        <f t="shared" si="1"/>
        <v/>
      </c>
      <c r="AB29" s="15" t="str">
        <f>IF(LEN($AA29)=0,"N",IF(LEN($AA29)&gt;1,"Error -- Availability entered in an incorrect format",IF($AA29='Control Panel'!$F$36,$AA29,IF($AA29='Control Panel'!$F$37,$AA29,IF($AA29='Control Panel'!$F$38,$AA29,IF($AA29='Control Panel'!$F$39,$AA29,IF($AA29='Control Panel'!$F$40,$AA29,IF($AA29='Control Panel'!$F$41,$AA29,"Error -- Availability entered in an incorrect format"))))))))</f>
        <v>N</v>
      </c>
    </row>
    <row r="30" spans="1:28" s="15" customFormat="1" x14ac:dyDescent="0.25">
      <c r="A30" s="7">
        <v>18</v>
      </c>
      <c r="B30" s="354" t="s">
        <v>2595</v>
      </c>
      <c r="C30" s="281" t="s">
        <v>5</v>
      </c>
      <c r="D30" s="12"/>
      <c r="E30" s="268"/>
      <c r="F30" s="215" t="str">
        <f t="shared" si="0"/>
        <v>N/A</v>
      </c>
      <c r="G30" s="6"/>
      <c r="AA30" s="15" t="str">
        <f t="shared" si="1"/>
        <v/>
      </c>
      <c r="AB30" s="15" t="str">
        <f>IF(LEN($AA30)=0,"N",IF(LEN($AA30)&gt;1,"Error -- Availability entered in an incorrect format",IF($AA30='Control Panel'!$F$36,$AA30,IF($AA30='Control Panel'!$F$37,$AA30,IF($AA30='Control Panel'!$F$38,$AA30,IF($AA30='Control Panel'!$F$39,$AA30,IF($AA30='Control Panel'!$F$40,$AA30,IF($AA30='Control Panel'!$F$41,$AA30,"Error -- Availability entered in an incorrect format"))))))))</f>
        <v>N</v>
      </c>
    </row>
    <row r="31" spans="1:28" s="15" customFormat="1" x14ac:dyDescent="0.25">
      <c r="A31" s="7">
        <v>19</v>
      </c>
      <c r="B31" s="354" t="s">
        <v>2596</v>
      </c>
      <c r="C31" s="281" t="s">
        <v>7</v>
      </c>
      <c r="D31" s="231"/>
      <c r="E31" s="268"/>
      <c r="F31" s="215" t="str">
        <f t="shared" si="0"/>
        <v>N/A</v>
      </c>
      <c r="G31" s="6"/>
      <c r="AA31" s="15" t="str">
        <f t="shared" si="1"/>
        <v/>
      </c>
      <c r="AB31" s="15" t="str">
        <f>IF(LEN($AA31)=0,"N",IF(LEN($AA31)&gt;1,"Error -- Availability entered in an incorrect format",IF($AA31='Control Panel'!$F$36,$AA31,IF($AA31='Control Panel'!$F$37,$AA31,IF($AA31='Control Panel'!$F$38,$AA31,IF($AA31='Control Panel'!$F$39,$AA31,IF($AA31='Control Panel'!$F$40,$AA31,IF($AA31='Control Panel'!$F$41,$AA31,"Error -- Availability entered in an incorrect format"))))))))</f>
        <v>N</v>
      </c>
    </row>
    <row r="32" spans="1:28" s="15" customFormat="1" x14ac:dyDescent="0.25">
      <c r="A32" s="7">
        <v>20</v>
      </c>
      <c r="B32" s="354" t="s">
        <v>2597</v>
      </c>
      <c r="C32" s="281" t="s">
        <v>5</v>
      </c>
      <c r="D32" s="231"/>
      <c r="E32" s="268"/>
      <c r="F32" s="215" t="str">
        <f t="shared" si="0"/>
        <v>N/A</v>
      </c>
      <c r="G32" s="6"/>
      <c r="AA32" s="15" t="str">
        <f t="shared" si="1"/>
        <v/>
      </c>
      <c r="AB32" s="15" t="str">
        <f>IF(LEN($AA32)=0,"N",IF(LEN($AA32)&gt;1,"Error -- Availability entered in an incorrect format",IF($AA32='Control Panel'!$F$36,$AA32,IF($AA32='Control Panel'!$F$37,$AA32,IF($AA32='Control Panel'!$F$38,$AA32,IF($AA32='Control Panel'!$F$39,$AA32,IF($AA32='Control Panel'!$F$40,$AA32,IF($AA32='Control Panel'!$F$41,$AA32,"Error -- Availability entered in an incorrect format"))))))))</f>
        <v>N</v>
      </c>
    </row>
    <row r="33" spans="1:28" s="15" customFormat="1" x14ac:dyDescent="0.25">
      <c r="A33" s="7">
        <v>21</v>
      </c>
      <c r="B33" s="354" t="s">
        <v>2598</v>
      </c>
      <c r="C33" s="281" t="s">
        <v>5</v>
      </c>
      <c r="D33" s="231"/>
      <c r="E33" s="268"/>
      <c r="F33" s="215" t="str">
        <f t="shared" si="0"/>
        <v>N/A</v>
      </c>
      <c r="G33" s="6"/>
      <c r="AA33" s="15" t="str">
        <f t="shared" si="1"/>
        <v/>
      </c>
      <c r="AB33" s="15" t="str">
        <f>IF(LEN($AA33)=0,"N",IF(LEN($AA33)&gt;1,"Error -- Availability entered in an incorrect format",IF($AA33='Control Panel'!$F$36,$AA33,IF($AA33='Control Panel'!$F$37,$AA33,IF($AA33='Control Panel'!$F$38,$AA33,IF($AA33='Control Panel'!$F$39,$AA33,IF($AA33='Control Panel'!$F$40,$AA33,IF($AA33='Control Panel'!$F$41,$AA33,"Error -- Availability entered in an incorrect format"))))))))</f>
        <v>N</v>
      </c>
    </row>
    <row r="34" spans="1:28" s="15" customFormat="1" x14ac:dyDescent="0.25">
      <c r="A34" s="7">
        <v>22</v>
      </c>
      <c r="B34" s="354" t="s">
        <v>2599</v>
      </c>
      <c r="C34" s="281" t="s">
        <v>5</v>
      </c>
      <c r="D34" s="231"/>
      <c r="E34" s="268"/>
      <c r="F34" s="215" t="str">
        <f t="shared" si="0"/>
        <v>N/A</v>
      </c>
      <c r="G34" s="6"/>
      <c r="AA34" s="15" t="str">
        <f t="shared" si="1"/>
        <v/>
      </c>
      <c r="AB34" s="15" t="str">
        <f>IF(LEN($AA34)=0,"N",IF(LEN($AA34)&gt;1,"Error -- Availability entered in an incorrect format",IF($AA34='Control Panel'!$F$36,$AA34,IF($AA34='Control Panel'!$F$37,$AA34,IF($AA34='Control Panel'!$F$38,$AA34,IF($AA34='Control Panel'!$F$39,$AA34,IF($AA34='Control Panel'!$F$40,$AA34,IF($AA34='Control Panel'!$F$41,$AA34,"Error -- Availability entered in an incorrect format"))))))))</f>
        <v>N</v>
      </c>
    </row>
    <row r="35" spans="1:28" s="15" customFormat="1" x14ac:dyDescent="0.25">
      <c r="A35" s="7">
        <v>23</v>
      </c>
      <c r="B35" s="354" t="s">
        <v>2600</v>
      </c>
      <c r="C35" s="281" t="s">
        <v>5</v>
      </c>
      <c r="D35" s="231"/>
      <c r="E35" s="268"/>
      <c r="F35" s="215" t="str">
        <f t="shared" si="0"/>
        <v>N/A</v>
      </c>
      <c r="G35" s="6"/>
      <c r="AA35" s="15" t="str">
        <f t="shared" si="1"/>
        <v/>
      </c>
      <c r="AB35" s="15" t="str">
        <f>IF(LEN($AA35)=0,"N",IF(LEN($AA35)&gt;1,"Error -- Availability entered in an incorrect format",IF($AA35='Control Panel'!$F$36,$AA35,IF($AA35='Control Panel'!$F$37,$AA35,IF($AA35='Control Panel'!$F$38,$AA35,IF($AA35='Control Panel'!$F$39,$AA35,IF($AA35='Control Panel'!$F$40,$AA35,IF($AA35='Control Panel'!$F$41,$AA35,"Error -- Availability entered in an incorrect format"))))))))</f>
        <v>N</v>
      </c>
    </row>
    <row r="36" spans="1:28" s="15" customFormat="1" x14ac:dyDescent="0.25">
      <c r="A36" s="7">
        <v>24</v>
      </c>
      <c r="B36" s="354" t="s">
        <v>2601</v>
      </c>
      <c r="C36" s="281" t="s">
        <v>5</v>
      </c>
      <c r="D36" s="231"/>
      <c r="E36" s="268"/>
      <c r="F36" s="215" t="str">
        <f t="shared" si="0"/>
        <v>N/A</v>
      </c>
      <c r="G36" s="6"/>
      <c r="AA36" s="15" t="str">
        <f t="shared" si="1"/>
        <v/>
      </c>
      <c r="AB36" s="15" t="str">
        <f>IF(LEN($AA36)=0,"N",IF(LEN($AA36)&gt;1,"Error -- Availability entered in an incorrect format",IF($AA36='Control Panel'!$F$36,$AA36,IF($AA36='Control Panel'!$F$37,$AA36,IF($AA36='Control Panel'!$F$38,$AA36,IF($AA36='Control Panel'!$F$39,$AA36,IF($AA36='Control Panel'!$F$40,$AA36,IF($AA36='Control Panel'!$F$41,$AA36,"Error -- Availability entered in an incorrect format"))))))))</f>
        <v>N</v>
      </c>
    </row>
    <row r="37" spans="1:28" s="15" customFormat="1" x14ac:dyDescent="0.25">
      <c r="A37" s="7">
        <v>25</v>
      </c>
      <c r="B37" s="354" t="s">
        <v>2602</v>
      </c>
      <c r="C37" s="281" t="s">
        <v>5</v>
      </c>
      <c r="D37" s="231"/>
      <c r="E37" s="268"/>
      <c r="F37" s="215" t="str">
        <f t="shared" si="0"/>
        <v>N/A</v>
      </c>
      <c r="G37" s="6"/>
      <c r="AA37" s="15" t="str">
        <f t="shared" si="1"/>
        <v/>
      </c>
      <c r="AB37" s="15" t="str">
        <f>IF(LEN($AA37)=0,"N",IF(LEN($AA37)&gt;1,"Error -- Availability entered in an incorrect format",IF($AA37='Control Panel'!$F$36,$AA37,IF($AA37='Control Panel'!$F$37,$AA37,IF($AA37='Control Panel'!$F$38,$AA37,IF($AA37='Control Panel'!$F$39,$AA37,IF($AA37='Control Panel'!$F$40,$AA37,IF($AA37='Control Panel'!$F$41,$AA37,"Error -- Availability entered in an incorrect format"))))))))</f>
        <v>N</v>
      </c>
    </row>
    <row r="38" spans="1:28" s="15" customFormat="1" x14ac:dyDescent="0.25">
      <c r="A38" s="7">
        <v>26</v>
      </c>
      <c r="B38" s="354" t="s">
        <v>2603</v>
      </c>
      <c r="C38" s="281" t="s">
        <v>5</v>
      </c>
      <c r="D38" s="231"/>
      <c r="E38" s="268"/>
      <c r="F38" s="215" t="str">
        <f t="shared" si="0"/>
        <v>N/A</v>
      </c>
      <c r="G38" s="6"/>
      <c r="AA38" s="15" t="str">
        <f t="shared" si="1"/>
        <v/>
      </c>
      <c r="AB38" s="15" t="str">
        <f>IF(LEN($AA38)=0,"N",IF(LEN($AA38)&gt;1,"Error -- Availability entered in an incorrect format",IF($AA38='Control Panel'!$F$36,$AA38,IF($AA38='Control Panel'!$F$37,$AA38,IF($AA38='Control Panel'!$F$38,$AA38,IF($AA38='Control Panel'!$F$39,$AA38,IF($AA38='Control Panel'!$F$40,$AA38,IF($AA38='Control Panel'!$F$41,$AA38,"Error -- Availability entered in an incorrect format"))))))))</f>
        <v>N</v>
      </c>
    </row>
    <row r="39" spans="1:28" s="15" customFormat="1" x14ac:dyDescent="0.25">
      <c r="A39" s="7">
        <v>27</v>
      </c>
      <c r="B39" s="354" t="s">
        <v>2604</v>
      </c>
      <c r="C39" s="281" t="s">
        <v>5</v>
      </c>
      <c r="D39" s="231"/>
      <c r="E39" s="268"/>
      <c r="F39" s="215" t="str">
        <f t="shared" si="0"/>
        <v>N/A</v>
      </c>
      <c r="G39" s="6"/>
      <c r="AA39" s="15" t="str">
        <f t="shared" si="1"/>
        <v/>
      </c>
      <c r="AB39" s="15" t="str">
        <f>IF(LEN($AA39)=0,"N",IF(LEN($AA39)&gt;1,"Error -- Availability entered in an incorrect format",IF($AA39='Control Panel'!$F$36,$AA39,IF($AA39='Control Panel'!$F$37,$AA39,IF($AA39='Control Panel'!$F$38,$AA39,IF($AA39='Control Panel'!$F$39,$AA39,IF($AA39='Control Panel'!$F$40,$AA39,IF($AA39='Control Panel'!$F$41,$AA39,"Error -- Availability entered in an incorrect format"))))))))</f>
        <v>N</v>
      </c>
    </row>
    <row r="40" spans="1:28" s="15" customFormat="1" x14ac:dyDescent="0.25">
      <c r="A40" s="7">
        <v>28</v>
      </c>
      <c r="B40" s="354" t="s">
        <v>2605</v>
      </c>
      <c r="C40" s="281" t="s">
        <v>5</v>
      </c>
      <c r="D40" s="231"/>
      <c r="E40" s="268"/>
      <c r="F40" s="215" t="str">
        <f t="shared" si="0"/>
        <v>N/A</v>
      </c>
      <c r="G40" s="6"/>
      <c r="AA40" s="15" t="str">
        <f t="shared" si="1"/>
        <v/>
      </c>
      <c r="AB40" s="15" t="str">
        <f>IF(LEN($AA40)=0,"N",IF(LEN($AA40)&gt;1,"Error -- Availability entered in an incorrect format",IF($AA40='Control Panel'!$F$36,$AA40,IF($AA40='Control Panel'!$F$37,$AA40,IF($AA40='Control Panel'!$F$38,$AA40,IF($AA40='Control Panel'!$F$39,$AA40,IF($AA40='Control Panel'!$F$40,$AA40,IF($AA40='Control Panel'!$F$41,$AA40,"Error -- Availability entered in an incorrect format"))))))))</f>
        <v>N</v>
      </c>
    </row>
    <row r="41" spans="1:28" s="15" customFormat="1" x14ac:dyDescent="0.25">
      <c r="A41" s="7">
        <v>29</v>
      </c>
      <c r="B41" s="354" t="s">
        <v>2606</v>
      </c>
      <c r="C41" s="281" t="s">
        <v>5</v>
      </c>
      <c r="D41" s="231"/>
      <c r="E41" s="268"/>
      <c r="F41" s="215" t="str">
        <f t="shared" si="0"/>
        <v>N/A</v>
      </c>
      <c r="G41" s="6"/>
      <c r="AA41" s="15" t="str">
        <f t="shared" si="1"/>
        <v/>
      </c>
      <c r="AB41" s="15" t="str">
        <f>IF(LEN($AA41)=0,"N",IF(LEN($AA41)&gt;1,"Error -- Availability entered in an incorrect format",IF($AA41='Control Panel'!$F$36,$AA41,IF($AA41='Control Panel'!$F$37,$AA41,IF($AA41='Control Panel'!$F$38,$AA41,IF($AA41='Control Panel'!$F$39,$AA41,IF($AA41='Control Panel'!$F$40,$AA41,IF($AA41='Control Panel'!$F$41,$AA41,"Error -- Availability entered in an incorrect format"))))))))</f>
        <v>N</v>
      </c>
    </row>
    <row r="42" spans="1:28" s="15" customFormat="1" x14ac:dyDescent="0.25">
      <c r="A42" s="7">
        <v>30</v>
      </c>
      <c r="B42" s="354" t="s">
        <v>252</v>
      </c>
      <c r="C42" s="281" t="s">
        <v>5</v>
      </c>
      <c r="D42" s="231"/>
      <c r="E42" s="268"/>
      <c r="F42" s="215" t="str">
        <f t="shared" si="0"/>
        <v>N/A</v>
      </c>
      <c r="G42" s="6"/>
      <c r="AA42" s="15" t="str">
        <f t="shared" si="1"/>
        <v/>
      </c>
      <c r="AB42" s="15" t="str">
        <f>IF(LEN($AA42)=0,"N",IF(LEN($AA42)&gt;1,"Error -- Availability entered in an incorrect format",IF($AA42='Control Panel'!$F$36,$AA42,IF($AA42='Control Panel'!$F$37,$AA42,IF($AA42='Control Panel'!$F$38,$AA42,IF($AA42='Control Panel'!$F$39,$AA42,IF($AA42='Control Panel'!$F$40,$AA42,IF($AA42='Control Panel'!$F$41,$AA42,"Error -- Availability entered in an incorrect format"))))))))</f>
        <v>N</v>
      </c>
    </row>
    <row r="43" spans="1:28" s="15" customFormat="1" x14ac:dyDescent="0.25">
      <c r="A43" s="7">
        <v>31</v>
      </c>
      <c r="B43" s="356" t="s">
        <v>2607</v>
      </c>
      <c r="C43" s="281" t="s">
        <v>5</v>
      </c>
      <c r="D43" s="231"/>
      <c r="E43" s="268"/>
      <c r="F43" s="215" t="str">
        <f t="shared" si="0"/>
        <v>N/A</v>
      </c>
      <c r="G43" s="6"/>
      <c r="AA43" s="15" t="str">
        <f t="shared" si="1"/>
        <v/>
      </c>
      <c r="AB43" s="15" t="str">
        <f>IF(LEN($AA43)=0,"N",IF(LEN($AA43)&gt;1,"Error -- Availability entered in an incorrect format",IF($AA43='Control Panel'!$F$36,$AA43,IF($AA43='Control Panel'!$F$37,$AA43,IF($AA43='Control Panel'!$F$38,$AA43,IF($AA43='Control Panel'!$F$39,$AA43,IF($AA43='Control Panel'!$F$40,$AA43,IF($AA43='Control Panel'!$F$41,$AA43,"Error -- Availability entered in an incorrect format"))))))))</f>
        <v>N</v>
      </c>
    </row>
    <row r="44" spans="1:28" s="15" customFormat="1" x14ac:dyDescent="0.25">
      <c r="A44" s="7">
        <v>32</v>
      </c>
      <c r="B44" s="354" t="s">
        <v>2608</v>
      </c>
      <c r="C44" s="281" t="s">
        <v>5</v>
      </c>
      <c r="D44" s="231"/>
      <c r="E44" s="268"/>
      <c r="F44" s="215" t="str">
        <f t="shared" si="0"/>
        <v>N/A</v>
      </c>
      <c r="G44" s="6"/>
      <c r="AA44" s="15" t="str">
        <f t="shared" si="1"/>
        <v/>
      </c>
      <c r="AB44" s="15" t="str">
        <f>IF(LEN($AA44)=0,"N",IF(LEN($AA44)&gt;1,"Error -- Availability entered in an incorrect format",IF($AA44='Control Panel'!$F$36,$AA44,IF($AA44='Control Panel'!$F$37,$AA44,IF($AA44='Control Panel'!$F$38,$AA44,IF($AA44='Control Panel'!$F$39,$AA44,IF($AA44='Control Panel'!$F$40,$AA44,IF($AA44='Control Panel'!$F$41,$AA44,"Error -- Availability entered in an incorrect format"))))))))</f>
        <v>N</v>
      </c>
    </row>
    <row r="45" spans="1:28" s="15" customFormat="1" x14ac:dyDescent="0.25">
      <c r="A45" s="7">
        <v>33</v>
      </c>
      <c r="B45" s="354" t="s">
        <v>2609</v>
      </c>
      <c r="C45" s="281" t="s">
        <v>5</v>
      </c>
      <c r="D45" s="231"/>
      <c r="E45" s="268"/>
      <c r="F45" s="215" t="str">
        <f t="shared" si="0"/>
        <v>N/A</v>
      </c>
      <c r="G45" s="6"/>
      <c r="AA45" s="15" t="str">
        <f t="shared" si="1"/>
        <v/>
      </c>
      <c r="AB45" s="15" t="str">
        <f>IF(LEN($AA45)=0,"N",IF(LEN($AA45)&gt;1,"Error -- Availability entered in an incorrect format",IF($AA45='Control Panel'!$F$36,$AA45,IF($AA45='Control Panel'!$F$37,$AA45,IF($AA45='Control Panel'!$F$38,$AA45,IF($AA45='Control Panel'!$F$39,$AA45,IF($AA45='Control Panel'!$F$40,$AA45,IF($AA45='Control Panel'!$F$41,$AA45,"Error -- Availability entered in an incorrect format"))))))))</f>
        <v>N</v>
      </c>
    </row>
    <row r="46" spans="1:28" s="15" customFormat="1" x14ac:dyDescent="0.25">
      <c r="A46" s="7">
        <v>34</v>
      </c>
      <c r="B46" s="354" t="s">
        <v>2610</v>
      </c>
      <c r="C46" s="281" t="s">
        <v>5</v>
      </c>
      <c r="D46" s="231"/>
      <c r="E46" s="268"/>
      <c r="F46" s="215" t="str">
        <f t="shared" si="0"/>
        <v>N/A</v>
      </c>
      <c r="G46" s="6"/>
      <c r="AA46" s="15" t="str">
        <f t="shared" si="1"/>
        <v/>
      </c>
      <c r="AB46" s="15" t="str">
        <f>IF(LEN($AA46)=0,"N",IF(LEN($AA46)&gt;1,"Error -- Availability entered in an incorrect format",IF($AA46='Control Panel'!$F$36,$AA46,IF($AA46='Control Panel'!$F$37,$AA46,IF($AA46='Control Panel'!$F$38,$AA46,IF($AA46='Control Panel'!$F$39,$AA46,IF($AA46='Control Panel'!$F$40,$AA46,IF($AA46='Control Panel'!$F$41,$AA46,"Error -- Availability entered in an incorrect format"))))))))</f>
        <v>N</v>
      </c>
    </row>
    <row r="47" spans="1:28" s="15" customFormat="1" ht="30" x14ac:dyDescent="0.25">
      <c r="A47" s="7">
        <v>35</v>
      </c>
      <c r="B47" s="354" t="s">
        <v>2611</v>
      </c>
      <c r="C47" s="281" t="s">
        <v>5</v>
      </c>
      <c r="D47" s="231"/>
      <c r="E47" s="268"/>
      <c r="F47" s="215" t="str">
        <f t="shared" si="0"/>
        <v>N/A</v>
      </c>
      <c r="G47" s="6"/>
      <c r="AA47" s="15" t="str">
        <f t="shared" si="1"/>
        <v/>
      </c>
      <c r="AB47" s="15" t="str">
        <f>IF(LEN($AA47)=0,"N",IF(LEN($AA47)&gt;1,"Error -- Availability entered in an incorrect format",IF($AA47='Control Panel'!$F$36,$AA47,IF($AA47='Control Panel'!$F$37,$AA47,IF($AA47='Control Panel'!$F$38,$AA47,IF($AA47='Control Panel'!$F$39,$AA47,IF($AA47='Control Panel'!$F$40,$AA47,IF($AA47='Control Panel'!$F$41,$AA47,"Error -- Availability entered in an incorrect format"))))))))</f>
        <v>N</v>
      </c>
    </row>
    <row r="48" spans="1:28" s="15" customFormat="1" x14ac:dyDescent="0.25">
      <c r="A48" s="7">
        <v>36</v>
      </c>
      <c r="B48" s="354" t="s">
        <v>2612</v>
      </c>
      <c r="C48" s="281" t="s">
        <v>5</v>
      </c>
      <c r="D48" s="231"/>
      <c r="E48" s="268"/>
      <c r="F48" s="215" t="str">
        <f t="shared" si="0"/>
        <v>N/A</v>
      </c>
      <c r="G48" s="6"/>
      <c r="AA48" s="15" t="str">
        <f t="shared" si="1"/>
        <v/>
      </c>
      <c r="AB48" s="15" t="str">
        <f>IF(LEN($AA48)=0,"N",IF(LEN($AA48)&gt;1,"Error -- Availability entered in an incorrect format",IF($AA48='Control Panel'!$F$36,$AA48,IF($AA48='Control Panel'!$F$37,$AA48,IF($AA48='Control Panel'!$F$38,$AA48,IF($AA48='Control Panel'!$F$39,$AA48,IF($AA48='Control Panel'!$F$40,$AA48,IF($AA48='Control Panel'!$F$41,$AA48,"Error -- Availability entered in an incorrect format"))))))))</f>
        <v>N</v>
      </c>
    </row>
    <row r="49" spans="1:28" s="15" customFormat="1" ht="45" x14ac:dyDescent="0.25">
      <c r="A49" s="7">
        <v>37</v>
      </c>
      <c r="B49" s="309" t="s">
        <v>2613</v>
      </c>
      <c r="C49" s="357" t="s">
        <v>5</v>
      </c>
      <c r="D49" s="231"/>
      <c r="E49" s="268"/>
      <c r="F49" s="215" t="str">
        <f t="shared" si="0"/>
        <v>N/A</v>
      </c>
      <c r="G49" s="6"/>
      <c r="AA49" s="15" t="str">
        <f t="shared" si="1"/>
        <v/>
      </c>
      <c r="AB49" s="15" t="str">
        <f>IF(LEN($AA49)=0,"N",IF(LEN($AA49)&gt;1,"Error -- Availability entered in an incorrect format",IF($AA49='Control Panel'!$F$36,$AA49,IF($AA49='Control Panel'!$F$37,$AA49,IF($AA49='Control Panel'!$F$38,$AA49,IF($AA49='Control Panel'!$F$39,$AA49,IF($AA49='Control Panel'!$F$40,$AA49,IF($AA49='Control Panel'!$F$41,$AA49,"Error -- Availability entered in an incorrect format"))))))))</f>
        <v>N</v>
      </c>
    </row>
    <row r="50" spans="1:28" s="15" customFormat="1" ht="30" x14ac:dyDescent="0.25">
      <c r="A50" s="7">
        <v>38</v>
      </c>
      <c r="B50" s="287" t="s">
        <v>2614</v>
      </c>
      <c r="C50" s="281" t="s">
        <v>5</v>
      </c>
      <c r="D50" s="231"/>
      <c r="E50" s="268"/>
      <c r="F50" s="215" t="str">
        <f t="shared" si="0"/>
        <v>N/A</v>
      </c>
      <c r="G50" s="6"/>
      <c r="AA50" s="15" t="str">
        <f t="shared" si="1"/>
        <v/>
      </c>
      <c r="AB50" s="15" t="str">
        <f>IF(LEN($AA50)=0,"N",IF(LEN($AA50)&gt;1,"Error -- Availability entered in an incorrect format",IF($AA50='Control Panel'!$F$36,$AA50,IF($AA50='Control Panel'!$F$37,$AA50,IF($AA50='Control Panel'!$F$38,$AA50,IF($AA50='Control Panel'!$F$39,$AA50,IF($AA50='Control Panel'!$F$40,$AA50,IF($AA50='Control Panel'!$F$41,$AA50,"Error -- Availability entered in an incorrect format"))))))))</f>
        <v>N</v>
      </c>
    </row>
    <row r="51" spans="1:28" s="15" customFormat="1" x14ac:dyDescent="0.25">
      <c r="A51" s="7">
        <v>39</v>
      </c>
      <c r="B51" s="287" t="s">
        <v>2615</v>
      </c>
      <c r="C51" s="281" t="s">
        <v>5</v>
      </c>
      <c r="D51" s="231"/>
      <c r="E51" s="268"/>
      <c r="F51" s="215" t="str">
        <f t="shared" si="0"/>
        <v>N/A</v>
      </c>
      <c r="G51" s="6"/>
      <c r="AA51" s="15" t="str">
        <f t="shared" si="1"/>
        <v/>
      </c>
      <c r="AB51" s="15" t="str">
        <f>IF(LEN($AA51)=0,"N",IF(LEN($AA51)&gt;1,"Error -- Availability entered in an incorrect format",IF($AA51='Control Panel'!$F$36,$AA51,IF($AA51='Control Panel'!$F$37,$AA51,IF($AA51='Control Panel'!$F$38,$AA51,IF($AA51='Control Panel'!$F$39,$AA51,IF($AA51='Control Panel'!$F$40,$AA51,IF($AA51='Control Panel'!$F$41,$AA51,"Error -- Availability entered in an incorrect format"))))))))</f>
        <v>N</v>
      </c>
    </row>
    <row r="52" spans="1:28" s="15" customFormat="1" x14ac:dyDescent="0.25">
      <c r="A52" s="7">
        <v>40</v>
      </c>
      <c r="B52" s="287" t="s">
        <v>2616</v>
      </c>
      <c r="C52" s="281" t="s">
        <v>5</v>
      </c>
      <c r="D52" s="231"/>
      <c r="E52" s="268"/>
      <c r="F52" s="215" t="str">
        <f t="shared" si="0"/>
        <v>N/A</v>
      </c>
      <c r="G52" s="6"/>
      <c r="AA52" s="15" t="str">
        <f t="shared" si="1"/>
        <v/>
      </c>
      <c r="AB52" s="15" t="str">
        <f>IF(LEN($AA52)=0,"N",IF(LEN($AA52)&gt;1,"Error -- Availability entered in an incorrect format",IF($AA52='Control Panel'!$F$36,$AA52,IF($AA52='Control Panel'!$F$37,$AA52,IF($AA52='Control Panel'!$F$38,$AA52,IF($AA52='Control Panel'!$F$39,$AA52,IF($AA52='Control Panel'!$F$40,$AA52,IF($AA52='Control Panel'!$F$41,$AA52,"Error -- Availability entered in an incorrect format"))))))))</f>
        <v>N</v>
      </c>
    </row>
    <row r="53" spans="1:28" s="15" customFormat="1" ht="60" x14ac:dyDescent="0.25">
      <c r="A53" s="7">
        <v>41</v>
      </c>
      <c r="B53" s="287" t="s">
        <v>2617</v>
      </c>
      <c r="C53" s="281" t="s">
        <v>7</v>
      </c>
      <c r="D53" s="231"/>
      <c r="E53" s="268"/>
      <c r="F53" s="215" t="str">
        <f t="shared" si="0"/>
        <v>N/A</v>
      </c>
      <c r="G53" s="6"/>
      <c r="AA53" s="15" t="str">
        <f t="shared" si="1"/>
        <v/>
      </c>
      <c r="AB53" s="15" t="str">
        <f>IF(LEN($AA53)=0,"N",IF(LEN($AA53)&gt;1,"Error -- Availability entered in an incorrect format",IF($AA53='Control Panel'!$F$36,$AA53,IF($AA53='Control Panel'!$F$37,$AA53,IF($AA53='Control Panel'!$F$38,$AA53,IF($AA53='Control Panel'!$F$39,$AA53,IF($AA53='Control Panel'!$F$40,$AA53,IF($AA53='Control Panel'!$F$41,$AA53,"Error -- Availability entered in an incorrect format"))))))))</f>
        <v>N</v>
      </c>
    </row>
    <row r="54" spans="1:28" s="15" customFormat="1" ht="30" x14ac:dyDescent="0.25">
      <c r="A54" s="7">
        <v>42</v>
      </c>
      <c r="B54" s="287" t="s">
        <v>2618</v>
      </c>
      <c r="C54" s="281" t="s">
        <v>5</v>
      </c>
      <c r="D54" s="231"/>
      <c r="E54" s="268"/>
      <c r="F54" s="215" t="str">
        <f t="shared" si="0"/>
        <v>N/A</v>
      </c>
      <c r="G54" s="6"/>
      <c r="AA54" s="15" t="str">
        <f t="shared" si="1"/>
        <v/>
      </c>
      <c r="AB54" s="15" t="str">
        <f>IF(LEN($AA54)=0,"N",IF(LEN($AA54)&gt;1,"Error -- Availability entered in an incorrect format",IF($AA54='Control Panel'!$F$36,$AA54,IF($AA54='Control Panel'!$F$37,$AA54,IF($AA54='Control Panel'!$F$38,$AA54,IF($AA54='Control Panel'!$F$39,$AA54,IF($AA54='Control Panel'!$F$40,$AA54,IF($AA54='Control Panel'!$F$41,$AA54,"Error -- Availability entered in an incorrect format"))))))))</f>
        <v>N</v>
      </c>
    </row>
    <row r="55" spans="1:28" s="15" customFormat="1" ht="60" x14ac:dyDescent="0.25">
      <c r="A55" s="7">
        <v>43</v>
      </c>
      <c r="B55" s="287" t="s">
        <v>2619</v>
      </c>
      <c r="C55" s="281" t="s">
        <v>5</v>
      </c>
      <c r="D55" s="231"/>
      <c r="E55" s="268"/>
      <c r="F55" s="215" t="str">
        <f t="shared" si="0"/>
        <v>N/A</v>
      </c>
      <c r="G55" s="6"/>
      <c r="AA55" s="15" t="str">
        <f t="shared" si="1"/>
        <v/>
      </c>
      <c r="AB55" s="15" t="str">
        <f>IF(LEN($AA55)=0,"N",IF(LEN($AA55)&gt;1,"Error -- Availability entered in an incorrect format",IF($AA55='Control Panel'!$F$36,$AA55,IF($AA55='Control Panel'!$F$37,$AA55,IF($AA55='Control Panel'!$F$38,$AA55,IF($AA55='Control Panel'!$F$39,$AA55,IF($AA55='Control Panel'!$F$40,$AA55,IF($AA55='Control Panel'!$F$41,$AA55,"Error -- Availability entered in an incorrect format"))))))))</f>
        <v>N</v>
      </c>
    </row>
    <row r="56" spans="1:28" s="15" customFormat="1" ht="30" x14ac:dyDescent="0.25">
      <c r="A56" s="7">
        <v>44</v>
      </c>
      <c r="B56" s="287" t="s">
        <v>2620</v>
      </c>
      <c r="C56" s="281" t="s">
        <v>5</v>
      </c>
      <c r="D56" s="231"/>
      <c r="E56" s="268"/>
      <c r="F56" s="215" t="str">
        <f t="shared" si="0"/>
        <v>N/A</v>
      </c>
      <c r="G56" s="6"/>
      <c r="AA56" s="15" t="str">
        <f t="shared" si="1"/>
        <v/>
      </c>
      <c r="AB56" s="15" t="str">
        <f>IF(LEN($AA56)=0,"N",IF(LEN($AA56)&gt;1,"Error -- Availability entered in an incorrect format",IF($AA56='Control Panel'!$F$36,$AA56,IF($AA56='Control Panel'!$F$37,$AA56,IF($AA56='Control Panel'!$F$38,$AA56,IF($AA56='Control Panel'!$F$39,$AA56,IF($AA56='Control Panel'!$F$40,$AA56,IF($AA56='Control Panel'!$F$41,$AA56,"Error -- Availability entered in an incorrect format"))))))))</f>
        <v>N</v>
      </c>
    </row>
    <row r="57" spans="1:28" s="15" customFormat="1" ht="60" x14ac:dyDescent="0.25">
      <c r="A57" s="7">
        <v>45</v>
      </c>
      <c r="B57" s="287" t="s">
        <v>2621</v>
      </c>
      <c r="C57" s="281" t="s">
        <v>5</v>
      </c>
      <c r="D57" s="231"/>
      <c r="E57" s="268"/>
      <c r="F57" s="215" t="str">
        <f t="shared" si="0"/>
        <v>N/A</v>
      </c>
      <c r="G57" s="6"/>
      <c r="AA57" s="15" t="str">
        <f t="shared" si="1"/>
        <v/>
      </c>
      <c r="AB57" s="15" t="str">
        <f>IF(LEN($AA57)=0,"N",IF(LEN($AA57)&gt;1,"Error -- Availability entered in an incorrect format",IF($AA57='Control Panel'!$F$36,$AA57,IF($AA57='Control Panel'!$F$37,$AA57,IF($AA57='Control Panel'!$F$38,$AA57,IF($AA57='Control Panel'!$F$39,$AA57,IF($AA57='Control Panel'!$F$40,$AA57,IF($AA57='Control Panel'!$F$41,$AA57,"Error -- Availability entered in an incorrect format"))))))))</f>
        <v>N</v>
      </c>
    </row>
    <row r="58" spans="1:28" s="15" customFormat="1" ht="30" x14ac:dyDescent="0.25">
      <c r="A58" s="7">
        <v>46</v>
      </c>
      <c r="B58" s="287" t="s">
        <v>2622</v>
      </c>
      <c r="C58" s="281" t="s">
        <v>5</v>
      </c>
      <c r="D58" s="231"/>
      <c r="E58" s="268"/>
      <c r="F58" s="215" t="str">
        <f t="shared" si="0"/>
        <v>N/A</v>
      </c>
      <c r="G58" s="6"/>
      <c r="AA58" s="15" t="str">
        <f t="shared" si="1"/>
        <v/>
      </c>
      <c r="AB58" s="15" t="str">
        <f>IF(LEN($AA58)=0,"N",IF(LEN($AA58)&gt;1,"Error -- Availability entered in an incorrect format",IF($AA58='Control Panel'!$F$36,$AA58,IF($AA58='Control Panel'!$F$37,$AA58,IF($AA58='Control Panel'!$F$38,$AA58,IF($AA58='Control Panel'!$F$39,$AA58,IF($AA58='Control Panel'!$F$40,$AA58,IF($AA58='Control Panel'!$F$41,$AA58,"Error -- Availability entered in an incorrect format"))))))))</f>
        <v>N</v>
      </c>
    </row>
    <row r="59" spans="1:28" s="15" customFormat="1" x14ac:dyDescent="0.25">
      <c r="A59" s="7">
        <v>47</v>
      </c>
      <c r="B59" s="287" t="s">
        <v>2623</v>
      </c>
      <c r="C59" s="281" t="s">
        <v>5</v>
      </c>
      <c r="D59" s="231"/>
      <c r="E59" s="268"/>
      <c r="F59" s="215" t="str">
        <f t="shared" si="0"/>
        <v>N/A</v>
      </c>
      <c r="G59" s="6"/>
      <c r="AA59" s="15" t="str">
        <f t="shared" si="1"/>
        <v/>
      </c>
      <c r="AB59" s="15" t="str">
        <f>IF(LEN($AA59)=0,"N",IF(LEN($AA59)&gt;1,"Error -- Availability entered in an incorrect format",IF($AA59='Control Panel'!$F$36,$AA59,IF($AA59='Control Panel'!$F$37,$AA59,IF($AA59='Control Panel'!$F$38,$AA59,IF($AA59='Control Panel'!$F$39,$AA59,IF($AA59='Control Panel'!$F$40,$AA59,IF($AA59='Control Panel'!$F$41,$AA59,"Error -- Availability entered in an incorrect format"))))))))</f>
        <v>N</v>
      </c>
    </row>
    <row r="60" spans="1:28" s="15" customFormat="1" ht="60" x14ac:dyDescent="0.25">
      <c r="A60" s="7">
        <v>48</v>
      </c>
      <c r="B60" s="287" t="s">
        <v>2624</v>
      </c>
      <c r="C60" s="281" t="s">
        <v>5</v>
      </c>
      <c r="D60" s="231"/>
      <c r="E60" s="268"/>
      <c r="F60" s="215" t="str">
        <f t="shared" si="0"/>
        <v>N/A</v>
      </c>
      <c r="G60" s="6"/>
      <c r="AA60" s="15" t="str">
        <f t="shared" si="1"/>
        <v/>
      </c>
      <c r="AB60" s="15" t="str">
        <f>IF(LEN($AA60)=0,"N",IF(LEN($AA60)&gt;1,"Error -- Availability entered in an incorrect format",IF($AA60='Control Panel'!$F$36,$AA60,IF($AA60='Control Panel'!$F$37,$AA60,IF($AA60='Control Panel'!$F$38,$AA60,IF($AA60='Control Panel'!$F$39,$AA60,IF($AA60='Control Panel'!$F$40,$AA60,IF($AA60='Control Panel'!$F$41,$AA60,"Error -- Availability entered in an incorrect format"))))))))</f>
        <v>N</v>
      </c>
    </row>
    <row r="61" spans="1:28" s="15" customFormat="1" ht="30" x14ac:dyDescent="0.25">
      <c r="A61" s="7">
        <v>49</v>
      </c>
      <c r="B61" s="283" t="s">
        <v>2625</v>
      </c>
      <c r="C61" s="281" t="s">
        <v>5</v>
      </c>
      <c r="D61" s="231"/>
      <c r="E61" s="268"/>
      <c r="F61" s="215" t="str">
        <f t="shared" si="0"/>
        <v>N/A</v>
      </c>
      <c r="G61" s="6"/>
      <c r="AA61" s="15" t="str">
        <f t="shared" si="1"/>
        <v/>
      </c>
      <c r="AB61" s="15" t="str">
        <f>IF(LEN($AA61)=0,"N",IF(LEN($AA61)&gt;1,"Error -- Availability entered in an incorrect format",IF($AA61='Control Panel'!$F$36,$AA61,IF($AA61='Control Panel'!$F$37,$AA61,IF($AA61='Control Panel'!$F$38,$AA61,IF($AA61='Control Panel'!$F$39,$AA61,IF($AA61='Control Panel'!$F$40,$AA61,IF($AA61='Control Panel'!$F$41,$AA61,"Error -- Availability entered in an incorrect format"))))))))</f>
        <v>N</v>
      </c>
    </row>
    <row r="62" spans="1:28" s="15" customFormat="1" x14ac:dyDescent="0.25">
      <c r="A62" s="7">
        <v>50</v>
      </c>
      <c r="B62" s="283" t="s">
        <v>2626</v>
      </c>
      <c r="C62" s="281" t="s">
        <v>5</v>
      </c>
      <c r="D62" s="231"/>
      <c r="E62" s="268"/>
      <c r="F62" s="215" t="str">
        <f t="shared" si="0"/>
        <v>N/A</v>
      </c>
      <c r="G62" s="6"/>
      <c r="AA62" s="15" t="str">
        <f t="shared" si="1"/>
        <v/>
      </c>
      <c r="AB62" s="15" t="str">
        <f>IF(LEN($AA62)=0,"N",IF(LEN($AA62)&gt;1,"Error -- Availability entered in an incorrect format",IF($AA62='Control Panel'!$F$36,$AA62,IF($AA62='Control Panel'!$F$37,$AA62,IF($AA62='Control Panel'!$F$38,$AA62,IF($AA62='Control Panel'!$F$39,$AA62,IF($AA62='Control Panel'!$F$40,$AA62,IF($AA62='Control Panel'!$F$41,$AA62,"Error -- Availability entered in an incorrect format"))))))))</f>
        <v>N</v>
      </c>
    </row>
    <row r="63" spans="1:28" s="15" customFormat="1" ht="30" x14ac:dyDescent="0.25">
      <c r="A63" s="7">
        <v>51</v>
      </c>
      <c r="B63" s="283" t="s">
        <v>2627</v>
      </c>
      <c r="C63" s="281" t="s">
        <v>5</v>
      </c>
      <c r="D63" s="231"/>
      <c r="E63" s="268"/>
      <c r="F63" s="215" t="str">
        <f t="shared" si="0"/>
        <v>N/A</v>
      </c>
      <c r="G63" s="6"/>
      <c r="AA63" s="15" t="str">
        <f t="shared" si="1"/>
        <v/>
      </c>
      <c r="AB63" s="15" t="str">
        <f>IF(LEN($AA63)=0,"N",IF(LEN($AA63)&gt;1,"Error -- Availability entered in an incorrect format",IF($AA63='Control Panel'!$F$36,$AA63,IF($AA63='Control Panel'!$F$37,$AA63,IF($AA63='Control Panel'!$F$38,$AA63,IF($AA63='Control Panel'!$F$39,$AA63,IF($AA63='Control Panel'!$F$40,$AA63,IF($AA63='Control Panel'!$F$41,$AA63,"Error -- Availability entered in an incorrect format"))))))))</f>
        <v>N</v>
      </c>
    </row>
    <row r="64" spans="1:28" s="15" customFormat="1" ht="45" x14ac:dyDescent="0.25">
      <c r="A64" s="7">
        <v>52</v>
      </c>
      <c r="B64" s="283" t="s">
        <v>2628</v>
      </c>
      <c r="C64" s="281" t="s">
        <v>5</v>
      </c>
      <c r="D64" s="231"/>
      <c r="E64" s="268"/>
      <c r="F64" s="215" t="str">
        <f t="shared" si="0"/>
        <v>N/A</v>
      </c>
      <c r="G64" s="6"/>
      <c r="AA64" s="15" t="str">
        <f t="shared" si="1"/>
        <v/>
      </c>
      <c r="AB64" s="15" t="str">
        <f>IF(LEN($AA64)=0,"N",IF(LEN($AA64)&gt;1,"Error -- Availability entered in an incorrect format",IF($AA64='Control Panel'!$F$36,$AA64,IF($AA64='Control Panel'!$F$37,$AA64,IF($AA64='Control Panel'!$F$38,$AA64,IF($AA64='Control Panel'!$F$39,$AA64,IF($AA64='Control Panel'!$F$40,$AA64,IF($AA64='Control Panel'!$F$41,$AA64,"Error -- Availability entered in an incorrect format"))))))))</f>
        <v>N</v>
      </c>
    </row>
    <row r="65" spans="1:28" s="15" customFormat="1" ht="30" x14ac:dyDescent="0.25">
      <c r="A65" s="7">
        <v>53</v>
      </c>
      <c r="B65" s="283" t="s">
        <v>2629</v>
      </c>
      <c r="C65" s="281" t="s">
        <v>6</v>
      </c>
      <c r="D65" s="231"/>
      <c r="E65" s="268"/>
      <c r="F65" s="215" t="str">
        <f t="shared" si="0"/>
        <v>N/A</v>
      </c>
      <c r="G65" s="6"/>
      <c r="AA65" s="15" t="str">
        <f t="shared" si="1"/>
        <v/>
      </c>
      <c r="AB65" s="15" t="str">
        <f>IF(LEN($AA65)=0,"N",IF(LEN($AA65)&gt;1,"Error -- Availability entered in an incorrect format",IF($AA65='Control Panel'!$F$36,$AA65,IF($AA65='Control Panel'!$F$37,$AA65,IF($AA65='Control Panel'!$F$38,$AA65,IF($AA65='Control Panel'!$F$39,$AA65,IF($AA65='Control Panel'!$F$40,$AA65,IF($AA65='Control Panel'!$F$41,$AA65,"Error -- Availability entered in an incorrect format"))))))))</f>
        <v>N</v>
      </c>
    </row>
    <row r="66" spans="1:28" s="15" customFormat="1" x14ac:dyDescent="0.25">
      <c r="A66" s="7">
        <v>54</v>
      </c>
      <c r="B66" s="282" t="s">
        <v>2630</v>
      </c>
      <c r="C66" s="281"/>
      <c r="D66" s="231"/>
      <c r="E66" s="268"/>
      <c r="F66" s="215" t="str">
        <f t="shared" si="0"/>
        <v>N/A</v>
      </c>
      <c r="G66" s="6"/>
      <c r="AA66" s="15" t="str">
        <f t="shared" si="1"/>
        <v/>
      </c>
      <c r="AB66" s="15" t="str">
        <f>IF(LEN($AA66)=0,"N",IF(LEN($AA66)&gt;1,"Error -- Availability entered in an incorrect format",IF($AA66='Control Panel'!$F$36,$AA66,IF($AA66='Control Panel'!$F$37,$AA66,IF($AA66='Control Panel'!$F$38,$AA66,IF($AA66='Control Panel'!$F$39,$AA66,IF($AA66='Control Panel'!$F$40,$AA66,IF($AA66='Control Panel'!$F$41,$AA66,"Error -- Availability entered in an incorrect format"))))))))</f>
        <v>N</v>
      </c>
    </row>
    <row r="67" spans="1:28" s="15" customFormat="1" ht="30" x14ac:dyDescent="0.25">
      <c r="A67" s="7">
        <v>55</v>
      </c>
      <c r="B67" s="287" t="s">
        <v>2631</v>
      </c>
      <c r="C67" s="281" t="s">
        <v>5</v>
      </c>
      <c r="D67" s="231"/>
      <c r="E67" s="268"/>
      <c r="F67" s="215" t="str">
        <f t="shared" si="0"/>
        <v>N/A</v>
      </c>
      <c r="G67" s="6"/>
      <c r="AA67" s="15" t="str">
        <f t="shared" si="1"/>
        <v/>
      </c>
      <c r="AB67" s="15" t="str">
        <f>IF(LEN($AA67)=0,"N",IF(LEN($AA67)&gt;1,"Error -- Availability entered in an incorrect format",IF($AA67='Control Panel'!$F$36,$AA67,IF($AA67='Control Panel'!$F$37,$AA67,IF($AA67='Control Panel'!$F$38,$AA67,IF($AA67='Control Panel'!$F$39,$AA67,IF($AA67='Control Panel'!$F$40,$AA67,IF($AA67='Control Panel'!$F$41,$AA67,"Error -- Availability entered in an incorrect format"))))))))</f>
        <v>N</v>
      </c>
    </row>
    <row r="68" spans="1:28" s="15" customFormat="1" ht="45" x14ac:dyDescent="0.25">
      <c r="A68" s="7">
        <v>56</v>
      </c>
      <c r="B68" s="287" t="s">
        <v>2632</v>
      </c>
      <c r="C68" s="281" t="s">
        <v>5</v>
      </c>
      <c r="D68" s="231"/>
      <c r="E68" s="268"/>
      <c r="F68" s="215" t="str">
        <f t="shared" si="0"/>
        <v>N/A</v>
      </c>
      <c r="G68" s="6"/>
      <c r="AA68" s="15" t="str">
        <f t="shared" si="1"/>
        <v/>
      </c>
      <c r="AB68" s="15" t="str">
        <f>IF(LEN($AA68)=0,"N",IF(LEN($AA68)&gt;1,"Error -- Availability entered in an incorrect format",IF($AA68='Control Panel'!$F$36,$AA68,IF($AA68='Control Panel'!$F$37,$AA68,IF($AA68='Control Panel'!$F$38,$AA68,IF($AA68='Control Panel'!$F$39,$AA68,IF($AA68='Control Panel'!$F$40,$AA68,IF($AA68='Control Panel'!$F$41,$AA68,"Error -- Availability entered in an incorrect format"))))))))</f>
        <v>N</v>
      </c>
    </row>
    <row r="69" spans="1:28" s="15" customFormat="1" ht="30" x14ac:dyDescent="0.25">
      <c r="A69" s="7">
        <v>57</v>
      </c>
      <c r="B69" s="287" t="s">
        <v>2633</v>
      </c>
      <c r="C69" s="281" t="s">
        <v>5</v>
      </c>
      <c r="D69" s="231"/>
      <c r="E69" s="268"/>
      <c r="F69" s="215" t="str">
        <f t="shared" si="0"/>
        <v>N/A</v>
      </c>
      <c r="G69" s="6"/>
      <c r="AA69" s="15" t="str">
        <f t="shared" si="1"/>
        <v/>
      </c>
      <c r="AB69" s="15" t="str">
        <f>IF(LEN($AA69)=0,"N",IF(LEN($AA69)&gt;1,"Error -- Availability entered in an incorrect format",IF($AA69='Control Panel'!$F$36,$AA69,IF($AA69='Control Panel'!$F$37,$AA69,IF($AA69='Control Panel'!$F$38,$AA69,IF($AA69='Control Panel'!$F$39,$AA69,IF($AA69='Control Panel'!$F$40,$AA69,IF($AA69='Control Panel'!$F$41,$AA69,"Error -- Availability entered in an incorrect format"))))))))</f>
        <v>N</v>
      </c>
    </row>
    <row r="70" spans="1:28" s="15" customFormat="1" ht="30" x14ac:dyDescent="0.25">
      <c r="A70" s="7">
        <v>58</v>
      </c>
      <c r="B70" s="283" t="s">
        <v>2634</v>
      </c>
      <c r="C70" s="281" t="s">
        <v>5</v>
      </c>
      <c r="D70" s="231"/>
      <c r="E70" s="268"/>
      <c r="F70" s="215" t="str">
        <f t="shared" si="0"/>
        <v>N/A</v>
      </c>
      <c r="G70" s="6"/>
      <c r="AA70" s="15" t="str">
        <f t="shared" si="1"/>
        <v/>
      </c>
      <c r="AB70" s="15" t="str">
        <f>IF(LEN($AA70)=0,"N",IF(LEN($AA70)&gt;1,"Error -- Availability entered in an incorrect format",IF($AA70='Control Panel'!$F$36,$AA70,IF($AA70='Control Panel'!$F$37,$AA70,IF($AA70='Control Panel'!$F$38,$AA70,IF($AA70='Control Panel'!$F$39,$AA70,IF($AA70='Control Panel'!$F$40,$AA70,IF($AA70='Control Panel'!$F$41,$AA70,"Error -- Availability entered in an incorrect format"))))))))</f>
        <v>N</v>
      </c>
    </row>
    <row r="71" spans="1:28" s="15" customFormat="1" ht="30" x14ac:dyDescent="0.25">
      <c r="A71" s="7">
        <v>59</v>
      </c>
      <c r="B71" s="283" t="s">
        <v>2635</v>
      </c>
      <c r="C71" s="281" t="s">
        <v>5</v>
      </c>
      <c r="D71" s="231"/>
      <c r="E71" s="268"/>
      <c r="F71" s="215" t="str">
        <f t="shared" si="0"/>
        <v>N/A</v>
      </c>
      <c r="G71" s="6"/>
      <c r="AA71" s="15" t="str">
        <f t="shared" si="1"/>
        <v/>
      </c>
      <c r="AB71" s="15" t="str">
        <f>IF(LEN($AA71)=0,"N",IF(LEN($AA71)&gt;1,"Error -- Availability entered in an incorrect format",IF($AA71='Control Panel'!$F$36,$AA71,IF($AA71='Control Panel'!$F$37,$AA71,IF($AA71='Control Panel'!$F$38,$AA71,IF($AA71='Control Panel'!$F$39,$AA71,IF($AA71='Control Panel'!$F$40,$AA71,IF($AA71='Control Panel'!$F$41,$AA71,"Error -- Availability entered in an incorrect format"))))))))</f>
        <v>N</v>
      </c>
    </row>
    <row r="72" spans="1:28" s="15" customFormat="1" ht="45" x14ac:dyDescent="0.25">
      <c r="A72" s="7">
        <v>60</v>
      </c>
      <c r="B72" s="287" t="s">
        <v>2636</v>
      </c>
      <c r="C72" s="281" t="s">
        <v>5</v>
      </c>
      <c r="D72" s="231"/>
      <c r="E72" s="268"/>
      <c r="F72" s="215" t="str">
        <f t="shared" si="0"/>
        <v>N/A</v>
      </c>
      <c r="G72" s="6"/>
      <c r="AA72" s="15" t="str">
        <f t="shared" si="1"/>
        <v/>
      </c>
      <c r="AB72" s="15" t="str">
        <f>IF(LEN($AA72)=0,"N",IF(LEN($AA72)&gt;1,"Error -- Availability entered in an incorrect format",IF($AA72='Control Panel'!$F$36,$AA72,IF($AA72='Control Panel'!$F$37,$AA72,IF($AA72='Control Panel'!$F$38,$AA72,IF($AA72='Control Panel'!$F$39,$AA72,IF($AA72='Control Panel'!$F$40,$AA72,IF($AA72='Control Panel'!$F$41,$AA72,"Error -- Availability entered in an incorrect format"))))))))</f>
        <v>N</v>
      </c>
    </row>
    <row r="73" spans="1:28" s="15" customFormat="1" ht="30" x14ac:dyDescent="0.25">
      <c r="A73" s="7">
        <v>61</v>
      </c>
      <c r="B73" s="358" t="s">
        <v>2637</v>
      </c>
      <c r="C73" s="281" t="s">
        <v>5</v>
      </c>
      <c r="D73" s="231"/>
      <c r="E73" s="268"/>
      <c r="F73" s="215" t="str">
        <f t="shared" si="0"/>
        <v>N/A</v>
      </c>
      <c r="G73" s="6"/>
      <c r="AA73" s="15" t="str">
        <f t="shared" si="1"/>
        <v/>
      </c>
      <c r="AB73" s="15" t="str">
        <f>IF(LEN($AA73)=0,"N",IF(LEN($AA73)&gt;1,"Error -- Availability entered in an incorrect format",IF($AA73='Control Panel'!$F$36,$AA73,IF($AA73='Control Panel'!$F$37,$AA73,IF($AA73='Control Panel'!$F$38,$AA73,IF($AA73='Control Panel'!$F$39,$AA73,IF($AA73='Control Panel'!$F$40,$AA73,IF($AA73='Control Panel'!$F$41,$AA73,"Error -- Availability entered in an incorrect format"))))))))</f>
        <v>N</v>
      </c>
    </row>
    <row r="74" spans="1:28" s="15" customFormat="1" ht="45" x14ac:dyDescent="0.25">
      <c r="A74" s="7">
        <v>62</v>
      </c>
      <c r="B74" s="289" t="s">
        <v>2638</v>
      </c>
      <c r="C74" s="359" t="s">
        <v>5</v>
      </c>
      <c r="D74" s="231"/>
      <c r="E74" s="268"/>
      <c r="F74" s="215" t="str">
        <f t="shared" si="0"/>
        <v>N/A</v>
      </c>
      <c r="G74" s="6"/>
      <c r="AA74" s="15" t="str">
        <f t="shared" si="1"/>
        <v/>
      </c>
      <c r="AB74" s="15" t="str">
        <f>IF(LEN($AA74)=0,"N",IF(LEN($AA74)&gt;1,"Error -- Availability entered in an incorrect format",IF($AA74='Control Panel'!$F$36,$AA74,IF($AA74='Control Panel'!$F$37,$AA74,IF($AA74='Control Panel'!$F$38,$AA74,IF($AA74='Control Panel'!$F$39,$AA74,IF($AA74='Control Panel'!$F$40,$AA74,IF($AA74='Control Panel'!$F$41,$AA74,"Error -- Availability entered in an incorrect format"))))))))</f>
        <v>N</v>
      </c>
    </row>
    <row r="75" spans="1:28" s="15" customFormat="1" ht="30" x14ac:dyDescent="0.25">
      <c r="A75" s="7">
        <v>63</v>
      </c>
      <c r="B75" s="360" t="s">
        <v>2639</v>
      </c>
      <c r="C75" s="361" t="s">
        <v>5</v>
      </c>
      <c r="D75" s="231"/>
      <c r="E75" s="268"/>
      <c r="F75" s="215" t="str">
        <f t="shared" si="0"/>
        <v>N/A</v>
      </c>
      <c r="G75" s="6"/>
      <c r="AA75" s="15" t="str">
        <f t="shared" si="1"/>
        <v/>
      </c>
      <c r="AB75" s="15" t="str">
        <f>IF(LEN($AA75)=0,"N",IF(LEN($AA75)&gt;1,"Error -- Availability entered in an incorrect format",IF($AA75='Control Panel'!$F$36,$AA75,IF($AA75='Control Panel'!$F$37,$AA75,IF($AA75='Control Panel'!$F$38,$AA75,IF($AA75='Control Panel'!$F$39,$AA75,IF($AA75='Control Panel'!$F$40,$AA75,IF($AA75='Control Panel'!$F$41,$AA75,"Error -- Availability entered in an incorrect format"))))))))</f>
        <v>N</v>
      </c>
    </row>
    <row r="76" spans="1:28" s="15" customFormat="1" x14ac:dyDescent="0.25">
      <c r="A76" s="7">
        <v>64</v>
      </c>
      <c r="B76" s="360" t="s">
        <v>2640</v>
      </c>
      <c r="C76" s="361" t="s">
        <v>5</v>
      </c>
      <c r="D76" s="231"/>
      <c r="E76" s="268"/>
      <c r="F76" s="215" t="str">
        <f t="shared" si="0"/>
        <v>N/A</v>
      </c>
      <c r="G76" s="6"/>
      <c r="AA76" s="15" t="str">
        <f t="shared" si="1"/>
        <v/>
      </c>
      <c r="AB76" s="15" t="str">
        <f>IF(LEN($AA76)=0,"N",IF(LEN($AA76)&gt;1,"Error -- Availability entered in an incorrect format",IF($AA76='Control Panel'!$F$36,$AA76,IF($AA76='Control Panel'!$F$37,$AA76,IF($AA76='Control Panel'!$F$38,$AA76,IF($AA76='Control Panel'!$F$39,$AA76,IF($AA76='Control Panel'!$F$40,$AA76,IF($AA76='Control Panel'!$F$41,$AA76,"Error -- Availability entered in an incorrect format"))))))))</f>
        <v>N</v>
      </c>
    </row>
    <row r="77" spans="1:28" s="15" customFormat="1" ht="30" x14ac:dyDescent="0.25">
      <c r="A77" s="7">
        <v>65</v>
      </c>
      <c r="B77" s="288" t="s">
        <v>2641</v>
      </c>
      <c r="C77" s="361" t="s">
        <v>5</v>
      </c>
      <c r="D77" s="231"/>
      <c r="E77" s="268"/>
      <c r="F77" s="215" t="str">
        <f t="shared" si="0"/>
        <v>N/A</v>
      </c>
      <c r="G77" s="6"/>
      <c r="AA77" s="15" t="str">
        <f t="shared" si="1"/>
        <v/>
      </c>
      <c r="AB77" s="15" t="str">
        <f>IF(LEN($AA77)=0,"N",IF(LEN($AA77)&gt;1,"Error -- Availability entered in an incorrect format",IF($AA77='Control Panel'!$F$36,$AA77,IF($AA77='Control Panel'!$F$37,$AA77,IF($AA77='Control Panel'!$F$38,$AA77,IF($AA77='Control Panel'!$F$39,$AA77,IF($AA77='Control Panel'!$F$40,$AA77,IF($AA77='Control Panel'!$F$41,$AA77,"Error -- Availability entered in an incorrect format"))))))))</f>
        <v>N</v>
      </c>
    </row>
    <row r="78" spans="1:28" s="15" customFormat="1" x14ac:dyDescent="0.25">
      <c r="A78" s="7">
        <v>66</v>
      </c>
      <c r="B78" s="308" t="s">
        <v>2642</v>
      </c>
      <c r="C78" s="362" t="s">
        <v>5</v>
      </c>
      <c r="D78" s="231"/>
      <c r="E78" s="268"/>
      <c r="F78" s="215" t="str">
        <f t="shared" ref="F78:F141" si="2">IF($D$10=$A$9,"N/A",$D$10)</f>
        <v>N/A</v>
      </c>
      <c r="G78" s="6"/>
      <c r="AA78" s="15" t="str">
        <f t="shared" ref="AA78:AA141" si="3">TRIM($D78)</f>
        <v/>
      </c>
      <c r="AB78" s="15" t="str">
        <f>IF(LEN($AA78)=0,"N",IF(LEN($AA78)&gt;1,"Error -- Availability entered in an incorrect format",IF($AA78='Control Panel'!$F$36,$AA78,IF($AA78='Control Panel'!$F$37,$AA78,IF($AA78='Control Panel'!$F$38,$AA78,IF($AA78='Control Panel'!$F$39,$AA78,IF($AA78='Control Panel'!$F$40,$AA78,IF($AA78='Control Panel'!$F$41,$AA78,"Error -- Availability entered in an incorrect format"))))))))</f>
        <v>N</v>
      </c>
    </row>
    <row r="79" spans="1:28" s="15" customFormat="1" x14ac:dyDescent="0.25">
      <c r="A79" s="7">
        <v>67</v>
      </c>
      <c r="B79" s="308" t="s">
        <v>2643</v>
      </c>
      <c r="C79" s="362" t="s">
        <v>5</v>
      </c>
      <c r="D79" s="231"/>
      <c r="E79" s="268"/>
      <c r="F79" s="215" t="str">
        <f t="shared" si="2"/>
        <v>N/A</v>
      </c>
      <c r="G79" s="6"/>
      <c r="AA79" s="15" t="str">
        <f t="shared" si="3"/>
        <v/>
      </c>
      <c r="AB79" s="15" t="str">
        <f>IF(LEN($AA79)=0,"N",IF(LEN($AA79)&gt;1,"Error -- Availability entered in an incorrect format",IF($AA79='Control Panel'!$F$36,$AA79,IF($AA79='Control Panel'!$F$37,$AA79,IF($AA79='Control Panel'!$F$38,$AA79,IF($AA79='Control Panel'!$F$39,$AA79,IF($AA79='Control Panel'!$F$40,$AA79,IF($AA79='Control Panel'!$F$41,$AA79,"Error -- Availability entered in an incorrect format"))))))))</f>
        <v>N</v>
      </c>
    </row>
    <row r="80" spans="1:28" s="15" customFormat="1" x14ac:dyDescent="0.25">
      <c r="A80" s="7">
        <v>68</v>
      </c>
      <c r="B80" s="308" t="s">
        <v>2644</v>
      </c>
      <c r="C80" s="362" t="s">
        <v>5</v>
      </c>
      <c r="D80" s="231"/>
      <c r="E80" s="268"/>
      <c r="F80" s="215" t="str">
        <f t="shared" si="2"/>
        <v>N/A</v>
      </c>
      <c r="G80" s="6"/>
      <c r="AA80" s="15" t="str">
        <f t="shared" si="3"/>
        <v/>
      </c>
      <c r="AB80" s="15" t="str">
        <f>IF(LEN($AA80)=0,"N",IF(LEN($AA80)&gt;1,"Error -- Availability entered in an incorrect format",IF($AA80='Control Panel'!$F$36,$AA80,IF($AA80='Control Panel'!$F$37,$AA80,IF($AA80='Control Panel'!$F$38,$AA80,IF($AA80='Control Panel'!$F$39,$AA80,IF($AA80='Control Panel'!$F$40,$AA80,IF($AA80='Control Panel'!$F$41,$AA80,"Error -- Availability entered in an incorrect format"))))))))</f>
        <v>N</v>
      </c>
    </row>
    <row r="81" spans="1:28" s="15" customFormat="1" x14ac:dyDescent="0.25">
      <c r="A81" s="7">
        <v>69</v>
      </c>
      <c r="B81" s="308" t="s">
        <v>2645</v>
      </c>
      <c r="C81" s="362" t="s">
        <v>5</v>
      </c>
      <c r="D81" s="231"/>
      <c r="E81" s="268"/>
      <c r="F81" s="215" t="str">
        <f t="shared" si="2"/>
        <v>N/A</v>
      </c>
      <c r="G81" s="6"/>
      <c r="AA81" s="15" t="str">
        <f t="shared" si="3"/>
        <v/>
      </c>
      <c r="AB81" s="15" t="str">
        <f>IF(LEN($AA81)=0,"N",IF(LEN($AA81)&gt;1,"Error -- Availability entered in an incorrect format",IF($AA81='Control Panel'!$F$36,$AA81,IF($AA81='Control Panel'!$F$37,$AA81,IF($AA81='Control Panel'!$F$38,$AA81,IF($AA81='Control Panel'!$F$39,$AA81,IF($AA81='Control Panel'!$F$40,$AA81,IF($AA81='Control Panel'!$F$41,$AA81,"Error -- Availability entered in an incorrect format"))))))))</f>
        <v>N</v>
      </c>
    </row>
    <row r="82" spans="1:28" s="15" customFormat="1" ht="30" x14ac:dyDescent="0.25">
      <c r="A82" s="7">
        <v>70</v>
      </c>
      <c r="B82" s="287" t="s">
        <v>2646</v>
      </c>
      <c r="C82" s="281" t="s">
        <v>5</v>
      </c>
      <c r="D82" s="231"/>
      <c r="E82" s="268"/>
      <c r="F82" s="215" t="str">
        <f t="shared" si="2"/>
        <v>N/A</v>
      </c>
      <c r="G82" s="6"/>
      <c r="AA82" s="15" t="str">
        <f t="shared" si="3"/>
        <v/>
      </c>
      <c r="AB82" s="15" t="str">
        <f>IF(LEN($AA82)=0,"N",IF(LEN($AA82)&gt;1,"Error -- Availability entered in an incorrect format",IF($AA82='Control Panel'!$F$36,$AA82,IF($AA82='Control Panel'!$F$37,$AA82,IF($AA82='Control Panel'!$F$38,$AA82,IF($AA82='Control Panel'!$F$39,$AA82,IF($AA82='Control Panel'!$F$40,$AA82,IF($AA82='Control Panel'!$F$41,$AA82,"Error -- Availability entered in an incorrect format"))))))))</f>
        <v>N</v>
      </c>
    </row>
    <row r="83" spans="1:28" s="15" customFormat="1" ht="30" x14ac:dyDescent="0.25">
      <c r="A83" s="7">
        <v>71</v>
      </c>
      <c r="B83" s="291" t="s">
        <v>2647</v>
      </c>
      <c r="C83" s="363" t="s">
        <v>5</v>
      </c>
      <c r="D83" s="231"/>
      <c r="E83" s="268"/>
      <c r="F83" s="215" t="str">
        <f t="shared" si="2"/>
        <v>N/A</v>
      </c>
      <c r="G83" s="6"/>
      <c r="AA83" s="15" t="str">
        <f t="shared" si="3"/>
        <v/>
      </c>
      <c r="AB83" s="15" t="str">
        <f>IF(LEN($AA83)=0,"N",IF(LEN($AA83)&gt;1,"Error -- Availability entered in an incorrect format",IF($AA83='Control Panel'!$F$36,$AA83,IF($AA83='Control Panel'!$F$37,$AA83,IF($AA83='Control Panel'!$F$38,$AA83,IF($AA83='Control Panel'!$F$39,$AA83,IF($AA83='Control Panel'!$F$40,$AA83,IF($AA83='Control Panel'!$F$41,$AA83,"Error -- Availability entered in an incorrect format"))))))))</f>
        <v>N</v>
      </c>
    </row>
    <row r="84" spans="1:28" s="15" customFormat="1" ht="30" x14ac:dyDescent="0.25">
      <c r="A84" s="7">
        <v>72</v>
      </c>
      <c r="B84" s="283" t="s">
        <v>2648</v>
      </c>
      <c r="C84" s="281" t="s">
        <v>6</v>
      </c>
      <c r="D84" s="231"/>
      <c r="E84" s="268"/>
      <c r="F84" s="215" t="str">
        <f t="shared" si="2"/>
        <v>N/A</v>
      </c>
      <c r="G84" s="6"/>
      <c r="AA84" s="15" t="str">
        <f t="shared" si="3"/>
        <v/>
      </c>
      <c r="AB84" s="15" t="str">
        <f>IF(LEN($AA84)=0,"N",IF(LEN($AA84)&gt;1,"Error -- Availability entered in an incorrect format",IF($AA84='Control Panel'!$F$36,$AA84,IF($AA84='Control Panel'!$F$37,$AA84,IF($AA84='Control Panel'!$F$38,$AA84,IF($AA84='Control Panel'!$F$39,$AA84,IF($AA84='Control Panel'!$F$40,$AA84,IF($AA84='Control Panel'!$F$41,$AA84,"Error -- Availability entered in an incorrect format"))))))))</f>
        <v>N</v>
      </c>
    </row>
    <row r="85" spans="1:28" s="15" customFormat="1" ht="45" x14ac:dyDescent="0.25">
      <c r="A85" s="7">
        <v>73</v>
      </c>
      <c r="B85" s="287" t="s">
        <v>2649</v>
      </c>
      <c r="C85" s="281" t="s">
        <v>5</v>
      </c>
      <c r="D85" s="231"/>
      <c r="E85" s="268"/>
      <c r="F85" s="215" t="str">
        <f t="shared" si="2"/>
        <v>N/A</v>
      </c>
      <c r="G85" s="6"/>
      <c r="AA85" s="15" t="str">
        <f t="shared" si="3"/>
        <v/>
      </c>
      <c r="AB85" s="15" t="str">
        <f>IF(LEN($AA85)=0,"N",IF(LEN($AA85)&gt;1,"Error -- Availability entered in an incorrect format",IF($AA85='Control Panel'!$F$36,$AA85,IF($AA85='Control Panel'!$F$37,$AA85,IF($AA85='Control Panel'!$F$38,$AA85,IF($AA85='Control Panel'!$F$39,$AA85,IF($AA85='Control Panel'!$F$40,$AA85,IF($AA85='Control Panel'!$F$41,$AA85,"Error -- Availability entered in an incorrect format"))))))))</f>
        <v>N</v>
      </c>
    </row>
    <row r="86" spans="1:28" s="15" customFormat="1" ht="45" x14ac:dyDescent="0.25">
      <c r="A86" s="7">
        <v>74</v>
      </c>
      <c r="B86" s="287" t="s">
        <v>2650</v>
      </c>
      <c r="C86" s="281" t="s">
        <v>5</v>
      </c>
      <c r="D86" s="231"/>
      <c r="E86" s="268"/>
      <c r="F86" s="215" t="str">
        <f t="shared" si="2"/>
        <v>N/A</v>
      </c>
      <c r="G86" s="6"/>
      <c r="AA86" s="15" t="str">
        <f t="shared" si="3"/>
        <v/>
      </c>
      <c r="AB86" s="15" t="str">
        <f>IF(LEN($AA86)=0,"N",IF(LEN($AA86)&gt;1,"Error -- Availability entered in an incorrect format",IF($AA86='Control Panel'!$F$36,$AA86,IF($AA86='Control Panel'!$F$37,$AA86,IF($AA86='Control Panel'!$F$38,$AA86,IF($AA86='Control Panel'!$F$39,$AA86,IF($AA86='Control Panel'!$F$40,$AA86,IF($AA86='Control Panel'!$F$41,$AA86,"Error -- Availability entered in an incorrect format"))))))))</f>
        <v>N</v>
      </c>
    </row>
    <row r="87" spans="1:28" s="15" customFormat="1" ht="60" x14ac:dyDescent="0.25">
      <c r="A87" s="7">
        <v>75</v>
      </c>
      <c r="B87" s="287" t="s">
        <v>2651</v>
      </c>
      <c r="C87" s="281" t="s">
        <v>5</v>
      </c>
      <c r="D87" s="231"/>
      <c r="E87" s="268"/>
      <c r="F87" s="215" t="str">
        <f t="shared" si="2"/>
        <v>N/A</v>
      </c>
      <c r="G87" s="6"/>
      <c r="AA87" s="15" t="str">
        <f t="shared" si="3"/>
        <v/>
      </c>
      <c r="AB87" s="15" t="str">
        <f>IF(LEN($AA87)=0,"N",IF(LEN($AA87)&gt;1,"Error -- Availability entered in an incorrect format",IF($AA87='Control Panel'!$F$36,$AA87,IF($AA87='Control Panel'!$F$37,$AA87,IF($AA87='Control Panel'!$F$38,$AA87,IF($AA87='Control Panel'!$F$39,$AA87,IF($AA87='Control Panel'!$F$40,$AA87,IF($AA87='Control Panel'!$F$41,$AA87,"Error -- Availability entered in an incorrect format"))))))))</f>
        <v>N</v>
      </c>
    </row>
    <row r="88" spans="1:28" s="15" customFormat="1" ht="30" x14ac:dyDescent="0.25">
      <c r="A88" s="7">
        <v>76</v>
      </c>
      <c r="B88" s="329" t="s">
        <v>2652</v>
      </c>
      <c r="C88" s="330" t="s">
        <v>6</v>
      </c>
      <c r="D88" s="231"/>
      <c r="E88" s="268"/>
      <c r="F88" s="215" t="str">
        <f t="shared" si="2"/>
        <v>N/A</v>
      </c>
      <c r="G88" s="6"/>
      <c r="AA88" s="15" t="str">
        <f t="shared" si="3"/>
        <v/>
      </c>
      <c r="AB88" s="15" t="str">
        <f>IF(LEN($AA88)=0,"N",IF(LEN($AA88)&gt;1,"Error -- Availability entered in an incorrect format",IF($AA88='Control Panel'!$F$36,$AA88,IF($AA88='Control Panel'!$F$37,$AA88,IF($AA88='Control Panel'!$F$38,$AA88,IF($AA88='Control Panel'!$F$39,$AA88,IF($AA88='Control Panel'!$F$40,$AA88,IF($AA88='Control Panel'!$F$41,$AA88,"Error -- Availability entered in an incorrect format"))))))))</f>
        <v>N</v>
      </c>
    </row>
    <row r="89" spans="1:28" s="15" customFormat="1" ht="45" x14ac:dyDescent="0.25">
      <c r="A89" s="7">
        <v>77</v>
      </c>
      <c r="B89" s="364" t="s">
        <v>2653</v>
      </c>
      <c r="C89" s="330" t="s">
        <v>5</v>
      </c>
      <c r="D89" s="231"/>
      <c r="E89" s="268"/>
      <c r="F89" s="215" t="str">
        <f t="shared" si="2"/>
        <v>N/A</v>
      </c>
      <c r="G89" s="6"/>
      <c r="AA89" s="15" t="str">
        <f t="shared" si="3"/>
        <v/>
      </c>
      <c r="AB89" s="15" t="str">
        <f>IF(LEN($AA89)=0,"N",IF(LEN($AA89)&gt;1,"Error -- Availability entered in an incorrect format",IF($AA89='Control Panel'!$F$36,$AA89,IF($AA89='Control Panel'!$F$37,$AA89,IF($AA89='Control Panel'!$F$38,$AA89,IF($AA89='Control Panel'!$F$39,$AA89,IF($AA89='Control Panel'!$F$40,$AA89,IF($AA89='Control Panel'!$F$41,$AA89,"Error -- Availability entered in an incorrect format"))))))))</f>
        <v>N</v>
      </c>
    </row>
    <row r="90" spans="1:28" s="15" customFormat="1" ht="45" x14ac:dyDescent="0.25">
      <c r="A90" s="7">
        <v>78</v>
      </c>
      <c r="B90" s="364" t="s">
        <v>2654</v>
      </c>
      <c r="C90" s="330" t="s">
        <v>5</v>
      </c>
      <c r="D90" s="231"/>
      <c r="E90" s="268"/>
      <c r="F90" s="215" t="str">
        <f t="shared" si="2"/>
        <v>N/A</v>
      </c>
      <c r="G90" s="6"/>
      <c r="AA90" s="15" t="str">
        <f t="shared" si="3"/>
        <v/>
      </c>
      <c r="AB90" s="15" t="str">
        <f>IF(LEN($AA90)=0,"N",IF(LEN($AA90)&gt;1,"Error -- Availability entered in an incorrect format",IF($AA90='Control Panel'!$F$36,$AA90,IF($AA90='Control Panel'!$F$37,$AA90,IF($AA90='Control Panel'!$F$38,$AA90,IF($AA90='Control Panel'!$F$39,$AA90,IF($AA90='Control Panel'!$F$40,$AA90,IF($AA90='Control Panel'!$F$41,$AA90,"Error -- Availability entered in an incorrect format"))))))))</f>
        <v>N</v>
      </c>
    </row>
    <row r="91" spans="1:28" s="15" customFormat="1" ht="30" x14ac:dyDescent="0.25">
      <c r="A91" s="7">
        <v>79</v>
      </c>
      <c r="B91" s="287" t="s">
        <v>2655</v>
      </c>
      <c r="C91" s="281" t="s">
        <v>7</v>
      </c>
      <c r="D91" s="231"/>
      <c r="E91" s="268"/>
      <c r="F91" s="215" t="str">
        <f t="shared" si="2"/>
        <v>N/A</v>
      </c>
      <c r="G91" s="6"/>
      <c r="AA91" s="15" t="str">
        <f t="shared" si="3"/>
        <v/>
      </c>
      <c r="AB91" s="15" t="str">
        <f>IF(LEN($AA91)=0,"N",IF(LEN($AA91)&gt;1,"Error -- Availability entered in an incorrect format",IF($AA91='Control Panel'!$F$36,$AA91,IF($AA91='Control Panel'!$F$37,$AA91,IF($AA91='Control Panel'!$F$38,$AA91,IF($AA91='Control Panel'!$F$39,$AA91,IF($AA91='Control Panel'!$F$40,$AA91,IF($AA91='Control Panel'!$F$41,$AA91,"Error -- Availability entered in an incorrect format"))))))))</f>
        <v>N</v>
      </c>
    </row>
    <row r="92" spans="1:28" s="15" customFormat="1" x14ac:dyDescent="0.25">
      <c r="A92" s="7">
        <v>80</v>
      </c>
      <c r="B92" s="283" t="s">
        <v>2656</v>
      </c>
      <c r="C92" s="281" t="s">
        <v>5</v>
      </c>
      <c r="D92" s="231"/>
      <c r="E92" s="268"/>
      <c r="F92" s="215" t="str">
        <f t="shared" si="2"/>
        <v>N/A</v>
      </c>
      <c r="G92" s="6"/>
      <c r="AA92" s="15" t="str">
        <f t="shared" si="3"/>
        <v/>
      </c>
      <c r="AB92" s="15" t="str">
        <f>IF(LEN($AA92)=0,"N",IF(LEN($AA92)&gt;1,"Error -- Availability entered in an incorrect format",IF($AA92='Control Panel'!$F$36,$AA92,IF($AA92='Control Panel'!$F$37,$AA92,IF($AA92='Control Panel'!$F$38,$AA92,IF($AA92='Control Panel'!$F$39,$AA92,IF($AA92='Control Panel'!$F$40,$AA92,IF($AA92='Control Panel'!$F$41,$AA92,"Error -- Availability entered in an incorrect format"))))))))</f>
        <v>N</v>
      </c>
    </row>
    <row r="93" spans="1:28" s="15" customFormat="1" x14ac:dyDescent="0.25">
      <c r="A93" s="7">
        <v>81</v>
      </c>
      <c r="B93" s="283" t="s">
        <v>2657</v>
      </c>
      <c r="C93" s="281" t="s">
        <v>5</v>
      </c>
      <c r="D93" s="231"/>
      <c r="E93" s="268"/>
      <c r="F93" s="215" t="str">
        <f t="shared" si="2"/>
        <v>N/A</v>
      </c>
      <c r="G93" s="6"/>
      <c r="AA93" s="15" t="str">
        <f t="shared" si="3"/>
        <v/>
      </c>
      <c r="AB93" s="15" t="str">
        <f>IF(LEN($AA93)=0,"N",IF(LEN($AA93)&gt;1,"Error -- Availability entered in an incorrect format",IF($AA93='Control Panel'!$F$36,$AA93,IF($AA93='Control Panel'!$F$37,$AA93,IF($AA93='Control Panel'!$F$38,$AA93,IF($AA93='Control Panel'!$F$39,$AA93,IF($AA93='Control Panel'!$F$40,$AA93,IF($AA93='Control Panel'!$F$41,$AA93,"Error -- Availability entered in an incorrect format"))))))))</f>
        <v>N</v>
      </c>
    </row>
    <row r="94" spans="1:28" s="15" customFormat="1" ht="75" x14ac:dyDescent="0.25">
      <c r="A94" s="7">
        <v>82</v>
      </c>
      <c r="B94" s="287" t="s">
        <v>2658</v>
      </c>
      <c r="C94" s="281" t="s">
        <v>5</v>
      </c>
      <c r="D94" s="231"/>
      <c r="E94" s="268"/>
      <c r="F94" s="215" t="str">
        <f t="shared" si="2"/>
        <v>N/A</v>
      </c>
      <c r="G94" s="6"/>
      <c r="AA94" s="15" t="str">
        <f t="shared" si="3"/>
        <v/>
      </c>
      <c r="AB94" s="15" t="str">
        <f>IF(LEN($AA94)=0,"N",IF(LEN($AA94)&gt;1,"Error -- Availability entered in an incorrect format",IF($AA94='Control Panel'!$F$36,$AA94,IF($AA94='Control Panel'!$F$37,$AA94,IF($AA94='Control Panel'!$F$38,$AA94,IF($AA94='Control Panel'!$F$39,$AA94,IF($AA94='Control Panel'!$F$40,$AA94,IF($AA94='Control Panel'!$F$41,$AA94,"Error -- Availability entered in an incorrect format"))))))))</f>
        <v>N</v>
      </c>
    </row>
    <row r="95" spans="1:28" s="15" customFormat="1" ht="30" x14ac:dyDescent="0.25">
      <c r="A95" s="7">
        <v>83</v>
      </c>
      <c r="B95" s="287" t="s">
        <v>2659</v>
      </c>
      <c r="C95" s="281" t="s">
        <v>5</v>
      </c>
      <c r="D95" s="231"/>
      <c r="E95" s="268"/>
      <c r="F95" s="215" t="str">
        <f t="shared" si="2"/>
        <v>N/A</v>
      </c>
      <c r="G95" s="6"/>
      <c r="AA95" s="15" t="str">
        <f t="shared" si="3"/>
        <v/>
      </c>
      <c r="AB95" s="15" t="str">
        <f>IF(LEN($AA95)=0,"N",IF(LEN($AA95)&gt;1,"Error -- Availability entered in an incorrect format",IF($AA95='Control Panel'!$F$36,$AA95,IF($AA95='Control Panel'!$F$37,$AA95,IF($AA95='Control Panel'!$F$38,$AA95,IF($AA95='Control Panel'!$F$39,$AA95,IF($AA95='Control Panel'!$F$40,$AA95,IF($AA95='Control Panel'!$F$41,$AA95,"Error -- Availability entered in an incorrect format"))))))))</f>
        <v>N</v>
      </c>
    </row>
    <row r="96" spans="1:28" s="15" customFormat="1" ht="45" x14ac:dyDescent="0.25">
      <c r="A96" s="7">
        <v>84</v>
      </c>
      <c r="B96" s="287" t="s">
        <v>2660</v>
      </c>
      <c r="C96" s="281" t="s">
        <v>6</v>
      </c>
      <c r="D96" s="231"/>
      <c r="E96" s="268"/>
      <c r="F96" s="215" t="str">
        <f t="shared" si="2"/>
        <v>N/A</v>
      </c>
      <c r="G96" s="6"/>
      <c r="AA96" s="15" t="str">
        <f t="shared" si="3"/>
        <v/>
      </c>
      <c r="AB96" s="15" t="str">
        <f>IF(LEN($AA96)=0,"N",IF(LEN($AA96)&gt;1,"Error -- Availability entered in an incorrect format",IF($AA96='Control Panel'!$F$36,$AA96,IF($AA96='Control Panel'!$F$37,$AA96,IF($AA96='Control Panel'!$F$38,$AA96,IF($AA96='Control Panel'!$F$39,$AA96,IF($AA96='Control Panel'!$F$40,$AA96,IF($AA96='Control Panel'!$F$41,$AA96,"Error -- Availability entered in an incorrect format"))))))))</f>
        <v>N</v>
      </c>
    </row>
    <row r="97" spans="1:28" s="15" customFormat="1" ht="30" x14ac:dyDescent="0.25">
      <c r="A97" s="7">
        <v>85</v>
      </c>
      <c r="B97" s="287" t="s">
        <v>2661</v>
      </c>
      <c r="C97" s="281" t="s">
        <v>5</v>
      </c>
      <c r="D97" s="231"/>
      <c r="E97" s="268"/>
      <c r="F97" s="215" t="str">
        <f t="shared" si="2"/>
        <v>N/A</v>
      </c>
      <c r="G97" s="6"/>
      <c r="AA97" s="15" t="str">
        <f t="shared" si="3"/>
        <v/>
      </c>
      <c r="AB97" s="15" t="str">
        <f>IF(LEN($AA97)=0,"N",IF(LEN($AA97)&gt;1,"Error -- Availability entered in an incorrect format",IF($AA97='Control Panel'!$F$36,$AA97,IF($AA97='Control Panel'!$F$37,$AA97,IF($AA97='Control Panel'!$F$38,$AA97,IF($AA97='Control Panel'!$F$39,$AA97,IF($AA97='Control Panel'!$F$40,$AA97,IF($AA97='Control Panel'!$F$41,$AA97,"Error -- Availability entered in an incorrect format"))))))))</f>
        <v>N</v>
      </c>
    </row>
    <row r="98" spans="1:28" s="15" customFormat="1" x14ac:dyDescent="0.25">
      <c r="A98" s="7">
        <v>86</v>
      </c>
      <c r="B98" s="287" t="s">
        <v>2662</v>
      </c>
      <c r="C98" s="281" t="s">
        <v>5</v>
      </c>
      <c r="D98" s="231"/>
      <c r="E98" s="268"/>
      <c r="F98" s="215" t="str">
        <f t="shared" si="2"/>
        <v>N/A</v>
      </c>
      <c r="G98" s="6"/>
      <c r="AA98" s="15" t="str">
        <f t="shared" si="3"/>
        <v/>
      </c>
      <c r="AB98" s="15" t="str">
        <f>IF(LEN($AA98)=0,"N",IF(LEN($AA98)&gt;1,"Error -- Availability entered in an incorrect format",IF($AA98='Control Panel'!$F$36,$AA98,IF($AA98='Control Panel'!$F$37,$AA98,IF($AA98='Control Panel'!$F$38,$AA98,IF($AA98='Control Panel'!$F$39,$AA98,IF($AA98='Control Panel'!$F$40,$AA98,IF($AA98='Control Panel'!$F$41,$AA98,"Error -- Availability entered in an incorrect format"))))))))</f>
        <v>N</v>
      </c>
    </row>
    <row r="99" spans="1:28" s="15" customFormat="1" ht="30" x14ac:dyDescent="0.25">
      <c r="A99" s="7">
        <v>87</v>
      </c>
      <c r="B99" s="283" t="s">
        <v>2663</v>
      </c>
      <c r="C99" s="281" t="s">
        <v>5</v>
      </c>
      <c r="D99" s="231"/>
      <c r="E99" s="268"/>
      <c r="F99" s="215" t="str">
        <f t="shared" si="2"/>
        <v>N/A</v>
      </c>
      <c r="G99" s="6"/>
      <c r="AA99" s="15" t="str">
        <f t="shared" si="3"/>
        <v/>
      </c>
      <c r="AB99" s="15" t="str">
        <f>IF(LEN($AA99)=0,"N",IF(LEN($AA99)&gt;1,"Error -- Availability entered in an incorrect format",IF($AA99='Control Panel'!$F$36,$AA99,IF($AA99='Control Panel'!$F$37,$AA99,IF($AA99='Control Panel'!$F$38,$AA99,IF($AA99='Control Panel'!$F$39,$AA99,IF($AA99='Control Panel'!$F$40,$AA99,IF($AA99='Control Panel'!$F$41,$AA99,"Error -- Availability entered in an incorrect format"))))))))</f>
        <v>N</v>
      </c>
    </row>
    <row r="100" spans="1:28" s="15" customFormat="1" ht="30" x14ac:dyDescent="0.25">
      <c r="A100" s="7">
        <v>88</v>
      </c>
      <c r="B100" s="283" t="s">
        <v>2664</v>
      </c>
      <c r="C100" s="281" t="s">
        <v>5</v>
      </c>
      <c r="D100" s="231"/>
      <c r="E100" s="268"/>
      <c r="F100" s="215" t="str">
        <f t="shared" si="2"/>
        <v>N/A</v>
      </c>
      <c r="G100" s="6"/>
      <c r="AA100" s="15" t="str">
        <f t="shared" si="3"/>
        <v/>
      </c>
      <c r="AB100" s="15" t="str">
        <f>IF(LEN($AA100)=0,"N",IF(LEN($AA100)&gt;1,"Error -- Availability entered in an incorrect format",IF($AA100='Control Panel'!$F$36,$AA100,IF($AA100='Control Panel'!$F$37,$AA100,IF($AA100='Control Panel'!$F$38,$AA100,IF($AA100='Control Panel'!$F$39,$AA100,IF($AA100='Control Panel'!$F$40,$AA100,IF($AA100='Control Panel'!$F$41,$AA100,"Error -- Availability entered in an incorrect format"))))))))</f>
        <v>N</v>
      </c>
    </row>
    <row r="101" spans="1:28" s="15" customFormat="1" x14ac:dyDescent="0.25">
      <c r="A101" s="7">
        <v>89</v>
      </c>
      <c r="B101" s="358" t="s">
        <v>2665</v>
      </c>
      <c r="C101" s="281" t="s">
        <v>5</v>
      </c>
      <c r="D101" s="231"/>
      <c r="E101" s="268"/>
      <c r="F101" s="215" t="str">
        <f t="shared" si="2"/>
        <v>N/A</v>
      </c>
      <c r="G101" s="6"/>
      <c r="AA101" s="15" t="str">
        <f t="shared" si="3"/>
        <v/>
      </c>
      <c r="AB101" s="15" t="str">
        <f>IF(LEN($AA101)=0,"N",IF(LEN($AA101)&gt;1,"Error -- Availability entered in an incorrect format",IF($AA101='Control Panel'!$F$36,$AA101,IF($AA101='Control Panel'!$F$37,$AA101,IF($AA101='Control Panel'!$F$38,$AA101,IF($AA101='Control Panel'!$F$39,$AA101,IF($AA101='Control Panel'!$F$40,$AA101,IF($AA101='Control Panel'!$F$41,$AA101,"Error -- Availability entered in an incorrect format"))))))))</f>
        <v>N</v>
      </c>
    </row>
    <row r="102" spans="1:28" s="15" customFormat="1" x14ac:dyDescent="0.25">
      <c r="A102" s="7">
        <v>90</v>
      </c>
      <c r="B102" s="358" t="s">
        <v>2666</v>
      </c>
      <c r="C102" s="281" t="s">
        <v>5</v>
      </c>
      <c r="D102" s="231"/>
      <c r="E102" s="268"/>
      <c r="F102" s="215" t="str">
        <f t="shared" si="2"/>
        <v>N/A</v>
      </c>
      <c r="G102" s="6"/>
      <c r="AA102" s="15" t="str">
        <f t="shared" si="3"/>
        <v/>
      </c>
      <c r="AB102" s="15" t="str">
        <f>IF(LEN($AA102)=0,"N",IF(LEN($AA102)&gt;1,"Error -- Availability entered in an incorrect format",IF($AA102='Control Panel'!$F$36,$AA102,IF($AA102='Control Panel'!$F$37,$AA102,IF($AA102='Control Panel'!$F$38,$AA102,IF($AA102='Control Panel'!$F$39,$AA102,IF($AA102='Control Panel'!$F$40,$AA102,IF($AA102='Control Panel'!$F$41,$AA102,"Error -- Availability entered in an incorrect format"))))))))</f>
        <v>N</v>
      </c>
    </row>
    <row r="103" spans="1:28" s="15" customFormat="1" ht="45" x14ac:dyDescent="0.25">
      <c r="A103" s="7">
        <v>91</v>
      </c>
      <c r="B103" s="358" t="s">
        <v>2667</v>
      </c>
      <c r="C103" s="281" t="s">
        <v>5</v>
      </c>
      <c r="D103" s="231"/>
      <c r="E103" s="268"/>
      <c r="F103" s="215" t="str">
        <f t="shared" si="2"/>
        <v>N/A</v>
      </c>
      <c r="G103" s="6"/>
      <c r="AA103" s="15" t="str">
        <f t="shared" si="3"/>
        <v/>
      </c>
      <c r="AB103" s="15" t="str">
        <f>IF(LEN($AA103)=0,"N",IF(LEN($AA103)&gt;1,"Error -- Availability entered in an incorrect format",IF($AA103='Control Panel'!$F$36,$AA103,IF($AA103='Control Panel'!$F$37,$AA103,IF($AA103='Control Panel'!$F$38,$AA103,IF($AA103='Control Panel'!$F$39,$AA103,IF($AA103='Control Panel'!$F$40,$AA103,IF($AA103='Control Panel'!$F$41,$AA103,"Error -- Availability entered in an incorrect format"))))))))</f>
        <v>N</v>
      </c>
    </row>
    <row r="104" spans="1:28" s="15" customFormat="1" ht="45" x14ac:dyDescent="0.25">
      <c r="A104" s="7">
        <v>92</v>
      </c>
      <c r="B104" s="283" t="s">
        <v>2668</v>
      </c>
      <c r="C104" s="281" t="s">
        <v>5</v>
      </c>
      <c r="D104" s="231"/>
      <c r="E104" s="268"/>
      <c r="F104" s="215" t="str">
        <f t="shared" si="2"/>
        <v>N/A</v>
      </c>
      <c r="G104" s="6"/>
      <c r="AA104" s="15" t="str">
        <f t="shared" si="3"/>
        <v/>
      </c>
      <c r="AB104" s="15" t="str">
        <f>IF(LEN($AA104)=0,"N",IF(LEN($AA104)&gt;1,"Error -- Availability entered in an incorrect format",IF($AA104='Control Panel'!$F$36,$AA104,IF($AA104='Control Panel'!$F$37,$AA104,IF($AA104='Control Panel'!$F$38,$AA104,IF($AA104='Control Panel'!$F$39,$AA104,IF($AA104='Control Panel'!$F$40,$AA104,IF($AA104='Control Panel'!$F$41,$AA104,"Error -- Availability entered in an incorrect format"))))))))</f>
        <v>N</v>
      </c>
    </row>
    <row r="105" spans="1:28" s="15" customFormat="1" x14ac:dyDescent="0.25">
      <c r="A105" s="7">
        <v>93</v>
      </c>
      <c r="B105" s="287" t="s">
        <v>2669</v>
      </c>
      <c r="C105" s="281" t="s">
        <v>5</v>
      </c>
      <c r="D105" s="231"/>
      <c r="E105" s="268"/>
      <c r="F105" s="215" t="str">
        <f t="shared" si="2"/>
        <v>N/A</v>
      </c>
      <c r="G105" s="6"/>
      <c r="AA105" s="15" t="str">
        <f t="shared" si="3"/>
        <v/>
      </c>
      <c r="AB105" s="15" t="str">
        <f>IF(LEN($AA105)=0,"N",IF(LEN($AA105)&gt;1,"Error -- Availability entered in an incorrect format",IF($AA105='Control Panel'!$F$36,$AA105,IF($AA105='Control Panel'!$F$37,$AA105,IF($AA105='Control Panel'!$F$38,$AA105,IF($AA105='Control Panel'!$F$39,$AA105,IF($AA105='Control Panel'!$F$40,$AA105,IF($AA105='Control Panel'!$F$41,$AA105,"Error -- Availability entered in an incorrect format"))))))))</f>
        <v>N</v>
      </c>
    </row>
    <row r="106" spans="1:28" s="15" customFormat="1" ht="30" x14ac:dyDescent="0.25">
      <c r="A106" s="7">
        <v>94</v>
      </c>
      <c r="B106" s="287" t="s">
        <v>2670</v>
      </c>
      <c r="C106" s="281" t="s">
        <v>5</v>
      </c>
      <c r="D106" s="231"/>
      <c r="E106" s="268"/>
      <c r="F106" s="215" t="str">
        <f t="shared" si="2"/>
        <v>N/A</v>
      </c>
      <c r="G106" s="6"/>
      <c r="AA106" s="15" t="str">
        <f t="shared" si="3"/>
        <v/>
      </c>
      <c r="AB106" s="15" t="str">
        <f>IF(LEN($AA106)=0,"N",IF(LEN($AA106)&gt;1,"Error -- Availability entered in an incorrect format",IF($AA106='Control Panel'!$F$36,$AA106,IF($AA106='Control Panel'!$F$37,$AA106,IF($AA106='Control Panel'!$F$38,$AA106,IF($AA106='Control Panel'!$F$39,$AA106,IF($AA106='Control Panel'!$F$40,$AA106,IF($AA106='Control Panel'!$F$41,$AA106,"Error -- Availability entered in an incorrect format"))))))))</f>
        <v>N</v>
      </c>
    </row>
    <row r="107" spans="1:28" s="15" customFormat="1" ht="45" x14ac:dyDescent="0.25">
      <c r="A107" s="7">
        <v>95</v>
      </c>
      <c r="B107" s="287" t="s">
        <v>2671</v>
      </c>
      <c r="C107" s="281" t="s">
        <v>5</v>
      </c>
      <c r="D107" s="231"/>
      <c r="E107" s="268"/>
      <c r="F107" s="215" t="str">
        <f t="shared" si="2"/>
        <v>N/A</v>
      </c>
      <c r="G107" s="6"/>
      <c r="AA107" s="15" t="str">
        <f t="shared" si="3"/>
        <v/>
      </c>
      <c r="AB107" s="15" t="str">
        <f>IF(LEN($AA107)=0,"N",IF(LEN($AA107)&gt;1,"Error -- Availability entered in an incorrect format",IF($AA107='Control Panel'!$F$36,$AA107,IF($AA107='Control Panel'!$F$37,$AA107,IF($AA107='Control Panel'!$F$38,$AA107,IF($AA107='Control Panel'!$F$39,$AA107,IF($AA107='Control Panel'!$F$40,$AA107,IF($AA107='Control Panel'!$F$41,$AA107,"Error -- Availability entered in an incorrect format"))))))))</f>
        <v>N</v>
      </c>
    </row>
    <row r="108" spans="1:28" s="15" customFormat="1" x14ac:dyDescent="0.25">
      <c r="A108" s="7">
        <v>96</v>
      </c>
      <c r="B108" s="287" t="s">
        <v>2672</v>
      </c>
      <c r="C108" s="281" t="s">
        <v>5</v>
      </c>
      <c r="D108" s="231"/>
      <c r="E108" s="268"/>
      <c r="F108" s="215" t="str">
        <f t="shared" si="2"/>
        <v>N/A</v>
      </c>
      <c r="G108" s="6"/>
      <c r="AA108" s="15" t="str">
        <f t="shared" si="3"/>
        <v/>
      </c>
      <c r="AB108" s="15" t="str">
        <f>IF(LEN($AA108)=0,"N",IF(LEN($AA108)&gt;1,"Error -- Availability entered in an incorrect format",IF($AA108='Control Panel'!$F$36,$AA108,IF($AA108='Control Panel'!$F$37,$AA108,IF($AA108='Control Panel'!$F$38,$AA108,IF($AA108='Control Panel'!$F$39,$AA108,IF($AA108='Control Panel'!$F$40,$AA108,IF($AA108='Control Panel'!$F$41,$AA108,"Error -- Availability entered in an incorrect format"))))))))</f>
        <v>N</v>
      </c>
    </row>
    <row r="109" spans="1:28" s="15" customFormat="1" x14ac:dyDescent="0.25">
      <c r="A109" s="7">
        <v>97</v>
      </c>
      <c r="B109" s="280" t="s">
        <v>2673</v>
      </c>
      <c r="C109" s="281"/>
      <c r="D109" s="231"/>
      <c r="E109" s="268"/>
      <c r="F109" s="215" t="str">
        <f t="shared" si="2"/>
        <v>N/A</v>
      </c>
      <c r="G109" s="6"/>
      <c r="AA109" s="15" t="str">
        <f t="shared" si="3"/>
        <v/>
      </c>
      <c r="AB109" s="15" t="str">
        <f>IF(LEN($AA109)=0,"N",IF(LEN($AA109)&gt;1,"Error -- Availability entered in an incorrect format",IF($AA109='Control Panel'!$F$36,$AA109,IF($AA109='Control Panel'!$F$37,$AA109,IF($AA109='Control Panel'!$F$38,$AA109,IF($AA109='Control Panel'!$F$39,$AA109,IF($AA109='Control Panel'!$F$40,$AA109,IF($AA109='Control Panel'!$F$41,$AA109,"Error -- Availability entered in an incorrect format"))))))))</f>
        <v>N</v>
      </c>
    </row>
    <row r="110" spans="1:28" s="15" customFormat="1" x14ac:dyDescent="0.25">
      <c r="A110" s="7">
        <v>98</v>
      </c>
      <c r="B110" s="294" t="s">
        <v>2674</v>
      </c>
      <c r="C110" s="365" t="s">
        <v>5</v>
      </c>
      <c r="D110" s="231"/>
      <c r="E110" s="268"/>
      <c r="F110" s="215" t="str">
        <f t="shared" si="2"/>
        <v>N/A</v>
      </c>
      <c r="G110" s="6"/>
      <c r="AA110" s="15" t="str">
        <f t="shared" si="3"/>
        <v/>
      </c>
      <c r="AB110" s="15" t="str">
        <f>IF(LEN($AA110)=0,"N",IF(LEN($AA110)&gt;1,"Error -- Availability entered in an incorrect format",IF($AA110='Control Panel'!$F$36,$AA110,IF($AA110='Control Panel'!$F$37,$AA110,IF($AA110='Control Panel'!$F$38,$AA110,IF($AA110='Control Panel'!$F$39,$AA110,IF($AA110='Control Panel'!$F$40,$AA110,IF($AA110='Control Panel'!$F$41,$AA110,"Error -- Availability entered in an incorrect format"))))))))</f>
        <v>N</v>
      </c>
    </row>
    <row r="111" spans="1:28" s="15" customFormat="1" ht="30" x14ac:dyDescent="0.25">
      <c r="A111" s="7">
        <v>99</v>
      </c>
      <c r="B111" s="294" t="s">
        <v>2675</v>
      </c>
      <c r="C111" s="365" t="s">
        <v>5</v>
      </c>
      <c r="D111" s="231"/>
      <c r="E111" s="268"/>
      <c r="F111" s="215" t="str">
        <f t="shared" si="2"/>
        <v>N/A</v>
      </c>
      <c r="G111" s="6"/>
      <c r="AA111" s="15" t="str">
        <f t="shared" si="3"/>
        <v/>
      </c>
      <c r="AB111" s="15" t="str">
        <f>IF(LEN($AA111)=0,"N",IF(LEN($AA111)&gt;1,"Error -- Availability entered in an incorrect format",IF($AA111='Control Panel'!$F$36,$AA111,IF($AA111='Control Panel'!$F$37,$AA111,IF($AA111='Control Panel'!$F$38,$AA111,IF($AA111='Control Panel'!$F$39,$AA111,IF($AA111='Control Panel'!$F$40,$AA111,IF($AA111='Control Panel'!$F$41,$AA111,"Error -- Availability entered in an incorrect format"))))))))</f>
        <v>N</v>
      </c>
    </row>
    <row r="112" spans="1:28" s="15" customFormat="1" ht="30" x14ac:dyDescent="0.25">
      <c r="A112" s="7">
        <v>100</v>
      </c>
      <c r="B112" s="287" t="s">
        <v>2676</v>
      </c>
      <c r="C112" s="281" t="s">
        <v>5</v>
      </c>
      <c r="D112" s="231"/>
      <c r="E112" s="268"/>
      <c r="F112" s="215" t="str">
        <f t="shared" si="2"/>
        <v>N/A</v>
      </c>
      <c r="G112" s="6"/>
      <c r="AA112" s="15" t="str">
        <f t="shared" si="3"/>
        <v/>
      </c>
      <c r="AB112" s="15" t="str">
        <f>IF(LEN($AA112)=0,"N",IF(LEN($AA112)&gt;1,"Error -- Availability entered in an incorrect format",IF($AA112='Control Panel'!$F$36,$AA112,IF($AA112='Control Panel'!$F$37,$AA112,IF($AA112='Control Panel'!$F$38,$AA112,IF($AA112='Control Panel'!$F$39,$AA112,IF($AA112='Control Panel'!$F$40,$AA112,IF($AA112='Control Panel'!$F$41,$AA112,"Error -- Availability entered in an incorrect format"))))))))</f>
        <v>N</v>
      </c>
    </row>
    <row r="113" spans="1:28" s="15" customFormat="1" ht="45" x14ac:dyDescent="0.25">
      <c r="A113" s="7">
        <v>101</v>
      </c>
      <c r="B113" s="287" t="s">
        <v>2677</v>
      </c>
      <c r="C113" s="281" t="s">
        <v>5</v>
      </c>
      <c r="D113" s="231"/>
      <c r="E113" s="268"/>
      <c r="F113" s="215" t="str">
        <f t="shared" si="2"/>
        <v>N/A</v>
      </c>
      <c r="G113" s="6"/>
      <c r="AA113" s="15" t="str">
        <f t="shared" si="3"/>
        <v/>
      </c>
      <c r="AB113" s="15" t="str">
        <f>IF(LEN($AA113)=0,"N",IF(LEN($AA113)&gt;1,"Error -- Availability entered in an incorrect format",IF($AA113='Control Panel'!$F$36,$AA113,IF($AA113='Control Panel'!$F$37,$AA113,IF($AA113='Control Panel'!$F$38,$AA113,IF($AA113='Control Panel'!$F$39,$AA113,IF($AA113='Control Panel'!$F$40,$AA113,IF($AA113='Control Panel'!$F$41,$AA113,"Error -- Availability entered in an incorrect format"))))))))</f>
        <v>N</v>
      </c>
    </row>
    <row r="114" spans="1:28" s="15" customFormat="1" ht="30" x14ac:dyDescent="0.25">
      <c r="A114" s="7">
        <v>102</v>
      </c>
      <c r="B114" s="358" t="s">
        <v>2678</v>
      </c>
      <c r="C114" s="281" t="s">
        <v>5</v>
      </c>
      <c r="D114" s="231"/>
      <c r="E114" s="268"/>
      <c r="F114" s="215" t="str">
        <f t="shared" si="2"/>
        <v>N/A</v>
      </c>
      <c r="G114" s="6"/>
      <c r="AA114" s="15" t="str">
        <f t="shared" si="3"/>
        <v/>
      </c>
      <c r="AB114" s="15" t="str">
        <f>IF(LEN($AA114)=0,"N",IF(LEN($AA114)&gt;1,"Error -- Availability entered in an incorrect format",IF($AA114='Control Panel'!$F$36,$AA114,IF($AA114='Control Panel'!$F$37,$AA114,IF($AA114='Control Panel'!$F$38,$AA114,IF($AA114='Control Panel'!$F$39,$AA114,IF($AA114='Control Panel'!$F$40,$AA114,IF($AA114='Control Panel'!$F$41,$AA114,"Error -- Availability entered in an incorrect format"))))))))</f>
        <v>N</v>
      </c>
    </row>
    <row r="115" spans="1:28" s="15" customFormat="1" x14ac:dyDescent="0.25">
      <c r="A115" s="7">
        <v>103</v>
      </c>
      <c r="B115" s="358" t="s">
        <v>2679</v>
      </c>
      <c r="C115" s="281" t="s">
        <v>6</v>
      </c>
      <c r="D115" s="231"/>
      <c r="E115" s="268"/>
      <c r="F115" s="215" t="str">
        <f t="shared" si="2"/>
        <v>N/A</v>
      </c>
      <c r="G115" s="6"/>
      <c r="AA115" s="15" t="str">
        <f t="shared" si="3"/>
        <v/>
      </c>
      <c r="AB115" s="15" t="str">
        <f>IF(LEN($AA115)=0,"N",IF(LEN($AA115)&gt;1,"Error -- Availability entered in an incorrect format",IF($AA115='Control Panel'!$F$36,$AA115,IF($AA115='Control Panel'!$F$37,$AA115,IF($AA115='Control Panel'!$F$38,$AA115,IF($AA115='Control Panel'!$F$39,$AA115,IF($AA115='Control Panel'!$F$40,$AA115,IF($AA115='Control Panel'!$F$41,$AA115,"Error -- Availability entered in an incorrect format"))))))))</f>
        <v>N</v>
      </c>
    </row>
    <row r="116" spans="1:28" s="15" customFormat="1" x14ac:dyDescent="0.25">
      <c r="A116" s="7">
        <v>104</v>
      </c>
      <c r="B116" s="282" t="s">
        <v>2680</v>
      </c>
      <c r="C116" s="281"/>
      <c r="D116" s="231"/>
      <c r="E116" s="268"/>
      <c r="F116" s="215" t="str">
        <f t="shared" si="2"/>
        <v>N/A</v>
      </c>
      <c r="G116" s="6"/>
      <c r="AA116" s="15" t="str">
        <f t="shared" si="3"/>
        <v/>
      </c>
      <c r="AB116" s="15" t="str">
        <f>IF(LEN($AA116)=0,"N",IF(LEN($AA116)&gt;1,"Error -- Availability entered in an incorrect format",IF($AA116='Control Panel'!$F$36,$AA116,IF($AA116='Control Panel'!$F$37,$AA116,IF($AA116='Control Panel'!$F$38,$AA116,IF($AA116='Control Panel'!$F$39,$AA116,IF($AA116='Control Panel'!$F$40,$AA116,IF($AA116='Control Panel'!$F$41,$AA116,"Error -- Availability entered in an incorrect format"))))))))</f>
        <v>N</v>
      </c>
    </row>
    <row r="117" spans="1:28" s="15" customFormat="1" ht="30" x14ac:dyDescent="0.25">
      <c r="A117" s="7">
        <v>105</v>
      </c>
      <c r="B117" s="358" t="s">
        <v>2681</v>
      </c>
      <c r="C117" s="281" t="s">
        <v>5</v>
      </c>
      <c r="D117" s="231"/>
      <c r="E117" s="268"/>
      <c r="F117" s="215" t="str">
        <f t="shared" si="2"/>
        <v>N/A</v>
      </c>
      <c r="G117" s="6"/>
      <c r="AA117" s="15" t="str">
        <f t="shared" si="3"/>
        <v/>
      </c>
      <c r="AB117" s="15" t="str">
        <f>IF(LEN($AA117)=0,"N",IF(LEN($AA117)&gt;1,"Error -- Availability entered in an incorrect format",IF($AA117='Control Panel'!$F$36,$AA117,IF($AA117='Control Panel'!$F$37,$AA117,IF($AA117='Control Panel'!$F$38,$AA117,IF($AA117='Control Panel'!$F$39,$AA117,IF($AA117='Control Panel'!$F$40,$AA117,IF($AA117='Control Panel'!$F$41,$AA117,"Error -- Availability entered in an incorrect format"))))))))</f>
        <v>N</v>
      </c>
    </row>
    <row r="118" spans="1:28" s="15" customFormat="1" x14ac:dyDescent="0.25">
      <c r="A118" s="7">
        <v>106</v>
      </c>
      <c r="B118" s="358" t="s">
        <v>2682</v>
      </c>
      <c r="C118" s="281" t="s">
        <v>5</v>
      </c>
      <c r="D118" s="231"/>
      <c r="E118" s="268"/>
      <c r="F118" s="215" t="str">
        <f t="shared" si="2"/>
        <v>N/A</v>
      </c>
      <c r="G118" s="6"/>
      <c r="AA118" s="15" t="str">
        <f t="shared" si="3"/>
        <v/>
      </c>
      <c r="AB118" s="15" t="str">
        <f>IF(LEN($AA118)=0,"N",IF(LEN($AA118)&gt;1,"Error -- Availability entered in an incorrect format",IF($AA118='Control Panel'!$F$36,$AA118,IF($AA118='Control Panel'!$F$37,$AA118,IF($AA118='Control Panel'!$F$38,$AA118,IF($AA118='Control Panel'!$F$39,$AA118,IF($AA118='Control Panel'!$F$40,$AA118,IF($AA118='Control Panel'!$F$41,$AA118,"Error -- Availability entered in an incorrect format"))))))))</f>
        <v>N</v>
      </c>
    </row>
    <row r="119" spans="1:28" s="15" customFormat="1" ht="30" x14ac:dyDescent="0.25">
      <c r="A119" s="7">
        <v>107</v>
      </c>
      <c r="B119" s="287" t="s">
        <v>2683</v>
      </c>
      <c r="C119" s="281" t="s">
        <v>6</v>
      </c>
      <c r="D119" s="231"/>
      <c r="E119" s="268"/>
      <c r="F119" s="215" t="str">
        <f t="shared" si="2"/>
        <v>N/A</v>
      </c>
      <c r="G119" s="6"/>
      <c r="AA119" s="15" t="str">
        <f t="shared" si="3"/>
        <v/>
      </c>
      <c r="AB119" s="15" t="str">
        <f>IF(LEN($AA119)=0,"N",IF(LEN($AA119)&gt;1,"Error -- Availability entered in an incorrect format",IF($AA119='Control Panel'!$F$36,$AA119,IF($AA119='Control Panel'!$F$37,$AA119,IF($AA119='Control Panel'!$F$38,$AA119,IF($AA119='Control Panel'!$F$39,$AA119,IF($AA119='Control Panel'!$F$40,$AA119,IF($AA119='Control Panel'!$F$41,$AA119,"Error -- Availability entered in an incorrect format"))))))))</f>
        <v>N</v>
      </c>
    </row>
    <row r="120" spans="1:28" s="15" customFormat="1" ht="30" x14ac:dyDescent="0.25">
      <c r="A120" s="7">
        <v>108</v>
      </c>
      <c r="B120" s="287" t="s">
        <v>2684</v>
      </c>
      <c r="C120" s="281" t="s">
        <v>5</v>
      </c>
      <c r="D120" s="231"/>
      <c r="E120" s="268"/>
      <c r="F120" s="215" t="str">
        <f t="shared" si="2"/>
        <v>N/A</v>
      </c>
      <c r="G120" s="6"/>
      <c r="AA120" s="15" t="str">
        <f t="shared" si="3"/>
        <v/>
      </c>
      <c r="AB120" s="15" t="str">
        <f>IF(LEN($AA120)=0,"N",IF(LEN($AA120)&gt;1,"Error -- Availability entered in an incorrect format",IF($AA120='Control Panel'!$F$36,$AA120,IF($AA120='Control Panel'!$F$37,$AA120,IF($AA120='Control Panel'!$F$38,$AA120,IF($AA120='Control Panel'!$F$39,$AA120,IF($AA120='Control Panel'!$F$40,$AA120,IF($AA120='Control Panel'!$F$41,$AA120,"Error -- Availability entered in an incorrect format"))))))))</f>
        <v>N</v>
      </c>
    </row>
    <row r="121" spans="1:28" s="15" customFormat="1" ht="30" x14ac:dyDescent="0.25">
      <c r="A121" s="7">
        <v>109</v>
      </c>
      <c r="B121" s="287" t="s">
        <v>2685</v>
      </c>
      <c r="C121" s="281" t="s">
        <v>5</v>
      </c>
      <c r="D121" s="231"/>
      <c r="E121" s="268"/>
      <c r="F121" s="215" t="str">
        <f t="shared" si="2"/>
        <v>N/A</v>
      </c>
      <c r="G121" s="6"/>
      <c r="AA121" s="15" t="str">
        <f t="shared" si="3"/>
        <v/>
      </c>
      <c r="AB121" s="15" t="str">
        <f>IF(LEN($AA121)=0,"N",IF(LEN($AA121)&gt;1,"Error -- Availability entered in an incorrect format",IF($AA121='Control Panel'!$F$36,$AA121,IF($AA121='Control Panel'!$F$37,$AA121,IF($AA121='Control Panel'!$F$38,$AA121,IF($AA121='Control Panel'!$F$39,$AA121,IF($AA121='Control Panel'!$F$40,$AA121,IF($AA121='Control Panel'!$F$41,$AA121,"Error -- Availability entered in an incorrect format"))))))))</f>
        <v>N</v>
      </c>
    </row>
    <row r="122" spans="1:28" s="15" customFormat="1" x14ac:dyDescent="0.25">
      <c r="A122" s="7">
        <v>110</v>
      </c>
      <c r="B122" s="282" t="s">
        <v>2686</v>
      </c>
      <c r="C122" s="281"/>
      <c r="D122" s="231"/>
      <c r="E122" s="268"/>
      <c r="F122" s="215" t="str">
        <f t="shared" si="2"/>
        <v>N/A</v>
      </c>
      <c r="G122" s="6"/>
      <c r="AA122" s="15" t="str">
        <f t="shared" si="3"/>
        <v/>
      </c>
      <c r="AB122" s="15" t="str">
        <f>IF(LEN($AA122)=0,"N",IF(LEN($AA122)&gt;1,"Error -- Availability entered in an incorrect format",IF($AA122='Control Panel'!$F$36,$AA122,IF($AA122='Control Panel'!$F$37,$AA122,IF($AA122='Control Panel'!$F$38,$AA122,IF($AA122='Control Panel'!$F$39,$AA122,IF($AA122='Control Panel'!$F$40,$AA122,IF($AA122='Control Panel'!$F$41,$AA122,"Error -- Availability entered in an incorrect format"))))))))</f>
        <v>N</v>
      </c>
    </row>
    <row r="123" spans="1:28" s="15" customFormat="1" ht="45" x14ac:dyDescent="0.25">
      <c r="A123" s="7">
        <v>111</v>
      </c>
      <c r="B123" s="325" t="s">
        <v>2687</v>
      </c>
      <c r="C123" s="366" t="s">
        <v>5</v>
      </c>
      <c r="D123" s="231"/>
      <c r="E123" s="268"/>
      <c r="F123" s="215" t="str">
        <f t="shared" si="2"/>
        <v>N/A</v>
      </c>
      <c r="G123" s="6"/>
      <c r="AA123" s="15" t="str">
        <f t="shared" si="3"/>
        <v/>
      </c>
      <c r="AB123" s="15" t="str">
        <f>IF(LEN($AA123)=0,"N",IF(LEN($AA123)&gt;1,"Error -- Availability entered in an incorrect format",IF($AA123='Control Panel'!$F$36,$AA123,IF($AA123='Control Panel'!$F$37,$AA123,IF($AA123='Control Panel'!$F$38,$AA123,IF($AA123='Control Panel'!$F$39,$AA123,IF($AA123='Control Panel'!$F$40,$AA123,IF($AA123='Control Panel'!$F$41,$AA123,"Error -- Availability entered in an incorrect format"))))))))</f>
        <v>N</v>
      </c>
    </row>
    <row r="124" spans="1:28" s="15" customFormat="1" ht="30" x14ac:dyDescent="0.25">
      <c r="A124" s="7">
        <v>112</v>
      </c>
      <c r="B124" s="325" t="s">
        <v>2688</v>
      </c>
      <c r="C124" s="366" t="s">
        <v>5</v>
      </c>
      <c r="D124" s="231"/>
      <c r="E124" s="268"/>
      <c r="F124" s="215" t="str">
        <f t="shared" si="2"/>
        <v>N/A</v>
      </c>
      <c r="G124" s="6"/>
      <c r="AA124" s="15" t="str">
        <f t="shared" si="3"/>
        <v/>
      </c>
      <c r="AB124" s="15" t="str">
        <f>IF(LEN($AA124)=0,"N",IF(LEN($AA124)&gt;1,"Error -- Availability entered in an incorrect format",IF($AA124='Control Panel'!$F$36,$AA124,IF($AA124='Control Panel'!$F$37,$AA124,IF($AA124='Control Panel'!$F$38,$AA124,IF($AA124='Control Panel'!$F$39,$AA124,IF($AA124='Control Panel'!$F$40,$AA124,IF($AA124='Control Panel'!$F$41,$AA124,"Error -- Availability entered in an incorrect format"))))))))</f>
        <v>N</v>
      </c>
    </row>
    <row r="125" spans="1:28" s="15" customFormat="1" ht="30" x14ac:dyDescent="0.25">
      <c r="A125" s="7">
        <v>113</v>
      </c>
      <c r="B125" s="325" t="s">
        <v>2689</v>
      </c>
      <c r="C125" s="366" t="s">
        <v>5</v>
      </c>
      <c r="D125" s="231"/>
      <c r="E125" s="268"/>
      <c r="F125" s="215" t="str">
        <f t="shared" si="2"/>
        <v>N/A</v>
      </c>
      <c r="G125" s="6"/>
      <c r="AA125" s="15" t="str">
        <f t="shared" si="3"/>
        <v/>
      </c>
      <c r="AB125" s="15" t="str">
        <f>IF(LEN($AA125)=0,"N",IF(LEN($AA125)&gt;1,"Error -- Availability entered in an incorrect format",IF($AA125='Control Panel'!$F$36,$AA125,IF($AA125='Control Panel'!$F$37,$AA125,IF($AA125='Control Panel'!$F$38,$AA125,IF($AA125='Control Panel'!$F$39,$AA125,IF($AA125='Control Panel'!$F$40,$AA125,IF($AA125='Control Panel'!$F$41,$AA125,"Error -- Availability entered in an incorrect format"))))))))</f>
        <v>N</v>
      </c>
    </row>
    <row r="126" spans="1:28" s="15" customFormat="1" ht="60" x14ac:dyDescent="0.25">
      <c r="A126" s="7">
        <v>114</v>
      </c>
      <c r="B126" s="325" t="s">
        <v>2690</v>
      </c>
      <c r="C126" s="366" t="s">
        <v>5</v>
      </c>
      <c r="D126" s="231"/>
      <c r="E126" s="268"/>
      <c r="F126" s="215" t="str">
        <f t="shared" si="2"/>
        <v>N/A</v>
      </c>
      <c r="G126" s="6"/>
      <c r="AA126" s="15" t="str">
        <f t="shared" si="3"/>
        <v/>
      </c>
      <c r="AB126" s="15" t="str">
        <f>IF(LEN($AA126)=0,"N",IF(LEN($AA126)&gt;1,"Error -- Availability entered in an incorrect format",IF($AA126='Control Panel'!$F$36,$AA126,IF($AA126='Control Panel'!$F$37,$AA126,IF($AA126='Control Panel'!$F$38,$AA126,IF($AA126='Control Panel'!$F$39,$AA126,IF($AA126='Control Panel'!$F$40,$AA126,IF($AA126='Control Panel'!$F$41,$AA126,"Error -- Availability entered in an incorrect format"))))))))</f>
        <v>N</v>
      </c>
    </row>
    <row r="127" spans="1:28" s="15" customFormat="1" ht="30" x14ac:dyDescent="0.25">
      <c r="A127" s="7">
        <v>115</v>
      </c>
      <c r="B127" s="287" t="s">
        <v>2691</v>
      </c>
      <c r="C127" s="281" t="s">
        <v>5</v>
      </c>
      <c r="D127" s="231"/>
      <c r="E127" s="268"/>
      <c r="F127" s="215" t="str">
        <f t="shared" si="2"/>
        <v>N/A</v>
      </c>
      <c r="G127" s="6"/>
      <c r="AA127" s="15" t="str">
        <f t="shared" si="3"/>
        <v/>
      </c>
      <c r="AB127" s="15" t="str">
        <f>IF(LEN($AA127)=0,"N",IF(LEN($AA127)&gt;1,"Error -- Availability entered in an incorrect format",IF($AA127='Control Panel'!$F$36,$AA127,IF($AA127='Control Panel'!$F$37,$AA127,IF($AA127='Control Panel'!$F$38,$AA127,IF($AA127='Control Panel'!$F$39,$AA127,IF($AA127='Control Panel'!$F$40,$AA127,IF($AA127='Control Panel'!$F$41,$AA127,"Error -- Availability entered in an incorrect format"))))))))</f>
        <v>N</v>
      </c>
    </row>
    <row r="128" spans="1:28" s="15" customFormat="1" ht="45" x14ac:dyDescent="0.25">
      <c r="A128" s="7">
        <v>116</v>
      </c>
      <c r="B128" s="287" t="s">
        <v>2692</v>
      </c>
      <c r="C128" s="281" t="s">
        <v>5</v>
      </c>
      <c r="D128" s="231"/>
      <c r="E128" s="268"/>
      <c r="F128" s="215" t="str">
        <f t="shared" si="2"/>
        <v>N/A</v>
      </c>
      <c r="G128" s="6"/>
      <c r="AA128" s="15" t="str">
        <f t="shared" si="3"/>
        <v/>
      </c>
      <c r="AB128" s="15" t="str">
        <f>IF(LEN($AA128)=0,"N",IF(LEN($AA128)&gt;1,"Error -- Availability entered in an incorrect format",IF($AA128='Control Panel'!$F$36,$AA128,IF($AA128='Control Panel'!$F$37,$AA128,IF($AA128='Control Panel'!$F$38,$AA128,IF($AA128='Control Panel'!$F$39,$AA128,IF($AA128='Control Panel'!$F$40,$AA128,IF($AA128='Control Panel'!$F$41,$AA128,"Error -- Availability entered in an incorrect format"))))))))</f>
        <v>N</v>
      </c>
    </row>
    <row r="129" spans="1:28" s="15" customFormat="1" ht="30" x14ac:dyDescent="0.25">
      <c r="A129" s="7">
        <v>117</v>
      </c>
      <c r="B129" s="287" t="s">
        <v>2693</v>
      </c>
      <c r="C129" s="281" t="s">
        <v>5</v>
      </c>
      <c r="D129" s="231"/>
      <c r="E129" s="268"/>
      <c r="F129" s="215" t="str">
        <f t="shared" si="2"/>
        <v>N/A</v>
      </c>
      <c r="G129" s="6"/>
      <c r="AA129" s="15" t="str">
        <f t="shared" si="3"/>
        <v/>
      </c>
      <c r="AB129" s="15" t="str">
        <f>IF(LEN($AA129)=0,"N",IF(LEN($AA129)&gt;1,"Error -- Availability entered in an incorrect format",IF($AA129='Control Panel'!$F$36,$AA129,IF($AA129='Control Panel'!$F$37,$AA129,IF($AA129='Control Panel'!$F$38,$AA129,IF($AA129='Control Panel'!$F$39,$AA129,IF($AA129='Control Panel'!$F$40,$AA129,IF($AA129='Control Panel'!$F$41,$AA129,"Error -- Availability entered in an incorrect format"))))))))</f>
        <v>N</v>
      </c>
    </row>
    <row r="130" spans="1:28" s="15" customFormat="1" x14ac:dyDescent="0.25">
      <c r="A130" s="7">
        <v>118</v>
      </c>
      <c r="B130" s="287" t="s">
        <v>2694</v>
      </c>
      <c r="C130" s="281" t="s">
        <v>5</v>
      </c>
      <c r="D130" s="231"/>
      <c r="E130" s="268"/>
      <c r="F130" s="215" t="str">
        <f t="shared" si="2"/>
        <v>N/A</v>
      </c>
      <c r="G130" s="6"/>
      <c r="AA130" s="15" t="str">
        <f t="shared" si="3"/>
        <v/>
      </c>
      <c r="AB130" s="15" t="str">
        <f>IF(LEN($AA130)=0,"N",IF(LEN($AA130)&gt;1,"Error -- Availability entered in an incorrect format",IF($AA130='Control Panel'!$F$36,$AA130,IF($AA130='Control Panel'!$F$37,$AA130,IF($AA130='Control Panel'!$F$38,$AA130,IF($AA130='Control Panel'!$F$39,$AA130,IF($AA130='Control Panel'!$F$40,$AA130,IF($AA130='Control Panel'!$F$41,$AA130,"Error -- Availability entered in an incorrect format"))))))))</f>
        <v>N</v>
      </c>
    </row>
    <row r="131" spans="1:28" s="15" customFormat="1" ht="30" x14ac:dyDescent="0.25">
      <c r="A131" s="7">
        <v>119</v>
      </c>
      <c r="B131" s="287" t="s">
        <v>2695</v>
      </c>
      <c r="C131" s="281" t="s">
        <v>5</v>
      </c>
      <c r="D131" s="231"/>
      <c r="E131" s="268"/>
      <c r="F131" s="215" t="str">
        <f t="shared" si="2"/>
        <v>N/A</v>
      </c>
      <c r="G131" s="6"/>
      <c r="AA131" s="15" t="str">
        <f t="shared" si="3"/>
        <v/>
      </c>
      <c r="AB131" s="15" t="str">
        <f>IF(LEN($AA131)=0,"N",IF(LEN($AA131)&gt;1,"Error -- Availability entered in an incorrect format",IF($AA131='Control Panel'!$F$36,$AA131,IF($AA131='Control Panel'!$F$37,$AA131,IF($AA131='Control Panel'!$F$38,$AA131,IF($AA131='Control Panel'!$F$39,$AA131,IF($AA131='Control Panel'!$F$40,$AA131,IF($AA131='Control Panel'!$F$41,$AA131,"Error -- Availability entered in an incorrect format"))))))))</f>
        <v>N</v>
      </c>
    </row>
    <row r="132" spans="1:28" s="15" customFormat="1" x14ac:dyDescent="0.25">
      <c r="A132" s="7">
        <v>120</v>
      </c>
      <c r="B132" s="287" t="s">
        <v>2696</v>
      </c>
      <c r="C132" s="281" t="s">
        <v>5</v>
      </c>
      <c r="D132" s="231"/>
      <c r="E132" s="268"/>
      <c r="F132" s="215" t="str">
        <f t="shared" si="2"/>
        <v>N/A</v>
      </c>
      <c r="G132" s="6"/>
      <c r="AA132" s="15" t="str">
        <f t="shared" si="3"/>
        <v/>
      </c>
      <c r="AB132" s="15" t="str">
        <f>IF(LEN($AA132)=0,"N",IF(LEN($AA132)&gt;1,"Error -- Availability entered in an incorrect format",IF($AA132='Control Panel'!$F$36,$AA132,IF($AA132='Control Panel'!$F$37,$AA132,IF($AA132='Control Panel'!$F$38,$AA132,IF($AA132='Control Panel'!$F$39,$AA132,IF($AA132='Control Panel'!$F$40,$AA132,IF($AA132='Control Panel'!$F$41,$AA132,"Error -- Availability entered in an incorrect format"))))))))</f>
        <v>N</v>
      </c>
    </row>
    <row r="133" spans="1:28" s="15" customFormat="1" ht="45" x14ac:dyDescent="0.25">
      <c r="A133" s="7">
        <v>121</v>
      </c>
      <c r="B133" s="287" t="s">
        <v>2697</v>
      </c>
      <c r="C133" s="281" t="s">
        <v>5</v>
      </c>
      <c r="D133" s="231"/>
      <c r="E133" s="268"/>
      <c r="F133" s="215" t="str">
        <f t="shared" si="2"/>
        <v>N/A</v>
      </c>
      <c r="G133" s="6"/>
      <c r="AA133" s="15" t="str">
        <f t="shared" si="3"/>
        <v/>
      </c>
      <c r="AB133" s="15" t="str">
        <f>IF(LEN($AA133)=0,"N",IF(LEN($AA133)&gt;1,"Error -- Availability entered in an incorrect format",IF($AA133='Control Panel'!$F$36,$AA133,IF($AA133='Control Panel'!$F$37,$AA133,IF($AA133='Control Panel'!$F$38,$AA133,IF($AA133='Control Panel'!$F$39,$AA133,IF($AA133='Control Panel'!$F$40,$AA133,IF($AA133='Control Panel'!$F$41,$AA133,"Error -- Availability entered in an incorrect format"))))))))</f>
        <v>N</v>
      </c>
    </row>
    <row r="134" spans="1:28" s="15" customFormat="1" x14ac:dyDescent="0.25">
      <c r="A134" s="7">
        <v>122</v>
      </c>
      <c r="B134" s="283" t="s">
        <v>2698</v>
      </c>
      <c r="C134" s="284" t="s">
        <v>5</v>
      </c>
      <c r="D134" s="231"/>
      <c r="E134" s="268"/>
      <c r="F134" s="215" t="str">
        <f t="shared" si="2"/>
        <v>N/A</v>
      </c>
      <c r="G134" s="6"/>
      <c r="AA134" s="15" t="str">
        <f t="shared" si="3"/>
        <v/>
      </c>
      <c r="AB134" s="15" t="str">
        <f>IF(LEN($AA134)=0,"N",IF(LEN($AA134)&gt;1,"Error -- Availability entered in an incorrect format",IF($AA134='Control Panel'!$F$36,$AA134,IF($AA134='Control Panel'!$F$37,$AA134,IF($AA134='Control Panel'!$F$38,$AA134,IF($AA134='Control Panel'!$F$39,$AA134,IF($AA134='Control Panel'!$F$40,$AA134,IF($AA134='Control Panel'!$F$41,$AA134,"Error -- Availability entered in an incorrect format"))))))))</f>
        <v>N</v>
      </c>
    </row>
    <row r="135" spans="1:28" s="15" customFormat="1" x14ac:dyDescent="0.25">
      <c r="A135" s="7">
        <v>123</v>
      </c>
      <c r="B135" s="354" t="s">
        <v>2699</v>
      </c>
      <c r="C135" s="281" t="s">
        <v>5</v>
      </c>
      <c r="D135" s="231"/>
      <c r="E135" s="268"/>
      <c r="F135" s="215" t="str">
        <f t="shared" si="2"/>
        <v>N/A</v>
      </c>
      <c r="G135" s="6"/>
      <c r="AA135" s="15" t="str">
        <f t="shared" si="3"/>
        <v/>
      </c>
      <c r="AB135" s="15" t="str">
        <f>IF(LEN($AA135)=0,"N",IF(LEN($AA135)&gt;1,"Error -- Availability entered in an incorrect format",IF($AA135='Control Panel'!$F$36,$AA135,IF($AA135='Control Panel'!$F$37,$AA135,IF($AA135='Control Panel'!$F$38,$AA135,IF($AA135='Control Panel'!$F$39,$AA135,IF($AA135='Control Panel'!$F$40,$AA135,IF($AA135='Control Panel'!$F$41,$AA135,"Error -- Availability entered in an incorrect format"))))))))</f>
        <v>N</v>
      </c>
    </row>
    <row r="136" spans="1:28" s="15" customFormat="1" x14ac:dyDescent="0.25">
      <c r="A136" s="7">
        <v>124</v>
      </c>
      <c r="B136" s="354" t="s">
        <v>2700</v>
      </c>
      <c r="C136" s="281" t="s">
        <v>5</v>
      </c>
      <c r="D136" s="231"/>
      <c r="E136" s="268"/>
      <c r="F136" s="215" t="str">
        <f t="shared" si="2"/>
        <v>N/A</v>
      </c>
      <c r="G136" s="6"/>
      <c r="AA136" s="15" t="str">
        <f t="shared" si="3"/>
        <v/>
      </c>
      <c r="AB136" s="15" t="str">
        <f>IF(LEN($AA136)=0,"N",IF(LEN($AA136)&gt;1,"Error -- Availability entered in an incorrect format",IF($AA136='Control Panel'!$F$36,$AA136,IF($AA136='Control Panel'!$F$37,$AA136,IF($AA136='Control Panel'!$F$38,$AA136,IF($AA136='Control Panel'!$F$39,$AA136,IF($AA136='Control Panel'!$F$40,$AA136,IF($AA136='Control Panel'!$F$41,$AA136,"Error -- Availability entered in an incorrect format"))))))))</f>
        <v>N</v>
      </c>
    </row>
    <row r="137" spans="1:28" s="15" customFormat="1" x14ac:dyDescent="0.25">
      <c r="A137" s="7">
        <v>125</v>
      </c>
      <c r="B137" s="354" t="s">
        <v>2701</v>
      </c>
      <c r="C137" s="281" t="s">
        <v>5</v>
      </c>
      <c r="D137" s="231"/>
      <c r="E137" s="268"/>
      <c r="F137" s="215" t="str">
        <f t="shared" si="2"/>
        <v>N/A</v>
      </c>
      <c r="G137" s="6"/>
      <c r="AA137" s="15" t="str">
        <f t="shared" si="3"/>
        <v/>
      </c>
      <c r="AB137" s="15" t="str">
        <f>IF(LEN($AA137)=0,"N",IF(LEN($AA137)&gt;1,"Error -- Availability entered in an incorrect format",IF($AA137='Control Panel'!$F$36,$AA137,IF($AA137='Control Panel'!$F$37,$AA137,IF($AA137='Control Panel'!$F$38,$AA137,IF($AA137='Control Panel'!$F$39,$AA137,IF($AA137='Control Panel'!$F$40,$AA137,IF($AA137='Control Panel'!$F$41,$AA137,"Error -- Availability entered in an incorrect format"))))))))</f>
        <v>N</v>
      </c>
    </row>
    <row r="138" spans="1:28" s="15" customFormat="1" ht="30" x14ac:dyDescent="0.25">
      <c r="A138" s="7">
        <v>126</v>
      </c>
      <c r="B138" s="287" t="s">
        <v>2702</v>
      </c>
      <c r="C138" s="281" t="s">
        <v>5</v>
      </c>
      <c r="D138" s="231"/>
      <c r="E138" s="268"/>
      <c r="F138" s="215" t="str">
        <f t="shared" si="2"/>
        <v>N/A</v>
      </c>
      <c r="G138" s="6"/>
      <c r="AA138" s="15" t="str">
        <f t="shared" si="3"/>
        <v/>
      </c>
      <c r="AB138" s="15" t="str">
        <f>IF(LEN($AA138)=0,"N",IF(LEN($AA138)&gt;1,"Error -- Availability entered in an incorrect format",IF($AA138='Control Panel'!$F$36,$AA138,IF($AA138='Control Panel'!$F$37,$AA138,IF($AA138='Control Panel'!$F$38,$AA138,IF($AA138='Control Panel'!$F$39,$AA138,IF($AA138='Control Panel'!$F$40,$AA138,IF($AA138='Control Panel'!$F$41,$AA138,"Error -- Availability entered in an incorrect format"))))))))</f>
        <v>N</v>
      </c>
    </row>
    <row r="139" spans="1:28" s="15" customFormat="1" ht="30" x14ac:dyDescent="0.25">
      <c r="A139" s="7">
        <v>127</v>
      </c>
      <c r="B139" s="283" t="s">
        <v>2703</v>
      </c>
      <c r="C139" s="281" t="s">
        <v>5</v>
      </c>
      <c r="D139" s="231"/>
      <c r="E139" s="268"/>
      <c r="F139" s="215" t="str">
        <f t="shared" si="2"/>
        <v>N/A</v>
      </c>
      <c r="G139" s="6"/>
      <c r="AA139" s="15" t="str">
        <f t="shared" si="3"/>
        <v/>
      </c>
      <c r="AB139" s="15" t="str">
        <f>IF(LEN($AA139)=0,"N",IF(LEN($AA139)&gt;1,"Error -- Availability entered in an incorrect format",IF($AA139='Control Panel'!$F$36,$AA139,IF($AA139='Control Panel'!$F$37,$AA139,IF($AA139='Control Panel'!$F$38,$AA139,IF($AA139='Control Panel'!$F$39,$AA139,IF($AA139='Control Panel'!$F$40,$AA139,IF($AA139='Control Panel'!$F$41,$AA139,"Error -- Availability entered in an incorrect format"))))))))</f>
        <v>N</v>
      </c>
    </row>
    <row r="140" spans="1:28" s="15" customFormat="1" x14ac:dyDescent="0.25">
      <c r="A140" s="7">
        <v>128</v>
      </c>
      <c r="B140" s="282" t="s">
        <v>2495</v>
      </c>
      <c r="C140" s="281"/>
      <c r="D140" s="231"/>
      <c r="E140" s="268"/>
      <c r="F140" s="215" t="str">
        <f t="shared" si="2"/>
        <v>N/A</v>
      </c>
      <c r="G140" s="6"/>
      <c r="AA140" s="15" t="str">
        <f t="shared" si="3"/>
        <v/>
      </c>
      <c r="AB140" s="15" t="str">
        <f>IF(LEN($AA140)=0,"N",IF(LEN($AA140)&gt;1,"Error -- Availability entered in an incorrect format",IF($AA140='Control Panel'!$F$36,$AA140,IF($AA140='Control Panel'!$F$37,$AA140,IF($AA140='Control Panel'!$F$38,$AA140,IF($AA140='Control Panel'!$F$39,$AA140,IF($AA140='Control Panel'!$F$40,$AA140,IF($AA140='Control Panel'!$F$41,$AA140,"Error -- Availability entered in an incorrect format"))))))))</f>
        <v>N</v>
      </c>
    </row>
    <row r="141" spans="1:28" s="15" customFormat="1" x14ac:dyDescent="0.25">
      <c r="A141" s="7">
        <v>129</v>
      </c>
      <c r="B141" s="287" t="s">
        <v>2704</v>
      </c>
      <c r="C141" s="281" t="s">
        <v>5</v>
      </c>
      <c r="D141" s="231"/>
      <c r="E141" s="268"/>
      <c r="F141" s="215" t="str">
        <f t="shared" si="2"/>
        <v>N/A</v>
      </c>
      <c r="G141" s="6"/>
      <c r="AA141" s="15" t="str">
        <f t="shared" si="3"/>
        <v/>
      </c>
      <c r="AB141" s="15" t="str">
        <f>IF(LEN($AA141)=0,"N",IF(LEN($AA141)&gt;1,"Error -- Availability entered in an incorrect format",IF($AA141='Control Panel'!$F$36,$AA141,IF($AA141='Control Panel'!$F$37,$AA141,IF($AA141='Control Panel'!$F$38,$AA141,IF($AA141='Control Panel'!$F$39,$AA141,IF($AA141='Control Panel'!$F$40,$AA141,IF($AA141='Control Panel'!$F$41,$AA141,"Error -- Availability entered in an incorrect format"))))))))</f>
        <v>N</v>
      </c>
    </row>
    <row r="142" spans="1:28" s="15" customFormat="1" ht="30" x14ac:dyDescent="0.25">
      <c r="A142" s="7">
        <v>130</v>
      </c>
      <c r="B142" s="283" t="s">
        <v>2705</v>
      </c>
      <c r="C142" s="281" t="s">
        <v>5</v>
      </c>
      <c r="D142" s="231"/>
      <c r="E142" s="268"/>
      <c r="F142" s="215" t="str">
        <f t="shared" ref="F142:F159" si="4">IF($D$10=$A$9,"N/A",$D$10)</f>
        <v>N/A</v>
      </c>
      <c r="G142" s="6"/>
      <c r="AA142" s="15" t="str">
        <f t="shared" ref="AA142:AA159" si="5">TRIM($D142)</f>
        <v/>
      </c>
      <c r="AB142" s="15" t="str">
        <f>IF(LEN($AA142)=0,"N",IF(LEN($AA142)&gt;1,"Error -- Availability entered in an incorrect format",IF($AA142='Control Panel'!$F$36,$AA142,IF($AA142='Control Panel'!$F$37,$AA142,IF($AA142='Control Panel'!$F$38,$AA142,IF($AA142='Control Panel'!$F$39,$AA142,IF($AA142='Control Panel'!$F$40,$AA142,IF($AA142='Control Panel'!$F$41,$AA142,"Error -- Availability entered in an incorrect format"))))))))</f>
        <v>N</v>
      </c>
    </row>
    <row r="143" spans="1:28" s="15" customFormat="1" ht="45" x14ac:dyDescent="0.25">
      <c r="A143" s="7">
        <v>131</v>
      </c>
      <c r="B143" s="295" t="s">
        <v>2706</v>
      </c>
      <c r="C143" s="281" t="s">
        <v>5</v>
      </c>
      <c r="D143" s="231"/>
      <c r="E143" s="268"/>
      <c r="F143" s="215" t="str">
        <f t="shared" si="4"/>
        <v>N/A</v>
      </c>
      <c r="G143" s="6"/>
      <c r="AA143" s="15" t="str">
        <f t="shared" si="5"/>
        <v/>
      </c>
      <c r="AB143" s="15" t="str">
        <f>IF(LEN($AA143)=0,"N",IF(LEN($AA143)&gt;1,"Error -- Availability entered in an incorrect format",IF($AA143='Control Panel'!$F$36,$AA143,IF($AA143='Control Panel'!$F$37,$AA143,IF($AA143='Control Panel'!$F$38,$AA143,IF($AA143='Control Panel'!$F$39,$AA143,IF($AA143='Control Panel'!$F$40,$AA143,IF($AA143='Control Panel'!$F$41,$AA143,"Error -- Availability entered in an incorrect format"))))))))</f>
        <v>N</v>
      </c>
    </row>
    <row r="144" spans="1:28" s="15" customFormat="1" ht="30" x14ac:dyDescent="0.25">
      <c r="A144" s="7">
        <v>132</v>
      </c>
      <c r="B144" s="296" t="s">
        <v>2707</v>
      </c>
      <c r="C144" s="367" t="s">
        <v>5</v>
      </c>
      <c r="D144" s="231"/>
      <c r="E144" s="268"/>
      <c r="F144" s="215" t="str">
        <f t="shared" si="4"/>
        <v>N/A</v>
      </c>
      <c r="G144" s="6"/>
      <c r="AA144" s="15" t="str">
        <f t="shared" si="5"/>
        <v/>
      </c>
      <c r="AB144" s="15" t="str">
        <f>IF(LEN($AA144)=0,"N",IF(LEN($AA144)&gt;1,"Error -- Availability entered in an incorrect format",IF($AA144='Control Panel'!$F$36,$AA144,IF($AA144='Control Panel'!$F$37,$AA144,IF($AA144='Control Panel'!$F$38,$AA144,IF($AA144='Control Panel'!$F$39,$AA144,IF($AA144='Control Panel'!$F$40,$AA144,IF($AA144='Control Panel'!$F$41,$AA144,"Error -- Availability entered in an incorrect format"))))))))</f>
        <v>N</v>
      </c>
    </row>
    <row r="145" spans="1:28" s="15" customFormat="1" ht="30" x14ac:dyDescent="0.25">
      <c r="A145" s="7">
        <v>133</v>
      </c>
      <c r="B145" s="283" t="s">
        <v>2708</v>
      </c>
      <c r="C145" s="281" t="s">
        <v>5</v>
      </c>
      <c r="D145" s="231"/>
      <c r="E145" s="268"/>
      <c r="F145" s="215" t="str">
        <f t="shared" si="4"/>
        <v>N/A</v>
      </c>
      <c r="G145" s="6"/>
      <c r="AA145" s="15" t="str">
        <f t="shared" si="5"/>
        <v/>
      </c>
      <c r="AB145" s="15" t="str">
        <f>IF(LEN($AA145)=0,"N",IF(LEN($AA145)&gt;1,"Error -- Availability entered in an incorrect format",IF($AA145='Control Panel'!$F$36,$AA145,IF($AA145='Control Panel'!$F$37,$AA145,IF($AA145='Control Panel'!$F$38,$AA145,IF($AA145='Control Panel'!$F$39,$AA145,IF($AA145='Control Panel'!$F$40,$AA145,IF($AA145='Control Panel'!$F$41,$AA145,"Error -- Availability entered in an incorrect format"))))))))</f>
        <v>N</v>
      </c>
    </row>
    <row r="146" spans="1:28" s="15" customFormat="1" ht="30" x14ac:dyDescent="0.25">
      <c r="A146" s="7">
        <v>134</v>
      </c>
      <c r="B146" s="283" t="s">
        <v>2709</v>
      </c>
      <c r="C146" s="281" t="s">
        <v>5</v>
      </c>
      <c r="D146" s="231"/>
      <c r="E146" s="268"/>
      <c r="F146" s="215" t="str">
        <f t="shared" si="4"/>
        <v>N/A</v>
      </c>
      <c r="G146" s="6"/>
      <c r="AA146" s="15" t="str">
        <f t="shared" si="5"/>
        <v/>
      </c>
      <c r="AB146" s="15" t="str">
        <f>IF(LEN($AA146)=0,"N",IF(LEN($AA146)&gt;1,"Error -- Availability entered in an incorrect format",IF($AA146='Control Panel'!$F$36,$AA146,IF($AA146='Control Panel'!$F$37,$AA146,IF($AA146='Control Panel'!$F$38,$AA146,IF($AA146='Control Panel'!$F$39,$AA146,IF($AA146='Control Panel'!$F$40,$AA146,IF($AA146='Control Panel'!$F$41,$AA146,"Error -- Availability entered in an incorrect format"))))))))</f>
        <v>N</v>
      </c>
    </row>
    <row r="147" spans="1:28" s="15" customFormat="1" ht="45" x14ac:dyDescent="0.25">
      <c r="A147" s="7">
        <v>135</v>
      </c>
      <c r="B147" s="283" t="s">
        <v>2710</v>
      </c>
      <c r="C147" s="281" t="s">
        <v>5</v>
      </c>
      <c r="D147" s="231"/>
      <c r="E147" s="268"/>
      <c r="F147" s="215" t="str">
        <f t="shared" si="4"/>
        <v>N/A</v>
      </c>
      <c r="G147" s="6"/>
      <c r="AA147" s="15" t="str">
        <f t="shared" si="5"/>
        <v/>
      </c>
      <c r="AB147" s="15" t="str">
        <f>IF(LEN($AA147)=0,"N",IF(LEN($AA147)&gt;1,"Error -- Availability entered in an incorrect format",IF($AA147='Control Panel'!$F$36,$AA147,IF($AA147='Control Panel'!$F$37,$AA147,IF($AA147='Control Panel'!$F$38,$AA147,IF($AA147='Control Panel'!$F$39,$AA147,IF($AA147='Control Panel'!$F$40,$AA147,IF($AA147='Control Panel'!$F$41,$AA147,"Error -- Availability entered in an incorrect format"))))))))</f>
        <v>N</v>
      </c>
    </row>
    <row r="148" spans="1:28" s="15" customFormat="1" ht="30" x14ac:dyDescent="0.25">
      <c r="A148" s="7">
        <v>136</v>
      </c>
      <c r="B148" s="283" t="s">
        <v>2711</v>
      </c>
      <c r="C148" s="281" t="s">
        <v>5</v>
      </c>
      <c r="D148" s="231"/>
      <c r="E148" s="268"/>
      <c r="F148" s="215" t="str">
        <f t="shared" si="4"/>
        <v>N/A</v>
      </c>
      <c r="G148" s="6"/>
      <c r="AA148" s="15" t="str">
        <f t="shared" si="5"/>
        <v/>
      </c>
      <c r="AB148" s="15" t="str">
        <f>IF(LEN($AA148)=0,"N",IF(LEN($AA148)&gt;1,"Error -- Availability entered in an incorrect format",IF($AA148='Control Panel'!$F$36,$AA148,IF($AA148='Control Panel'!$F$37,$AA148,IF($AA148='Control Panel'!$F$38,$AA148,IF($AA148='Control Panel'!$F$39,$AA148,IF($AA148='Control Panel'!$F$40,$AA148,IF($AA148='Control Panel'!$F$41,$AA148,"Error -- Availability entered in an incorrect format"))))))))</f>
        <v>N</v>
      </c>
    </row>
    <row r="149" spans="1:28" s="15" customFormat="1" x14ac:dyDescent="0.25">
      <c r="A149" s="7">
        <v>137</v>
      </c>
      <c r="B149" s="283" t="s">
        <v>2712</v>
      </c>
      <c r="C149" s="281" t="s">
        <v>5</v>
      </c>
      <c r="D149" s="231"/>
      <c r="E149" s="268"/>
      <c r="F149" s="215" t="str">
        <f t="shared" si="4"/>
        <v>N/A</v>
      </c>
      <c r="G149" s="6"/>
      <c r="AA149" s="15" t="str">
        <f t="shared" si="5"/>
        <v/>
      </c>
      <c r="AB149" s="15" t="str">
        <f>IF(LEN($AA149)=0,"N",IF(LEN($AA149)&gt;1,"Error -- Availability entered in an incorrect format",IF($AA149='Control Panel'!$F$36,$AA149,IF($AA149='Control Panel'!$F$37,$AA149,IF($AA149='Control Panel'!$F$38,$AA149,IF($AA149='Control Panel'!$F$39,$AA149,IF($AA149='Control Panel'!$F$40,$AA149,IF($AA149='Control Panel'!$F$41,$AA149,"Error -- Availability entered in an incorrect format"))))))))</f>
        <v>N</v>
      </c>
    </row>
    <row r="150" spans="1:28" s="15" customFormat="1" x14ac:dyDescent="0.25">
      <c r="A150" s="7">
        <v>138</v>
      </c>
      <c r="B150" s="283" t="s">
        <v>2713</v>
      </c>
      <c r="C150" s="281" t="s">
        <v>5</v>
      </c>
      <c r="D150" s="231"/>
      <c r="E150" s="268"/>
      <c r="F150" s="215" t="str">
        <f t="shared" si="4"/>
        <v>N/A</v>
      </c>
      <c r="G150" s="6"/>
      <c r="AA150" s="15" t="str">
        <f t="shared" si="5"/>
        <v/>
      </c>
      <c r="AB150" s="15" t="str">
        <f>IF(LEN($AA150)=0,"N",IF(LEN($AA150)&gt;1,"Error -- Availability entered in an incorrect format",IF($AA150='Control Panel'!$F$36,$AA150,IF($AA150='Control Panel'!$F$37,$AA150,IF($AA150='Control Panel'!$F$38,$AA150,IF($AA150='Control Panel'!$F$39,$AA150,IF($AA150='Control Panel'!$F$40,$AA150,IF($AA150='Control Panel'!$F$41,$AA150,"Error -- Availability entered in an incorrect format"))))))))</f>
        <v>N</v>
      </c>
    </row>
    <row r="151" spans="1:28" s="15" customFormat="1" x14ac:dyDescent="0.25">
      <c r="A151" s="7">
        <v>139</v>
      </c>
      <c r="B151" s="282" t="s">
        <v>116</v>
      </c>
      <c r="C151" s="281"/>
      <c r="D151" s="231"/>
      <c r="E151" s="268"/>
      <c r="F151" s="215" t="str">
        <f t="shared" si="4"/>
        <v>N/A</v>
      </c>
      <c r="G151" s="6"/>
      <c r="AA151" s="15" t="str">
        <f t="shared" si="5"/>
        <v/>
      </c>
      <c r="AB151" s="15" t="str">
        <f>IF(LEN($AA151)=0,"N",IF(LEN($AA151)&gt;1,"Error -- Availability entered in an incorrect format",IF($AA151='Control Panel'!$F$36,$AA151,IF($AA151='Control Panel'!$F$37,$AA151,IF($AA151='Control Panel'!$F$38,$AA151,IF($AA151='Control Panel'!$F$39,$AA151,IF($AA151='Control Panel'!$F$40,$AA151,IF($AA151='Control Panel'!$F$41,$AA151,"Error -- Availability entered in an incorrect format"))))))))</f>
        <v>N</v>
      </c>
    </row>
    <row r="152" spans="1:28" s="15" customFormat="1" x14ac:dyDescent="0.25">
      <c r="A152" s="7">
        <v>140</v>
      </c>
      <c r="B152" s="295" t="s">
        <v>2714</v>
      </c>
      <c r="C152" s="281" t="s">
        <v>6</v>
      </c>
      <c r="D152" s="231"/>
      <c r="E152" s="268"/>
      <c r="F152" s="215" t="str">
        <f t="shared" si="4"/>
        <v>N/A</v>
      </c>
      <c r="G152" s="6"/>
      <c r="AA152" s="15" t="str">
        <f t="shared" si="5"/>
        <v/>
      </c>
      <c r="AB152" s="15" t="str">
        <f>IF(LEN($AA152)=0,"N",IF(LEN($AA152)&gt;1,"Error -- Availability entered in an incorrect format",IF($AA152='Control Panel'!$F$36,$AA152,IF($AA152='Control Panel'!$F$37,$AA152,IF($AA152='Control Panel'!$F$38,$AA152,IF($AA152='Control Panel'!$F$39,$AA152,IF($AA152='Control Panel'!$F$40,$AA152,IF($AA152='Control Panel'!$F$41,$AA152,"Error -- Availability entered in an incorrect format"))))))))</f>
        <v>N</v>
      </c>
    </row>
    <row r="153" spans="1:28" s="15" customFormat="1" ht="30" x14ac:dyDescent="0.25">
      <c r="A153" s="7">
        <v>141</v>
      </c>
      <c r="B153" s="295" t="s">
        <v>2715</v>
      </c>
      <c r="C153" s="281" t="s">
        <v>6</v>
      </c>
      <c r="D153" s="231"/>
      <c r="E153" s="268"/>
      <c r="F153" s="215" t="str">
        <f t="shared" si="4"/>
        <v>N/A</v>
      </c>
      <c r="G153" s="6"/>
      <c r="AA153" s="15" t="str">
        <f t="shared" si="5"/>
        <v/>
      </c>
      <c r="AB153" s="15" t="str">
        <f>IF(LEN($AA153)=0,"N",IF(LEN($AA153)&gt;1,"Error -- Availability entered in an incorrect format",IF($AA153='Control Panel'!$F$36,$AA153,IF($AA153='Control Panel'!$F$37,$AA153,IF($AA153='Control Panel'!$F$38,$AA153,IF($AA153='Control Panel'!$F$39,$AA153,IF($AA153='Control Panel'!$F$40,$AA153,IF($AA153='Control Panel'!$F$41,$AA153,"Error -- Availability entered in an incorrect format"))))))))</f>
        <v>N</v>
      </c>
    </row>
    <row r="154" spans="1:28" s="15" customFormat="1" ht="30" x14ac:dyDescent="0.25">
      <c r="A154" s="7">
        <v>142</v>
      </c>
      <c r="B154" s="295" t="s">
        <v>2716</v>
      </c>
      <c r="C154" s="281" t="s">
        <v>5</v>
      </c>
      <c r="D154" s="231"/>
      <c r="E154" s="268"/>
      <c r="F154" s="215" t="str">
        <f t="shared" si="4"/>
        <v>N/A</v>
      </c>
      <c r="G154" s="6"/>
      <c r="AA154" s="15" t="str">
        <f t="shared" si="5"/>
        <v/>
      </c>
      <c r="AB154" s="15" t="str">
        <f>IF(LEN($AA154)=0,"N",IF(LEN($AA154)&gt;1,"Error -- Availability entered in an incorrect format",IF($AA154='Control Panel'!$F$36,$AA154,IF($AA154='Control Panel'!$F$37,$AA154,IF($AA154='Control Panel'!$F$38,$AA154,IF($AA154='Control Panel'!$F$39,$AA154,IF($AA154='Control Panel'!$F$40,$AA154,IF($AA154='Control Panel'!$F$41,$AA154,"Error -- Availability entered in an incorrect format"))))))))</f>
        <v>N</v>
      </c>
    </row>
    <row r="155" spans="1:28" s="15" customFormat="1" x14ac:dyDescent="0.25">
      <c r="A155" s="7">
        <v>143</v>
      </c>
      <c r="B155" s="283" t="s">
        <v>878</v>
      </c>
      <c r="C155" s="281" t="s">
        <v>5</v>
      </c>
      <c r="D155" s="231"/>
      <c r="E155" s="268"/>
      <c r="F155" s="215" t="str">
        <f t="shared" si="4"/>
        <v>N/A</v>
      </c>
      <c r="G155" s="6"/>
      <c r="AA155" s="15" t="str">
        <f t="shared" si="5"/>
        <v/>
      </c>
      <c r="AB155" s="15" t="str">
        <f>IF(LEN($AA155)=0,"N",IF(LEN($AA155)&gt;1,"Error -- Availability entered in an incorrect format",IF($AA155='Control Panel'!$F$36,$AA155,IF($AA155='Control Panel'!$F$37,$AA155,IF($AA155='Control Panel'!$F$38,$AA155,IF($AA155='Control Panel'!$F$39,$AA155,IF($AA155='Control Panel'!$F$40,$AA155,IF($AA155='Control Panel'!$F$41,$AA155,"Error -- Availability entered in an incorrect format"))))))))</f>
        <v>N</v>
      </c>
    </row>
    <row r="156" spans="1:28" s="15" customFormat="1" ht="30" x14ac:dyDescent="0.25">
      <c r="A156" s="7">
        <v>144</v>
      </c>
      <c r="B156" s="283" t="s">
        <v>879</v>
      </c>
      <c r="C156" s="281" t="s">
        <v>5</v>
      </c>
      <c r="D156" s="231"/>
      <c r="E156" s="268"/>
      <c r="F156" s="215" t="str">
        <f t="shared" si="4"/>
        <v>N/A</v>
      </c>
      <c r="G156" s="6"/>
      <c r="AA156" s="15" t="str">
        <f t="shared" si="5"/>
        <v/>
      </c>
      <c r="AB156" s="15" t="str">
        <f>IF(LEN($AA156)=0,"N",IF(LEN($AA156)&gt;1,"Error -- Availability entered in an incorrect format",IF($AA156='Control Panel'!$F$36,$AA156,IF($AA156='Control Panel'!$F$37,$AA156,IF($AA156='Control Panel'!$F$38,$AA156,IF($AA156='Control Panel'!$F$39,$AA156,IF($AA156='Control Panel'!$F$40,$AA156,IF($AA156='Control Panel'!$F$41,$AA156,"Error -- Availability entered in an incorrect format"))))))))</f>
        <v>N</v>
      </c>
    </row>
    <row r="157" spans="1:28" s="15" customFormat="1" ht="30" x14ac:dyDescent="0.25">
      <c r="A157" s="7">
        <v>145</v>
      </c>
      <c r="B157" s="283" t="s">
        <v>880</v>
      </c>
      <c r="C157" s="281" t="s">
        <v>5</v>
      </c>
      <c r="D157" s="231"/>
      <c r="E157" s="268"/>
      <c r="F157" s="215" t="str">
        <f t="shared" si="4"/>
        <v>N/A</v>
      </c>
      <c r="G157" s="6"/>
      <c r="AA157" s="15" t="str">
        <f t="shared" si="5"/>
        <v/>
      </c>
      <c r="AB157" s="15" t="str">
        <f>IF(LEN($AA157)=0,"N",IF(LEN($AA157)&gt;1,"Error -- Availability entered in an incorrect format",IF($AA157='Control Panel'!$F$36,$AA157,IF($AA157='Control Panel'!$F$37,$AA157,IF($AA157='Control Panel'!$F$38,$AA157,IF($AA157='Control Panel'!$F$39,$AA157,IF($AA157='Control Panel'!$F$40,$AA157,IF($AA157='Control Panel'!$F$41,$AA157,"Error -- Availability entered in an incorrect format"))))))))</f>
        <v>N</v>
      </c>
    </row>
    <row r="158" spans="1:28" s="15" customFormat="1" x14ac:dyDescent="0.25">
      <c r="A158" s="7">
        <v>146</v>
      </c>
      <c r="B158" s="283" t="s">
        <v>2717</v>
      </c>
      <c r="C158" s="281" t="s">
        <v>5</v>
      </c>
      <c r="D158" s="231"/>
      <c r="E158" s="268"/>
      <c r="F158" s="215" t="str">
        <f t="shared" si="4"/>
        <v>N/A</v>
      </c>
      <c r="G158" s="6"/>
      <c r="AA158" s="15" t="str">
        <f t="shared" si="5"/>
        <v/>
      </c>
      <c r="AB158" s="15" t="str">
        <f>IF(LEN($AA158)=0,"N",IF(LEN($AA158)&gt;1,"Error -- Availability entered in an incorrect format",IF($AA158='Control Panel'!$F$36,$AA158,IF($AA158='Control Panel'!$F$37,$AA158,IF($AA158='Control Panel'!$F$38,$AA158,IF($AA158='Control Panel'!$F$39,$AA158,IF($AA158='Control Panel'!$F$40,$AA158,IF($AA158='Control Panel'!$F$41,$AA158,"Error -- Availability entered in an incorrect format"))))))))</f>
        <v>N</v>
      </c>
    </row>
    <row r="159" spans="1:28" s="15" customFormat="1" ht="30" x14ac:dyDescent="0.25">
      <c r="A159" s="7">
        <v>147</v>
      </c>
      <c r="B159" s="283" t="s">
        <v>2718</v>
      </c>
      <c r="C159" s="281" t="s">
        <v>5</v>
      </c>
      <c r="D159" s="231"/>
      <c r="E159" s="268"/>
      <c r="F159" s="215" t="str">
        <f t="shared" si="4"/>
        <v>N/A</v>
      </c>
      <c r="G159" s="6"/>
      <c r="AA159" s="15" t="str">
        <f t="shared" si="5"/>
        <v/>
      </c>
      <c r="AB159" s="15" t="str">
        <f>IF(LEN($AA159)=0,"N",IF(LEN($AA159)&gt;1,"Error -- Availability entered in an incorrect format",IF($AA159='Control Panel'!$F$36,$AA159,IF($AA159='Control Panel'!$F$37,$AA159,IF($AA159='Control Panel'!$F$38,$AA159,IF($AA159='Control Panel'!$F$39,$AA159,IF($AA159='Control Panel'!$F$40,$AA159,IF($AA159='Control Panel'!$F$41,$AA159,"Error -- Availability entered in an incorrect format"))))))))</f>
        <v>N</v>
      </c>
    </row>
  </sheetData>
  <sheetProtection password="E125" sheet="1" objects="1" scenarios="1" formatCells="0" formatRows="0"/>
  <protectedRanges>
    <protectedRange sqref="D1:G1048576" name="Range1"/>
  </protectedRanges>
  <mergeCells count="12">
    <mergeCell ref="A11:G11"/>
    <mergeCell ref="A10:C10"/>
    <mergeCell ref="D10:G10"/>
    <mergeCell ref="A1:G1"/>
    <mergeCell ref="B2:G2"/>
    <mergeCell ref="B3:G3"/>
    <mergeCell ref="B4:G4"/>
    <mergeCell ref="B5:G5"/>
    <mergeCell ref="B6:G6"/>
    <mergeCell ref="B7:G7"/>
    <mergeCell ref="B8:G8"/>
    <mergeCell ref="A9:G9"/>
  </mergeCells>
  <conditionalFormatting sqref="A13:A159 C13:E159 G13:G159">
    <cfRule type="expression" dxfId="89" priority="5">
      <formula>$C13=""</formula>
    </cfRule>
  </conditionalFormatting>
  <conditionalFormatting sqref="B13:B159">
    <cfRule type="expression" dxfId="88" priority="4">
      <formula>$C13=""</formula>
    </cfRule>
  </conditionalFormatting>
  <conditionalFormatting sqref="F13:F159">
    <cfRule type="expression" dxfId="87" priority="3">
      <formula>$C13=""</formula>
    </cfRule>
  </conditionalFormatting>
  <conditionalFormatting sqref="A1:G1">
    <cfRule type="cellIs" dxfId="86" priority="1" operator="equal">
      <formula>"Replace this text with vendor name in the first module."</formula>
    </cfRule>
  </conditionalFormatting>
  <dataValidations count="1">
    <dataValidation type="decimal" allowBlank="1" showInputMessage="1" showErrorMessage="1" errorTitle="Invalid Response" error="Please enter number only and inlcude text in comments column." promptTitle="Cost" prompt="Please enter any related cost for specification compliance." sqref="E13:E159">
      <formula1>0</formula1>
      <formula2>1000000</formula2>
    </dataValidation>
  </dataValidations>
  <printOptions horizontalCentered="1"/>
  <pageMargins left="0.25" right="0.25" top="0.75" bottom="0.75" header="0.3" footer="0.3"/>
  <pageSetup scale="76" fitToHeight="0" orientation="landscape" r:id="rId1"/>
  <headerFooter>
    <oddHeader>&amp;C&amp;"Calibri,Bold"&amp;12City of Bend, OR - ERP System Solution Project RFP #IT14AA
&amp;"Calibri,Italic"&amp;A</oddHeader>
    <oddFooter>&amp;L&amp;"-,Bold"&amp;10&amp;U&amp;K01+019Priority&amp;"-,Regular"&amp;U
H - High | M - Medium | L - Low&amp;C&amp;10&amp;K01+019&amp;P of &amp;N&amp;R&amp;"-,Bold"&amp;10&amp;U&amp;K01+019Availability&amp;"-,Regular"&amp;U
Y - Yes | R - Reporting Tool | T - Third Party
M - Modification | F - Future | N - Not Available</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81" r:id="rId4" name="Button 1">
              <controlPr defaultSize="0" print="0" autoFill="0" autoPict="0" macro="[0]!FormatSpecs">
                <anchor moveWithCells="1" sizeWithCells="1">
                  <from>
                    <xdr:col>5</xdr:col>
                    <xdr:colOff>1600200</xdr:colOff>
                    <xdr:row>8</xdr:row>
                    <xdr:rowOff>133350</xdr:rowOff>
                  </from>
                  <to>
                    <xdr:col>5</xdr:col>
                    <xdr:colOff>1600200</xdr:colOff>
                    <xdr:row>13</xdr:row>
                    <xdr:rowOff>104775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00000000-0000-0000-0000-000000000000}">
            <xm:f>D10='Control Panel'!$I$25</xm:f>
            <x14:dxf>
              <font>
                <color rgb="FFFFFF00"/>
              </font>
              <fill>
                <patternFill>
                  <fgColor indexed="64"/>
                  <bgColor rgb="FFBF311A"/>
                </patternFill>
              </fill>
            </x14:dxf>
          </x14:cfRule>
          <xm:sqref>D10:G10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errorTitle="Invalid Response" error="Please enter appropriate availability response." promptTitle="Please enter availability:" prompt="_x000a_  Y - Yes_x000a_  R - Reporting_x000a_  T - Third Party_x000a_  M - Modification_x000a_  F - Future_x000a_  N - Not Available_x000a__x000a__x000a_*Paste values permitted.">
          <x14:formula1>
            <xm:f>'Control Panel'!$F$36:$F$41</xm:f>
          </x14:formula1>
          <xm:sqref>D13:D159</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1">
    <pageSetUpPr fitToPage="1"/>
  </sheetPr>
  <dimension ref="A1:AI469"/>
  <sheetViews>
    <sheetView showGridLines="0" showRowColHeaders="0" workbookViewId="0">
      <pane ySplit="12" topLeftCell="A13" activePane="bottomLeft" state="frozen"/>
      <selection activeCell="B16" sqref="B16"/>
      <selection pane="bottomLeft" activeCell="B16" sqref="B16"/>
    </sheetView>
  </sheetViews>
  <sheetFormatPr defaultColWidth="0" defaultRowHeight="15" x14ac:dyDescent="0.25"/>
  <cols>
    <col min="1" max="1" width="8.7109375" style="218" customWidth="1"/>
    <col min="2" max="2" width="65.7109375" style="219" customWidth="1"/>
    <col min="3" max="3" width="12.7109375" style="220" customWidth="1"/>
    <col min="4" max="4" width="12.7109375" style="221" customWidth="1"/>
    <col min="5" max="5" width="12.7109375" style="220" customWidth="1"/>
    <col min="6" max="6" width="27.7109375" style="222" customWidth="1"/>
    <col min="7" max="7" width="35.7109375" style="219" customWidth="1"/>
    <col min="8" max="8" width="3.7109375" style="2" customWidth="1"/>
    <col min="9" max="34" width="9.140625" style="2" hidden="1" customWidth="1"/>
    <col min="35" max="35" width="4.140625" style="2" hidden="1" customWidth="1"/>
    <col min="36" max="16384" width="9.140625" style="2" hidden="1"/>
  </cols>
  <sheetData>
    <row r="1" spans="1:35" ht="15" customHeight="1" x14ac:dyDescent="0.25">
      <c r="A1" s="548" t="str">
        <f>'Accounts Payable'!A1</f>
        <v>Replace this text with vendor name in the first module.</v>
      </c>
      <c r="B1" s="548"/>
      <c r="C1" s="548"/>
      <c r="D1" s="548"/>
      <c r="E1" s="548"/>
      <c r="F1" s="548"/>
      <c r="G1" s="548"/>
    </row>
    <row r="2" spans="1:35" x14ac:dyDescent="0.25">
      <c r="A2" s="210" t="s">
        <v>8</v>
      </c>
      <c r="B2" s="538" t="s">
        <v>193</v>
      </c>
      <c r="C2" s="538"/>
      <c r="D2" s="538"/>
      <c r="E2" s="538"/>
      <c r="F2" s="538"/>
      <c r="G2" s="538"/>
      <c r="AB2" s="2" t="s">
        <v>219</v>
      </c>
      <c r="AC2" s="2">
        <f>SUBTOTAL(3,A13:A469)</f>
        <v>457</v>
      </c>
    </row>
    <row r="3" spans="1:35" ht="45" customHeight="1" x14ac:dyDescent="0.25">
      <c r="A3" s="232" t="str">
        <f>'Control Panel'!F36</f>
        <v>Y</v>
      </c>
      <c r="B3" s="543" t="str">
        <f>'Control Panel'!H36</f>
        <v>Functionality is provided out of the box through the completion of a task associated with a routine configurable area that includes, but is not limited to, user-defined fields, delivered or configurable workflows, alerts or notifications, standard import/export, table driven setups and standard reports with no changes.  These configuration areas will not be affected by a future upgrade.  The proposed services include implementation and training on this functionality, unless specifically excluded in the Statement of Work, as part of the deployment of the solution.</v>
      </c>
      <c r="C3" s="543"/>
      <c r="D3" s="543"/>
      <c r="E3" s="543"/>
      <c r="F3" s="543"/>
      <c r="G3" s="543"/>
    </row>
    <row r="4" spans="1:35" x14ac:dyDescent="0.25">
      <c r="A4" s="233" t="str">
        <f>'Control Panel'!F37</f>
        <v>R</v>
      </c>
      <c r="B4" s="544" t="str">
        <f>'Control Panel'!H37</f>
        <v>Functionality is provided through reports generated using proposed Reporting Tools.</v>
      </c>
      <c r="C4" s="544"/>
      <c r="D4" s="544"/>
      <c r="E4" s="544"/>
      <c r="F4" s="544"/>
      <c r="G4" s="544"/>
    </row>
    <row r="5" spans="1:35" ht="30" customHeight="1" x14ac:dyDescent="0.25">
      <c r="A5" s="232" t="str">
        <f>'Control Panel'!F38</f>
        <v>T</v>
      </c>
      <c r="B5" s="543" t="str">
        <f>'Control Panel'!H38</f>
        <v>Functionality is provided by proposed third party functionality (i.e., third party is defined as a separate software vendor from the primary software vendor).  The pricing of all third party products that provide this functionality MUST be included in the cost proposal.</v>
      </c>
      <c r="C5" s="543"/>
      <c r="D5" s="543"/>
      <c r="E5" s="543"/>
      <c r="F5" s="543"/>
      <c r="G5" s="543"/>
    </row>
    <row r="6" spans="1:35" x14ac:dyDescent="0.25">
      <c r="A6" s="233" t="str">
        <f>'Control Panel'!F39</f>
        <v>M</v>
      </c>
      <c r="B6" s="544" t="str">
        <f>'Control Panel'!H39</f>
        <v>Functionality is provided through customization to the application, including creation of a new workflow or development of a custom interface, that may have an impact on future upgradability.</v>
      </c>
      <c r="C6" s="544"/>
      <c r="D6" s="544"/>
      <c r="E6" s="544"/>
      <c r="F6" s="544"/>
      <c r="G6" s="544"/>
    </row>
    <row r="7" spans="1:35" ht="16.5" customHeight="1" x14ac:dyDescent="0.25">
      <c r="A7" s="232" t="str">
        <f>'Control Panel'!F40</f>
        <v>F</v>
      </c>
      <c r="B7" s="543" t="str">
        <f>'Control Panel'!H40</f>
        <v>Functionality is provided through a future general availability (GA) release that is scheduled to occur within 1 year of the proposal response.</v>
      </c>
      <c r="C7" s="543"/>
      <c r="D7" s="543"/>
      <c r="E7" s="543"/>
      <c r="F7" s="543"/>
      <c r="G7" s="543"/>
    </row>
    <row r="8" spans="1:35" x14ac:dyDescent="0.25">
      <c r="A8" s="233" t="str">
        <f>'Control Panel'!F41</f>
        <v>N</v>
      </c>
      <c r="B8" s="544" t="str">
        <f>'Control Panel'!H41</f>
        <v>Functionality is not provided.</v>
      </c>
      <c r="C8" s="544"/>
      <c r="D8" s="544"/>
      <c r="E8" s="544"/>
      <c r="F8" s="544"/>
      <c r="G8" s="544"/>
    </row>
    <row r="9" spans="1:35" x14ac:dyDescent="0.25">
      <c r="A9" s="545" t="str">
        <f>'Control Panel'!I25</f>
        <v>Replace this text with the primary product name(s) which satisfy requirements.</v>
      </c>
      <c r="B9" s="546"/>
      <c r="C9" s="546"/>
      <c r="D9" s="546"/>
      <c r="E9" s="546"/>
      <c r="F9" s="546"/>
      <c r="G9" s="547"/>
    </row>
    <row r="10" spans="1:35" ht="15" customHeight="1" x14ac:dyDescent="0.25">
      <c r="A10" s="541" t="str">
        <f>'Control Panel'!F65&amp;" - "&amp;'Control Panel'!E65</f>
        <v>4.20 - Payroll</v>
      </c>
      <c r="B10" s="541"/>
      <c r="C10" s="541"/>
      <c r="D10" s="542" t="str">
        <f>A9</f>
        <v>Replace this text with the primary product name(s) which satisfy requirements.</v>
      </c>
      <c r="E10" s="542"/>
      <c r="F10" s="542"/>
      <c r="G10" s="542"/>
    </row>
    <row r="11" spans="1:35" ht="30.75" customHeight="1" x14ac:dyDescent="0.25">
      <c r="A11" s="540" t="s">
        <v>668</v>
      </c>
      <c r="B11" s="540"/>
      <c r="C11" s="540"/>
      <c r="D11" s="540"/>
      <c r="E11" s="540"/>
      <c r="F11" s="540"/>
      <c r="G11" s="540"/>
      <c r="AA11" s="2" t="s">
        <v>30</v>
      </c>
      <c r="AI11" s="3"/>
    </row>
    <row r="12" spans="1:35" ht="15" customHeight="1" x14ac:dyDescent="0.25">
      <c r="A12" s="269" t="str">
        <f>'Accounts Payable'!A12</f>
        <v>Number</v>
      </c>
      <c r="B12" s="270" t="str">
        <f>'Accounts Payable'!B12</f>
        <v>Application Requirements</v>
      </c>
      <c r="C12" s="271" t="str">
        <f>'Accounts Payable'!C12</f>
        <v>Priority</v>
      </c>
      <c r="D12" s="269" t="str">
        <f>'Accounts Payable'!D12</f>
        <v>Availability</v>
      </c>
      <c r="E12" s="271" t="str">
        <f>'Accounts Payable'!E12</f>
        <v>Cost</v>
      </c>
      <c r="F12" s="270" t="str">
        <f>'Accounts Payable'!F12</f>
        <v>Required Product(s)</v>
      </c>
      <c r="G12" s="270" t="str">
        <f>'Accounts Payable'!G12</f>
        <v>Comments</v>
      </c>
      <c r="AA12" s="4" t="s">
        <v>27</v>
      </c>
      <c r="AC12" s="5">
        <f>COUNTIF(AB:AB,"Error -- Availability entered in an incorrect format")</f>
        <v>0</v>
      </c>
    </row>
    <row r="13" spans="1:35" s="15" customFormat="1" x14ac:dyDescent="0.25">
      <c r="A13" s="7">
        <v>1</v>
      </c>
      <c r="B13" s="280" t="s">
        <v>2719</v>
      </c>
      <c r="C13" s="281"/>
      <c r="D13" s="7"/>
      <c r="E13" s="267"/>
      <c r="F13" s="215" t="str">
        <f>IF($D$10=$A$9,"N/A",$D$10)</f>
        <v>N/A</v>
      </c>
      <c r="G13" s="10"/>
      <c r="AA13" s="15" t="str">
        <f>TRIM($D13)</f>
        <v/>
      </c>
      <c r="AB13" s="15" t="str">
        <f>IF(LEN($AA13)=0,"N",IF(LEN($AA13)&gt;1,"Error -- Availability entered in an incorrect format",IF($AA13='Control Panel'!$F$36,$AA13,IF($AA13='Control Panel'!$F$37,$AA13,IF($AA13='Control Panel'!$F$38,$AA13,IF($AA13='Control Panel'!$F$39,$AA13,IF($AA13='Control Panel'!$F$40,$AA13,IF($AA13='Control Panel'!$F$41,$AA13,"Error -- Availability entered in an incorrect format"))))))))</f>
        <v>N</v>
      </c>
    </row>
    <row r="14" spans="1:35" s="15" customFormat="1" ht="30" x14ac:dyDescent="0.25">
      <c r="A14" s="7">
        <v>2</v>
      </c>
      <c r="B14" s="287" t="s">
        <v>2720</v>
      </c>
      <c r="C14" s="281" t="s">
        <v>5</v>
      </c>
      <c r="D14" s="7"/>
      <c r="E14" s="267"/>
      <c r="F14" s="215" t="str">
        <f t="shared" ref="F14:F77" si="0">IF($D$10=$A$9,"N/A",$D$10)</f>
        <v>N/A</v>
      </c>
      <c r="G14" s="10"/>
      <c r="AA14" s="15" t="str">
        <f t="shared" ref="AA14:AA77" si="1">TRIM($D14)</f>
        <v/>
      </c>
      <c r="AB14" s="15" t="str">
        <f>IF(LEN($AA14)=0,"N",IF(LEN($AA14)&gt;1,"Error -- Availability entered in an incorrect format",IF($AA14='Control Panel'!$F$36,$AA14,IF($AA14='Control Panel'!$F$37,$AA14,IF($AA14='Control Panel'!$F$38,$AA14,IF($AA14='Control Panel'!$F$39,$AA14,IF($AA14='Control Panel'!$F$40,$AA14,IF($AA14='Control Panel'!$F$41,$AA14,"Error -- Availability entered in an incorrect format"))))))))</f>
        <v>N</v>
      </c>
    </row>
    <row r="15" spans="1:35" s="13" customFormat="1" ht="30" x14ac:dyDescent="0.25">
      <c r="A15" s="7">
        <v>3</v>
      </c>
      <c r="B15" s="287" t="s">
        <v>2721</v>
      </c>
      <c r="C15" s="281" t="s">
        <v>7</v>
      </c>
      <c r="D15" s="7"/>
      <c r="E15" s="267"/>
      <c r="F15" s="215" t="str">
        <f t="shared" si="0"/>
        <v>N/A</v>
      </c>
      <c r="G15" s="10"/>
      <c r="AA15" s="13" t="str">
        <f t="shared" si="1"/>
        <v/>
      </c>
      <c r="AB15" s="13" t="str">
        <f>IF(LEN($AA15)=0,"N",IF(LEN($AA15)&gt;1,"Error -- Availability entered in an incorrect format",IF($AA15='Control Panel'!$F$36,$AA15,IF($AA15='Control Panel'!$F$37,$AA15,IF($AA15='Control Panel'!$F$38,$AA15,IF($AA15='Control Panel'!$F$39,$AA15,IF($AA15='Control Panel'!$F$40,$AA15,IF($AA15='Control Panel'!$F$41,$AA15,"Error -- Availability entered in an incorrect format"))))))))</f>
        <v>N</v>
      </c>
    </row>
    <row r="16" spans="1:35" s="13" customFormat="1" ht="30" x14ac:dyDescent="0.25">
      <c r="A16" s="7">
        <v>4</v>
      </c>
      <c r="B16" s="287" t="s">
        <v>2722</v>
      </c>
      <c r="C16" s="281" t="s">
        <v>5</v>
      </c>
      <c r="D16" s="7"/>
      <c r="E16" s="267"/>
      <c r="F16" s="215" t="str">
        <f t="shared" si="0"/>
        <v>N/A</v>
      </c>
      <c r="G16" s="10"/>
      <c r="AA16" s="13" t="str">
        <f t="shared" si="1"/>
        <v/>
      </c>
      <c r="AB16" s="13" t="str">
        <f>IF(LEN($AA16)=0,"N",IF(LEN($AA16)&gt;1,"Error -- Availability entered in an incorrect format",IF($AA16='Control Panel'!$F$36,$AA16,IF($AA16='Control Panel'!$F$37,$AA16,IF($AA16='Control Panel'!$F$38,$AA16,IF($AA16='Control Panel'!$F$39,$AA16,IF($AA16='Control Panel'!$F$40,$AA16,IF($AA16='Control Panel'!$F$41,$AA16,"Error -- Availability entered in an incorrect format"))))))))</f>
        <v>N</v>
      </c>
    </row>
    <row r="17" spans="1:28" s="13" customFormat="1" ht="30" x14ac:dyDescent="0.25">
      <c r="A17" s="7">
        <v>5</v>
      </c>
      <c r="B17" s="287" t="s">
        <v>2723</v>
      </c>
      <c r="C17" s="281" t="s">
        <v>5</v>
      </c>
      <c r="D17" s="7"/>
      <c r="E17" s="267"/>
      <c r="F17" s="215" t="str">
        <f t="shared" si="0"/>
        <v>N/A</v>
      </c>
      <c r="G17" s="10"/>
      <c r="AA17" s="13" t="str">
        <f t="shared" si="1"/>
        <v/>
      </c>
      <c r="AB17" s="13" t="str">
        <f>IF(LEN($AA17)=0,"N",IF(LEN($AA17)&gt;1,"Error -- Availability entered in an incorrect format",IF($AA17='Control Panel'!$F$36,$AA17,IF($AA17='Control Panel'!$F$37,$AA17,IF($AA17='Control Panel'!$F$38,$AA17,IF($AA17='Control Panel'!$F$39,$AA17,IF($AA17='Control Panel'!$F$40,$AA17,IF($AA17='Control Panel'!$F$41,$AA17,"Error -- Availability entered in an incorrect format"))))))))</f>
        <v>N</v>
      </c>
    </row>
    <row r="18" spans="1:28" s="13" customFormat="1" ht="30" x14ac:dyDescent="0.25">
      <c r="A18" s="7">
        <v>6</v>
      </c>
      <c r="B18" s="287" t="s">
        <v>2724</v>
      </c>
      <c r="C18" s="281" t="s">
        <v>5</v>
      </c>
      <c r="D18" s="7"/>
      <c r="E18" s="267"/>
      <c r="F18" s="215" t="str">
        <f t="shared" si="0"/>
        <v>N/A</v>
      </c>
      <c r="G18" s="10"/>
      <c r="AA18" s="13" t="str">
        <f t="shared" si="1"/>
        <v/>
      </c>
      <c r="AB18" s="13" t="str">
        <f>IF(LEN($AA18)=0,"N",IF(LEN($AA18)&gt;1,"Error -- Availability entered in an incorrect format",IF($AA18='Control Panel'!$F$36,$AA18,IF($AA18='Control Panel'!$F$37,$AA18,IF($AA18='Control Panel'!$F$38,$AA18,IF($AA18='Control Panel'!$F$39,$AA18,IF($AA18='Control Panel'!$F$40,$AA18,IF($AA18='Control Panel'!$F$41,$AA18,"Error -- Availability entered in an incorrect format"))))))))</f>
        <v>N</v>
      </c>
    </row>
    <row r="19" spans="1:28" s="13" customFormat="1" x14ac:dyDescent="0.25">
      <c r="A19" s="7">
        <v>7</v>
      </c>
      <c r="B19" s="287" t="s">
        <v>2725</v>
      </c>
      <c r="C19" s="281" t="s">
        <v>5</v>
      </c>
      <c r="D19" s="7"/>
      <c r="E19" s="267"/>
      <c r="F19" s="215" t="str">
        <f t="shared" si="0"/>
        <v>N/A</v>
      </c>
      <c r="G19" s="10"/>
      <c r="AA19" s="13" t="str">
        <f t="shared" si="1"/>
        <v/>
      </c>
      <c r="AB19" s="13" t="str">
        <f>IF(LEN($AA19)=0,"N",IF(LEN($AA19)&gt;1,"Error -- Availability entered in an incorrect format",IF($AA19='Control Panel'!$F$36,$AA19,IF($AA19='Control Panel'!$F$37,$AA19,IF($AA19='Control Panel'!$F$38,$AA19,IF($AA19='Control Panel'!$F$39,$AA19,IF($AA19='Control Panel'!$F$40,$AA19,IF($AA19='Control Panel'!$F$41,$AA19,"Error -- Availability entered in an incorrect format"))))))))</f>
        <v>N</v>
      </c>
    </row>
    <row r="20" spans="1:28" s="13" customFormat="1" ht="30" x14ac:dyDescent="0.25">
      <c r="A20" s="7">
        <v>8</v>
      </c>
      <c r="B20" s="279" t="s">
        <v>2726</v>
      </c>
      <c r="C20" s="281" t="s">
        <v>5</v>
      </c>
      <c r="D20" s="7"/>
      <c r="E20" s="267"/>
      <c r="F20" s="215" t="str">
        <f t="shared" si="0"/>
        <v>N/A</v>
      </c>
      <c r="G20" s="10"/>
      <c r="AA20" s="13" t="str">
        <f t="shared" si="1"/>
        <v/>
      </c>
      <c r="AB20" s="13" t="str">
        <f>IF(LEN($AA20)=0,"N",IF(LEN($AA20)&gt;1,"Error -- Availability entered in an incorrect format",IF($AA20='Control Panel'!$F$36,$AA20,IF($AA20='Control Panel'!$F$37,$AA20,IF($AA20='Control Panel'!$F$38,$AA20,IF($AA20='Control Panel'!$F$39,$AA20,IF($AA20='Control Panel'!$F$40,$AA20,IF($AA20='Control Panel'!$F$41,$AA20,"Error -- Availability entered in an incorrect format"))))))))</f>
        <v>N</v>
      </c>
    </row>
    <row r="21" spans="1:28" s="13" customFormat="1" ht="30" x14ac:dyDescent="0.25">
      <c r="A21" s="7">
        <v>9</v>
      </c>
      <c r="B21" s="283" t="s">
        <v>2727</v>
      </c>
      <c r="C21" s="281" t="s">
        <v>5</v>
      </c>
      <c r="D21" s="7"/>
      <c r="E21" s="267"/>
      <c r="F21" s="215" t="str">
        <f t="shared" si="0"/>
        <v>N/A</v>
      </c>
      <c r="G21" s="10"/>
      <c r="AA21" s="13" t="str">
        <f t="shared" si="1"/>
        <v/>
      </c>
      <c r="AB21" s="13" t="str">
        <f>IF(LEN($AA21)=0,"N",IF(LEN($AA21)&gt;1,"Error -- Availability entered in an incorrect format",IF($AA21='Control Panel'!$F$36,$AA21,IF($AA21='Control Panel'!$F$37,$AA21,IF($AA21='Control Panel'!$F$38,$AA21,IF($AA21='Control Panel'!$F$39,$AA21,IF($AA21='Control Panel'!$F$40,$AA21,IF($AA21='Control Panel'!$F$41,$AA21,"Error -- Availability entered in an incorrect format"))))))))</f>
        <v>N</v>
      </c>
    </row>
    <row r="22" spans="1:28" s="13" customFormat="1" ht="45" x14ac:dyDescent="0.25">
      <c r="A22" s="7">
        <v>10</v>
      </c>
      <c r="B22" s="279" t="s">
        <v>2728</v>
      </c>
      <c r="C22" s="281" t="s">
        <v>5</v>
      </c>
      <c r="D22" s="7"/>
      <c r="E22" s="267"/>
      <c r="F22" s="215" t="str">
        <f t="shared" si="0"/>
        <v>N/A</v>
      </c>
      <c r="G22" s="10"/>
      <c r="AA22" s="13" t="str">
        <f t="shared" si="1"/>
        <v/>
      </c>
      <c r="AB22" s="13" t="str">
        <f>IF(LEN($AA22)=0,"N",IF(LEN($AA22)&gt;1,"Error -- Availability entered in an incorrect format",IF($AA22='Control Panel'!$F$36,$AA22,IF($AA22='Control Panel'!$F$37,$AA22,IF($AA22='Control Panel'!$F$38,$AA22,IF($AA22='Control Panel'!$F$39,$AA22,IF($AA22='Control Panel'!$F$40,$AA22,IF($AA22='Control Panel'!$F$41,$AA22,"Error -- Availability entered in an incorrect format"))))))))</f>
        <v>N</v>
      </c>
    </row>
    <row r="23" spans="1:28" s="13" customFormat="1" ht="30" x14ac:dyDescent="0.25">
      <c r="A23" s="7">
        <v>11</v>
      </c>
      <c r="B23" s="279" t="s">
        <v>2729</v>
      </c>
      <c r="C23" s="281" t="s">
        <v>5</v>
      </c>
      <c r="D23" s="7"/>
      <c r="E23" s="267"/>
      <c r="F23" s="215" t="str">
        <f t="shared" si="0"/>
        <v>N/A</v>
      </c>
      <c r="G23" s="10"/>
      <c r="AA23" s="13" t="str">
        <f t="shared" si="1"/>
        <v/>
      </c>
      <c r="AB23" s="13" t="str">
        <f>IF(LEN($AA23)=0,"N",IF(LEN($AA23)&gt;1,"Error -- Availability entered in an incorrect format",IF($AA23='Control Panel'!$F$36,$AA23,IF($AA23='Control Panel'!$F$37,$AA23,IF($AA23='Control Panel'!$F$38,$AA23,IF($AA23='Control Panel'!$F$39,$AA23,IF($AA23='Control Panel'!$F$40,$AA23,IF($AA23='Control Panel'!$F$41,$AA23,"Error -- Availability entered in an incorrect format"))))))))</f>
        <v>N</v>
      </c>
    </row>
    <row r="24" spans="1:28" s="13" customFormat="1" ht="30" x14ac:dyDescent="0.25">
      <c r="A24" s="7">
        <v>12</v>
      </c>
      <c r="B24" s="279" t="s">
        <v>2730</v>
      </c>
      <c r="C24" s="281" t="s">
        <v>5</v>
      </c>
      <c r="D24" s="7"/>
      <c r="E24" s="267"/>
      <c r="F24" s="215" t="str">
        <f t="shared" si="0"/>
        <v>N/A</v>
      </c>
      <c r="G24" s="10"/>
      <c r="AA24" s="13" t="str">
        <f t="shared" si="1"/>
        <v/>
      </c>
      <c r="AB24" s="13" t="str">
        <f>IF(LEN($AA24)=0,"N",IF(LEN($AA24)&gt;1,"Error -- Availability entered in an incorrect format",IF($AA24='Control Panel'!$F$36,$AA24,IF($AA24='Control Panel'!$F$37,$AA24,IF($AA24='Control Panel'!$F$38,$AA24,IF($AA24='Control Panel'!$F$39,$AA24,IF($AA24='Control Panel'!$F$40,$AA24,IF($AA24='Control Panel'!$F$41,$AA24,"Error -- Availability entered in an incorrect format"))))))))</f>
        <v>N</v>
      </c>
    </row>
    <row r="25" spans="1:28" s="15" customFormat="1" ht="30" x14ac:dyDescent="0.25">
      <c r="A25" s="7">
        <v>13</v>
      </c>
      <c r="B25" s="279" t="s">
        <v>2731</v>
      </c>
      <c r="C25" s="281" t="s">
        <v>5</v>
      </c>
      <c r="D25" s="12"/>
      <c r="E25" s="268"/>
      <c r="F25" s="215" t="str">
        <f t="shared" si="0"/>
        <v>N/A</v>
      </c>
      <c r="G25" s="6"/>
      <c r="AA25" s="15" t="str">
        <f t="shared" si="1"/>
        <v/>
      </c>
      <c r="AB25" s="15" t="str">
        <f>IF(LEN($AA25)=0,"N",IF(LEN($AA25)&gt;1,"Error -- Availability entered in an incorrect format",IF($AA25='Control Panel'!$F$36,$AA25,IF($AA25='Control Panel'!$F$37,$AA25,IF($AA25='Control Panel'!$F$38,$AA25,IF($AA25='Control Panel'!$F$39,$AA25,IF($AA25='Control Panel'!$F$40,$AA25,IF($AA25='Control Panel'!$F$41,$AA25,"Error -- Availability entered in an incorrect format"))))))))</f>
        <v>N</v>
      </c>
    </row>
    <row r="26" spans="1:28" s="15" customFormat="1" ht="45" x14ac:dyDescent="0.25">
      <c r="A26" s="7">
        <v>14</v>
      </c>
      <c r="B26" s="279" t="s">
        <v>2732</v>
      </c>
      <c r="C26" s="281" t="s">
        <v>5</v>
      </c>
      <c r="D26" s="12"/>
      <c r="E26" s="268"/>
      <c r="F26" s="215" t="str">
        <f t="shared" si="0"/>
        <v>N/A</v>
      </c>
      <c r="G26" s="6"/>
      <c r="AA26" s="15" t="str">
        <f t="shared" si="1"/>
        <v/>
      </c>
      <c r="AB26" s="15" t="str">
        <f>IF(LEN($AA26)=0,"N",IF(LEN($AA26)&gt;1,"Error -- Availability entered in an incorrect format",IF($AA26='Control Panel'!$F$36,$AA26,IF($AA26='Control Panel'!$F$37,$AA26,IF($AA26='Control Panel'!$F$38,$AA26,IF($AA26='Control Panel'!$F$39,$AA26,IF($AA26='Control Panel'!$F$40,$AA26,IF($AA26='Control Panel'!$F$41,$AA26,"Error -- Availability entered in an incorrect format"))))))))</f>
        <v>N</v>
      </c>
    </row>
    <row r="27" spans="1:28" s="15" customFormat="1" ht="30" x14ac:dyDescent="0.25">
      <c r="A27" s="7">
        <v>15</v>
      </c>
      <c r="B27" s="279" t="s">
        <v>2733</v>
      </c>
      <c r="C27" s="281" t="s">
        <v>5</v>
      </c>
      <c r="D27" s="12"/>
      <c r="E27" s="268"/>
      <c r="F27" s="215" t="str">
        <f t="shared" si="0"/>
        <v>N/A</v>
      </c>
      <c r="G27" s="6"/>
      <c r="AA27" s="15" t="str">
        <f t="shared" si="1"/>
        <v/>
      </c>
      <c r="AB27" s="15" t="str">
        <f>IF(LEN($AA27)=0,"N",IF(LEN($AA27)&gt;1,"Error -- Availability entered in an incorrect format",IF($AA27='Control Panel'!$F$36,$AA27,IF($AA27='Control Panel'!$F$37,$AA27,IF($AA27='Control Panel'!$F$38,$AA27,IF($AA27='Control Panel'!$F$39,$AA27,IF($AA27='Control Panel'!$F$40,$AA27,IF($AA27='Control Panel'!$F$41,$AA27,"Error -- Availability entered in an incorrect format"))))))))</f>
        <v>N</v>
      </c>
    </row>
    <row r="28" spans="1:28" s="15" customFormat="1" ht="30" x14ac:dyDescent="0.25">
      <c r="A28" s="7">
        <v>16</v>
      </c>
      <c r="B28" s="279" t="s">
        <v>2734</v>
      </c>
      <c r="C28" s="281" t="s">
        <v>7</v>
      </c>
      <c r="D28" s="12"/>
      <c r="E28" s="268"/>
      <c r="F28" s="215" t="str">
        <f t="shared" si="0"/>
        <v>N/A</v>
      </c>
      <c r="G28" s="6"/>
      <c r="AA28" s="15" t="str">
        <f t="shared" si="1"/>
        <v/>
      </c>
      <c r="AB28" s="15" t="str">
        <f>IF(LEN($AA28)=0,"N",IF(LEN($AA28)&gt;1,"Error -- Availability entered in an incorrect format",IF($AA28='Control Panel'!$F$36,$AA28,IF($AA28='Control Panel'!$F$37,$AA28,IF($AA28='Control Panel'!$F$38,$AA28,IF($AA28='Control Panel'!$F$39,$AA28,IF($AA28='Control Panel'!$F$40,$AA28,IF($AA28='Control Panel'!$F$41,$AA28,"Error -- Availability entered in an incorrect format"))))))))</f>
        <v>N</v>
      </c>
    </row>
    <row r="29" spans="1:28" s="15" customFormat="1" ht="30" x14ac:dyDescent="0.25">
      <c r="A29" s="7">
        <v>17</v>
      </c>
      <c r="B29" s="279" t="s">
        <v>2735</v>
      </c>
      <c r="C29" s="281" t="s">
        <v>5</v>
      </c>
      <c r="D29" s="12"/>
      <c r="E29" s="268"/>
      <c r="F29" s="215" t="str">
        <f t="shared" si="0"/>
        <v>N/A</v>
      </c>
      <c r="G29" s="6"/>
      <c r="AA29" s="15" t="str">
        <f t="shared" si="1"/>
        <v/>
      </c>
      <c r="AB29" s="15" t="str">
        <f>IF(LEN($AA29)=0,"N",IF(LEN($AA29)&gt;1,"Error -- Availability entered in an incorrect format",IF($AA29='Control Panel'!$F$36,$AA29,IF($AA29='Control Panel'!$F$37,$AA29,IF($AA29='Control Panel'!$F$38,$AA29,IF($AA29='Control Panel'!$F$39,$AA29,IF($AA29='Control Panel'!$F$40,$AA29,IF($AA29='Control Panel'!$F$41,$AA29,"Error -- Availability entered in an incorrect format"))))))))</f>
        <v>N</v>
      </c>
    </row>
    <row r="30" spans="1:28" s="15" customFormat="1" ht="30" x14ac:dyDescent="0.25">
      <c r="A30" s="7">
        <v>18</v>
      </c>
      <c r="B30" s="279" t="s">
        <v>2736</v>
      </c>
      <c r="C30" s="281" t="s">
        <v>5</v>
      </c>
      <c r="D30" s="12"/>
      <c r="E30" s="268"/>
      <c r="F30" s="215" t="str">
        <f t="shared" si="0"/>
        <v>N/A</v>
      </c>
      <c r="G30" s="6"/>
      <c r="AA30" s="15" t="str">
        <f t="shared" si="1"/>
        <v/>
      </c>
      <c r="AB30" s="15" t="str">
        <f>IF(LEN($AA30)=0,"N",IF(LEN($AA30)&gt;1,"Error -- Availability entered in an incorrect format",IF($AA30='Control Panel'!$F$36,$AA30,IF($AA30='Control Panel'!$F$37,$AA30,IF($AA30='Control Panel'!$F$38,$AA30,IF($AA30='Control Panel'!$F$39,$AA30,IF($AA30='Control Panel'!$F$40,$AA30,IF($AA30='Control Panel'!$F$41,$AA30,"Error -- Availability entered in an incorrect format"))))))))</f>
        <v>N</v>
      </c>
    </row>
    <row r="31" spans="1:28" s="15" customFormat="1" ht="45" x14ac:dyDescent="0.25">
      <c r="A31" s="7">
        <v>19</v>
      </c>
      <c r="B31" s="283" t="s">
        <v>1865</v>
      </c>
      <c r="C31" s="281" t="s">
        <v>5</v>
      </c>
      <c r="D31" s="231"/>
      <c r="E31" s="268"/>
      <c r="F31" s="215" t="str">
        <f t="shared" si="0"/>
        <v>N/A</v>
      </c>
      <c r="G31" s="6"/>
      <c r="AA31" s="15" t="str">
        <f t="shared" si="1"/>
        <v/>
      </c>
      <c r="AB31" s="15" t="str">
        <f>IF(LEN($AA31)=0,"N",IF(LEN($AA31)&gt;1,"Error -- Availability entered in an incorrect format",IF($AA31='Control Panel'!$F$36,$AA31,IF($AA31='Control Panel'!$F$37,$AA31,IF($AA31='Control Panel'!$F$38,$AA31,IF($AA31='Control Panel'!$F$39,$AA31,IF($AA31='Control Panel'!$F$40,$AA31,IF($AA31='Control Panel'!$F$41,$AA31,"Error -- Availability entered in an incorrect format"))))))))</f>
        <v>N</v>
      </c>
    </row>
    <row r="32" spans="1:28" s="15" customFormat="1" ht="30" x14ac:dyDescent="0.25">
      <c r="A32" s="7">
        <v>20</v>
      </c>
      <c r="B32" s="283" t="s">
        <v>2737</v>
      </c>
      <c r="C32" s="281" t="s">
        <v>5</v>
      </c>
      <c r="D32" s="231"/>
      <c r="E32" s="268"/>
      <c r="F32" s="215" t="str">
        <f t="shared" si="0"/>
        <v>N/A</v>
      </c>
      <c r="G32" s="6"/>
      <c r="AA32" s="15" t="str">
        <f t="shared" si="1"/>
        <v/>
      </c>
      <c r="AB32" s="15" t="str">
        <f>IF(LEN($AA32)=0,"N",IF(LEN($AA32)&gt;1,"Error -- Availability entered in an incorrect format",IF($AA32='Control Panel'!$F$36,$AA32,IF($AA32='Control Panel'!$F$37,$AA32,IF($AA32='Control Panel'!$F$38,$AA32,IF($AA32='Control Panel'!$F$39,$AA32,IF($AA32='Control Panel'!$F$40,$AA32,IF($AA32='Control Panel'!$F$41,$AA32,"Error -- Availability entered in an incorrect format"))))))))</f>
        <v>N</v>
      </c>
    </row>
    <row r="33" spans="1:28" s="15" customFormat="1" ht="30" x14ac:dyDescent="0.25">
      <c r="A33" s="7">
        <v>21</v>
      </c>
      <c r="B33" s="279" t="s">
        <v>2738</v>
      </c>
      <c r="C33" s="281" t="s">
        <v>6</v>
      </c>
      <c r="D33" s="231"/>
      <c r="E33" s="268"/>
      <c r="F33" s="215" t="str">
        <f t="shared" si="0"/>
        <v>N/A</v>
      </c>
      <c r="G33" s="6"/>
      <c r="AA33" s="15" t="str">
        <f t="shared" si="1"/>
        <v/>
      </c>
      <c r="AB33" s="15" t="str">
        <f>IF(LEN($AA33)=0,"N",IF(LEN($AA33)&gt;1,"Error -- Availability entered in an incorrect format",IF($AA33='Control Panel'!$F$36,$AA33,IF($AA33='Control Panel'!$F$37,$AA33,IF($AA33='Control Panel'!$F$38,$AA33,IF($AA33='Control Panel'!$F$39,$AA33,IF($AA33='Control Panel'!$F$40,$AA33,IF($AA33='Control Panel'!$F$41,$AA33,"Error -- Availability entered in an incorrect format"))))))))</f>
        <v>N</v>
      </c>
    </row>
    <row r="34" spans="1:28" s="15" customFormat="1" ht="30" x14ac:dyDescent="0.25">
      <c r="A34" s="7">
        <v>22</v>
      </c>
      <c r="B34" s="279" t="s">
        <v>2739</v>
      </c>
      <c r="C34" s="281" t="s">
        <v>5</v>
      </c>
      <c r="D34" s="231"/>
      <c r="E34" s="268"/>
      <c r="F34" s="215" t="str">
        <f t="shared" si="0"/>
        <v>N/A</v>
      </c>
      <c r="G34" s="6"/>
      <c r="AA34" s="15" t="str">
        <f t="shared" si="1"/>
        <v/>
      </c>
      <c r="AB34" s="15" t="str">
        <f>IF(LEN($AA34)=0,"N",IF(LEN($AA34)&gt;1,"Error -- Availability entered in an incorrect format",IF($AA34='Control Panel'!$F$36,$AA34,IF($AA34='Control Panel'!$F$37,$AA34,IF($AA34='Control Panel'!$F$38,$AA34,IF($AA34='Control Panel'!$F$39,$AA34,IF($AA34='Control Panel'!$F$40,$AA34,IF($AA34='Control Panel'!$F$41,$AA34,"Error -- Availability entered in an incorrect format"))))))))</f>
        <v>N</v>
      </c>
    </row>
    <row r="35" spans="1:28" s="15" customFormat="1" ht="30" x14ac:dyDescent="0.25">
      <c r="A35" s="7">
        <v>23</v>
      </c>
      <c r="B35" s="279" t="s">
        <v>2740</v>
      </c>
      <c r="C35" s="281" t="s">
        <v>5</v>
      </c>
      <c r="D35" s="231"/>
      <c r="E35" s="268"/>
      <c r="F35" s="215" t="str">
        <f t="shared" si="0"/>
        <v>N/A</v>
      </c>
      <c r="G35" s="6"/>
      <c r="AA35" s="15" t="str">
        <f t="shared" si="1"/>
        <v/>
      </c>
      <c r="AB35" s="15" t="str">
        <f>IF(LEN($AA35)=0,"N",IF(LEN($AA35)&gt;1,"Error -- Availability entered in an incorrect format",IF($AA35='Control Panel'!$F$36,$AA35,IF($AA35='Control Panel'!$F$37,$AA35,IF($AA35='Control Panel'!$F$38,$AA35,IF($AA35='Control Panel'!$F$39,$AA35,IF($AA35='Control Panel'!$F$40,$AA35,IF($AA35='Control Panel'!$F$41,$AA35,"Error -- Availability entered in an incorrect format"))))))))</f>
        <v>N</v>
      </c>
    </row>
    <row r="36" spans="1:28" s="15" customFormat="1" ht="30" x14ac:dyDescent="0.25">
      <c r="A36" s="7">
        <v>24</v>
      </c>
      <c r="B36" s="279" t="s">
        <v>2741</v>
      </c>
      <c r="C36" s="281" t="s">
        <v>5</v>
      </c>
      <c r="D36" s="231"/>
      <c r="E36" s="268"/>
      <c r="F36" s="215" t="str">
        <f t="shared" si="0"/>
        <v>N/A</v>
      </c>
      <c r="G36" s="6"/>
      <c r="AA36" s="15" t="str">
        <f t="shared" si="1"/>
        <v/>
      </c>
      <c r="AB36" s="15" t="str">
        <f>IF(LEN($AA36)=0,"N",IF(LEN($AA36)&gt;1,"Error -- Availability entered in an incorrect format",IF($AA36='Control Panel'!$F$36,$AA36,IF($AA36='Control Panel'!$F$37,$AA36,IF($AA36='Control Panel'!$F$38,$AA36,IF($AA36='Control Panel'!$F$39,$AA36,IF($AA36='Control Panel'!$F$40,$AA36,IF($AA36='Control Panel'!$F$41,$AA36,"Error -- Availability entered in an incorrect format"))))))))</f>
        <v>N</v>
      </c>
    </row>
    <row r="37" spans="1:28" s="15" customFormat="1" ht="30" x14ac:dyDescent="0.25">
      <c r="A37" s="7">
        <v>25</v>
      </c>
      <c r="B37" s="279" t="s">
        <v>2742</v>
      </c>
      <c r="C37" s="281" t="s">
        <v>5</v>
      </c>
      <c r="D37" s="231"/>
      <c r="E37" s="268"/>
      <c r="F37" s="215" t="str">
        <f t="shared" si="0"/>
        <v>N/A</v>
      </c>
      <c r="G37" s="6"/>
      <c r="AA37" s="15" t="str">
        <f t="shared" si="1"/>
        <v/>
      </c>
      <c r="AB37" s="15" t="str">
        <f>IF(LEN($AA37)=0,"N",IF(LEN($AA37)&gt;1,"Error -- Availability entered in an incorrect format",IF($AA37='Control Panel'!$F$36,$AA37,IF($AA37='Control Panel'!$F$37,$AA37,IF($AA37='Control Panel'!$F$38,$AA37,IF($AA37='Control Panel'!$F$39,$AA37,IF($AA37='Control Panel'!$F$40,$AA37,IF($AA37='Control Panel'!$F$41,$AA37,"Error -- Availability entered in an incorrect format"))))))))</f>
        <v>N</v>
      </c>
    </row>
    <row r="38" spans="1:28" s="15" customFormat="1" ht="30" x14ac:dyDescent="0.25">
      <c r="A38" s="7">
        <v>26</v>
      </c>
      <c r="B38" s="368" t="s">
        <v>2112</v>
      </c>
      <c r="C38" s="369" t="s">
        <v>5</v>
      </c>
      <c r="D38" s="231"/>
      <c r="E38" s="268"/>
      <c r="F38" s="215" t="str">
        <f t="shared" si="0"/>
        <v>N/A</v>
      </c>
      <c r="G38" s="6"/>
      <c r="AA38" s="15" t="str">
        <f t="shared" si="1"/>
        <v/>
      </c>
      <c r="AB38" s="15" t="str">
        <f>IF(LEN($AA38)=0,"N",IF(LEN($AA38)&gt;1,"Error -- Availability entered in an incorrect format",IF($AA38='Control Panel'!$F$36,$AA38,IF($AA38='Control Panel'!$F$37,$AA38,IF($AA38='Control Panel'!$F$38,$AA38,IF($AA38='Control Panel'!$F$39,$AA38,IF($AA38='Control Panel'!$F$40,$AA38,IF($AA38='Control Panel'!$F$41,$AA38,"Error -- Availability entered in an incorrect format"))))))))</f>
        <v>N</v>
      </c>
    </row>
    <row r="39" spans="1:28" s="15" customFormat="1" ht="45" x14ac:dyDescent="0.25">
      <c r="A39" s="7">
        <v>27</v>
      </c>
      <c r="B39" s="279" t="s">
        <v>2743</v>
      </c>
      <c r="C39" s="281" t="s">
        <v>5</v>
      </c>
      <c r="D39" s="231"/>
      <c r="E39" s="268"/>
      <c r="F39" s="215" t="str">
        <f t="shared" si="0"/>
        <v>N/A</v>
      </c>
      <c r="G39" s="6"/>
      <c r="AA39" s="15" t="str">
        <f t="shared" si="1"/>
        <v/>
      </c>
      <c r="AB39" s="15" t="str">
        <f>IF(LEN($AA39)=0,"N",IF(LEN($AA39)&gt;1,"Error -- Availability entered in an incorrect format",IF($AA39='Control Panel'!$F$36,$AA39,IF($AA39='Control Panel'!$F$37,$AA39,IF($AA39='Control Panel'!$F$38,$AA39,IF($AA39='Control Panel'!$F$39,$AA39,IF($AA39='Control Panel'!$F$40,$AA39,IF($AA39='Control Panel'!$F$41,$AA39,"Error -- Availability entered in an incorrect format"))))))))</f>
        <v>N</v>
      </c>
    </row>
    <row r="40" spans="1:28" s="15" customFormat="1" ht="45" x14ac:dyDescent="0.25">
      <c r="A40" s="7">
        <v>28</v>
      </c>
      <c r="B40" s="279" t="s">
        <v>2744</v>
      </c>
      <c r="C40" s="281" t="s">
        <v>5</v>
      </c>
      <c r="D40" s="231"/>
      <c r="E40" s="268"/>
      <c r="F40" s="215" t="str">
        <f t="shared" si="0"/>
        <v>N/A</v>
      </c>
      <c r="G40" s="6"/>
      <c r="AA40" s="15" t="str">
        <f t="shared" si="1"/>
        <v/>
      </c>
      <c r="AB40" s="15" t="str">
        <f>IF(LEN($AA40)=0,"N",IF(LEN($AA40)&gt;1,"Error -- Availability entered in an incorrect format",IF($AA40='Control Panel'!$F$36,$AA40,IF($AA40='Control Panel'!$F$37,$AA40,IF($AA40='Control Panel'!$F$38,$AA40,IF($AA40='Control Panel'!$F$39,$AA40,IF($AA40='Control Panel'!$F$40,$AA40,IF($AA40='Control Panel'!$F$41,$AA40,"Error -- Availability entered in an incorrect format"))))))))</f>
        <v>N</v>
      </c>
    </row>
    <row r="41" spans="1:28" s="15" customFormat="1" ht="60" x14ac:dyDescent="0.25">
      <c r="A41" s="7">
        <v>29</v>
      </c>
      <c r="B41" s="279" t="s">
        <v>2745</v>
      </c>
      <c r="C41" s="281" t="s">
        <v>5</v>
      </c>
      <c r="D41" s="231"/>
      <c r="E41" s="268"/>
      <c r="F41" s="215" t="str">
        <f t="shared" si="0"/>
        <v>N/A</v>
      </c>
      <c r="G41" s="6"/>
      <c r="AA41" s="15" t="str">
        <f t="shared" si="1"/>
        <v/>
      </c>
      <c r="AB41" s="15" t="str">
        <f>IF(LEN($AA41)=0,"N",IF(LEN($AA41)&gt;1,"Error -- Availability entered in an incorrect format",IF($AA41='Control Panel'!$F$36,$AA41,IF($AA41='Control Panel'!$F$37,$AA41,IF($AA41='Control Panel'!$F$38,$AA41,IF($AA41='Control Panel'!$F$39,$AA41,IF($AA41='Control Panel'!$F$40,$AA41,IF($AA41='Control Panel'!$F$41,$AA41,"Error -- Availability entered in an incorrect format"))))))))</f>
        <v>N</v>
      </c>
    </row>
    <row r="42" spans="1:28" s="15" customFormat="1" ht="30" x14ac:dyDescent="0.25">
      <c r="A42" s="7">
        <v>30</v>
      </c>
      <c r="B42" s="279" t="s">
        <v>2746</v>
      </c>
      <c r="C42" s="281" t="s">
        <v>5</v>
      </c>
      <c r="D42" s="231"/>
      <c r="E42" s="268"/>
      <c r="F42" s="215" t="str">
        <f t="shared" si="0"/>
        <v>N/A</v>
      </c>
      <c r="G42" s="6"/>
      <c r="AA42" s="15" t="str">
        <f t="shared" si="1"/>
        <v/>
      </c>
      <c r="AB42" s="15" t="str">
        <f>IF(LEN($AA42)=0,"N",IF(LEN($AA42)&gt;1,"Error -- Availability entered in an incorrect format",IF($AA42='Control Panel'!$F$36,$AA42,IF($AA42='Control Panel'!$F$37,$AA42,IF($AA42='Control Panel'!$F$38,$AA42,IF($AA42='Control Panel'!$F$39,$AA42,IF($AA42='Control Panel'!$F$40,$AA42,IF($AA42='Control Panel'!$F$41,$AA42,"Error -- Availability entered in an incorrect format"))))))))</f>
        <v>N</v>
      </c>
    </row>
    <row r="43" spans="1:28" s="15" customFormat="1" ht="45" x14ac:dyDescent="0.25">
      <c r="A43" s="7">
        <v>31</v>
      </c>
      <c r="B43" s="279" t="s">
        <v>2747</v>
      </c>
      <c r="C43" s="281" t="s">
        <v>7</v>
      </c>
      <c r="D43" s="231"/>
      <c r="E43" s="268"/>
      <c r="F43" s="215" t="str">
        <f t="shared" si="0"/>
        <v>N/A</v>
      </c>
      <c r="G43" s="6"/>
      <c r="AA43" s="15" t="str">
        <f t="shared" si="1"/>
        <v/>
      </c>
      <c r="AB43" s="15" t="str">
        <f>IF(LEN($AA43)=0,"N",IF(LEN($AA43)&gt;1,"Error -- Availability entered in an incorrect format",IF($AA43='Control Panel'!$F$36,$AA43,IF($AA43='Control Panel'!$F$37,$AA43,IF($AA43='Control Panel'!$F$38,$AA43,IF($AA43='Control Panel'!$F$39,$AA43,IF($AA43='Control Panel'!$F$40,$AA43,IF($AA43='Control Panel'!$F$41,$AA43,"Error -- Availability entered in an incorrect format"))))))))</f>
        <v>N</v>
      </c>
    </row>
    <row r="44" spans="1:28" s="15" customFormat="1" ht="45" x14ac:dyDescent="0.25">
      <c r="A44" s="7">
        <v>32</v>
      </c>
      <c r="B44" s="279" t="s">
        <v>2748</v>
      </c>
      <c r="C44" s="281" t="s">
        <v>5</v>
      </c>
      <c r="D44" s="231"/>
      <c r="E44" s="268"/>
      <c r="F44" s="215" t="str">
        <f t="shared" si="0"/>
        <v>N/A</v>
      </c>
      <c r="G44" s="6"/>
      <c r="AA44" s="15" t="str">
        <f t="shared" si="1"/>
        <v/>
      </c>
      <c r="AB44" s="15" t="str">
        <f>IF(LEN($AA44)=0,"N",IF(LEN($AA44)&gt;1,"Error -- Availability entered in an incorrect format",IF($AA44='Control Panel'!$F$36,$AA44,IF($AA44='Control Panel'!$F$37,$AA44,IF($AA44='Control Panel'!$F$38,$AA44,IF($AA44='Control Panel'!$F$39,$AA44,IF($AA44='Control Panel'!$F$40,$AA44,IF($AA44='Control Panel'!$F$41,$AA44,"Error -- Availability entered in an incorrect format"))))))))</f>
        <v>N</v>
      </c>
    </row>
    <row r="45" spans="1:28" s="15" customFormat="1" ht="30" x14ac:dyDescent="0.25">
      <c r="A45" s="7">
        <v>33</v>
      </c>
      <c r="B45" s="368" t="s">
        <v>2749</v>
      </c>
      <c r="C45" s="369" t="s">
        <v>5</v>
      </c>
      <c r="D45" s="231"/>
      <c r="E45" s="268"/>
      <c r="F45" s="215" t="str">
        <f t="shared" si="0"/>
        <v>N/A</v>
      </c>
      <c r="G45" s="6"/>
      <c r="AA45" s="15" t="str">
        <f t="shared" si="1"/>
        <v/>
      </c>
      <c r="AB45" s="15" t="str">
        <f>IF(LEN($AA45)=0,"N",IF(LEN($AA45)&gt;1,"Error -- Availability entered in an incorrect format",IF($AA45='Control Panel'!$F$36,$AA45,IF($AA45='Control Panel'!$F$37,$AA45,IF($AA45='Control Panel'!$F$38,$AA45,IF($AA45='Control Panel'!$F$39,$AA45,IF($AA45='Control Panel'!$F$40,$AA45,IF($AA45='Control Panel'!$F$41,$AA45,"Error -- Availability entered in an incorrect format"))))))))</f>
        <v>N</v>
      </c>
    </row>
    <row r="46" spans="1:28" s="15" customFormat="1" ht="45" x14ac:dyDescent="0.25">
      <c r="A46" s="7">
        <v>34</v>
      </c>
      <c r="B46" s="279" t="s">
        <v>2750</v>
      </c>
      <c r="C46" s="281" t="s">
        <v>5</v>
      </c>
      <c r="D46" s="231"/>
      <c r="E46" s="268"/>
      <c r="F46" s="215" t="str">
        <f t="shared" si="0"/>
        <v>N/A</v>
      </c>
      <c r="G46" s="6"/>
      <c r="AA46" s="15" t="str">
        <f t="shared" si="1"/>
        <v/>
      </c>
      <c r="AB46" s="15" t="str">
        <f>IF(LEN($AA46)=0,"N",IF(LEN($AA46)&gt;1,"Error -- Availability entered in an incorrect format",IF($AA46='Control Panel'!$F$36,$AA46,IF($AA46='Control Panel'!$F$37,$AA46,IF($AA46='Control Panel'!$F$38,$AA46,IF($AA46='Control Panel'!$F$39,$AA46,IF($AA46='Control Panel'!$F$40,$AA46,IF($AA46='Control Panel'!$F$41,$AA46,"Error -- Availability entered in an incorrect format"))))))))</f>
        <v>N</v>
      </c>
    </row>
    <row r="47" spans="1:28" s="15" customFormat="1" ht="45" x14ac:dyDescent="0.25">
      <c r="A47" s="7">
        <v>35</v>
      </c>
      <c r="B47" s="279" t="s">
        <v>2751</v>
      </c>
      <c r="C47" s="281" t="s">
        <v>5</v>
      </c>
      <c r="D47" s="231"/>
      <c r="E47" s="268"/>
      <c r="F47" s="215" t="str">
        <f t="shared" si="0"/>
        <v>N/A</v>
      </c>
      <c r="G47" s="6"/>
      <c r="AA47" s="15" t="str">
        <f t="shared" si="1"/>
        <v/>
      </c>
      <c r="AB47" s="15" t="str">
        <f>IF(LEN($AA47)=0,"N",IF(LEN($AA47)&gt;1,"Error -- Availability entered in an incorrect format",IF($AA47='Control Panel'!$F$36,$AA47,IF($AA47='Control Panel'!$F$37,$AA47,IF($AA47='Control Panel'!$F$38,$AA47,IF($AA47='Control Panel'!$F$39,$AA47,IF($AA47='Control Panel'!$F$40,$AA47,IF($AA47='Control Panel'!$F$41,$AA47,"Error -- Availability entered in an incorrect format"))))))))</f>
        <v>N</v>
      </c>
    </row>
    <row r="48" spans="1:28" s="15" customFormat="1" x14ac:dyDescent="0.25">
      <c r="A48" s="7">
        <v>36</v>
      </c>
      <c r="B48" s="280" t="s">
        <v>2752</v>
      </c>
      <c r="C48" s="281"/>
      <c r="D48" s="231"/>
      <c r="E48" s="268"/>
      <c r="F48" s="215" t="str">
        <f t="shared" si="0"/>
        <v>N/A</v>
      </c>
      <c r="G48" s="6"/>
      <c r="AA48" s="15" t="str">
        <f t="shared" si="1"/>
        <v/>
      </c>
      <c r="AB48" s="15" t="str">
        <f>IF(LEN($AA48)=0,"N",IF(LEN($AA48)&gt;1,"Error -- Availability entered in an incorrect format",IF($AA48='Control Panel'!$F$36,$AA48,IF($AA48='Control Panel'!$F$37,$AA48,IF($AA48='Control Panel'!$F$38,$AA48,IF($AA48='Control Panel'!$F$39,$AA48,IF($AA48='Control Panel'!$F$40,$AA48,IF($AA48='Control Panel'!$F$41,$AA48,"Error -- Availability entered in an incorrect format"))))))))</f>
        <v>N</v>
      </c>
    </row>
    <row r="49" spans="1:28" s="15" customFormat="1" ht="30" x14ac:dyDescent="0.25">
      <c r="A49" s="7">
        <v>37</v>
      </c>
      <c r="B49" s="283" t="s">
        <v>2753</v>
      </c>
      <c r="C49" s="281" t="s">
        <v>5</v>
      </c>
      <c r="D49" s="231"/>
      <c r="E49" s="268"/>
      <c r="F49" s="215" t="str">
        <f t="shared" si="0"/>
        <v>N/A</v>
      </c>
      <c r="G49" s="6"/>
      <c r="AA49" s="15" t="str">
        <f t="shared" si="1"/>
        <v/>
      </c>
      <c r="AB49" s="15" t="str">
        <f>IF(LEN($AA49)=0,"N",IF(LEN($AA49)&gt;1,"Error -- Availability entered in an incorrect format",IF($AA49='Control Panel'!$F$36,$AA49,IF($AA49='Control Panel'!$F$37,$AA49,IF($AA49='Control Panel'!$F$38,$AA49,IF($AA49='Control Panel'!$F$39,$AA49,IF($AA49='Control Panel'!$F$40,$AA49,IF($AA49='Control Panel'!$F$41,$AA49,"Error -- Availability entered in an incorrect format"))))))))</f>
        <v>N</v>
      </c>
    </row>
    <row r="50" spans="1:28" s="15" customFormat="1" ht="60" x14ac:dyDescent="0.25">
      <c r="A50" s="7">
        <v>38</v>
      </c>
      <c r="B50" s="283" t="s">
        <v>2754</v>
      </c>
      <c r="C50" s="281" t="s">
        <v>5</v>
      </c>
      <c r="D50" s="231"/>
      <c r="E50" s="268"/>
      <c r="F50" s="215" t="str">
        <f t="shared" si="0"/>
        <v>N/A</v>
      </c>
      <c r="G50" s="6"/>
      <c r="AA50" s="15" t="str">
        <f t="shared" si="1"/>
        <v/>
      </c>
      <c r="AB50" s="15" t="str">
        <f>IF(LEN($AA50)=0,"N",IF(LEN($AA50)&gt;1,"Error -- Availability entered in an incorrect format",IF($AA50='Control Panel'!$F$36,$AA50,IF($AA50='Control Panel'!$F$37,$AA50,IF($AA50='Control Panel'!$F$38,$AA50,IF($AA50='Control Panel'!$F$39,$AA50,IF($AA50='Control Panel'!$F$40,$AA50,IF($AA50='Control Panel'!$F$41,$AA50,"Error -- Availability entered in an incorrect format"))))))))</f>
        <v>N</v>
      </c>
    </row>
    <row r="51" spans="1:28" s="15" customFormat="1" ht="30" x14ac:dyDescent="0.25">
      <c r="A51" s="7">
        <v>39</v>
      </c>
      <c r="B51" s="283" t="s">
        <v>2755</v>
      </c>
      <c r="C51" s="281" t="s">
        <v>6</v>
      </c>
      <c r="D51" s="231"/>
      <c r="E51" s="268"/>
      <c r="F51" s="215" t="str">
        <f t="shared" si="0"/>
        <v>N/A</v>
      </c>
      <c r="G51" s="6"/>
      <c r="AA51" s="15" t="str">
        <f t="shared" si="1"/>
        <v/>
      </c>
      <c r="AB51" s="15" t="str">
        <f>IF(LEN($AA51)=0,"N",IF(LEN($AA51)&gt;1,"Error -- Availability entered in an incorrect format",IF($AA51='Control Panel'!$F$36,$AA51,IF($AA51='Control Panel'!$F$37,$AA51,IF($AA51='Control Panel'!$F$38,$AA51,IF($AA51='Control Panel'!$F$39,$AA51,IF($AA51='Control Panel'!$F$40,$AA51,IF($AA51='Control Panel'!$F$41,$AA51,"Error -- Availability entered in an incorrect format"))))))))</f>
        <v>N</v>
      </c>
    </row>
    <row r="52" spans="1:28" s="15" customFormat="1" ht="30" x14ac:dyDescent="0.25">
      <c r="A52" s="7">
        <v>40</v>
      </c>
      <c r="B52" s="279" t="s">
        <v>2756</v>
      </c>
      <c r="C52" s="281" t="s">
        <v>5</v>
      </c>
      <c r="D52" s="231"/>
      <c r="E52" s="268"/>
      <c r="F52" s="215" t="str">
        <f t="shared" si="0"/>
        <v>N/A</v>
      </c>
      <c r="G52" s="6"/>
      <c r="AA52" s="15" t="str">
        <f t="shared" si="1"/>
        <v/>
      </c>
      <c r="AB52" s="15" t="str">
        <f>IF(LEN($AA52)=0,"N",IF(LEN($AA52)&gt;1,"Error -- Availability entered in an incorrect format",IF($AA52='Control Panel'!$F$36,$AA52,IF($AA52='Control Panel'!$F$37,$AA52,IF($AA52='Control Panel'!$F$38,$AA52,IF($AA52='Control Panel'!$F$39,$AA52,IF($AA52='Control Panel'!$F$40,$AA52,IF($AA52='Control Panel'!$F$41,$AA52,"Error -- Availability entered in an incorrect format"))))))))</f>
        <v>N</v>
      </c>
    </row>
    <row r="53" spans="1:28" s="15" customFormat="1" ht="45" x14ac:dyDescent="0.25">
      <c r="A53" s="7">
        <v>41</v>
      </c>
      <c r="B53" s="279" t="s">
        <v>2757</v>
      </c>
      <c r="C53" s="281" t="s">
        <v>5</v>
      </c>
      <c r="D53" s="231"/>
      <c r="E53" s="268"/>
      <c r="F53" s="215" t="str">
        <f t="shared" si="0"/>
        <v>N/A</v>
      </c>
      <c r="G53" s="6"/>
      <c r="AA53" s="15" t="str">
        <f t="shared" si="1"/>
        <v/>
      </c>
      <c r="AB53" s="15" t="str">
        <f>IF(LEN($AA53)=0,"N",IF(LEN($AA53)&gt;1,"Error -- Availability entered in an incorrect format",IF($AA53='Control Panel'!$F$36,$AA53,IF($AA53='Control Panel'!$F$37,$AA53,IF($AA53='Control Panel'!$F$38,$AA53,IF($AA53='Control Panel'!$F$39,$AA53,IF($AA53='Control Panel'!$F$40,$AA53,IF($AA53='Control Panel'!$F$41,$AA53,"Error -- Availability entered in an incorrect format"))))))))</f>
        <v>N</v>
      </c>
    </row>
    <row r="54" spans="1:28" s="15" customFormat="1" x14ac:dyDescent="0.25">
      <c r="A54" s="7">
        <v>42</v>
      </c>
      <c r="B54" s="279" t="s">
        <v>2758</v>
      </c>
      <c r="C54" s="281" t="s">
        <v>5</v>
      </c>
      <c r="D54" s="231"/>
      <c r="E54" s="268"/>
      <c r="F54" s="215" t="str">
        <f t="shared" si="0"/>
        <v>N/A</v>
      </c>
      <c r="G54" s="6"/>
      <c r="AA54" s="15" t="str">
        <f t="shared" si="1"/>
        <v/>
      </c>
      <c r="AB54" s="15" t="str">
        <f>IF(LEN($AA54)=0,"N",IF(LEN($AA54)&gt;1,"Error -- Availability entered in an incorrect format",IF($AA54='Control Panel'!$F$36,$AA54,IF($AA54='Control Panel'!$F$37,$AA54,IF($AA54='Control Panel'!$F$38,$AA54,IF($AA54='Control Panel'!$F$39,$AA54,IF($AA54='Control Panel'!$F$40,$AA54,IF($AA54='Control Panel'!$F$41,$AA54,"Error -- Availability entered in an incorrect format"))))))))</f>
        <v>N</v>
      </c>
    </row>
    <row r="55" spans="1:28" s="15" customFormat="1" ht="60" x14ac:dyDescent="0.25">
      <c r="A55" s="7">
        <v>43</v>
      </c>
      <c r="B55" s="279" t="s">
        <v>2759</v>
      </c>
      <c r="C55" s="281" t="s">
        <v>5</v>
      </c>
      <c r="D55" s="231"/>
      <c r="E55" s="268"/>
      <c r="F55" s="215" t="str">
        <f t="shared" si="0"/>
        <v>N/A</v>
      </c>
      <c r="G55" s="6"/>
      <c r="AA55" s="15" t="str">
        <f t="shared" si="1"/>
        <v/>
      </c>
      <c r="AB55" s="15" t="str">
        <f>IF(LEN($AA55)=0,"N",IF(LEN($AA55)&gt;1,"Error -- Availability entered in an incorrect format",IF($AA55='Control Panel'!$F$36,$AA55,IF($AA55='Control Panel'!$F$37,$AA55,IF($AA55='Control Panel'!$F$38,$AA55,IF($AA55='Control Panel'!$F$39,$AA55,IF($AA55='Control Panel'!$F$40,$AA55,IF($AA55='Control Panel'!$F$41,$AA55,"Error -- Availability entered in an incorrect format"))))))))</f>
        <v>N</v>
      </c>
    </row>
    <row r="56" spans="1:28" s="15" customFormat="1" x14ac:dyDescent="0.25">
      <c r="A56" s="7">
        <v>44</v>
      </c>
      <c r="B56" s="280" t="s">
        <v>2760</v>
      </c>
      <c r="C56" s="281"/>
      <c r="D56" s="231"/>
      <c r="E56" s="268"/>
      <c r="F56" s="215" t="str">
        <f t="shared" si="0"/>
        <v>N/A</v>
      </c>
      <c r="G56" s="6"/>
      <c r="AA56" s="15" t="str">
        <f t="shared" si="1"/>
        <v/>
      </c>
      <c r="AB56" s="15" t="str">
        <f>IF(LEN($AA56)=0,"N",IF(LEN($AA56)&gt;1,"Error -- Availability entered in an incorrect format",IF($AA56='Control Panel'!$F$36,$AA56,IF($AA56='Control Panel'!$F$37,$AA56,IF($AA56='Control Panel'!$F$38,$AA56,IF($AA56='Control Panel'!$F$39,$AA56,IF($AA56='Control Panel'!$F$40,$AA56,IF($AA56='Control Panel'!$F$41,$AA56,"Error -- Availability entered in an incorrect format"))))))))</f>
        <v>N</v>
      </c>
    </row>
    <row r="57" spans="1:28" s="15" customFormat="1" x14ac:dyDescent="0.25">
      <c r="A57" s="7">
        <v>45</v>
      </c>
      <c r="B57" s="279" t="s">
        <v>2761</v>
      </c>
      <c r="C57" s="370"/>
      <c r="D57" s="231"/>
      <c r="E57" s="268"/>
      <c r="F57" s="215" t="str">
        <f t="shared" si="0"/>
        <v>N/A</v>
      </c>
      <c r="G57" s="6"/>
      <c r="AA57" s="15" t="str">
        <f t="shared" si="1"/>
        <v/>
      </c>
      <c r="AB57" s="15" t="str">
        <f>IF(LEN($AA57)=0,"N",IF(LEN($AA57)&gt;1,"Error -- Availability entered in an incorrect format",IF($AA57='Control Panel'!$F$36,$AA57,IF($AA57='Control Panel'!$F$37,$AA57,IF($AA57='Control Panel'!$F$38,$AA57,IF($AA57='Control Panel'!$F$39,$AA57,IF($AA57='Control Panel'!$F$40,$AA57,IF($AA57='Control Panel'!$F$41,$AA57,"Error -- Availability entered in an incorrect format"))))))))</f>
        <v>N</v>
      </c>
    </row>
    <row r="58" spans="1:28" s="15" customFormat="1" ht="30" x14ac:dyDescent="0.25">
      <c r="A58" s="7">
        <v>46</v>
      </c>
      <c r="B58" s="371" t="s">
        <v>2762</v>
      </c>
      <c r="C58" s="281" t="s">
        <v>5</v>
      </c>
      <c r="D58" s="231"/>
      <c r="E58" s="268"/>
      <c r="F58" s="215" t="str">
        <f t="shared" si="0"/>
        <v>N/A</v>
      </c>
      <c r="G58" s="6"/>
      <c r="AA58" s="15" t="str">
        <f t="shared" si="1"/>
        <v/>
      </c>
      <c r="AB58" s="15" t="str">
        <f>IF(LEN($AA58)=0,"N",IF(LEN($AA58)&gt;1,"Error -- Availability entered in an incorrect format",IF($AA58='Control Panel'!$F$36,$AA58,IF($AA58='Control Panel'!$F$37,$AA58,IF($AA58='Control Panel'!$F$38,$AA58,IF($AA58='Control Panel'!$F$39,$AA58,IF($AA58='Control Panel'!$F$40,$AA58,IF($AA58='Control Panel'!$F$41,$AA58,"Error -- Availability entered in an incorrect format"))))))))</f>
        <v>N</v>
      </c>
    </row>
    <row r="59" spans="1:28" s="15" customFormat="1" x14ac:dyDescent="0.25">
      <c r="A59" s="7">
        <v>47</v>
      </c>
      <c r="B59" s="371" t="s">
        <v>2763</v>
      </c>
      <c r="C59" s="281" t="s">
        <v>5</v>
      </c>
      <c r="D59" s="231"/>
      <c r="E59" s="268"/>
      <c r="F59" s="215" t="str">
        <f t="shared" si="0"/>
        <v>N/A</v>
      </c>
      <c r="G59" s="6"/>
      <c r="AA59" s="15" t="str">
        <f t="shared" si="1"/>
        <v/>
      </c>
      <c r="AB59" s="15" t="str">
        <f>IF(LEN($AA59)=0,"N",IF(LEN($AA59)&gt;1,"Error -- Availability entered in an incorrect format",IF($AA59='Control Panel'!$F$36,$AA59,IF($AA59='Control Panel'!$F$37,$AA59,IF($AA59='Control Panel'!$F$38,$AA59,IF($AA59='Control Panel'!$F$39,$AA59,IF($AA59='Control Panel'!$F$40,$AA59,IF($AA59='Control Panel'!$F$41,$AA59,"Error -- Availability entered in an incorrect format"))))))))</f>
        <v>N</v>
      </c>
    </row>
    <row r="60" spans="1:28" s="15" customFormat="1" x14ac:dyDescent="0.25">
      <c r="A60" s="7">
        <v>48</v>
      </c>
      <c r="B60" s="371" t="s">
        <v>2764</v>
      </c>
      <c r="C60" s="281" t="s">
        <v>5</v>
      </c>
      <c r="D60" s="231"/>
      <c r="E60" s="268"/>
      <c r="F60" s="215" t="str">
        <f t="shared" si="0"/>
        <v>N/A</v>
      </c>
      <c r="G60" s="6"/>
      <c r="AA60" s="15" t="str">
        <f t="shared" si="1"/>
        <v/>
      </c>
      <c r="AB60" s="15" t="str">
        <f>IF(LEN($AA60)=0,"N",IF(LEN($AA60)&gt;1,"Error -- Availability entered in an incorrect format",IF($AA60='Control Panel'!$F$36,$AA60,IF($AA60='Control Panel'!$F$37,$AA60,IF($AA60='Control Panel'!$F$38,$AA60,IF($AA60='Control Panel'!$F$39,$AA60,IF($AA60='Control Panel'!$F$40,$AA60,IF($AA60='Control Panel'!$F$41,$AA60,"Error -- Availability entered in an incorrect format"))))))))</f>
        <v>N</v>
      </c>
    </row>
    <row r="61" spans="1:28" s="15" customFormat="1" ht="30" x14ac:dyDescent="0.25">
      <c r="A61" s="7">
        <v>49</v>
      </c>
      <c r="B61" s="371" t="s">
        <v>2765</v>
      </c>
      <c r="C61" s="281" t="s">
        <v>5</v>
      </c>
      <c r="D61" s="231"/>
      <c r="E61" s="268"/>
      <c r="F61" s="215" t="str">
        <f t="shared" si="0"/>
        <v>N/A</v>
      </c>
      <c r="G61" s="6"/>
      <c r="AA61" s="15" t="str">
        <f t="shared" si="1"/>
        <v/>
      </c>
      <c r="AB61" s="15" t="str">
        <f>IF(LEN($AA61)=0,"N",IF(LEN($AA61)&gt;1,"Error -- Availability entered in an incorrect format",IF($AA61='Control Panel'!$F$36,$AA61,IF($AA61='Control Panel'!$F$37,$AA61,IF($AA61='Control Panel'!$F$38,$AA61,IF($AA61='Control Panel'!$F$39,$AA61,IF($AA61='Control Panel'!$F$40,$AA61,IF($AA61='Control Panel'!$F$41,$AA61,"Error -- Availability entered in an incorrect format"))))))))</f>
        <v>N</v>
      </c>
    </row>
    <row r="62" spans="1:28" s="15" customFormat="1" x14ac:dyDescent="0.25">
      <c r="A62" s="7">
        <v>50</v>
      </c>
      <c r="B62" s="371" t="s">
        <v>2766</v>
      </c>
      <c r="C62" s="281" t="s">
        <v>5</v>
      </c>
      <c r="D62" s="231"/>
      <c r="E62" s="268"/>
      <c r="F62" s="215" t="str">
        <f t="shared" si="0"/>
        <v>N/A</v>
      </c>
      <c r="G62" s="6"/>
      <c r="AA62" s="15" t="str">
        <f t="shared" si="1"/>
        <v/>
      </c>
      <c r="AB62" s="15" t="str">
        <f>IF(LEN($AA62)=0,"N",IF(LEN($AA62)&gt;1,"Error -- Availability entered in an incorrect format",IF($AA62='Control Panel'!$F$36,$AA62,IF($AA62='Control Panel'!$F$37,$AA62,IF($AA62='Control Panel'!$F$38,$AA62,IF($AA62='Control Panel'!$F$39,$AA62,IF($AA62='Control Panel'!$F$40,$AA62,IF($AA62='Control Panel'!$F$41,$AA62,"Error -- Availability entered in an incorrect format"))))))))</f>
        <v>N</v>
      </c>
    </row>
    <row r="63" spans="1:28" s="15" customFormat="1" x14ac:dyDescent="0.25">
      <c r="A63" s="7">
        <v>51</v>
      </c>
      <c r="B63" s="371" t="s">
        <v>2767</v>
      </c>
      <c r="C63" s="281" t="s">
        <v>5</v>
      </c>
      <c r="D63" s="231"/>
      <c r="E63" s="268"/>
      <c r="F63" s="215" t="str">
        <f t="shared" si="0"/>
        <v>N/A</v>
      </c>
      <c r="G63" s="6"/>
      <c r="AA63" s="15" t="str">
        <f t="shared" si="1"/>
        <v/>
      </c>
      <c r="AB63" s="15" t="str">
        <f>IF(LEN($AA63)=0,"N",IF(LEN($AA63)&gt;1,"Error -- Availability entered in an incorrect format",IF($AA63='Control Panel'!$F$36,$AA63,IF($AA63='Control Panel'!$F$37,$AA63,IF($AA63='Control Panel'!$F$38,$AA63,IF($AA63='Control Panel'!$F$39,$AA63,IF($AA63='Control Panel'!$F$40,$AA63,IF($AA63='Control Panel'!$F$41,$AA63,"Error -- Availability entered in an incorrect format"))))))))</f>
        <v>N</v>
      </c>
    </row>
    <row r="64" spans="1:28" s="15" customFormat="1" x14ac:dyDescent="0.25">
      <c r="A64" s="7">
        <v>52</v>
      </c>
      <c r="B64" s="354" t="s">
        <v>2768</v>
      </c>
      <c r="C64" s="281" t="s">
        <v>5</v>
      </c>
      <c r="D64" s="231"/>
      <c r="E64" s="268"/>
      <c r="F64" s="215" t="str">
        <f t="shared" si="0"/>
        <v>N/A</v>
      </c>
      <c r="G64" s="6"/>
      <c r="AA64" s="15" t="str">
        <f t="shared" si="1"/>
        <v/>
      </c>
      <c r="AB64" s="15" t="str">
        <f>IF(LEN($AA64)=0,"N",IF(LEN($AA64)&gt;1,"Error -- Availability entered in an incorrect format",IF($AA64='Control Panel'!$F$36,$AA64,IF($AA64='Control Panel'!$F$37,$AA64,IF($AA64='Control Panel'!$F$38,$AA64,IF($AA64='Control Panel'!$F$39,$AA64,IF($AA64='Control Panel'!$F$40,$AA64,IF($AA64='Control Panel'!$F$41,$AA64,"Error -- Availability entered in an incorrect format"))))))))</f>
        <v>N</v>
      </c>
    </row>
    <row r="65" spans="1:28" s="15" customFormat="1" x14ac:dyDescent="0.25">
      <c r="A65" s="7">
        <v>53</v>
      </c>
      <c r="B65" s="354" t="s">
        <v>2769</v>
      </c>
      <c r="C65" s="281" t="s">
        <v>5</v>
      </c>
      <c r="D65" s="231"/>
      <c r="E65" s="268"/>
      <c r="F65" s="215" t="str">
        <f t="shared" si="0"/>
        <v>N/A</v>
      </c>
      <c r="G65" s="6"/>
      <c r="AA65" s="15" t="str">
        <f t="shared" si="1"/>
        <v/>
      </c>
      <c r="AB65" s="15" t="str">
        <f>IF(LEN($AA65)=0,"N",IF(LEN($AA65)&gt;1,"Error -- Availability entered in an incorrect format",IF($AA65='Control Panel'!$F$36,$AA65,IF($AA65='Control Panel'!$F$37,$AA65,IF($AA65='Control Panel'!$F$38,$AA65,IF($AA65='Control Panel'!$F$39,$AA65,IF($AA65='Control Panel'!$F$40,$AA65,IF($AA65='Control Panel'!$F$41,$AA65,"Error -- Availability entered in an incorrect format"))))))))</f>
        <v>N</v>
      </c>
    </row>
    <row r="66" spans="1:28" s="15" customFormat="1" x14ac:dyDescent="0.25">
      <c r="A66" s="7">
        <v>54</v>
      </c>
      <c r="B66" s="371" t="s">
        <v>2770</v>
      </c>
      <c r="C66" s="281" t="s">
        <v>5</v>
      </c>
      <c r="D66" s="231"/>
      <c r="E66" s="268"/>
      <c r="F66" s="215" t="str">
        <f t="shared" si="0"/>
        <v>N/A</v>
      </c>
      <c r="G66" s="6"/>
      <c r="AA66" s="15" t="str">
        <f t="shared" si="1"/>
        <v/>
      </c>
      <c r="AB66" s="15" t="str">
        <f>IF(LEN($AA66)=0,"N",IF(LEN($AA66)&gt;1,"Error -- Availability entered in an incorrect format",IF($AA66='Control Panel'!$F$36,$AA66,IF($AA66='Control Panel'!$F$37,$AA66,IF($AA66='Control Panel'!$F$38,$AA66,IF($AA66='Control Panel'!$F$39,$AA66,IF($AA66='Control Panel'!$F$40,$AA66,IF($AA66='Control Panel'!$F$41,$AA66,"Error -- Availability entered in an incorrect format"))))))))</f>
        <v>N</v>
      </c>
    </row>
    <row r="67" spans="1:28" s="15" customFormat="1" x14ac:dyDescent="0.25">
      <c r="A67" s="7">
        <v>55</v>
      </c>
      <c r="B67" s="371" t="s">
        <v>2771</v>
      </c>
      <c r="C67" s="281" t="s">
        <v>5</v>
      </c>
      <c r="D67" s="231"/>
      <c r="E67" s="268"/>
      <c r="F67" s="215" t="str">
        <f t="shared" si="0"/>
        <v>N/A</v>
      </c>
      <c r="G67" s="6"/>
      <c r="AA67" s="15" t="str">
        <f t="shared" si="1"/>
        <v/>
      </c>
      <c r="AB67" s="15" t="str">
        <f>IF(LEN($AA67)=0,"N",IF(LEN($AA67)&gt;1,"Error -- Availability entered in an incorrect format",IF($AA67='Control Panel'!$F$36,$AA67,IF($AA67='Control Panel'!$F$37,$AA67,IF($AA67='Control Panel'!$F$38,$AA67,IF($AA67='Control Panel'!$F$39,$AA67,IF($AA67='Control Panel'!$F$40,$AA67,IF($AA67='Control Panel'!$F$41,$AA67,"Error -- Availability entered in an incorrect format"))))))))</f>
        <v>N</v>
      </c>
    </row>
    <row r="68" spans="1:28" s="15" customFormat="1" x14ac:dyDescent="0.25">
      <c r="A68" s="7">
        <v>56</v>
      </c>
      <c r="B68" s="371" t="s">
        <v>2772</v>
      </c>
      <c r="C68" s="281" t="s">
        <v>5</v>
      </c>
      <c r="D68" s="231"/>
      <c r="E68" s="268"/>
      <c r="F68" s="215" t="str">
        <f t="shared" si="0"/>
        <v>N/A</v>
      </c>
      <c r="G68" s="6"/>
      <c r="AA68" s="15" t="str">
        <f t="shared" si="1"/>
        <v/>
      </c>
      <c r="AB68" s="15" t="str">
        <f>IF(LEN($AA68)=0,"N",IF(LEN($AA68)&gt;1,"Error -- Availability entered in an incorrect format",IF($AA68='Control Panel'!$F$36,$AA68,IF($AA68='Control Panel'!$F$37,$AA68,IF($AA68='Control Panel'!$F$38,$AA68,IF($AA68='Control Panel'!$F$39,$AA68,IF($AA68='Control Panel'!$F$40,$AA68,IF($AA68='Control Panel'!$F$41,$AA68,"Error -- Availability entered in an incorrect format"))))))))</f>
        <v>N</v>
      </c>
    </row>
    <row r="69" spans="1:28" s="15" customFormat="1" x14ac:dyDescent="0.25">
      <c r="A69" s="7">
        <v>57</v>
      </c>
      <c r="B69" s="372" t="s">
        <v>2773</v>
      </c>
      <c r="C69" s="281" t="s">
        <v>5</v>
      </c>
      <c r="D69" s="231"/>
      <c r="E69" s="268"/>
      <c r="F69" s="215" t="str">
        <f t="shared" si="0"/>
        <v>N/A</v>
      </c>
      <c r="G69" s="6"/>
      <c r="AA69" s="15" t="str">
        <f t="shared" si="1"/>
        <v/>
      </c>
      <c r="AB69" s="15" t="str">
        <f>IF(LEN($AA69)=0,"N",IF(LEN($AA69)&gt;1,"Error -- Availability entered in an incorrect format",IF($AA69='Control Panel'!$F$36,$AA69,IF($AA69='Control Panel'!$F$37,$AA69,IF($AA69='Control Panel'!$F$38,$AA69,IF($AA69='Control Panel'!$F$39,$AA69,IF($AA69='Control Panel'!$F$40,$AA69,IF($AA69='Control Panel'!$F$41,$AA69,"Error -- Availability entered in an incorrect format"))))))))</f>
        <v>N</v>
      </c>
    </row>
    <row r="70" spans="1:28" s="15" customFormat="1" x14ac:dyDescent="0.25">
      <c r="A70" s="7">
        <v>58</v>
      </c>
      <c r="B70" s="372" t="s">
        <v>2774</v>
      </c>
      <c r="C70" s="281" t="s">
        <v>5</v>
      </c>
      <c r="D70" s="231"/>
      <c r="E70" s="268"/>
      <c r="F70" s="215" t="str">
        <f t="shared" si="0"/>
        <v>N/A</v>
      </c>
      <c r="G70" s="6"/>
      <c r="AA70" s="15" t="str">
        <f t="shared" si="1"/>
        <v/>
      </c>
      <c r="AB70" s="15" t="str">
        <f>IF(LEN($AA70)=0,"N",IF(LEN($AA70)&gt;1,"Error -- Availability entered in an incorrect format",IF($AA70='Control Panel'!$F$36,$AA70,IF($AA70='Control Panel'!$F$37,$AA70,IF($AA70='Control Panel'!$F$38,$AA70,IF($AA70='Control Panel'!$F$39,$AA70,IF($AA70='Control Panel'!$F$40,$AA70,IF($AA70='Control Panel'!$F$41,$AA70,"Error -- Availability entered in an incorrect format"))))))))</f>
        <v>N</v>
      </c>
    </row>
    <row r="71" spans="1:28" s="15" customFormat="1" x14ac:dyDescent="0.25">
      <c r="A71" s="7">
        <v>59</v>
      </c>
      <c r="B71" s="372" t="s">
        <v>2775</v>
      </c>
      <c r="C71" s="281" t="s">
        <v>5</v>
      </c>
      <c r="D71" s="231"/>
      <c r="E71" s="268"/>
      <c r="F71" s="215" t="str">
        <f t="shared" si="0"/>
        <v>N/A</v>
      </c>
      <c r="G71" s="6"/>
      <c r="AA71" s="15" t="str">
        <f t="shared" si="1"/>
        <v/>
      </c>
      <c r="AB71" s="15" t="str">
        <f>IF(LEN($AA71)=0,"N",IF(LEN($AA71)&gt;1,"Error -- Availability entered in an incorrect format",IF($AA71='Control Panel'!$F$36,$AA71,IF($AA71='Control Panel'!$F$37,$AA71,IF($AA71='Control Panel'!$F$38,$AA71,IF($AA71='Control Panel'!$F$39,$AA71,IF($AA71='Control Panel'!$F$40,$AA71,IF($AA71='Control Panel'!$F$41,$AA71,"Error -- Availability entered in an incorrect format"))))))))</f>
        <v>N</v>
      </c>
    </row>
    <row r="72" spans="1:28" s="15" customFormat="1" x14ac:dyDescent="0.25">
      <c r="A72" s="7">
        <v>60</v>
      </c>
      <c r="B72" s="372" t="s">
        <v>2776</v>
      </c>
      <c r="C72" s="281" t="s">
        <v>5</v>
      </c>
      <c r="D72" s="231"/>
      <c r="E72" s="268"/>
      <c r="F72" s="215" t="str">
        <f t="shared" si="0"/>
        <v>N/A</v>
      </c>
      <c r="G72" s="6"/>
      <c r="AA72" s="15" t="str">
        <f t="shared" si="1"/>
        <v/>
      </c>
      <c r="AB72" s="15" t="str">
        <f>IF(LEN($AA72)=0,"N",IF(LEN($AA72)&gt;1,"Error -- Availability entered in an incorrect format",IF($AA72='Control Panel'!$F$36,$AA72,IF($AA72='Control Panel'!$F$37,$AA72,IF($AA72='Control Panel'!$F$38,$AA72,IF($AA72='Control Panel'!$F$39,$AA72,IF($AA72='Control Panel'!$F$40,$AA72,IF($AA72='Control Panel'!$F$41,$AA72,"Error -- Availability entered in an incorrect format"))))))))</f>
        <v>N</v>
      </c>
    </row>
    <row r="73" spans="1:28" s="15" customFormat="1" x14ac:dyDescent="0.25">
      <c r="A73" s="7">
        <v>61</v>
      </c>
      <c r="B73" s="372" t="s">
        <v>2777</v>
      </c>
      <c r="C73" s="281" t="s">
        <v>5</v>
      </c>
      <c r="D73" s="231"/>
      <c r="E73" s="268"/>
      <c r="F73" s="215" t="str">
        <f t="shared" si="0"/>
        <v>N/A</v>
      </c>
      <c r="G73" s="6"/>
      <c r="AA73" s="15" t="str">
        <f t="shared" si="1"/>
        <v/>
      </c>
      <c r="AB73" s="15" t="str">
        <f>IF(LEN($AA73)=0,"N",IF(LEN($AA73)&gt;1,"Error -- Availability entered in an incorrect format",IF($AA73='Control Panel'!$F$36,$AA73,IF($AA73='Control Panel'!$F$37,$AA73,IF($AA73='Control Panel'!$F$38,$AA73,IF($AA73='Control Panel'!$F$39,$AA73,IF($AA73='Control Panel'!$F$40,$AA73,IF($AA73='Control Panel'!$F$41,$AA73,"Error -- Availability entered in an incorrect format"))))))))</f>
        <v>N</v>
      </c>
    </row>
    <row r="74" spans="1:28" s="15" customFormat="1" ht="30" x14ac:dyDescent="0.25">
      <c r="A74" s="7">
        <v>62</v>
      </c>
      <c r="B74" s="371" t="s">
        <v>2778</v>
      </c>
      <c r="C74" s="281" t="s">
        <v>5</v>
      </c>
      <c r="D74" s="231"/>
      <c r="E74" s="268"/>
      <c r="F74" s="215" t="str">
        <f t="shared" si="0"/>
        <v>N/A</v>
      </c>
      <c r="G74" s="6"/>
      <c r="AA74" s="15" t="str">
        <f t="shared" si="1"/>
        <v/>
      </c>
      <c r="AB74" s="15" t="str">
        <f>IF(LEN($AA74)=0,"N",IF(LEN($AA74)&gt;1,"Error -- Availability entered in an incorrect format",IF($AA74='Control Panel'!$F$36,$AA74,IF($AA74='Control Panel'!$F$37,$AA74,IF($AA74='Control Panel'!$F$38,$AA74,IF($AA74='Control Panel'!$F$39,$AA74,IF($AA74='Control Panel'!$F$40,$AA74,IF($AA74='Control Panel'!$F$41,$AA74,"Error -- Availability entered in an incorrect format"))))))))</f>
        <v>N</v>
      </c>
    </row>
    <row r="75" spans="1:28" s="15" customFormat="1" x14ac:dyDescent="0.25">
      <c r="A75" s="7">
        <v>63</v>
      </c>
      <c r="B75" s="371" t="s">
        <v>2779</v>
      </c>
      <c r="C75" s="281" t="s">
        <v>5</v>
      </c>
      <c r="D75" s="231"/>
      <c r="E75" s="268"/>
      <c r="F75" s="215" t="str">
        <f t="shared" si="0"/>
        <v>N/A</v>
      </c>
      <c r="G75" s="6"/>
      <c r="AA75" s="15" t="str">
        <f t="shared" si="1"/>
        <v/>
      </c>
      <c r="AB75" s="15" t="str">
        <f>IF(LEN($AA75)=0,"N",IF(LEN($AA75)&gt;1,"Error -- Availability entered in an incorrect format",IF($AA75='Control Panel'!$F$36,$AA75,IF($AA75='Control Panel'!$F$37,$AA75,IF($AA75='Control Panel'!$F$38,$AA75,IF($AA75='Control Panel'!$F$39,$AA75,IF($AA75='Control Panel'!$F$40,$AA75,IF($AA75='Control Panel'!$F$41,$AA75,"Error -- Availability entered in an incorrect format"))))))))</f>
        <v>N</v>
      </c>
    </row>
    <row r="76" spans="1:28" s="15" customFormat="1" x14ac:dyDescent="0.25">
      <c r="A76" s="7">
        <v>64</v>
      </c>
      <c r="B76" s="371" t="s">
        <v>2780</v>
      </c>
      <c r="C76" s="281" t="s">
        <v>5</v>
      </c>
      <c r="D76" s="231"/>
      <c r="E76" s="268"/>
      <c r="F76" s="215" t="str">
        <f t="shared" si="0"/>
        <v>N/A</v>
      </c>
      <c r="G76" s="6"/>
      <c r="AA76" s="15" t="str">
        <f t="shared" si="1"/>
        <v/>
      </c>
      <c r="AB76" s="15" t="str">
        <f>IF(LEN($AA76)=0,"N",IF(LEN($AA76)&gt;1,"Error -- Availability entered in an incorrect format",IF($AA76='Control Panel'!$F$36,$AA76,IF($AA76='Control Panel'!$F$37,$AA76,IF($AA76='Control Panel'!$F$38,$AA76,IF($AA76='Control Panel'!$F$39,$AA76,IF($AA76='Control Panel'!$F$40,$AA76,IF($AA76='Control Panel'!$F$41,$AA76,"Error -- Availability entered in an incorrect format"))))))))</f>
        <v>N</v>
      </c>
    </row>
    <row r="77" spans="1:28" s="15" customFormat="1" x14ac:dyDescent="0.25">
      <c r="A77" s="7">
        <v>65</v>
      </c>
      <c r="B77" s="371" t="s">
        <v>2781</v>
      </c>
      <c r="C77" s="281" t="s">
        <v>5</v>
      </c>
      <c r="D77" s="231"/>
      <c r="E77" s="268"/>
      <c r="F77" s="215" t="str">
        <f t="shared" si="0"/>
        <v>N/A</v>
      </c>
      <c r="G77" s="6"/>
      <c r="AA77" s="15" t="str">
        <f t="shared" si="1"/>
        <v/>
      </c>
      <c r="AB77" s="15" t="str">
        <f>IF(LEN($AA77)=0,"N",IF(LEN($AA77)&gt;1,"Error -- Availability entered in an incorrect format",IF($AA77='Control Panel'!$F$36,$AA77,IF($AA77='Control Panel'!$F$37,$AA77,IF($AA77='Control Panel'!$F$38,$AA77,IF($AA77='Control Panel'!$F$39,$AA77,IF($AA77='Control Panel'!$F$40,$AA77,IF($AA77='Control Panel'!$F$41,$AA77,"Error -- Availability entered in an incorrect format"))))))))</f>
        <v>N</v>
      </c>
    </row>
    <row r="78" spans="1:28" s="15" customFormat="1" x14ac:dyDescent="0.25">
      <c r="A78" s="7">
        <v>66</v>
      </c>
      <c r="B78" s="371" t="s">
        <v>2782</v>
      </c>
      <c r="C78" s="281" t="s">
        <v>5</v>
      </c>
      <c r="D78" s="231"/>
      <c r="E78" s="268"/>
      <c r="F78" s="215" t="str">
        <f t="shared" ref="F78:F141" si="2">IF($D$10=$A$9,"N/A",$D$10)</f>
        <v>N/A</v>
      </c>
      <c r="G78" s="6"/>
      <c r="AA78" s="15" t="str">
        <f t="shared" ref="AA78:AA141" si="3">TRIM($D78)</f>
        <v/>
      </c>
      <c r="AB78" s="15" t="str">
        <f>IF(LEN($AA78)=0,"N",IF(LEN($AA78)&gt;1,"Error -- Availability entered in an incorrect format",IF($AA78='Control Panel'!$F$36,$AA78,IF($AA78='Control Panel'!$F$37,$AA78,IF($AA78='Control Panel'!$F$38,$AA78,IF($AA78='Control Panel'!$F$39,$AA78,IF($AA78='Control Panel'!$F$40,$AA78,IF($AA78='Control Panel'!$F$41,$AA78,"Error -- Availability entered in an incorrect format"))))))))</f>
        <v>N</v>
      </c>
    </row>
    <row r="79" spans="1:28" s="15" customFormat="1" ht="30" x14ac:dyDescent="0.25">
      <c r="A79" s="7">
        <v>67</v>
      </c>
      <c r="B79" s="371" t="s">
        <v>2783</v>
      </c>
      <c r="C79" s="281" t="s">
        <v>5</v>
      </c>
      <c r="D79" s="231"/>
      <c r="E79" s="268"/>
      <c r="F79" s="215" t="str">
        <f t="shared" si="2"/>
        <v>N/A</v>
      </c>
      <c r="G79" s="6"/>
      <c r="AA79" s="15" t="str">
        <f t="shared" si="3"/>
        <v/>
      </c>
      <c r="AB79" s="15" t="str">
        <f>IF(LEN($AA79)=0,"N",IF(LEN($AA79)&gt;1,"Error -- Availability entered in an incorrect format",IF($AA79='Control Panel'!$F$36,$AA79,IF($AA79='Control Panel'!$F$37,$AA79,IF($AA79='Control Panel'!$F$38,$AA79,IF($AA79='Control Panel'!$F$39,$AA79,IF($AA79='Control Panel'!$F$40,$AA79,IF($AA79='Control Panel'!$F$41,$AA79,"Error -- Availability entered in an incorrect format"))))))))</f>
        <v>N</v>
      </c>
    </row>
    <row r="80" spans="1:28" s="15" customFormat="1" x14ac:dyDescent="0.25">
      <c r="A80" s="7">
        <v>68</v>
      </c>
      <c r="B80" s="371" t="s">
        <v>2784</v>
      </c>
      <c r="C80" s="281" t="s">
        <v>5</v>
      </c>
      <c r="D80" s="231"/>
      <c r="E80" s="268"/>
      <c r="F80" s="215" t="str">
        <f t="shared" si="2"/>
        <v>N/A</v>
      </c>
      <c r="G80" s="6"/>
      <c r="AA80" s="15" t="str">
        <f t="shared" si="3"/>
        <v/>
      </c>
      <c r="AB80" s="15" t="str">
        <f>IF(LEN($AA80)=0,"N",IF(LEN($AA80)&gt;1,"Error -- Availability entered in an incorrect format",IF($AA80='Control Panel'!$F$36,$AA80,IF($AA80='Control Panel'!$F$37,$AA80,IF($AA80='Control Panel'!$F$38,$AA80,IF($AA80='Control Panel'!$F$39,$AA80,IF($AA80='Control Panel'!$F$40,$AA80,IF($AA80='Control Panel'!$F$41,$AA80,"Error -- Availability entered in an incorrect format"))))))))</f>
        <v>N</v>
      </c>
    </row>
    <row r="81" spans="1:28" s="15" customFormat="1" x14ac:dyDescent="0.25">
      <c r="A81" s="7">
        <v>69</v>
      </c>
      <c r="B81" s="373" t="s">
        <v>2785</v>
      </c>
      <c r="C81" s="374"/>
      <c r="D81" s="231"/>
      <c r="E81" s="268"/>
      <c r="F81" s="215" t="str">
        <f t="shared" si="2"/>
        <v>N/A</v>
      </c>
      <c r="G81" s="6"/>
      <c r="AA81" s="15" t="str">
        <f t="shared" si="3"/>
        <v/>
      </c>
      <c r="AB81" s="15" t="str">
        <f>IF(LEN($AA81)=0,"N",IF(LEN($AA81)&gt;1,"Error -- Availability entered in an incorrect format",IF($AA81='Control Panel'!$F$36,$AA81,IF($AA81='Control Panel'!$F$37,$AA81,IF($AA81='Control Panel'!$F$38,$AA81,IF($AA81='Control Panel'!$F$39,$AA81,IF($AA81='Control Panel'!$F$40,$AA81,IF($AA81='Control Panel'!$F$41,$AA81,"Error -- Availability entered in an incorrect format"))))))))</f>
        <v>N</v>
      </c>
    </row>
    <row r="82" spans="1:28" s="15" customFormat="1" x14ac:dyDescent="0.25">
      <c r="A82" s="7">
        <v>70</v>
      </c>
      <c r="B82" s="356" t="s">
        <v>2786</v>
      </c>
      <c r="C82" s="281" t="s">
        <v>5</v>
      </c>
      <c r="D82" s="231"/>
      <c r="E82" s="268"/>
      <c r="F82" s="215" t="str">
        <f t="shared" si="2"/>
        <v>N/A</v>
      </c>
      <c r="G82" s="6"/>
      <c r="AA82" s="15" t="str">
        <f t="shared" si="3"/>
        <v/>
      </c>
      <c r="AB82" s="15" t="str">
        <f>IF(LEN($AA82)=0,"N",IF(LEN($AA82)&gt;1,"Error -- Availability entered in an incorrect format",IF($AA82='Control Panel'!$F$36,$AA82,IF($AA82='Control Panel'!$F$37,$AA82,IF($AA82='Control Panel'!$F$38,$AA82,IF($AA82='Control Panel'!$F$39,$AA82,IF($AA82='Control Panel'!$F$40,$AA82,IF($AA82='Control Panel'!$F$41,$AA82,"Error -- Availability entered in an incorrect format"))))))))</f>
        <v>N</v>
      </c>
    </row>
    <row r="83" spans="1:28" s="15" customFormat="1" x14ac:dyDescent="0.25">
      <c r="A83" s="7">
        <v>71</v>
      </c>
      <c r="B83" s="356" t="s">
        <v>2787</v>
      </c>
      <c r="C83" s="281" t="s">
        <v>5</v>
      </c>
      <c r="D83" s="231"/>
      <c r="E83" s="268"/>
      <c r="F83" s="215" t="str">
        <f t="shared" si="2"/>
        <v>N/A</v>
      </c>
      <c r="G83" s="6"/>
      <c r="AA83" s="15" t="str">
        <f t="shared" si="3"/>
        <v/>
      </c>
      <c r="AB83" s="15" t="str">
        <f>IF(LEN($AA83)=0,"N",IF(LEN($AA83)&gt;1,"Error -- Availability entered in an incorrect format",IF($AA83='Control Panel'!$F$36,$AA83,IF($AA83='Control Panel'!$F$37,$AA83,IF($AA83='Control Panel'!$F$38,$AA83,IF($AA83='Control Panel'!$F$39,$AA83,IF($AA83='Control Panel'!$F$40,$AA83,IF($AA83='Control Panel'!$F$41,$AA83,"Error -- Availability entered in an incorrect format"))))))))</f>
        <v>N</v>
      </c>
    </row>
    <row r="84" spans="1:28" s="15" customFormat="1" ht="30" x14ac:dyDescent="0.25">
      <c r="A84" s="7">
        <v>72</v>
      </c>
      <c r="B84" s="356" t="s">
        <v>2788</v>
      </c>
      <c r="C84" s="281" t="s">
        <v>5</v>
      </c>
      <c r="D84" s="231"/>
      <c r="E84" s="268"/>
      <c r="F84" s="215" t="str">
        <f t="shared" si="2"/>
        <v>N/A</v>
      </c>
      <c r="G84" s="6"/>
      <c r="AA84" s="15" t="str">
        <f t="shared" si="3"/>
        <v/>
      </c>
      <c r="AB84" s="15" t="str">
        <f>IF(LEN($AA84)=0,"N",IF(LEN($AA84)&gt;1,"Error -- Availability entered in an incorrect format",IF($AA84='Control Panel'!$F$36,$AA84,IF($AA84='Control Panel'!$F$37,$AA84,IF($AA84='Control Panel'!$F$38,$AA84,IF($AA84='Control Panel'!$F$39,$AA84,IF($AA84='Control Panel'!$F$40,$AA84,IF($AA84='Control Panel'!$F$41,$AA84,"Error -- Availability entered in an incorrect format"))))))))</f>
        <v>N</v>
      </c>
    </row>
    <row r="85" spans="1:28" s="15" customFormat="1" x14ac:dyDescent="0.25">
      <c r="A85" s="7">
        <v>73</v>
      </c>
      <c r="B85" s="279" t="s">
        <v>2789</v>
      </c>
      <c r="C85" s="370"/>
      <c r="D85" s="231"/>
      <c r="E85" s="268"/>
      <c r="F85" s="215" t="str">
        <f t="shared" si="2"/>
        <v>N/A</v>
      </c>
      <c r="G85" s="6"/>
      <c r="AA85" s="15" t="str">
        <f t="shared" si="3"/>
        <v/>
      </c>
      <c r="AB85" s="15" t="str">
        <f>IF(LEN($AA85)=0,"N",IF(LEN($AA85)&gt;1,"Error -- Availability entered in an incorrect format",IF($AA85='Control Panel'!$F$36,$AA85,IF($AA85='Control Panel'!$F$37,$AA85,IF($AA85='Control Panel'!$F$38,$AA85,IF($AA85='Control Panel'!$F$39,$AA85,IF($AA85='Control Panel'!$F$40,$AA85,IF($AA85='Control Panel'!$F$41,$AA85,"Error -- Availability entered in an incorrect format"))))))))</f>
        <v>N</v>
      </c>
    </row>
    <row r="86" spans="1:28" s="15" customFormat="1" x14ac:dyDescent="0.25">
      <c r="A86" s="7">
        <v>74</v>
      </c>
      <c r="B86" s="371" t="s">
        <v>2790</v>
      </c>
      <c r="C86" s="281" t="s">
        <v>5</v>
      </c>
      <c r="D86" s="231"/>
      <c r="E86" s="268"/>
      <c r="F86" s="215" t="str">
        <f t="shared" si="2"/>
        <v>N/A</v>
      </c>
      <c r="G86" s="6"/>
      <c r="AA86" s="15" t="str">
        <f t="shared" si="3"/>
        <v/>
      </c>
      <c r="AB86" s="15" t="str">
        <f>IF(LEN($AA86)=0,"N",IF(LEN($AA86)&gt;1,"Error -- Availability entered in an incorrect format",IF($AA86='Control Panel'!$F$36,$AA86,IF($AA86='Control Panel'!$F$37,$AA86,IF($AA86='Control Panel'!$F$38,$AA86,IF($AA86='Control Panel'!$F$39,$AA86,IF($AA86='Control Panel'!$F$40,$AA86,IF($AA86='Control Panel'!$F$41,$AA86,"Error -- Availability entered in an incorrect format"))))))))</f>
        <v>N</v>
      </c>
    </row>
    <row r="87" spans="1:28" s="15" customFormat="1" x14ac:dyDescent="0.25">
      <c r="A87" s="7">
        <v>75</v>
      </c>
      <c r="B87" s="371" t="s">
        <v>2791</v>
      </c>
      <c r="C87" s="281" t="s">
        <v>5</v>
      </c>
      <c r="D87" s="231"/>
      <c r="E87" s="268"/>
      <c r="F87" s="215" t="str">
        <f t="shared" si="2"/>
        <v>N/A</v>
      </c>
      <c r="G87" s="6"/>
      <c r="AA87" s="15" t="str">
        <f t="shared" si="3"/>
        <v/>
      </c>
      <c r="AB87" s="15" t="str">
        <f>IF(LEN($AA87)=0,"N",IF(LEN($AA87)&gt;1,"Error -- Availability entered in an incorrect format",IF($AA87='Control Panel'!$F$36,$AA87,IF($AA87='Control Panel'!$F$37,$AA87,IF($AA87='Control Panel'!$F$38,$AA87,IF($AA87='Control Panel'!$F$39,$AA87,IF($AA87='Control Panel'!$F$40,$AA87,IF($AA87='Control Panel'!$F$41,$AA87,"Error -- Availability entered in an incorrect format"))))))))</f>
        <v>N</v>
      </c>
    </row>
    <row r="88" spans="1:28" s="15" customFormat="1" x14ac:dyDescent="0.25">
      <c r="A88" s="7">
        <v>76</v>
      </c>
      <c r="B88" s="371" t="s">
        <v>2792</v>
      </c>
      <c r="C88" s="281" t="s">
        <v>5</v>
      </c>
      <c r="D88" s="231"/>
      <c r="E88" s="268"/>
      <c r="F88" s="215" t="str">
        <f t="shared" si="2"/>
        <v>N/A</v>
      </c>
      <c r="G88" s="6"/>
      <c r="AA88" s="15" t="str">
        <f t="shared" si="3"/>
        <v/>
      </c>
      <c r="AB88" s="15" t="str">
        <f>IF(LEN($AA88)=0,"N",IF(LEN($AA88)&gt;1,"Error -- Availability entered in an incorrect format",IF($AA88='Control Panel'!$F$36,$AA88,IF($AA88='Control Panel'!$F$37,$AA88,IF($AA88='Control Panel'!$F$38,$AA88,IF($AA88='Control Panel'!$F$39,$AA88,IF($AA88='Control Panel'!$F$40,$AA88,IF($AA88='Control Panel'!$F$41,$AA88,"Error -- Availability entered in an incorrect format"))))))))</f>
        <v>N</v>
      </c>
    </row>
    <row r="89" spans="1:28" s="15" customFormat="1" x14ac:dyDescent="0.25">
      <c r="A89" s="7">
        <v>77</v>
      </c>
      <c r="B89" s="371" t="s">
        <v>20</v>
      </c>
      <c r="C89" s="281" t="s">
        <v>5</v>
      </c>
      <c r="D89" s="231"/>
      <c r="E89" s="268"/>
      <c r="F89" s="215" t="str">
        <f t="shared" si="2"/>
        <v>N/A</v>
      </c>
      <c r="G89" s="6"/>
      <c r="AA89" s="15" t="str">
        <f t="shared" si="3"/>
        <v/>
      </c>
      <c r="AB89" s="15" t="str">
        <f>IF(LEN($AA89)=0,"N",IF(LEN($AA89)&gt;1,"Error -- Availability entered in an incorrect format",IF($AA89='Control Panel'!$F$36,$AA89,IF($AA89='Control Panel'!$F$37,$AA89,IF($AA89='Control Panel'!$F$38,$AA89,IF($AA89='Control Panel'!$F$39,$AA89,IF($AA89='Control Panel'!$F$40,$AA89,IF($AA89='Control Panel'!$F$41,$AA89,"Error -- Availability entered in an incorrect format"))))))))</f>
        <v>N</v>
      </c>
    </row>
    <row r="90" spans="1:28" s="15" customFormat="1" x14ac:dyDescent="0.25">
      <c r="A90" s="7">
        <v>78</v>
      </c>
      <c r="B90" s="371" t="s">
        <v>2793</v>
      </c>
      <c r="C90" s="281" t="s">
        <v>5</v>
      </c>
      <c r="D90" s="231"/>
      <c r="E90" s="268"/>
      <c r="F90" s="215" t="str">
        <f t="shared" si="2"/>
        <v>N/A</v>
      </c>
      <c r="G90" s="6"/>
      <c r="AA90" s="15" t="str">
        <f t="shared" si="3"/>
        <v/>
      </c>
      <c r="AB90" s="15" t="str">
        <f>IF(LEN($AA90)=0,"N",IF(LEN($AA90)&gt;1,"Error -- Availability entered in an incorrect format",IF($AA90='Control Panel'!$F$36,$AA90,IF($AA90='Control Panel'!$F$37,$AA90,IF($AA90='Control Panel'!$F$38,$AA90,IF($AA90='Control Panel'!$F$39,$AA90,IF($AA90='Control Panel'!$F$40,$AA90,IF($AA90='Control Panel'!$F$41,$AA90,"Error -- Availability entered in an incorrect format"))))))))</f>
        <v>N</v>
      </c>
    </row>
    <row r="91" spans="1:28" s="15" customFormat="1" ht="45" x14ac:dyDescent="0.25">
      <c r="A91" s="7">
        <v>79</v>
      </c>
      <c r="B91" s="279" t="s">
        <v>2794</v>
      </c>
      <c r="C91" s="281" t="s">
        <v>5</v>
      </c>
      <c r="D91" s="231"/>
      <c r="E91" s="268"/>
      <c r="F91" s="215" t="str">
        <f t="shared" si="2"/>
        <v>N/A</v>
      </c>
      <c r="G91" s="6"/>
      <c r="AA91" s="15" t="str">
        <f t="shared" si="3"/>
        <v/>
      </c>
      <c r="AB91" s="15" t="str">
        <f>IF(LEN($AA91)=0,"N",IF(LEN($AA91)&gt;1,"Error -- Availability entered in an incorrect format",IF($AA91='Control Panel'!$F$36,$AA91,IF($AA91='Control Panel'!$F$37,$AA91,IF($AA91='Control Panel'!$F$38,$AA91,IF($AA91='Control Panel'!$F$39,$AA91,IF($AA91='Control Panel'!$F$40,$AA91,IF($AA91='Control Panel'!$F$41,$AA91,"Error -- Availability entered in an incorrect format"))))))))</f>
        <v>N</v>
      </c>
    </row>
    <row r="92" spans="1:28" s="15" customFormat="1" ht="30" x14ac:dyDescent="0.25">
      <c r="A92" s="7">
        <v>80</v>
      </c>
      <c r="B92" s="279" t="s">
        <v>2795</v>
      </c>
      <c r="C92" s="281" t="s">
        <v>5</v>
      </c>
      <c r="D92" s="231"/>
      <c r="E92" s="268"/>
      <c r="F92" s="215" t="str">
        <f t="shared" si="2"/>
        <v>N/A</v>
      </c>
      <c r="G92" s="6"/>
      <c r="AA92" s="15" t="str">
        <f t="shared" si="3"/>
        <v/>
      </c>
      <c r="AB92" s="15" t="str">
        <f>IF(LEN($AA92)=0,"N",IF(LEN($AA92)&gt;1,"Error -- Availability entered in an incorrect format",IF($AA92='Control Panel'!$F$36,$AA92,IF($AA92='Control Panel'!$F$37,$AA92,IF($AA92='Control Panel'!$F$38,$AA92,IF($AA92='Control Panel'!$F$39,$AA92,IF($AA92='Control Panel'!$F$40,$AA92,IF($AA92='Control Panel'!$F$41,$AA92,"Error -- Availability entered in an incorrect format"))))))))</f>
        <v>N</v>
      </c>
    </row>
    <row r="93" spans="1:28" s="15" customFormat="1" ht="30" x14ac:dyDescent="0.25">
      <c r="A93" s="7">
        <v>81</v>
      </c>
      <c r="B93" s="279" t="s">
        <v>2796</v>
      </c>
      <c r="C93" s="281" t="s">
        <v>6</v>
      </c>
      <c r="D93" s="231"/>
      <c r="E93" s="268"/>
      <c r="F93" s="215" t="str">
        <f t="shared" si="2"/>
        <v>N/A</v>
      </c>
      <c r="G93" s="6"/>
      <c r="AA93" s="15" t="str">
        <f t="shared" si="3"/>
        <v/>
      </c>
      <c r="AB93" s="15" t="str">
        <f>IF(LEN($AA93)=0,"N",IF(LEN($AA93)&gt;1,"Error -- Availability entered in an incorrect format",IF($AA93='Control Panel'!$F$36,$AA93,IF($AA93='Control Panel'!$F$37,$AA93,IF($AA93='Control Panel'!$F$38,$AA93,IF($AA93='Control Panel'!$F$39,$AA93,IF($AA93='Control Panel'!$F$40,$AA93,IF($AA93='Control Panel'!$F$41,$AA93,"Error -- Availability entered in an incorrect format"))))))))</f>
        <v>N</v>
      </c>
    </row>
    <row r="94" spans="1:28" s="15" customFormat="1" x14ac:dyDescent="0.25">
      <c r="A94" s="7">
        <v>82</v>
      </c>
      <c r="B94" s="279" t="s">
        <v>2797</v>
      </c>
      <c r="C94" s="281" t="s">
        <v>5</v>
      </c>
      <c r="D94" s="231"/>
      <c r="E94" s="268"/>
      <c r="F94" s="215" t="str">
        <f t="shared" si="2"/>
        <v>N/A</v>
      </c>
      <c r="G94" s="6"/>
      <c r="AA94" s="15" t="str">
        <f t="shared" si="3"/>
        <v/>
      </c>
      <c r="AB94" s="15" t="str">
        <f>IF(LEN($AA94)=0,"N",IF(LEN($AA94)&gt;1,"Error -- Availability entered in an incorrect format",IF($AA94='Control Panel'!$F$36,$AA94,IF($AA94='Control Panel'!$F$37,$AA94,IF($AA94='Control Panel'!$F$38,$AA94,IF($AA94='Control Panel'!$F$39,$AA94,IF($AA94='Control Panel'!$F$40,$AA94,IF($AA94='Control Panel'!$F$41,$AA94,"Error -- Availability entered in an incorrect format"))))))))</f>
        <v>N</v>
      </c>
    </row>
    <row r="95" spans="1:28" s="15" customFormat="1" x14ac:dyDescent="0.25">
      <c r="A95" s="7">
        <v>83</v>
      </c>
      <c r="B95" s="279" t="s">
        <v>2798</v>
      </c>
      <c r="C95" s="281" t="s">
        <v>5</v>
      </c>
      <c r="D95" s="231"/>
      <c r="E95" s="268"/>
      <c r="F95" s="215" t="str">
        <f t="shared" si="2"/>
        <v>N/A</v>
      </c>
      <c r="G95" s="6"/>
      <c r="AA95" s="15" t="str">
        <f t="shared" si="3"/>
        <v/>
      </c>
      <c r="AB95" s="15" t="str">
        <f>IF(LEN($AA95)=0,"N",IF(LEN($AA95)&gt;1,"Error -- Availability entered in an incorrect format",IF($AA95='Control Panel'!$F$36,$AA95,IF($AA95='Control Panel'!$F$37,$AA95,IF($AA95='Control Panel'!$F$38,$AA95,IF($AA95='Control Panel'!$F$39,$AA95,IF($AA95='Control Panel'!$F$40,$AA95,IF($AA95='Control Panel'!$F$41,$AA95,"Error -- Availability entered in an incorrect format"))))))))</f>
        <v>N</v>
      </c>
    </row>
    <row r="96" spans="1:28" s="15" customFormat="1" ht="30" x14ac:dyDescent="0.25">
      <c r="A96" s="7">
        <v>84</v>
      </c>
      <c r="B96" s="279" t="s">
        <v>2799</v>
      </c>
      <c r="C96" s="370"/>
      <c r="D96" s="231"/>
      <c r="E96" s="268"/>
      <c r="F96" s="215" t="str">
        <f t="shared" si="2"/>
        <v>N/A</v>
      </c>
      <c r="G96" s="6"/>
      <c r="AA96" s="15" t="str">
        <f t="shared" si="3"/>
        <v/>
      </c>
      <c r="AB96" s="15" t="str">
        <f>IF(LEN($AA96)=0,"N",IF(LEN($AA96)&gt;1,"Error -- Availability entered in an incorrect format",IF($AA96='Control Panel'!$F$36,$AA96,IF($AA96='Control Panel'!$F$37,$AA96,IF($AA96='Control Panel'!$F$38,$AA96,IF($AA96='Control Panel'!$F$39,$AA96,IF($AA96='Control Panel'!$F$40,$AA96,IF($AA96='Control Panel'!$F$41,$AA96,"Error -- Availability entered in an incorrect format"))))))))</f>
        <v>N</v>
      </c>
    </row>
    <row r="97" spans="1:28" s="15" customFormat="1" x14ac:dyDescent="0.25">
      <c r="A97" s="7">
        <v>85</v>
      </c>
      <c r="B97" s="371" t="s">
        <v>2800</v>
      </c>
      <c r="C97" s="281" t="s">
        <v>5</v>
      </c>
      <c r="D97" s="231"/>
      <c r="E97" s="268"/>
      <c r="F97" s="215" t="str">
        <f t="shared" si="2"/>
        <v>N/A</v>
      </c>
      <c r="G97" s="6"/>
      <c r="AA97" s="15" t="str">
        <f t="shared" si="3"/>
        <v/>
      </c>
      <c r="AB97" s="15" t="str">
        <f>IF(LEN($AA97)=0,"N",IF(LEN($AA97)&gt;1,"Error -- Availability entered in an incorrect format",IF($AA97='Control Panel'!$F$36,$AA97,IF($AA97='Control Panel'!$F$37,$AA97,IF($AA97='Control Panel'!$F$38,$AA97,IF($AA97='Control Panel'!$F$39,$AA97,IF($AA97='Control Panel'!$F$40,$AA97,IF($AA97='Control Panel'!$F$41,$AA97,"Error -- Availability entered in an incorrect format"))))))))</f>
        <v>N</v>
      </c>
    </row>
    <row r="98" spans="1:28" s="15" customFormat="1" x14ac:dyDescent="0.25">
      <c r="A98" s="7">
        <v>86</v>
      </c>
      <c r="B98" s="371" t="s">
        <v>2801</v>
      </c>
      <c r="C98" s="281" t="s">
        <v>5</v>
      </c>
      <c r="D98" s="231"/>
      <c r="E98" s="268"/>
      <c r="F98" s="215" t="str">
        <f t="shared" si="2"/>
        <v>N/A</v>
      </c>
      <c r="G98" s="6"/>
      <c r="AA98" s="15" t="str">
        <f t="shared" si="3"/>
        <v/>
      </c>
      <c r="AB98" s="15" t="str">
        <f>IF(LEN($AA98)=0,"N",IF(LEN($AA98)&gt;1,"Error -- Availability entered in an incorrect format",IF($AA98='Control Panel'!$F$36,$AA98,IF($AA98='Control Panel'!$F$37,$AA98,IF($AA98='Control Panel'!$F$38,$AA98,IF($AA98='Control Panel'!$F$39,$AA98,IF($AA98='Control Panel'!$F$40,$AA98,IF($AA98='Control Panel'!$F$41,$AA98,"Error -- Availability entered in an incorrect format"))))))))</f>
        <v>N</v>
      </c>
    </row>
    <row r="99" spans="1:28" s="15" customFormat="1" x14ac:dyDescent="0.25">
      <c r="A99" s="7">
        <v>87</v>
      </c>
      <c r="B99" s="371" t="s">
        <v>2802</v>
      </c>
      <c r="C99" s="281" t="s">
        <v>5</v>
      </c>
      <c r="D99" s="231"/>
      <c r="E99" s="268"/>
      <c r="F99" s="215" t="str">
        <f t="shared" si="2"/>
        <v>N/A</v>
      </c>
      <c r="G99" s="6"/>
      <c r="AA99" s="15" t="str">
        <f t="shared" si="3"/>
        <v/>
      </c>
      <c r="AB99" s="15" t="str">
        <f>IF(LEN($AA99)=0,"N",IF(LEN($AA99)&gt;1,"Error -- Availability entered in an incorrect format",IF($AA99='Control Panel'!$F$36,$AA99,IF($AA99='Control Panel'!$F$37,$AA99,IF($AA99='Control Panel'!$F$38,$AA99,IF($AA99='Control Panel'!$F$39,$AA99,IF($AA99='Control Panel'!$F$40,$AA99,IF($AA99='Control Panel'!$F$41,$AA99,"Error -- Availability entered in an incorrect format"))))))))</f>
        <v>N</v>
      </c>
    </row>
    <row r="100" spans="1:28" s="15" customFormat="1" x14ac:dyDescent="0.25">
      <c r="A100" s="7">
        <v>88</v>
      </c>
      <c r="B100" s="371" t="s">
        <v>2803</v>
      </c>
      <c r="C100" s="281" t="s">
        <v>5</v>
      </c>
      <c r="D100" s="231"/>
      <c r="E100" s="268"/>
      <c r="F100" s="215" t="str">
        <f t="shared" si="2"/>
        <v>N/A</v>
      </c>
      <c r="G100" s="6"/>
      <c r="AA100" s="15" t="str">
        <f t="shared" si="3"/>
        <v/>
      </c>
      <c r="AB100" s="15" t="str">
        <f>IF(LEN($AA100)=0,"N",IF(LEN($AA100)&gt;1,"Error -- Availability entered in an incorrect format",IF($AA100='Control Panel'!$F$36,$AA100,IF($AA100='Control Panel'!$F$37,$AA100,IF($AA100='Control Panel'!$F$38,$AA100,IF($AA100='Control Panel'!$F$39,$AA100,IF($AA100='Control Panel'!$F$40,$AA100,IF($AA100='Control Panel'!$F$41,$AA100,"Error -- Availability entered in an incorrect format"))))))))</f>
        <v>N</v>
      </c>
    </row>
    <row r="101" spans="1:28" s="15" customFormat="1" x14ac:dyDescent="0.25">
      <c r="A101" s="7">
        <v>89</v>
      </c>
      <c r="B101" s="371" t="s">
        <v>2804</v>
      </c>
      <c r="C101" s="281" t="s">
        <v>5</v>
      </c>
      <c r="D101" s="231"/>
      <c r="E101" s="268"/>
      <c r="F101" s="215" t="str">
        <f t="shared" si="2"/>
        <v>N/A</v>
      </c>
      <c r="G101" s="6"/>
      <c r="AA101" s="15" t="str">
        <f t="shared" si="3"/>
        <v/>
      </c>
      <c r="AB101" s="15" t="str">
        <f>IF(LEN($AA101)=0,"N",IF(LEN($AA101)&gt;1,"Error -- Availability entered in an incorrect format",IF($AA101='Control Panel'!$F$36,$AA101,IF($AA101='Control Panel'!$F$37,$AA101,IF($AA101='Control Panel'!$F$38,$AA101,IF($AA101='Control Panel'!$F$39,$AA101,IF($AA101='Control Panel'!$F$40,$AA101,IF($AA101='Control Panel'!$F$41,$AA101,"Error -- Availability entered in an incorrect format"))))))))</f>
        <v>N</v>
      </c>
    </row>
    <row r="102" spans="1:28" s="15" customFormat="1" x14ac:dyDescent="0.25">
      <c r="A102" s="7">
        <v>90</v>
      </c>
      <c r="B102" s="371" t="s">
        <v>2805</v>
      </c>
      <c r="C102" s="281" t="s">
        <v>5</v>
      </c>
      <c r="D102" s="231"/>
      <c r="E102" s="268"/>
      <c r="F102" s="215" t="str">
        <f t="shared" si="2"/>
        <v>N/A</v>
      </c>
      <c r="G102" s="6"/>
      <c r="AA102" s="15" t="str">
        <f t="shared" si="3"/>
        <v/>
      </c>
      <c r="AB102" s="15" t="str">
        <f>IF(LEN($AA102)=0,"N",IF(LEN($AA102)&gt;1,"Error -- Availability entered in an incorrect format",IF($AA102='Control Panel'!$F$36,$AA102,IF($AA102='Control Panel'!$F$37,$AA102,IF($AA102='Control Panel'!$F$38,$AA102,IF($AA102='Control Panel'!$F$39,$AA102,IF($AA102='Control Panel'!$F$40,$AA102,IF($AA102='Control Panel'!$F$41,$AA102,"Error -- Availability entered in an incorrect format"))))))))</f>
        <v>N</v>
      </c>
    </row>
    <row r="103" spans="1:28" s="15" customFormat="1" ht="45" x14ac:dyDescent="0.25">
      <c r="A103" s="7">
        <v>91</v>
      </c>
      <c r="B103" s="279" t="s">
        <v>2806</v>
      </c>
      <c r="C103" s="281" t="s">
        <v>5</v>
      </c>
      <c r="D103" s="231"/>
      <c r="E103" s="268"/>
      <c r="F103" s="215" t="str">
        <f t="shared" si="2"/>
        <v>N/A</v>
      </c>
      <c r="G103" s="6"/>
      <c r="AA103" s="15" t="str">
        <f t="shared" si="3"/>
        <v/>
      </c>
      <c r="AB103" s="15" t="str">
        <f>IF(LEN($AA103)=0,"N",IF(LEN($AA103)&gt;1,"Error -- Availability entered in an incorrect format",IF($AA103='Control Panel'!$F$36,$AA103,IF($AA103='Control Panel'!$F$37,$AA103,IF($AA103='Control Panel'!$F$38,$AA103,IF($AA103='Control Panel'!$F$39,$AA103,IF($AA103='Control Panel'!$F$40,$AA103,IF($AA103='Control Panel'!$F$41,$AA103,"Error -- Availability entered in an incorrect format"))))))))</f>
        <v>N</v>
      </c>
    </row>
    <row r="104" spans="1:28" s="15" customFormat="1" ht="45" x14ac:dyDescent="0.25">
      <c r="A104" s="7">
        <v>92</v>
      </c>
      <c r="B104" s="279" t="s">
        <v>2807</v>
      </c>
      <c r="C104" s="281" t="s">
        <v>5</v>
      </c>
      <c r="D104" s="231"/>
      <c r="E104" s="268"/>
      <c r="F104" s="215" t="str">
        <f t="shared" si="2"/>
        <v>N/A</v>
      </c>
      <c r="G104" s="6"/>
      <c r="AA104" s="15" t="str">
        <f t="shared" si="3"/>
        <v/>
      </c>
      <c r="AB104" s="15" t="str">
        <f>IF(LEN($AA104)=0,"N",IF(LEN($AA104)&gt;1,"Error -- Availability entered in an incorrect format",IF($AA104='Control Panel'!$F$36,$AA104,IF($AA104='Control Panel'!$F$37,$AA104,IF($AA104='Control Panel'!$F$38,$AA104,IF($AA104='Control Panel'!$F$39,$AA104,IF($AA104='Control Panel'!$F$40,$AA104,IF($AA104='Control Panel'!$F$41,$AA104,"Error -- Availability entered in an incorrect format"))))))))</f>
        <v>N</v>
      </c>
    </row>
    <row r="105" spans="1:28" s="15" customFormat="1" x14ac:dyDescent="0.25">
      <c r="A105" s="7">
        <v>93</v>
      </c>
      <c r="B105" s="279" t="s">
        <v>2808</v>
      </c>
      <c r="C105" s="281" t="s">
        <v>5</v>
      </c>
      <c r="D105" s="231"/>
      <c r="E105" s="268"/>
      <c r="F105" s="215" t="str">
        <f t="shared" si="2"/>
        <v>N/A</v>
      </c>
      <c r="G105" s="6"/>
      <c r="AA105" s="15" t="str">
        <f t="shared" si="3"/>
        <v/>
      </c>
      <c r="AB105" s="15" t="str">
        <f>IF(LEN($AA105)=0,"N",IF(LEN($AA105)&gt;1,"Error -- Availability entered in an incorrect format",IF($AA105='Control Panel'!$F$36,$AA105,IF($AA105='Control Panel'!$F$37,$AA105,IF($AA105='Control Panel'!$F$38,$AA105,IF($AA105='Control Panel'!$F$39,$AA105,IF($AA105='Control Panel'!$F$40,$AA105,IF($AA105='Control Panel'!$F$41,$AA105,"Error -- Availability entered in an incorrect format"))))))))</f>
        <v>N</v>
      </c>
    </row>
    <row r="106" spans="1:28" s="15" customFormat="1" ht="30" x14ac:dyDescent="0.25">
      <c r="A106" s="7">
        <v>94</v>
      </c>
      <c r="B106" s="279" t="s">
        <v>2809</v>
      </c>
      <c r="C106" s="370"/>
      <c r="D106" s="231"/>
      <c r="E106" s="268"/>
      <c r="F106" s="215" t="str">
        <f t="shared" si="2"/>
        <v>N/A</v>
      </c>
      <c r="G106" s="6"/>
      <c r="AA106" s="15" t="str">
        <f t="shared" si="3"/>
        <v/>
      </c>
      <c r="AB106" s="15" t="str">
        <f>IF(LEN($AA106)=0,"N",IF(LEN($AA106)&gt;1,"Error -- Availability entered in an incorrect format",IF($AA106='Control Panel'!$F$36,$AA106,IF($AA106='Control Panel'!$F$37,$AA106,IF($AA106='Control Panel'!$F$38,$AA106,IF($AA106='Control Panel'!$F$39,$AA106,IF($AA106='Control Panel'!$F$40,$AA106,IF($AA106='Control Panel'!$F$41,$AA106,"Error -- Availability entered in an incorrect format"))))))))</f>
        <v>N</v>
      </c>
    </row>
    <row r="107" spans="1:28" s="15" customFormat="1" x14ac:dyDescent="0.25">
      <c r="A107" s="7">
        <v>95</v>
      </c>
      <c r="B107" s="371" t="s">
        <v>2810</v>
      </c>
      <c r="C107" s="281" t="s">
        <v>5</v>
      </c>
      <c r="D107" s="231"/>
      <c r="E107" s="268"/>
      <c r="F107" s="215" t="str">
        <f t="shared" si="2"/>
        <v>N/A</v>
      </c>
      <c r="G107" s="6"/>
      <c r="AA107" s="15" t="str">
        <f t="shared" si="3"/>
        <v/>
      </c>
      <c r="AB107" s="15" t="str">
        <f>IF(LEN($AA107)=0,"N",IF(LEN($AA107)&gt;1,"Error -- Availability entered in an incorrect format",IF($AA107='Control Panel'!$F$36,$AA107,IF($AA107='Control Panel'!$F$37,$AA107,IF($AA107='Control Panel'!$F$38,$AA107,IF($AA107='Control Panel'!$F$39,$AA107,IF($AA107='Control Panel'!$F$40,$AA107,IF($AA107='Control Panel'!$F$41,$AA107,"Error -- Availability entered in an incorrect format"))))))))</f>
        <v>N</v>
      </c>
    </row>
    <row r="108" spans="1:28" s="15" customFormat="1" x14ac:dyDescent="0.25">
      <c r="A108" s="7">
        <v>96</v>
      </c>
      <c r="B108" s="371" t="s">
        <v>2811</v>
      </c>
      <c r="C108" s="281" t="s">
        <v>5</v>
      </c>
      <c r="D108" s="231"/>
      <c r="E108" s="268"/>
      <c r="F108" s="215" t="str">
        <f t="shared" si="2"/>
        <v>N/A</v>
      </c>
      <c r="G108" s="6"/>
      <c r="AA108" s="15" t="str">
        <f t="shared" si="3"/>
        <v/>
      </c>
      <c r="AB108" s="15" t="str">
        <f>IF(LEN($AA108)=0,"N",IF(LEN($AA108)&gt;1,"Error -- Availability entered in an incorrect format",IF($AA108='Control Panel'!$F$36,$AA108,IF($AA108='Control Panel'!$F$37,$AA108,IF($AA108='Control Panel'!$F$38,$AA108,IF($AA108='Control Panel'!$F$39,$AA108,IF($AA108='Control Panel'!$F$40,$AA108,IF($AA108='Control Panel'!$F$41,$AA108,"Error -- Availability entered in an incorrect format"))))))))</f>
        <v>N</v>
      </c>
    </row>
    <row r="109" spans="1:28" s="15" customFormat="1" x14ac:dyDescent="0.25">
      <c r="A109" s="7">
        <v>97</v>
      </c>
      <c r="B109" s="371" t="s">
        <v>2812</v>
      </c>
      <c r="C109" s="281" t="s">
        <v>5</v>
      </c>
      <c r="D109" s="231"/>
      <c r="E109" s="268"/>
      <c r="F109" s="215" t="str">
        <f t="shared" si="2"/>
        <v>N/A</v>
      </c>
      <c r="G109" s="6"/>
      <c r="AA109" s="15" t="str">
        <f t="shared" si="3"/>
        <v/>
      </c>
      <c r="AB109" s="15" t="str">
        <f>IF(LEN($AA109)=0,"N",IF(LEN($AA109)&gt;1,"Error -- Availability entered in an incorrect format",IF($AA109='Control Panel'!$F$36,$AA109,IF($AA109='Control Panel'!$F$37,$AA109,IF($AA109='Control Panel'!$F$38,$AA109,IF($AA109='Control Panel'!$F$39,$AA109,IF($AA109='Control Panel'!$F$40,$AA109,IF($AA109='Control Panel'!$F$41,$AA109,"Error -- Availability entered in an incorrect format"))))))))</f>
        <v>N</v>
      </c>
    </row>
    <row r="110" spans="1:28" s="15" customFormat="1" x14ac:dyDescent="0.25">
      <c r="A110" s="7">
        <v>98</v>
      </c>
      <c r="B110" s="371" t="s">
        <v>2813</v>
      </c>
      <c r="C110" s="281" t="s">
        <v>5</v>
      </c>
      <c r="D110" s="231"/>
      <c r="E110" s="268"/>
      <c r="F110" s="215" t="str">
        <f t="shared" si="2"/>
        <v>N/A</v>
      </c>
      <c r="G110" s="6"/>
      <c r="AA110" s="15" t="str">
        <f t="shared" si="3"/>
        <v/>
      </c>
      <c r="AB110" s="15" t="str">
        <f>IF(LEN($AA110)=0,"N",IF(LEN($AA110)&gt;1,"Error -- Availability entered in an incorrect format",IF($AA110='Control Panel'!$F$36,$AA110,IF($AA110='Control Panel'!$F$37,$AA110,IF($AA110='Control Panel'!$F$38,$AA110,IF($AA110='Control Panel'!$F$39,$AA110,IF($AA110='Control Panel'!$F$40,$AA110,IF($AA110='Control Panel'!$F$41,$AA110,"Error -- Availability entered in an incorrect format"))))))))</f>
        <v>N</v>
      </c>
    </row>
    <row r="111" spans="1:28" s="15" customFormat="1" x14ac:dyDescent="0.25">
      <c r="A111" s="7">
        <v>99</v>
      </c>
      <c r="B111" s="371" t="s">
        <v>2814</v>
      </c>
      <c r="C111" s="281" t="s">
        <v>5</v>
      </c>
      <c r="D111" s="231"/>
      <c r="E111" s="268"/>
      <c r="F111" s="215" t="str">
        <f t="shared" si="2"/>
        <v>N/A</v>
      </c>
      <c r="G111" s="6"/>
      <c r="AA111" s="15" t="str">
        <f t="shared" si="3"/>
        <v/>
      </c>
      <c r="AB111" s="15" t="str">
        <f>IF(LEN($AA111)=0,"N",IF(LEN($AA111)&gt;1,"Error -- Availability entered in an incorrect format",IF($AA111='Control Panel'!$F$36,$AA111,IF($AA111='Control Panel'!$F$37,$AA111,IF($AA111='Control Panel'!$F$38,$AA111,IF($AA111='Control Panel'!$F$39,$AA111,IF($AA111='Control Panel'!$F$40,$AA111,IF($AA111='Control Panel'!$F$41,$AA111,"Error -- Availability entered in an incorrect format"))))))))</f>
        <v>N</v>
      </c>
    </row>
    <row r="112" spans="1:28" s="15" customFormat="1" x14ac:dyDescent="0.25">
      <c r="A112" s="7">
        <v>100</v>
      </c>
      <c r="B112" s="371" t="s">
        <v>2815</v>
      </c>
      <c r="C112" s="281" t="s">
        <v>5</v>
      </c>
      <c r="D112" s="231"/>
      <c r="E112" s="268"/>
      <c r="F112" s="215" t="str">
        <f t="shared" si="2"/>
        <v>N/A</v>
      </c>
      <c r="G112" s="6"/>
      <c r="AA112" s="15" t="str">
        <f t="shared" si="3"/>
        <v/>
      </c>
      <c r="AB112" s="15" t="str">
        <f>IF(LEN($AA112)=0,"N",IF(LEN($AA112)&gt;1,"Error -- Availability entered in an incorrect format",IF($AA112='Control Panel'!$F$36,$AA112,IF($AA112='Control Panel'!$F$37,$AA112,IF($AA112='Control Panel'!$F$38,$AA112,IF($AA112='Control Panel'!$F$39,$AA112,IF($AA112='Control Panel'!$F$40,$AA112,IF($AA112='Control Panel'!$F$41,$AA112,"Error -- Availability entered in an incorrect format"))))))))</f>
        <v>N</v>
      </c>
    </row>
    <row r="113" spans="1:28" s="15" customFormat="1" x14ac:dyDescent="0.25">
      <c r="A113" s="7">
        <v>101</v>
      </c>
      <c r="B113" s="279" t="s">
        <v>2816</v>
      </c>
      <c r="C113" s="281" t="s">
        <v>5</v>
      </c>
      <c r="D113" s="231"/>
      <c r="E113" s="268"/>
      <c r="F113" s="215" t="str">
        <f t="shared" si="2"/>
        <v>N/A</v>
      </c>
      <c r="G113" s="6"/>
      <c r="AA113" s="15" t="str">
        <f t="shared" si="3"/>
        <v/>
      </c>
      <c r="AB113" s="15" t="str">
        <f>IF(LEN($AA113)=0,"N",IF(LEN($AA113)&gt;1,"Error -- Availability entered in an incorrect format",IF($AA113='Control Panel'!$F$36,$AA113,IF($AA113='Control Panel'!$F$37,$AA113,IF($AA113='Control Panel'!$F$38,$AA113,IF($AA113='Control Panel'!$F$39,$AA113,IF($AA113='Control Panel'!$F$40,$AA113,IF($AA113='Control Panel'!$F$41,$AA113,"Error -- Availability entered in an incorrect format"))))))))</f>
        <v>N</v>
      </c>
    </row>
    <row r="114" spans="1:28" s="15" customFormat="1" ht="30" x14ac:dyDescent="0.25">
      <c r="A114" s="7">
        <v>102</v>
      </c>
      <c r="B114" s="279" t="s">
        <v>2817</v>
      </c>
      <c r="C114" s="281" t="s">
        <v>5</v>
      </c>
      <c r="D114" s="231"/>
      <c r="E114" s="268"/>
      <c r="F114" s="215" t="str">
        <f t="shared" si="2"/>
        <v>N/A</v>
      </c>
      <c r="G114" s="6"/>
      <c r="AA114" s="15" t="str">
        <f t="shared" si="3"/>
        <v/>
      </c>
      <c r="AB114" s="15" t="str">
        <f>IF(LEN($AA114)=0,"N",IF(LEN($AA114)&gt;1,"Error -- Availability entered in an incorrect format",IF($AA114='Control Panel'!$F$36,$AA114,IF($AA114='Control Panel'!$F$37,$AA114,IF($AA114='Control Panel'!$F$38,$AA114,IF($AA114='Control Panel'!$F$39,$AA114,IF($AA114='Control Panel'!$F$40,$AA114,IF($AA114='Control Panel'!$F$41,$AA114,"Error -- Availability entered in an incorrect format"))))))))</f>
        <v>N</v>
      </c>
    </row>
    <row r="115" spans="1:28" s="15" customFormat="1" ht="30" x14ac:dyDescent="0.25">
      <c r="A115" s="7">
        <v>103</v>
      </c>
      <c r="B115" s="279" t="s">
        <v>2818</v>
      </c>
      <c r="C115" s="281" t="s">
        <v>5</v>
      </c>
      <c r="D115" s="231"/>
      <c r="E115" s="268"/>
      <c r="F115" s="215" t="str">
        <f t="shared" si="2"/>
        <v>N/A</v>
      </c>
      <c r="G115" s="6"/>
      <c r="AA115" s="15" t="str">
        <f t="shared" si="3"/>
        <v/>
      </c>
      <c r="AB115" s="15" t="str">
        <f>IF(LEN($AA115)=0,"N",IF(LEN($AA115)&gt;1,"Error -- Availability entered in an incorrect format",IF($AA115='Control Panel'!$F$36,$AA115,IF($AA115='Control Panel'!$F$37,$AA115,IF($AA115='Control Panel'!$F$38,$AA115,IF($AA115='Control Panel'!$F$39,$AA115,IF($AA115='Control Panel'!$F$40,$AA115,IF($AA115='Control Panel'!$F$41,$AA115,"Error -- Availability entered in an incorrect format"))))))))</f>
        <v>N</v>
      </c>
    </row>
    <row r="116" spans="1:28" s="15" customFormat="1" ht="30" x14ac:dyDescent="0.25">
      <c r="A116" s="7">
        <v>104</v>
      </c>
      <c r="B116" s="279" t="s">
        <v>2819</v>
      </c>
      <c r="C116" s="281" t="s">
        <v>5</v>
      </c>
      <c r="D116" s="231"/>
      <c r="E116" s="268"/>
      <c r="F116" s="215" t="str">
        <f t="shared" si="2"/>
        <v>N/A</v>
      </c>
      <c r="G116" s="6"/>
      <c r="AA116" s="15" t="str">
        <f t="shared" si="3"/>
        <v/>
      </c>
      <c r="AB116" s="15" t="str">
        <f>IF(LEN($AA116)=0,"N",IF(LEN($AA116)&gt;1,"Error -- Availability entered in an incorrect format",IF($AA116='Control Panel'!$F$36,$AA116,IF($AA116='Control Panel'!$F$37,$AA116,IF($AA116='Control Panel'!$F$38,$AA116,IF($AA116='Control Panel'!$F$39,$AA116,IF($AA116='Control Panel'!$F$40,$AA116,IF($AA116='Control Panel'!$F$41,$AA116,"Error -- Availability entered in an incorrect format"))))))))</f>
        <v>N</v>
      </c>
    </row>
    <row r="117" spans="1:28" s="15" customFormat="1" ht="45" x14ac:dyDescent="0.25">
      <c r="A117" s="7">
        <v>105</v>
      </c>
      <c r="B117" s="279" t="s">
        <v>2820</v>
      </c>
      <c r="C117" s="281" t="s">
        <v>5</v>
      </c>
      <c r="D117" s="231"/>
      <c r="E117" s="268"/>
      <c r="F117" s="215" t="str">
        <f t="shared" si="2"/>
        <v>N/A</v>
      </c>
      <c r="G117" s="6"/>
      <c r="AA117" s="15" t="str">
        <f t="shared" si="3"/>
        <v/>
      </c>
      <c r="AB117" s="15" t="str">
        <f>IF(LEN($AA117)=0,"N",IF(LEN($AA117)&gt;1,"Error -- Availability entered in an incorrect format",IF($AA117='Control Panel'!$F$36,$AA117,IF($AA117='Control Panel'!$F$37,$AA117,IF($AA117='Control Panel'!$F$38,$AA117,IF($AA117='Control Panel'!$F$39,$AA117,IF($AA117='Control Panel'!$F$40,$AA117,IF($AA117='Control Panel'!$F$41,$AA117,"Error -- Availability entered in an incorrect format"))))))))</f>
        <v>N</v>
      </c>
    </row>
    <row r="118" spans="1:28" s="15" customFormat="1" ht="45" x14ac:dyDescent="0.25">
      <c r="A118" s="7">
        <v>106</v>
      </c>
      <c r="B118" s="279" t="s">
        <v>2821</v>
      </c>
      <c r="C118" s="281" t="s">
        <v>5</v>
      </c>
      <c r="D118" s="231"/>
      <c r="E118" s="268"/>
      <c r="F118" s="215" t="str">
        <f t="shared" si="2"/>
        <v>N/A</v>
      </c>
      <c r="G118" s="6"/>
      <c r="AA118" s="15" t="str">
        <f t="shared" si="3"/>
        <v/>
      </c>
      <c r="AB118" s="15" t="str">
        <f>IF(LEN($AA118)=0,"N",IF(LEN($AA118)&gt;1,"Error -- Availability entered in an incorrect format",IF($AA118='Control Panel'!$F$36,$AA118,IF($AA118='Control Panel'!$F$37,$AA118,IF($AA118='Control Panel'!$F$38,$AA118,IF($AA118='Control Panel'!$F$39,$AA118,IF($AA118='Control Panel'!$F$40,$AA118,IF($AA118='Control Panel'!$F$41,$AA118,"Error -- Availability entered in an incorrect format"))))))))</f>
        <v>N</v>
      </c>
    </row>
    <row r="119" spans="1:28" s="15" customFormat="1" ht="45" x14ac:dyDescent="0.25">
      <c r="A119" s="7">
        <v>107</v>
      </c>
      <c r="B119" s="283" t="s">
        <v>2822</v>
      </c>
      <c r="C119" s="281" t="s">
        <v>5</v>
      </c>
      <c r="D119" s="231"/>
      <c r="E119" s="268"/>
      <c r="F119" s="215" t="str">
        <f t="shared" si="2"/>
        <v>N/A</v>
      </c>
      <c r="G119" s="6"/>
      <c r="AA119" s="15" t="str">
        <f t="shared" si="3"/>
        <v/>
      </c>
      <c r="AB119" s="15" t="str">
        <f>IF(LEN($AA119)=0,"N",IF(LEN($AA119)&gt;1,"Error -- Availability entered in an incorrect format",IF($AA119='Control Panel'!$F$36,$AA119,IF($AA119='Control Panel'!$F$37,$AA119,IF($AA119='Control Panel'!$F$38,$AA119,IF($AA119='Control Panel'!$F$39,$AA119,IF($AA119='Control Panel'!$F$40,$AA119,IF($AA119='Control Panel'!$F$41,$AA119,"Error -- Availability entered in an incorrect format"))))))))</f>
        <v>N</v>
      </c>
    </row>
    <row r="120" spans="1:28" s="15" customFormat="1" ht="30" x14ac:dyDescent="0.25">
      <c r="A120" s="7">
        <v>108</v>
      </c>
      <c r="B120" s="279" t="s">
        <v>2823</v>
      </c>
      <c r="C120" s="281" t="s">
        <v>5</v>
      </c>
      <c r="D120" s="231"/>
      <c r="E120" s="268"/>
      <c r="F120" s="215" t="str">
        <f t="shared" si="2"/>
        <v>N/A</v>
      </c>
      <c r="G120" s="6"/>
      <c r="AA120" s="15" t="str">
        <f t="shared" si="3"/>
        <v/>
      </c>
      <c r="AB120" s="15" t="str">
        <f>IF(LEN($AA120)=0,"N",IF(LEN($AA120)&gt;1,"Error -- Availability entered in an incorrect format",IF($AA120='Control Panel'!$F$36,$AA120,IF($AA120='Control Panel'!$F$37,$AA120,IF($AA120='Control Panel'!$F$38,$AA120,IF($AA120='Control Panel'!$F$39,$AA120,IF($AA120='Control Panel'!$F$40,$AA120,IF($AA120='Control Panel'!$F$41,$AA120,"Error -- Availability entered in an incorrect format"))))))))</f>
        <v>N</v>
      </c>
    </row>
    <row r="121" spans="1:28" s="15" customFormat="1" x14ac:dyDescent="0.25">
      <c r="A121" s="7">
        <v>109</v>
      </c>
      <c r="B121" s="279" t="s">
        <v>2824</v>
      </c>
      <c r="C121" s="281" t="s">
        <v>5</v>
      </c>
      <c r="D121" s="231"/>
      <c r="E121" s="268"/>
      <c r="F121" s="215" t="str">
        <f t="shared" si="2"/>
        <v>N/A</v>
      </c>
      <c r="G121" s="6"/>
      <c r="AA121" s="15" t="str">
        <f t="shared" si="3"/>
        <v/>
      </c>
      <c r="AB121" s="15" t="str">
        <f>IF(LEN($AA121)=0,"N",IF(LEN($AA121)&gt;1,"Error -- Availability entered in an incorrect format",IF($AA121='Control Panel'!$F$36,$AA121,IF($AA121='Control Panel'!$F$37,$AA121,IF($AA121='Control Panel'!$F$38,$AA121,IF($AA121='Control Panel'!$F$39,$AA121,IF($AA121='Control Panel'!$F$40,$AA121,IF($AA121='Control Panel'!$F$41,$AA121,"Error -- Availability entered in an incorrect format"))))))))</f>
        <v>N</v>
      </c>
    </row>
    <row r="122" spans="1:28" s="15" customFormat="1" x14ac:dyDescent="0.25">
      <c r="A122" s="7">
        <v>110</v>
      </c>
      <c r="B122" s="279" t="s">
        <v>2825</v>
      </c>
      <c r="C122" s="281" t="s">
        <v>5</v>
      </c>
      <c r="D122" s="231"/>
      <c r="E122" s="268"/>
      <c r="F122" s="215" t="str">
        <f t="shared" si="2"/>
        <v>N/A</v>
      </c>
      <c r="G122" s="6"/>
      <c r="AA122" s="15" t="str">
        <f t="shared" si="3"/>
        <v/>
      </c>
      <c r="AB122" s="15" t="str">
        <f>IF(LEN($AA122)=0,"N",IF(LEN($AA122)&gt;1,"Error -- Availability entered in an incorrect format",IF($AA122='Control Panel'!$F$36,$AA122,IF($AA122='Control Panel'!$F$37,$AA122,IF($AA122='Control Panel'!$F$38,$AA122,IF($AA122='Control Panel'!$F$39,$AA122,IF($AA122='Control Panel'!$F$40,$AA122,IF($AA122='Control Panel'!$F$41,$AA122,"Error -- Availability entered in an incorrect format"))))))))</f>
        <v>N</v>
      </c>
    </row>
    <row r="123" spans="1:28" s="15" customFormat="1" x14ac:dyDescent="0.25">
      <c r="A123" s="7">
        <v>111</v>
      </c>
      <c r="B123" s="279" t="s">
        <v>2826</v>
      </c>
      <c r="C123" s="281" t="s">
        <v>5</v>
      </c>
      <c r="D123" s="231"/>
      <c r="E123" s="268"/>
      <c r="F123" s="215" t="str">
        <f t="shared" si="2"/>
        <v>N/A</v>
      </c>
      <c r="G123" s="6"/>
      <c r="AA123" s="15" t="str">
        <f t="shared" si="3"/>
        <v/>
      </c>
      <c r="AB123" s="15" t="str">
        <f>IF(LEN($AA123)=0,"N",IF(LEN($AA123)&gt;1,"Error -- Availability entered in an incorrect format",IF($AA123='Control Panel'!$F$36,$AA123,IF($AA123='Control Panel'!$F$37,$AA123,IF($AA123='Control Panel'!$F$38,$AA123,IF($AA123='Control Panel'!$F$39,$AA123,IF($AA123='Control Panel'!$F$40,$AA123,IF($AA123='Control Panel'!$F$41,$AA123,"Error -- Availability entered in an incorrect format"))))))))</f>
        <v>N</v>
      </c>
    </row>
    <row r="124" spans="1:28" s="15" customFormat="1" ht="30" x14ac:dyDescent="0.25">
      <c r="A124" s="7">
        <v>112</v>
      </c>
      <c r="B124" s="279" t="s">
        <v>2827</v>
      </c>
      <c r="C124" s="281" t="s">
        <v>5</v>
      </c>
      <c r="D124" s="231"/>
      <c r="E124" s="268"/>
      <c r="F124" s="215" t="str">
        <f t="shared" si="2"/>
        <v>N/A</v>
      </c>
      <c r="G124" s="6"/>
      <c r="AA124" s="15" t="str">
        <f t="shared" si="3"/>
        <v/>
      </c>
      <c r="AB124" s="15" t="str">
        <f>IF(LEN($AA124)=0,"N",IF(LEN($AA124)&gt;1,"Error -- Availability entered in an incorrect format",IF($AA124='Control Panel'!$F$36,$AA124,IF($AA124='Control Panel'!$F$37,$AA124,IF($AA124='Control Panel'!$F$38,$AA124,IF($AA124='Control Panel'!$F$39,$AA124,IF($AA124='Control Panel'!$F$40,$AA124,IF($AA124='Control Panel'!$F$41,$AA124,"Error -- Availability entered in an incorrect format"))))))))</f>
        <v>N</v>
      </c>
    </row>
    <row r="125" spans="1:28" s="15" customFormat="1" ht="45" x14ac:dyDescent="0.25">
      <c r="A125" s="7">
        <v>113</v>
      </c>
      <c r="B125" s="279" t="s">
        <v>2828</v>
      </c>
      <c r="C125" s="281" t="s">
        <v>5</v>
      </c>
      <c r="D125" s="231"/>
      <c r="E125" s="268"/>
      <c r="F125" s="215" t="str">
        <f t="shared" si="2"/>
        <v>N/A</v>
      </c>
      <c r="G125" s="6"/>
      <c r="AA125" s="15" t="str">
        <f t="shared" si="3"/>
        <v/>
      </c>
      <c r="AB125" s="15" t="str">
        <f>IF(LEN($AA125)=0,"N",IF(LEN($AA125)&gt;1,"Error -- Availability entered in an incorrect format",IF($AA125='Control Panel'!$F$36,$AA125,IF($AA125='Control Panel'!$F$37,$AA125,IF($AA125='Control Panel'!$F$38,$AA125,IF($AA125='Control Panel'!$F$39,$AA125,IF($AA125='Control Panel'!$F$40,$AA125,IF($AA125='Control Panel'!$F$41,$AA125,"Error -- Availability entered in an incorrect format"))))))))</f>
        <v>N</v>
      </c>
    </row>
    <row r="126" spans="1:28" s="15" customFormat="1" x14ac:dyDescent="0.25">
      <c r="A126" s="7">
        <v>114</v>
      </c>
      <c r="B126" s="280" t="s">
        <v>2829</v>
      </c>
      <c r="C126" s="281"/>
      <c r="D126" s="231"/>
      <c r="E126" s="268"/>
      <c r="F126" s="215" t="str">
        <f t="shared" si="2"/>
        <v>N/A</v>
      </c>
      <c r="G126" s="6"/>
      <c r="AA126" s="15" t="str">
        <f t="shared" si="3"/>
        <v/>
      </c>
      <c r="AB126" s="15" t="str">
        <f>IF(LEN($AA126)=0,"N",IF(LEN($AA126)&gt;1,"Error -- Availability entered in an incorrect format",IF($AA126='Control Panel'!$F$36,$AA126,IF($AA126='Control Panel'!$F$37,$AA126,IF($AA126='Control Panel'!$F$38,$AA126,IF($AA126='Control Panel'!$F$39,$AA126,IF($AA126='Control Panel'!$F$40,$AA126,IF($AA126='Control Panel'!$F$41,$AA126,"Error -- Availability entered in an incorrect format"))))))))</f>
        <v>N</v>
      </c>
    </row>
    <row r="127" spans="1:28" s="15" customFormat="1" ht="30" x14ac:dyDescent="0.25">
      <c r="A127" s="7">
        <v>115</v>
      </c>
      <c r="B127" s="279" t="s">
        <v>2830</v>
      </c>
      <c r="C127" s="281" t="s">
        <v>5</v>
      </c>
      <c r="D127" s="231"/>
      <c r="E127" s="268"/>
      <c r="F127" s="215" t="str">
        <f t="shared" si="2"/>
        <v>N/A</v>
      </c>
      <c r="G127" s="6"/>
      <c r="AA127" s="15" t="str">
        <f t="shared" si="3"/>
        <v/>
      </c>
      <c r="AB127" s="15" t="str">
        <f>IF(LEN($AA127)=0,"N",IF(LEN($AA127)&gt;1,"Error -- Availability entered in an incorrect format",IF($AA127='Control Panel'!$F$36,$AA127,IF($AA127='Control Panel'!$F$37,$AA127,IF($AA127='Control Panel'!$F$38,$AA127,IF($AA127='Control Panel'!$F$39,$AA127,IF($AA127='Control Panel'!$F$40,$AA127,IF($AA127='Control Panel'!$F$41,$AA127,"Error -- Availability entered in an incorrect format"))))))))</f>
        <v>N</v>
      </c>
    </row>
    <row r="128" spans="1:28" s="15" customFormat="1" ht="60" x14ac:dyDescent="0.25">
      <c r="A128" s="7">
        <v>116</v>
      </c>
      <c r="B128" s="279" t="s">
        <v>2831</v>
      </c>
      <c r="C128" s="281" t="s">
        <v>5</v>
      </c>
      <c r="D128" s="231"/>
      <c r="E128" s="268"/>
      <c r="F128" s="215" t="str">
        <f t="shared" si="2"/>
        <v>N/A</v>
      </c>
      <c r="G128" s="6"/>
      <c r="AA128" s="15" t="str">
        <f t="shared" si="3"/>
        <v/>
      </c>
      <c r="AB128" s="15" t="str">
        <f>IF(LEN($AA128)=0,"N",IF(LEN($AA128)&gt;1,"Error -- Availability entered in an incorrect format",IF($AA128='Control Panel'!$F$36,$AA128,IF($AA128='Control Panel'!$F$37,$AA128,IF($AA128='Control Panel'!$F$38,$AA128,IF($AA128='Control Panel'!$F$39,$AA128,IF($AA128='Control Panel'!$F$40,$AA128,IF($AA128='Control Panel'!$F$41,$AA128,"Error -- Availability entered in an incorrect format"))))))))</f>
        <v>N</v>
      </c>
    </row>
    <row r="129" spans="1:28" s="15" customFormat="1" ht="30" x14ac:dyDescent="0.25">
      <c r="A129" s="7">
        <v>117</v>
      </c>
      <c r="B129" s="279" t="s">
        <v>2832</v>
      </c>
      <c r="C129" s="281" t="s">
        <v>5</v>
      </c>
      <c r="D129" s="231"/>
      <c r="E129" s="268"/>
      <c r="F129" s="215" t="str">
        <f t="shared" si="2"/>
        <v>N/A</v>
      </c>
      <c r="G129" s="6"/>
      <c r="AA129" s="15" t="str">
        <f t="shared" si="3"/>
        <v/>
      </c>
      <c r="AB129" s="15" t="str">
        <f>IF(LEN($AA129)=0,"N",IF(LEN($AA129)&gt;1,"Error -- Availability entered in an incorrect format",IF($AA129='Control Panel'!$F$36,$AA129,IF($AA129='Control Panel'!$F$37,$AA129,IF($AA129='Control Panel'!$F$38,$AA129,IF($AA129='Control Panel'!$F$39,$AA129,IF($AA129='Control Panel'!$F$40,$AA129,IF($AA129='Control Panel'!$F$41,$AA129,"Error -- Availability entered in an incorrect format"))))))))</f>
        <v>N</v>
      </c>
    </row>
    <row r="130" spans="1:28" s="15" customFormat="1" x14ac:dyDescent="0.25">
      <c r="A130" s="7">
        <v>118</v>
      </c>
      <c r="B130" s="279" t="s">
        <v>2833</v>
      </c>
      <c r="C130" s="370"/>
      <c r="D130" s="231"/>
      <c r="E130" s="268"/>
      <c r="F130" s="215" t="str">
        <f t="shared" si="2"/>
        <v>N/A</v>
      </c>
      <c r="G130" s="6"/>
      <c r="AA130" s="15" t="str">
        <f t="shared" si="3"/>
        <v/>
      </c>
      <c r="AB130" s="15" t="str">
        <f>IF(LEN($AA130)=0,"N",IF(LEN($AA130)&gt;1,"Error -- Availability entered in an incorrect format",IF($AA130='Control Panel'!$F$36,$AA130,IF($AA130='Control Panel'!$F$37,$AA130,IF($AA130='Control Panel'!$F$38,$AA130,IF($AA130='Control Panel'!$F$39,$AA130,IF($AA130='Control Panel'!$F$40,$AA130,IF($AA130='Control Panel'!$F$41,$AA130,"Error -- Availability entered in an incorrect format"))))))))</f>
        <v>N</v>
      </c>
    </row>
    <row r="131" spans="1:28" s="15" customFormat="1" x14ac:dyDescent="0.25">
      <c r="A131" s="7">
        <v>119</v>
      </c>
      <c r="B131" s="371" t="s">
        <v>2834</v>
      </c>
      <c r="C131" s="281" t="s">
        <v>5</v>
      </c>
      <c r="D131" s="231"/>
      <c r="E131" s="268"/>
      <c r="F131" s="215" t="str">
        <f t="shared" si="2"/>
        <v>N/A</v>
      </c>
      <c r="G131" s="6"/>
      <c r="AA131" s="15" t="str">
        <f t="shared" si="3"/>
        <v/>
      </c>
      <c r="AB131" s="15" t="str">
        <f>IF(LEN($AA131)=0,"N",IF(LEN($AA131)&gt;1,"Error -- Availability entered in an incorrect format",IF($AA131='Control Panel'!$F$36,$AA131,IF($AA131='Control Panel'!$F$37,$AA131,IF($AA131='Control Panel'!$F$38,$AA131,IF($AA131='Control Panel'!$F$39,$AA131,IF($AA131='Control Panel'!$F$40,$AA131,IF($AA131='Control Panel'!$F$41,$AA131,"Error -- Availability entered in an incorrect format"))))))))</f>
        <v>N</v>
      </c>
    </row>
    <row r="132" spans="1:28" s="15" customFormat="1" x14ac:dyDescent="0.25">
      <c r="A132" s="7">
        <v>120</v>
      </c>
      <c r="B132" s="371" t="s">
        <v>2835</v>
      </c>
      <c r="C132" s="281" t="s">
        <v>5</v>
      </c>
      <c r="D132" s="231"/>
      <c r="E132" s="268"/>
      <c r="F132" s="215" t="str">
        <f t="shared" si="2"/>
        <v>N/A</v>
      </c>
      <c r="G132" s="6"/>
      <c r="AA132" s="15" t="str">
        <f t="shared" si="3"/>
        <v/>
      </c>
      <c r="AB132" s="15" t="str">
        <f>IF(LEN($AA132)=0,"N",IF(LEN($AA132)&gt;1,"Error -- Availability entered in an incorrect format",IF($AA132='Control Panel'!$F$36,$AA132,IF($AA132='Control Panel'!$F$37,$AA132,IF($AA132='Control Panel'!$F$38,$AA132,IF($AA132='Control Panel'!$F$39,$AA132,IF($AA132='Control Panel'!$F$40,$AA132,IF($AA132='Control Panel'!$F$41,$AA132,"Error -- Availability entered in an incorrect format"))))))))</f>
        <v>N</v>
      </c>
    </row>
    <row r="133" spans="1:28" s="15" customFormat="1" x14ac:dyDescent="0.25">
      <c r="A133" s="7">
        <v>121</v>
      </c>
      <c r="B133" s="371" t="s">
        <v>2836</v>
      </c>
      <c r="C133" s="281" t="s">
        <v>5</v>
      </c>
      <c r="D133" s="231"/>
      <c r="E133" s="268"/>
      <c r="F133" s="215" t="str">
        <f t="shared" si="2"/>
        <v>N/A</v>
      </c>
      <c r="G133" s="6"/>
      <c r="AA133" s="15" t="str">
        <f t="shared" si="3"/>
        <v/>
      </c>
      <c r="AB133" s="15" t="str">
        <f>IF(LEN($AA133)=0,"N",IF(LEN($AA133)&gt;1,"Error -- Availability entered in an incorrect format",IF($AA133='Control Panel'!$F$36,$AA133,IF($AA133='Control Panel'!$F$37,$AA133,IF($AA133='Control Panel'!$F$38,$AA133,IF($AA133='Control Panel'!$F$39,$AA133,IF($AA133='Control Panel'!$F$40,$AA133,IF($AA133='Control Panel'!$F$41,$AA133,"Error -- Availability entered in an incorrect format"))))))))</f>
        <v>N</v>
      </c>
    </row>
    <row r="134" spans="1:28" s="15" customFormat="1" x14ac:dyDescent="0.25">
      <c r="A134" s="7">
        <v>122</v>
      </c>
      <c r="B134" s="371" t="s">
        <v>2837</v>
      </c>
      <c r="C134" s="281" t="s">
        <v>5</v>
      </c>
      <c r="D134" s="231"/>
      <c r="E134" s="268"/>
      <c r="F134" s="215" t="str">
        <f t="shared" si="2"/>
        <v>N/A</v>
      </c>
      <c r="G134" s="6"/>
      <c r="AA134" s="15" t="str">
        <f t="shared" si="3"/>
        <v/>
      </c>
      <c r="AB134" s="15" t="str">
        <f>IF(LEN($AA134)=0,"N",IF(LEN($AA134)&gt;1,"Error -- Availability entered in an incorrect format",IF($AA134='Control Panel'!$F$36,$AA134,IF($AA134='Control Panel'!$F$37,$AA134,IF($AA134='Control Panel'!$F$38,$AA134,IF($AA134='Control Panel'!$F$39,$AA134,IF($AA134='Control Panel'!$F$40,$AA134,IF($AA134='Control Panel'!$F$41,$AA134,"Error -- Availability entered in an incorrect format"))))))))</f>
        <v>N</v>
      </c>
    </row>
    <row r="135" spans="1:28" s="15" customFormat="1" x14ac:dyDescent="0.25">
      <c r="A135" s="7">
        <v>123</v>
      </c>
      <c r="B135" s="279" t="s">
        <v>2838</v>
      </c>
      <c r="C135" s="281" t="s">
        <v>5</v>
      </c>
      <c r="D135" s="231"/>
      <c r="E135" s="268"/>
      <c r="F135" s="215" t="str">
        <f t="shared" si="2"/>
        <v>N/A</v>
      </c>
      <c r="G135" s="6"/>
      <c r="AA135" s="15" t="str">
        <f t="shared" si="3"/>
        <v/>
      </c>
      <c r="AB135" s="15" t="str">
        <f>IF(LEN($AA135)=0,"N",IF(LEN($AA135)&gt;1,"Error -- Availability entered in an incorrect format",IF($AA135='Control Panel'!$F$36,$AA135,IF($AA135='Control Panel'!$F$37,$AA135,IF($AA135='Control Panel'!$F$38,$AA135,IF($AA135='Control Panel'!$F$39,$AA135,IF($AA135='Control Panel'!$F$40,$AA135,IF($AA135='Control Panel'!$F$41,$AA135,"Error -- Availability entered in an incorrect format"))))))))</f>
        <v>N</v>
      </c>
    </row>
    <row r="136" spans="1:28" s="15" customFormat="1" x14ac:dyDescent="0.25">
      <c r="A136" s="7">
        <v>124</v>
      </c>
      <c r="B136" s="279" t="s">
        <v>2839</v>
      </c>
      <c r="C136" s="281" t="s">
        <v>5</v>
      </c>
      <c r="D136" s="231"/>
      <c r="E136" s="268"/>
      <c r="F136" s="215" t="str">
        <f t="shared" si="2"/>
        <v>N/A</v>
      </c>
      <c r="G136" s="6"/>
      <c r="AA136" s="15" t="str">
        <f t="shared" si="3"/>
        <v/>
      </c>
      <c r="AB136" s="15" t="str">
        <f>IF(LEN($AA136)=0,"N",IF(LEN($AA136)&gt;1,"Error -- Availability entered in an incorrect format",IF($AA136='Control Panel'!$F$36,$AA136,IF($AA136='Control Panel'!$F$37,$AA136,IF($AA136='Control Panel'!$F$38,$AA136,IF($AA136='Control Panel'!$F$39,$AA136,IF($AA136='Control Panel'!$F$40,$AA136,IF($AA136='Control Panel'!$F$41,$AA136,"Error -- Availability entered in an incorrect format"))))))))</f>
        <v>N</v>
      </c>
    </row>
    <row r="137" spans="1:28" s="15" customFormat="1" ht="30" x14ac:dyDescent="0.25">
      <c r="A137" s="7">
        <v>125</v>
      </c>
      <c r="B137" s="279" t="s">
        <v>2840</v>
      </c>
      <c r="C137" s="281" t="s">
        <v>7</v>
      </c>
      <c r="D137" s="231"/>
      <c r="E137" s="268"/>
      <c r="F137" s="215" t="str">
        <f t="shared" si="2"/>
        <v>N/A</v>
      </c>
      <c r="G137" s="6"/>
      <c r="AA137" s="15" t="str">
        <f t="shared" si="3"/>
        <v/>
      </c>
      <c r="AB137" s="15" t="str">
        <f>IF(LEN($AA137)=0,"N",IF(LEN($AA137)&gt;1,"Error -- Availability entered in an incorrect format",IF($AA137='Control Panel'!$F$36,$AA137,IF($AA137='Control Panel'!$F$37,$AA137,IF($AA137='Control Panel'!$F$38,$AA137,IF($AA137='Control Panel'!$F$39,$AA137,IF($AA137='Control Panel'!$F$40,$AA137,IF($AA137='Control Panel'!$F$41,$AA137,"Error -- Availability entered in an incorrect format"))))))))</f>
        <v>N</v>
      </c>
    </row>
    <row r="138" spans="1:28" s="15" customFormat="1" ht="30" x14ac:dyDescent="0.25">
      <c r="A138" s="7">
        <v>126</v>
      </c>
      <c r="B138" s="279" t="s">
        <v>2841</v>
      </c>
      <c r="C138" s="281" t="s">
        <v>7</v>
      </c>
      <c r="D138" s="231"/>
      <c r="E138" s="268"/>
      <c r="F138" s="215" t="str">
        <f t="shared" si="2"/>
        <v>N/A</v>
      </c>
      <c r="G138" s="6"/>
      <c r="AA138" s="15" t="str">
        <f t="shared" si="3"/>
        <v/>
      </c>
      <c r="AB138" s="15" t="str">
        <f>IF(LEN($AA138)=0,"N",IF(LEN($AA138)&gt;1,"Error -- Availability entered in an incorrect format",IF($AA138='Control Panel'!$F$36,$AA138,IF($AA138='Control Panel'!$F$37,$AA138,IF($AA138='Control Panel'!$F$38,$AA138,IF($AA138='Control Panel'!$F$39,$AA138,IF($AA138='Control Panel'!$F$40,$AA138,IF($AA138='Control Panel'!$F$41,$AA138,"Error -- Availability entered in an incorrect format"))))))))</f>
        <v>N</v>
      </c>
    </row>
    <row r="139" spans="1:28" s="15" customFormat="1" ht="30" x14ac:dyDescent="0.25">
      <c r="A139" s="7">
        <v>127</v>
      </c>
      <c r="B139" s="279" t="s">
        <v>2842</v>
      </c>
      <c r="C139" s="281" t="s">
        <v>6</v>
      </c>
      <c r="D139" s="231"/>
      <c r="E139" s="268"/>
      <c r="F139" s="215" t="str">
        <f t="shared" si="2"/>
        <v>N/A</v>
      </c>
      <c r="G139" s="6"/>
      <c r="AA139" s="15" t="str">
        <f t="shared" si="3"/>
        <v/>
      </c>
      <c r="AB139" s="15" t="str">
        <f>IF(LEN($AA139)=0,"N",IF(LEN($AA139)&gt;1,"Error -- Availability entered in an incorrect format",IF($AA139='Control Panel'!$F$36,$AA139,IF($AA139='Control Panel'!$F$37,$AA139,IF($AA139='Control Panel'!$F$38,$AA139,IF($AA139='Control Panel'!$F$39,$AA139,IF($AA139='Control Panel'!$F$40,$AA139,IF($AA139='Control Panel'!$F$41,$AA139,"Error -- Availability entered in an incorrect format"))))))))</f>
        <v>N</v>
      </c>
    </row>
    <row r="140" spans="1:28" s="15" customFormat="1" ht="30" x14ac:dyDescent="0.25">
      <c r="A140" s="7">
        <v>128</v>
      </c>
      <c r="B140" s="279" t="s">
        <v>2843</v>
      </c>
      <c r="C140" s="281" t="s">
        <v>6</v>
      </c>
      <c r="D140" s="231"/>
      <c r="E140" s="268"/>
      <c r="F140" s="215" t="str">
        <f t="shared" si="2"/>
        <v>N/A</v>
      </c>
      <c r="G140" s="6"/>
      <c r="AA140" s="15" t="str">
        <f t="shared" si="3"/>
        <v/>
      </c>
      <c r="AB140" s="15" t="str">
        <f>IF(LEN($AA140)=0,"N",IF(LEN($AA140)&gt;1,"Error -- Availability entered in an incorrect format",IF($AA140='Control Panel'!$F$36,$AA140,IF($AA140='Control Panel'!$F$37,$AA140,IF($AA140='Control Panel'!$F$38,$AA140,IF($AA140='Control Panel'!$F$39,$AA140,IF($AA140='Control Panel'!$F$40,$AA140,IF($AA140='Control Panel'!$F$41,$AA140,"Error -- Availability entered in an incorrect format"))))))))</f>
        <v>N</v>
      </c>
    </row>
    <row r="141" spans="1:28" s="15" customFormat="1" ht="45" x14ac:dyDescent="0.25">
      <c r="A141" s="7">
        <v>129</v>
      </c>
      <c r="B141" s="279" t="s">
        <v>2844</v>
      </c>
      <c r="C141" s="281" t="s">
        <v>5</v>
      </c>
      <c r="D141" s="231"/>
      <c r="E141" s="268"/>
      <c r="F141" s="215" t="str">
        <f t="shared" si="2"/>
        <v>N/A</v>
      </c>
      <c r="G141" s="6"/>
      <c r="AA141" s="15" t="str">
        <f t="shared" si="3"/>
        <v/>
      </c>
      <c r="AB141" s="15" t="str">
        <f>IF(LEN($AA141)=0,"N",IF(LEN($AA141)&gt;1,"Error -- Availability entered in an incorrect format",IF($AA141='Control Panel'!$F$36,$AA141,IF($AA141='Control Panel'!$F$37,$AA141,IF($AA141='Control Panel'!$F$38,$AA141,IF($AA141='Control Panel'!$F$39,$AA141,IF($AA141='Control Panel'!$F$40,$AA141,IF($AA141='Control Panel'!$F$41,$AA141,"Error -- Availability entered in an incorrect format"))))))))</f>
        <v>N</v>
      </c>
    </row>
    <row r="142" spans="1:28" s="15" customFormat="1" ht="45" x14ac:dyDescent="0.25">
      <c r="A142" s="7">
        <v>130</v>
      </c>
      <c r="B142" s="279" t="s">
        <v>2845</v>
      </c>
      <c r="C142" s="281" t="s">
        <v>5</v>
      </c>
      <c r="D142" s="231"/>
      <c r="E142" s="268"/>
      <c r="F142" s="215" t="str">
        <f t="shared" ref="F142:F205" si="4">IF($D$10=$A$9,"N/A",$D$10)</f>
        <v>N/A</v>
      </c>
      <c r="G142" s="6"/>
      <c r="AA142" s="15" t="str">
        <f t="shared" ref="AA142:AA205" si="5">TRIM($D142)</f>
        <v/>
      </c>
      <c r="AB142" s="15" t="str">
        <f>IF(LEN($AA142)=0,"N",IF(LEN($AA142)&gt;1,"Error -- Availability entered in an incorrect format",IF($AA142='Control Panel'!$F$36,$AA142,IF($AA142='Control Panel'!$F$37,$AA142,IF($AA142='Control Panel'!$F$38,$AA142,IF($AA142='Control Panel'!$F$39,$AA142,IF($AA142='Control Panel'!$F$40,$AA142,IF($AA142='Control Panel'!$F$41,$AA142,"Error -- Availability entered in an incorrect format"))))))))</f>
        <v>N</v>
      </c>
    </row>
    <row r="143" spans="1:28" s="15" customFormat="1" ht="30" x14ac:dyDescent="0.25">
      <c r="A143" s="7">
        <v>131</v>
      </c>
      <c r="B143" s="279" t="s">
        <v>2846</v>
      </c>
      <c r="C143" s="281" t="s">
        <v>5</v>
      </c>
      <c r="D143" s="231"/>
      <c r="E143" s="268"/>
      <c r="F143" s="215" t="str">
        <f t="shared" si="4"/>
        <v>N/A</v>
      </c>
      <c r="G143" s="6"/>
      <c r="AA143" s="15" t="str">
        <f t="shared" si="5"/>
        <v/>
      </c>
      <c r="AB143" s="15" t="str">
        <f>IF(LEN($AA143)=0,"N",IF(LEN($AA143)&gt;1,"Error -- Availability entered in an incorrect format",IF($AA143='Control Panel'!$F$36,$AA143,IF($AA143='Control Panel'!$F$37,$AA143,IF($AA143='Control Panel'!$F$38,$AA143,IF($AA143='Control Panel'!$F$39,$AA143,IF($AA143='Control Panel'!$F$40,$AA143,IF($AA143='Control Panel'!$F$41,$AA143,"Error -- Availability entered in an incorrect format"))))))))</f>
        <v>N</v>
      </c>
    </row>
    <row r="144" spans="1:28" s="15" customFormat="1" x14ac:dyDescent="0.25">
      <c r="A144" s="7">
        <v>132</v>
      </c>
      <c r="B144" s="279" t="s">
        <v>2847</v>
      </c>
      <c r="C144" s="281" t="s">
        <v>5</v>
      </c>
      <c r="D144" s="231"/>
      <c r="E144" s="268"/>
      <c r="F144" s="215" t="str">
        <f t="shared" si="4"/>
        <v>N/A</v>
      </c>
      <c r="G144" s="6"/>
      <c r="AA144" s="15" t="str">
        <f t="shared" si="5"/>
        <v/>
      </c>
      <c r="AB144" s="15" t="str">
        <f>IF(LEN($AA144)=0,"N",IF(LEN($AA144)&gt;1,"Error -- Availability entered in an incorrect format",IF($AA144='Control Panel'!$F$36,$AA144,IF($AA144='Control Panel'!$F$37,$AA144,IF($AA144='Control Panel'!$F$38,$AA144,IF($AA144='Control Panel'!$F$39,$AA144,IF($AA144='Control Panel'!$F$40,$AA144,IF($AA144='Control Panel'!$F$41,$AA144,"Error -- Availability entered in an incorrect format"))))))))</f>
        <v>N</v>
      </c>
    </row>
    <row r="145" spans="1:28" s="15" customFormat="1" x14ac:dyDescent="0.25">
      <c r="A145" s="7">
        <v>133</v>
      </c>
      <c r="B145" s="279" t="s">
        <v>2848</v>
      </c>
      <c r="C145" s="281" t="s">
        <v>5</v>
      </c>
      <c r="D145" s="231"/>
      <c r="E145" s="268"/>
      <c r="F145" s="215" t="str">
        <f t="shared" si="4"/>
        <v>N/A</v>
      </c>
      <c r="G145" s="6"/>
      <c r="AA145" s="15" t="str">
        <f t="shared" si="5"/>
        <v/>
      </c>
      <c r="AB145" s="15" t="str">
        <f>IF(LEN($AA145)=0,"N",IF(LEN($AA145)&gt;1,"Error -- Availability entered in an incorrect format",IF($AA145='Control Panel'!$F$36,$AA145,IF($AA145='Control Panel'!$F$37,$AA145,IF($AA145='Control Panel'!$F$38,$AA145,IF($AA145='Control Panel'!$F$39,$AA145,IF($AA145='Control Panel'!$F$40,$AA145,IF($AA145='Control Panel'!$F$41,$AA145,"Error -- Availability entered in an incorrect format"))))))))</f>
        <v>N</v>
      </c>
    </row>
    <row r="146" spans="1:28" s="15" customFormat="1" ht="30" x14ac:dyDescent="0.25">
      <c r="A146" s="7">
        <v>134</v>
      </c>
      <c r="B146" s="279" t="s">
        <v>2849</v>
      </c>
      <c r="C146" s="281" t="s">
        <v>5</v>
      </c>
      <c r="D146" s="231"/>
      <c r="E146" s="268"/>
      <c r="F146" s="215" t="str">
        <f t="shared" si="4"/>
        <v>N/A</v>
      </c>
      <c r="G146" s="6"/>
      <c r="AA146" s="15" t="str">
        <f t="shared" si="5"/>
        <v/>
      </c>
      <c r="AB146" s="15" t="str">
        <f>IF(LEN($AA146)=0,"N",IF(LEN($AA146)&gt;1,"Error -- Availability entered in an incorrect format",IF($AA146='Control Panel'!$F$36,$AA146,IF($AA146='Control Panel'!$F$37,$AA146,IF($AA146='Control Panel'!$F$38,$AA146,IF($AA146='Control Panel'!$F$39,$AA146,IF($AA146='Control Panel'!$F$40,$AA146,IF($AA146='Control Panel'!$F$41,$AA146,"Error -- Availability entered in an incorrect format"))))))))</f>
        <v>N</v>
      </c>
    </row>
    <row r="147" spans="1:28" s="15" customFormat="1" ht="30" x14ac:dyDescent="0.25">
      <c r="A147" s="7">
        <v>135</v>
      </c>
      <c r="B147" s="279" t="s">
        <v>2850</v>
      </c>
      <c r="C147" s="281" t="s">
        <v>5</v>
      </c>
      <c r="D147" s="231"/>
      <c r="E147" s="268"/>
      <c r="F147" s="215" t="str">
        <f t="shared" si="4"/>
        <v>N/A</v>
      </c>
      <c r="G147" s="6"/>
      <c r="AA147" s="15" t="str">
        <f t="shared" si="5"/>
        <v/>
      </c>
      <c r="AB147" s="15" t="str">
        <f>IF(LEN($AA147)=0,"N",IF(LEN($AA147)&gt;1,"Error -- Availability entered in an incorrect format",IF($AA147='Control Panel'!$F$36,$AA147,IF($AA147='Control Panel'!$F$37,$AA147,IF($AA147='Control Panel'!$F$38,$AA147,IF($AA147='Control Panel'!$F$39,$AA147,IF($AA147='Control Panel'!$F$40,$AA147,IF($AA147='Control Panel'!$F$41,$AA147,"Error -- Availability entered in an incorrect format"))))))))</f>
        <v>N</v>
      </c>
    </row>
    <row r="148" spans="1:28" s="15" customFormat="1" x14ac:dyDescent="0.25">
      <c r="A148" s="7">
        <v>136</v>
      </c>
      <c r="B148" s="280" t="s">
        <v>2851</v>
      </c>
      <c r="C148" s="281"/>
      <c r="D148" s="231"/>
      <c r="E148" s="268"/>
      <c r="F148" s="215" t="str">
        <f t="shared" si="4"/>
        <v>N/A</v>
      </c>
      <c r="G148" s="6"/>
      <c r="AA148" s="15" t="str">
        <f t="shared" si="5"/>
        <v/>
      </c>
      <c r="AB148" s="15" t="str">
        <f>IF(LEN($AA148)=0,"N",IF(LEN($AA148)&gt;1,"Error -- Availability entered in an incorrect format",IF($AA148='Control Panel'!$F$36,$AA148,IF($AA148='Control Panel'!$F$37,$AA148,IF($AA148='Control Panel'!$F$38,$AA148,IF($AA148='Control Panel'!$F$39,$AA148,IF($AA148='Control Panel'!$F$40,$AA148,IF($AA148='Control Panel'!$F$41,$AA148,"Error -- Availability entered in an incorrect format"))))))))</f>
        <v>N</v>
      </c>
    </row>
    <row r="149" spans="1:28" s="15" customFormat="1" x14ac:dyDescent="0.25">
      <c r="A149" s="7">
        <v>137</v>
      </c>
      <c r="B149" s="279" t="s">
        <v>2852</v>
      </c>
      <c r="C149" s="277" t="s">
        <v>5</v>
      </c>
      <c r="D149" s="231"/>
      <c r="E149" s="268"/>
      <c r="F149" s="215" t="str">
        <f t="shared" si="4"/>
        <v>N/A</v>
      </c>
      <c r="G149" s="6"/>
      <c r="AA149" s="15" t="str">
        <f t="shared" si="5"/>
        <v/>
      </c>
      <c r="AB149" s="15" t="str">
        <f>IF(LEN($AA149)=0,"N",IF(LEN($AA149)&gt;1,"Error -- Availability entered in an incorrect format",IF($AA149='Control Panel'!$F$36,$AA149,IF($AA149='Control Panel'!$F$37,$AA149,IF($AA149='Control Panel'!$F$38,$AA149,IF($AA149='Control Panel'!$F$39,$AA149,IF($AA149='Control Panel'!$F$40,$AA149,IF($AA149='Control Panel'!$F$41,$AA149,"Error -- Availability entered in an incorrect format"))))))))</f>
        <v>N</v>
      </c>
    </row>
    <row r="150" spans="1:28" s="15" customFormat="1" x14ac:dyDescent="0.25">
      <c r="A150" s="7">
        <v>138</v>
      </c>
      <c r="B150" s="279" t="s">
        <v>2853</v>
      </c>
      <c r="C150" s="370"/>
      <c r="D150" s="231"/>
      <c r="E150" s="268"/>
      <c r="F150" s="215" t="str">
        <f t="shared" si="4"/>
        <v>N/A</v>
      </c>
      <c r="G150" s="6"/>
      <c r="AA150" s="15" t="str">
        <f t="shared" si="5"/>
        <v/>
      </c>
      <c r="AB150" s="15" t="str">
        <f>IF(LEN($AA150)=0,"N",IF(LEN($AA150)&gt;1,"Error -- Availability entered in an incorrect format",IF($AA150='Control Panel'!$F$36,$AA150,IF($AA150='Control Panel'!$F$37,$AA150,IF($AA150='Control Panel'!$F$38,$AA150,IF($AA150='Control Panel'!$F$39,$AA150,IF($AA150='Control Panel'!$F$40,$AA150,IF($AA150='Control Panel'!$F$41,$AA150,"Error -- Availability entered in an incorrect format"))))))))</f>
        <v>N</v>
      </c>
    </row>
    <row r="151" spans="1:28" s="15" customFormat="1" x14ac:dyDescent="0.25">
      <c r="A151" s="7">
        <v>139</v>
      </c>
      <c r="B151" s="371" t="s">
        <v>2810</v>
      </c>
      <c r="C151" s="281" t="s">
        <v>5</v>
      </c>
      <c r="D151" s="231"/>
      <c r="E151" s="268"/>
      <c r="F151" s="215" t="str">
        <f t="shared" si="4"/>
        <v>N/A</v>
      </c>
      <c r="G151" s="6"/>
      <c r="AA151" s="15" t="str">
        <f t="shared" si="5"/>
        <v/>
      </c>
      <c r="AB151" s="15" t="str">
        <f>IF(LEN($AA151)=0,"N",IF(LEN($AA151)&gt;1,"Error -- Availability entered in an incorrect format",IF($AA151='Control Panel'!$F$36,$AA151,IF($AA151='Control Panel'!$F$37,$AA151,IF($AA151='Control Panel'!$F$38,$AA151,IF($AA151='Control Panel'!$F$39,$AA151,IF($AA151='Control Panel'!$F$40,$AA151,IF($AA151='Control Panel'!$F$41,$AA151,"Error -- Availability entered in an incorrect format"))))))))</f>
        <v>N</v>
      </c>
    </row>
    <row r="152" spans="1:28" s="15" customFormat="1" x14ac:dyDescent="0.25">
      <c r="A152" s="7">
        <v>140</v>
      </c>
      <c r="B152" s="371" t="s">
        <v>2811</v>
      </c>
      <c r="C152" s="281" t="s">
        <v>5</v>
      </c>
      <c r="D152" s="231"/>
      <c r="E152" s="268"/>
      <c r="F152" s="215" t="str">
        <f t="shared" si="4"/>
        <v>N/A</v>
      </c>
      <c r="G152" s="6"/>
      <c r="AA152" s="15" t="str">
        <f t="shared" si="5"/>
        <v/>
      </c>
      <c r="AB152" s="15" t="str">
        <f>IF(LEN($AA152)=0,"N",IF(LEN($AA152)&gt;1,"Error -- Availability entered in an incorrect format",IF($AA152='Control Panel'!$F$36,$AA152,IF($AA152='Control Panel'!$F$37,$AA152,IF($AA152='Control Panel'!$F$38,$AA152,IF($AA152='Control Panel'!$F$39,$AA152,IF($AA152='Control Panel'!$F$40,$AA152,IF($AA152='Control Panel'!$F$41,$AA152,"Error -- Availability entered in an incorrect format"))))))))</f>
        <v>N</v>
      </c>
    </row>
    <row r="153" spans="1:28" s="15" customFormat="1" x14ac:dyDescent="0.25">
      <c r="A153" s="7">
        <v>141</v>
      </c>
      <c r="B153" s="371" t="s">
        <v>2812</v>
      </c>
      <c r="C153" s="281" t="s">
        <v>5</v>
      </c>
      <c r="D153" s="231"/>
      <c r="E153" s="268"/>
      <c r="F153" s="215" t="str">
        <f t="shared" si="4"/>
        <v>N/A</v>
      </c>
      <c r="G153" s="6"/>
      <c r="AA153" s="15" t="str">
        <f t="shared" si="5"/>
        <v/>
      </c>
      <c r="AB153" s="15" t="str">
        <f>IF(LEN($AA153)=0,"N",IF(LEN($AA153)&gt;1,"Error -- Availability entered in an incorrect format",IF($AA153='Control Panel'!$F$36,$AA153,IF($AA153='Control Panel'!$F$37,$AA153,IF($AA153='Control Panel'!$F$38,$AA153,IF($AA153='Control Panel'!$F$39,$AA153,IF($AA153='Control Panel'!$F$40,$AA153,IF($AA153='Control Panel'!$F$41,$AA153,"Error -- Availability entered in an incorrect format"))))))))</f>
        <v>N</v>
      </c>
    </row>
    <row r="154" spans="1:28" s="15" customFormat="1" x14ac:dyDescent="0.25">
      <c r="A154" s="7">
        <v>142</v>
      </c>
      <c r="B154" s="371" t="s">
        <v>2813</v>
      </c>
      <c r="C154" s="281" t="s">
        <v>5</v>
      </c>
      <c r="D154" s="231"/>
      <c r="E154" s="268"/>
      <c r="F154" s="215" t="str">
        <f t="shared" si="4"/>
        <v>N/A</v>
      </c>
      <c r="G154" s="6"/>
      <c r="AA154" s="15" t="str">
        <f t="shared" si="5"/>
        <v/>
      </c>
      <c r="AB154" s="15" t="str">
        <f>IF(LEN($AA154)=0,"N",IF(LEN($AA154)&gt;1,"Error -- Availability entered in an incorrect format",IF($AA154='Control Panel'!$F$36,$AA154,IF($AA154='Control Panel'!$F$37,$AA154,IF($AA154='Control Panel'!$F$38,$AA154,IF($AA154='Control Panel'!$F$39,$AA154,IF($AA154='Control Panel'!$F$40,$AA154,IF($AA154='Control Panel'!$F$41,$AA154,"Error -- Availability entered in an incorrect format"))))))))</f>
        <v>N</v>
      </c>
    </row>
    <row r="155" spans="1:28" s="15" customFormat="1" x14ac:dyDescent="0.25">
      <c r="A155" s="7">
        <v>143</v>
      </c>
      <c r="B155" s="371" t="s">
        <v>2814</v>
      </c>
      <c r="C155" s="281" t="s">
        <v>5</v>
      </c>
      <c r="D155" s="231"/>
      <c r="E155" s="268"/>
      <c r="F155" s="215" t="str">
        <f t="shared" si="4"/>
        <v>N/A</v>
      </c>
      <c r="G155" s="6"/>
      <c r="AA155" s="15" t="str">
        <f t="shared" si="5"/>
        <v/>
      </c>
      <c r="AB155" s="15" t="str">
        <f>IF(LEN($AA155)=0,"N",IF(LEN($AA155)&gt;1,"Error -- Availability entered in an incorrect format",IF($AA155='Control Panel'!$F$36,$AA155,IF($AA155='Control Panel'!$F$37,$AA155,IF($AA155='Control Panel'!$F$38,$AA155,IF($AA155='Control Panel'!$F$39,$AA155,IF($AA155='Control Panel'!$F$40,$AA155,IF($AA155='Control Panel'!$F$41,$AA155,"Error -- Availability entered in an incorrect format"))))))))</f>
        <v>N</v>
      </c>
    </row>
    <row r="156" spans="1:28" s="15" customFormat="1" x14ac:dyDescent="0.25">
      <c r="A156" s="7">
        <v>144</v>
      </c>
      <c r="B156" s="371" t="s">
        <v>2815</v>
      </c>
      <c r="C156" s="281" t="s">
        <v>5</v>
      </c>
      <c r="D156" s="231"/>
      <c r="E156" s="268"/>
      <c r="F156" s="215" t="str">
        <f t="shared" si="4"/>
        <v>N/A</v>
      </c>
      <c r="G156" s="6"/>
      <c r="AA156" s="15" t="str">
        <f t="shared" si="5"/>
        <v/>
      </c>
      <c r="AB156" s="15" t="str">
        <f>IF(LEN($AA156)=0,"N",IF(LEN($AA156)&gt;1,"Error -- Availability entered in an incorrect format",IF($AA156='Control Panel'!$F$36,$AA156,IF($AA156='Control Panel'!$F$37,$AA156,IF($AA156='Control Panel'!$F$38,$AA156,IF($AA156='Control Panel'!$F$39,$AA156,IF($AA156='Control Panel'!$F$40,$AA156,IF($AA156='Control Panel'!$F$41,$AA156,"Error -- Availability entered in an incorrect format"))))))))</f>
        <v>N</v>
      </c>
    </row>
    <row r="157" spans="1:28" s="15" customFormat="1" x14ac:dyDescent="0.25">
      <c r="A157" s="7">
        <v>145</v>
      </c>
      <c r="B157" s="279" t="s">
        <v>2854</v>
      </c>
      <c r="C157" s="370"/>
      <c r="D157" s="231"/>
      <c r="E157" s="268"/>
      <c r="F157" s="215" t="str">
        <f t="shared" si="4"/>
        <v>N/A</v>
      </c>
      <c r="G157" s="6"/>
      <c r="AA157" s="15" t="str">
        <f t="shared" si="5"/>
        <v/>
      </c>
      <c r="AB157" s="15" t="str">
        <f>IF(LEN($AA157)=0,"N",IF(LEN($AA157)&gt;1,"Error -- Availability entered in an incorrect format",IF($AA157='Control Panel'!$F$36,$AA157,IF($AA157='Control Panel'!$F$37,$AA157,IF($AA157='Control Panel'!$F$38,$AA157,IF($AA157='Control Panel'!$F$39,$AA157,IF($AA157='Control Panel'!$F$40,$AA157,IF($AA157='Control Panel'!$F$41,$AA157,"Error -- Availability entered in an incorrect format"))))))))</f>
        <v>N</v>
      </c>
    </row>
    <row r="158" spans="1:28" s="15" customFormat="1" x14ac:dyDescent="0.25">
      <c r="A158" s="7">
        <v>146</v>
      </c>
      <c r="B158" s="371" t="s">
        <v>2855</v>
      </c>
      <c r="C158" s="281" t="s">
        <v>5</v>
      </c>
      <c r="D158" s="231"/>
      <c r="E158" s="268"/>
      <c r="F158" s="215" t="str">
        <f t="shared" si="4"/>
        <v>N/A</v>
      </c>
      <c r="G158" s="6"/>
      <c r="AA158" s="15" t="str">
        <f t="shared" si="5"/>
        <v/>
      </c>
      <c r="AB158" s="15" t="str">
        <f>IF(LEN($AA158)=0,"N",IF(LEN($AA158)&gt;1,"Error -- Availability entered in an incorrect format",IF($AA158='Control Panel'!$F$36,$AA158,IF($AA158='Control Panel'!$F$37,$AA158,IF($AA158='Control Panel'!$F$38,$AA158,IF($AA158='Control Panel'!$F$39,$AA158,IF($AA158='Control Panel'!$F$40,$AA158,IF($AA158='Control Panel'!$F$41,$AA158,"Error -- Availability entered in an incorrect format"))))))))</f>
        <v>N</v>
      </c>
    </row>
    <row r="159" spans="1:28" s="15" customFormat="1" x14ac:dyDescent="0.25">
      <c r="A159" s="7">
        <v>147</v>
      </c>
      <c r="B159" s="371" t="s">
        <v>2856</v>
      </c>
      <c r="C159" s="281" t="s">
        <v>5</v>
      </c>
      <c r="D159" s="231"/>
      <c r="E159" s="268"/>
      <c r="F159" s="215" t="str">
        <f t="shared" si="4"/>
        <v>N/A</v>
      </c>
      <c r="G159" s="6"/>
      <c r="AA159" s="15" t="str">
        <f t="shared" si="5"/>
        <v/>
      </c>
      <c r="AB159" s="15" t="str">
        <f>IF(LEN($AA159)=0,"N",IF(LEN($AA159)&gt;1,"Error -- Availability entered in an incorrect format",IF($AA159='Control Panel'!$F$36,$AA159,IF($AA159='Control Panel'!$F$37,$AA159,IF($AA159='Control Panel'!$F$38,$AA159,IF($AA159='Control Panel'!$F$39,$AA159,IF($AA159='Control Panel'!$F$40,$AA159,IF($AA159='Control Panel'!$F$41,$AA159,"Error -- Availability entered in an incorrect format"))))))))</f>
        <v>N</v>
      </c>
    </row>
    <row r="160" spans="1:28" s="15" customFormat="1" x14ac:dyDescent="0.25">
      <c r="A160" s="7">
        <v>148</v>
      </c>
      <c r="B160" s="371" t="s">
        <v>2857</v>
      </c>
      <c r="C160" s="281" t="s">
        <v>6</v>
      </c>
      <c r="D160" s="231"/>
      <c r="E160" s="268"/>
      <c r="F160" s="215" t="str">
        <f t="shared" si="4"/>
        <v>N/A</v>
      </c>
      <c r="G160" s="6"/>
      <c r="AA160" s="15" t="str">
        <f t="shared" si="5"/>
        <v/>
      </c>
      <c r="AB160" s="15" t="str">
        <f>IF(LEN($AA160)=0,"N",IF(LEN($AA160)&gt;1,"Error -- Availability entered in an incorrect format",IF($AA160='Control Panel'!$F$36,$AA160,IF($AA160='Control Panel'!$F$37,$AA160,IF($AA160='Control Panel'!$F$38,$AA160,IF($AA160='Control Panel'!$F$39,$AA160,IF($AA160='Control Panel'!$F$40,$AA160,IF($AA160='Control Panel'!$F$41,$AA160,"Error -- Availability entered in an incorrect format"))))))))</f>
        <v>N</v>
      </c>
    </row>
    <row r="161" spans="1:28" s="15" customFormat="1" x14ac:dyDescent="0.25">
      <c r="A161" s="7">
        <v>149</v>
      </c>
      <c r="B161" s="371" t="s">
        <v>2858</v>
      </c>
      <c r="C161" s="281" t="s">
        <v>5</v>
      </c>
      <c r="D161" s="231"/>
      <c r="E161" s="268"/>
      <c r="F161" s="215" t="str">
        <f t="shared" si="4"/>
        <v>N/A</v>
      </c>
      <c r="G161" s="6"/>
      <c r="AA161" s="15" t="str">
        <f t="shared" si="5"/>
        <v/>
      </c>
      <c r="AB161" s="15" t="str">
        <f>IF(LEN($AA161)=0,"N",IF(LEN($AA161)&gt;1,"Error -- Availability entered in an incorrect format",IF($AA161='Control Panel'!$F$36,$AA161,IF($AA161='Control Panel'!$F$37,$AA161,IF($AA161='Control Panel'!$F$38,$AA161,IF($AA161='Control Panel'!$F$39,$AA161,IF($AA161='Control Panel'!$F$40,$AA161,IF($AA161='Control Panel'!$F$41,$AA161,"Error -- Availability entered in an incorrect format"))))))))</f>
        <v>N</v>
      </c>
    </row>
    <row r="162" spans="1:28" s="15" customFormat="1" x14ac:dyDescent="0.25">
      <c r="A162" s="7">
        <v>150</v>
      </c>
      <c r="B162" s="371" t="s">
        <v>2859</v>
      </c>
      <c r="C162" s="281" t="s">
        <v>5</v>
      </c>
      <c r="D162" s="231"/>
      <c r="E162" s="268"/>
      <c r="F162" s="215" t="str">
        <f t="shared" si="4"/>
        <v>N/A</v>
      </c>
      <c r="G162" s="6"/>
      <c r="AA162" s="15" t="str">
        <f t="shared" si="5"/>
        <v/>
      </c>
      <c r="AB162" s="15" t="str">
        <f>IF(LEN($AA162)=0,"N",IF(LEN($AA162)&gt;1,"Error -- Availability entered in an incorrect format",IF($AA162='Control Panel'!$F$36,$AA162,IF($AA162='Control Panel'!$F$37,$AA162,IF($AA162='Control Panel'!$F$38,$AA162,IF($AA162='Control Panel'!$F$39,$AA162,IF($AA162='Control Panel'!$F$40,$AA162,IF($AA162='Control Panel'!$F$41,$AA162,"Error -- Availability entered in an incorrect format"))))))))</f>
        <v>N</v>
      </c>
    </row>
    <row r="163" spans="1:28" s="15" customFormat="1" ht="30" x14ac:dyDescent="0.25">
      <c r="A163" s="7">
        <v>151</v>
      </c>
      <c r="B163" s="371" t="s">
        <v>2860</v>
      </c>
      <c r="C163" s="281" t="s">
        <v>5</v>
      </c>
      <c r="D163" s="231"/>
      <c r="E163" s="268"/>
      <c r="F163" s="215" t="str">
        <f t="shared" si="4"/>
        <v>N/A</v>
      </c>
      <c r="G163" s="6"/>
      <c r="AA163" s="15" t="str">
        <f t="shared" si="5"/>
        <v/>
      </c>
      <c r="AB163" s="15" t="str">
        <f>IF(LEN($AA163)=0,"N",IF(LEN($AA163)&gt;1,"Error -- Availability entered in an incorrect format",IF($AA163='Control Panel'!$F$36,$AA163,IF($AA163='Control Panel'!$F$37,$AA163,IF($AA163='Control Panel'!$F$38,$AA163,IF($AA163='Control Panel'!$F$39,$AA163,IF($AA163='Control Panel'!$F$40,$AA163,IF($AA163='Control Panel'!$F$41,$AA163,"Error -- Availability entered in an incorrect format"))))))))</f>
        <v>N</v>
      </c>
    </row>
    <row r="164" spans="1:28" s="15" customFormat="1" x14ac:dyDescent="0.25">
      <c r="A164" s="7">
        <v>152</v>
      </c>
      <c r="B164" s="371" t="s">
        <v>2861</v>
      </c>
      <c r="C164" s="281" t="s">
        <v>6</v>
      </c>
      <c r="D164" s="231"/>
      <c r="E164" s="268"/>
      <c r="F164" s="215" t="str">
        <f t="shared" si="4"/>
        <v>N/A</v>
      </c>
      <c r="G164" s="6"/>
      <c r="AA164" s="15" t="str">
        <f t="shared" si="5"/>
        <v/>
      </c>
      <c r="AB164" s="15" t="str">
        <f>IF(LEN($AA164)=0,"N",IF(LEN($AA164)&gt;1,"Error -- Availability entered in an incorrect format",IF($AA164='Control Panel'!$F$36,$AA164,IF($AA164='Control Panel'!$F$37,$AA164,IF($AA164='Control Panel'!$F$38,$AA164,IF($AA164='Control Panel'!$F$39,$AA164,IF($AA164='Control Panel'!$F$40,$AA164,IF($AA164='Control Panel'!$F$41,$AA164,"Error -- Availability entered in an incorrect format"))))))))</f>
        <v>N</v>
      </c>
    </row>
    <row r="165" spans="1:28" s="15" customFormat="1" x14ac:dyDescent="0.25">
      <c r="A165" s="7">
        <v>153</v>
      </c>
      <c r="B165" s="371" t="s">
        <v>2862</v>
      </c>
      <c r="C165" s="281" t="s">
        <v>5</v>
      </c>
      <c r="D165" s="231"/>
      <c r="E165" s="268"/>
      <c r="F165" s="215" t="str">
        <f t="shared" si="4"/>
        <v>N/A</v>
      </c>
      <c r="G165" s="6"/>
      <c r="AA165" s="15" t="str">
        <f t="shared" si="5"/>
        <v/>
      </c>
      <c r="AB165" s="15" t="str">
        <f>IF(LEN($AA165)=0,"N",IF(LEN($AA165)&gt;1,"Error -- Availability entered in an incorrect format",IF($AA165='Control Panel'!$F$36,$AA165,IF($AA165='Control Panel'!$F$37,$AA165,IF($AA165='Control Panel'!$F$38,$AA165,IF($AA165='Control Panel'!$F$39,$AA165,IF($AA165='Control Panel'!$F$40,$AA165,IF($AA165='Control Panel'!$F$41,$AA165,"Error -- Availability entered in an incorrect format"))))))))</f>
        <v>N</v>
      </c>
    </row>
    <row r="166" spans="1:28" s="15" customFormat="1" ht="30" x14ac:dyDescent="0.25">
      <c r="A166" s="7">
        <v>154</v>
      </c>
      <c r="B166" s="371" t="s">
        <v>2863</v>
      </c>
      <c r="C166" s="281" t="s">
        <v>5</v>
      </c>
      <c r="D166" s="231"/>
      <c r="E166" s="268"/>
      <c r="F166" s="215" t="str">
        <f t="shared" si="4"/>
        <v>N/A</v>
      </c>
      <c r="G166" s="6"/>
      <c r="AA166" s="15" t="str">
        <f t="shared" si="5"/>
        <v/>
      </c>
      <c r="AB166" s="15" t="str">
        <f>IF(LEN($AA166)=0,"N",IF(LEN($AA166)&gt;1,"Error -- Availability entered in an incorrect format",IF($AA166='Control Panel'!$F$36,$AA166,IF($AA166='Control Panel'!$F$37,$AA166,IF($AA166='Control Panel'!$F$38,$AA166,IF($AA166='Control Panel'!$F$39,$AA166,IF($AA166='Control Panel'!$F$40,$AA166,IF($AA166='Control Panel'!$F$41,$AA166,"Error -- Availability entered in an incorrect format"))))))))</f>
        <v>N</v>
      </c>
    </row>
    <row r="167" spans="1:28" s="15" customFormat="1" ht="45" x14ac:dyDescent="0.25">
      <c r="A167" s="7">
        <v>155</v>
      </c>
      <c r="B167" s="371" t="s">
        <v>2864</v>
      </c>
      <c r="C167" s="281" t="s">
        <v>6</v>
      </c>
      <c r="D167" s="231"/>
      <c r="E167" s="268"/>
      <c r="F167" s="215" t="str">
        <f t="shared" si="4"/>
        <v>N/A</v>
      </c>
      <c r="G167" s="6"/>
      <c r="AA167" s="15" t="str">
        <f t="shared" si="5"/>
        <v/>
      </c>
      <c r="AB167" s="15" t="str">
        <f>IF(LEN($AA167)=0,"N",IF(LEN($AA167)&gt;1,"Error -- Availability entered in an incorrect format",IF($AA167='Control Panel'!$F$36,$AA167,IF($AA167='Control Panel'!$F$37,$AA167,IF($AA167='Control Panel'!$F$38,$AA167,IF($AA167='Control Panel'!$F$39,$AA167,IF($AA167='Control Panel'!$F$40,$AA167,IF($AA167='Control Panel'!$F$41,$AA167,"Error -- Availability entered in an incorrect format"))))))))</f>
        <v>N</v>
      </c>
    </row>
    <row r="168" spans="1:28" s="15" customFormat="1" x14ac:dyDescent="0.25">
      <c r="A168" s="7">
        <v>156</v>
      </c>
      <c r="B168" s="371" t="s">
        <v>2865</v>
      </c>
      <c r="C168" s="281" t="s">
        <v>5</v>
      </c>
      <c r="D168" s="231"/>
      <c r="E168" s="268"/>
      <c r="F168" s="215" t="str">
        <f t="shared" si="4"/>
        <v>N/A</v>
      </c>
      <c r="G168" s="6"/>
      <c r="AA168" s="15" t="str">
        <f t="shared" si="5"/>
        <v/>
      </c>
      <c r="AB168" s="15" t="str">
        <f>IF(LEN($AA168)=0,"N",IF(LEN($AA168)&gt;1,"Error -- Availability entered in an incorrect format",IF($AA168='Control Panel'!$F$36,$AA168,IF($AA168='Control Panel'!$F$37,$AA168,IF($AA168='Control Panel'!$F$38,$AA168,IF($AA168='Control Panel'!$F$39,$AA168,IF($AA168='Control Panel'!$F$40,$AA168,IF($AA168='Control Panel'!$F$41,$AA168,"Error -- Availability entered in an incorrect format"))))))))</f>
        <v>N</v>
      </c>
    </row>
    <row r="169" spans="1:28" s="15" customFormat="1" x14ac:dyDescent="0.25">
      <c r="A169" s="7">
        <v>157</v>
      </c>
      <c r="B169" s="371" t="s">
        <v>2866</v>
      </c>
      <c r="C169" s="281" t="s">
        <v>5</v>
      </c>
      <c r="D169" s="231"/>
      <c r="E169" s="268"/>
      <c r="F169" s="215" t="str">
        <f t="shared" si="4"/>
        <v>N/A</v>
      </c>
      <c r="G169" s="6"/>
      <c r="AA169" s="15" t="str">
        <f t="shared" si="5"/>
        <v/>
      </c>
      <c r="AB169" s="15" t="str">
        <f>IF(LEN($AA169)=0,"N",IF(LEN($AA169)&gt;1,"Error -- Availability entered in an incorrect format",IF($AA169='Control Panel'!$F$36,$AA169,IF($AA169='Control Panel'!$F$37,$AA169,IF($AA169='Control Panel'!$F$38,$AA169,IF($AA169='Control Panel'!$F$39,$AA169,IF($AA169='Control Panel'!$F$40,$AA169,IF($AA169='Control Panel'!$F$41,$AA169,"Error -- Availability entered in an incorrect format"))))))))</f>
        <v>N</v>
      </c>
    </row>
    <row r="170" spans="1:28" s="15" customFormat="1" ht="30" x14ac:dyDescent="0.25">
      <c r="A170" s="7">
        <v>158</v>
      </c>
      <c r="B170" s="371" t="s">
        <v>2867</v>
      </c>
      <c r="C170" s="281" t="s">
        <v>5</v>
      </c>
      <c r="D170" s="231"/>
      <c r="E170" s="268"/>
      <c r="F170" s="215" t="str">
        <f t="shared" si="4"/>
        <v>N/A</v>
      </c>
      <c r="G170" s="6"/>
      <c r="AA170" s="15" t="str">
        <f t="shared" si="5"/>
        <v/>
      </c>
      <c r="AB170" s="15" t="str">
        <f>IF(LEN($AA170)=0,"N",IF(LEN($AA170)&gt;1,"Error -- Availability entered in an incorrect format",IF($AA170='Control Panel'!$F$36,$AA170,IF($AA170='Control Panel'!$F$37,$AA170,IF($AA170='Control Panel'!$F$38,$AA170,IF($AA170='Control Panel'!$F$39,$AA170,IF($AA170='Control Panel'!$F$40,$AA170,IF($AA170='Control Panel'!$F$41,$AA170,"Error -- Availability entered in an incorrect format"))))))))</f>
        <v>N</v>
      </c>
    </row>
    <row r="171" spans="1:28" s="15" customFormat="1" x14ac:dyDescent="0.25">
      <c r="A171" s="7">
        <v>159</v>
      </c>
      <c r="B171" s="371" t="s">
        <v>2868</v>
      </c>
      <c r="C171" s="281" t="s">
        <v>5</v>
      </c>
      <c r="D171" s="231"/>
      <c r="E171" s="268"/>
      <c r="F171" s="215" t="str">
        <f t="shared" si="4"/>
        <v>N/A</v>
      </c>
      <c r="G171" s="6"/>
      <c r="AA171" s="15" t="str">
        <f t="shared" si="5"/>
        <v/>
      </c>
      <c r="AB171" s="15" t="str">
        <f>IF(LEN($AA171)=0,"N",IF(LEN($AA171)&gt;1,"Error -- Availability entered in an incorrect format",IF($AA171='Control Panel'!$F$36,$AA171,IF($AA171='Control Panel'!$F$37,$AA171,IF($AA171='Control Panel'!$F$38,$AA171,IF($AA171='Control Panel'!$F$39,$AA171,IF($AA171='Control Panel'!$F$40,$AA171,IF($AA171='Control Panel'!$F$41,$AA171,"Error -- Availability entered in an incorrect format"))))))))</f>
        <v>N</v>
      </c>
    </row>
    <row r="172" spans="1:28" s="15" customFormat="1" x14ac:dyDescent="0.25">
      <c r="A172" s="7">
        <v>160</v>
      </c>
      <c r="B172" s="371" t="s">
        <v>2869</v>
      </c>
      <c r="C172" s="281" t="s">
        <v>5</v>
      </c>
      <c r="D172" s="231"/>
      <c r="E172" s="268"/>
      <c r="F172" s="215" t="str">
        <f t="shared" si="4"/>
        <v>N/A</v>
      </c>
      <c r="G172" s="6"/>
      <c r="AA172" s="15" t="str">
        <f t="shared" si="5"/>
        <v/>
      </c>
      <c r="AB172" s="15" t="str">
        <f>IF(LEN($AA172)=0,"N",IF(LEN($AA172)&gt;1,"Error -- Availability entered in an incorrect format",IF($AA172='Control Panel'!$F$36,$AA172,IF($AA172='Control Panel'!$F$37,$AA172,IF($AA172='Control Panel'!$F$38,$AA172,IF($AA172='Control Panel'!$F$39,$AA172,IF($AA172='Control Panel'!$F$40,$AA172,IF($AA172='Control Panel'!$F$41,$AA172,"Error -- Availability entered in an incorrect format"))))))))</f>
        <v>N</v>
      </c>
    </row>
    <row r="173" spans="1:28" s="15" customFormat="1" x14ac:dyDescent="0.25">
      <c r="A173" s="7">
        <v>161</v>
      </c>
      <c r="B173" s="371" t="s">
        <v>2870</v>
      </c>
      <c r="C173" s="281" t="s">
        <v>5</v>
      </c>
      <c r="D173" s="231"/>
      <c r="E173" s="268"/>
      <c r="F173" s="215" t="str">
        <f t="shared" si="4"/>
        <v>N/A</v>
      </c>
      <c r="G173" s="6"/>
      <c r="AA173" s="15" t="str">
        <f t="shared" si="5"/>
        <v/>
      </c>
      <c r="AB173" s="15" t="str">
        <f>IF(LEN($AA173)=0,"N",IF(LEN($AA173)&gt;1,"Error -- Availability entered in an incorrect format",IF($AA173='Control Panel'!$F$36,$AA173,IF($AA173='Control Panel'!$F$37,$AA173,IF($AA173='Control Panel'!$F$38,$AA173,IF($AA173='Control Panel'!$F$39,$AA173,IF($AA173='Control Panel'!$F$40,$AA173,IF($AA173='Control Panel'!$F$41,$AA173,"Error -- Availability entered in an incorrect format"))))))))</f>
        <v>N</v>
      </c>
    </row>
    <row r="174" spans="1:28" s="15" customFormat="1" x14ac:dyDescent="0.25">
      <c r="A174" s="7">
        <v>162</v>
      </c>
      <c r="B174" s="371" t="s">
        <v>2871</v>
      </c>
      <c r="C174" s="281" t="s">
        <v>5</v>
      </c>
      <c r="D174" s="231"/>
      <c r="E174" s="268"/>
      <c r="F174" s="215" t="str">
        <f t="shared" si="4"/>
        <v>N/A</v>
      </c>
      <c r="G174" s="6"/>
      <c r="AA174" s="15" t="str">
        <f t="shared" si="5"/>
        <v/>
      </c>
      <c r="AB174" s="15" t="str">
        <f>IF(LEN($AA174)=0,"N",IF(LEN($AA174)&gt;1,"Error -- Availability entered in an incorrect format",IF($AA174='Control Panel'!$F$36,$AA174,IF($AA174='Control Panel'!$F$37,$AA174,IF($AA174='Control Panel'!$F$38,$AA174,IF($AA174='Control Panel'!$F$39,$AA174,IF($AA174='Control Panel'!$F$40,$AA174,IF($AA174='Control Panel'!$F$41,$AA174,"Error -- Availability entered in an incorrect format"))))))))</f>
        <v>N</v>
      </c>
    </row>
    <row r="175" spans="1:28" s="15" customFormat="1" x14ac:dyDescent="0.25">
      <c r="A175" s="7">
        <v>163</v>
      </c>
      <c r="B175" s="371" t="s">
        <v>2872</v>
      </c>
      <c r="C175" s="281" t="s">
        <v>5</v>
      </c>
      <c r="D175" s="231"/>
      <c r="E175" s="268"/>
      <c r="F175" s="215" t="str">
        <f t="shared" si="4"/>
        <v>N/A</v>
      </c>
      <c r="G175" s="6"/>
      <c r="AA175" s="15" t="str">
        <f t="shared" si="5"/>
        <v/>
      </c>
      <c r="AB175" s="15" t="str">
        <f>IF(LEN($AA175)=0,"N",IF(LEN($AA175)&gt;1,"Error -- Availability entered in an incorrect format",IF($AA175='Control Panel'!$F$36,$AA175,IF($AA175='Control Panel'!$F$37,$AA175,IF($AA175='Control Panel'!$F$38,$AA175,IF($AA175='Control Panel'!$F$39,$AA175,IF($AA175='Control Panel'!$F$40,$AA175,IF($AA175='Control Panel'!$F$41,$AA175,"Error -- Availability entered in an incorrect format"))))))))</f>
        <v>N</v>
      </c>
    </row>
    <row r="176" spans="1:28" s="15" customFormat="1" x14ac:dyDescent="0.25">
      <c r="A176" s="7">
        <v>164</v>
      </c>
      <c r="B176" s="371" t="s">
        <v>2873</v>
      </c>
      <c r="C176" s="281" t="s">
        <v>5</v>
      </c>
      <c r="D176" s="231"/>
      <c r="E176" s="268"/>
      <c r="F176" s="215" t="str">
        <f t="shared" si="4"/>
        <v>N/A</v>
      </c>
      <c r="G176" s="6"/>
      <c r="AA176" s="15" t="str">
        <f t="shared" si="5"/>
        <v/>
      </c>
      <c r="AB176" s="15" t="str">
        <f>IF(LEN($AA176)=0,"N",IF(LEN($AA176)&gt;1,"Error -- Availability entered in an incorrect format",IF($AA176='Control Panel'!$F$36,$AA176,IF($AA176='Control Panel'!$F$37,$AA176,IF($AA176='Control Panel'!$F$38,$AA176,IF($AA176='Control Panel'!$F$39,$AA176,IF($AA176='Control Panel'!$F$40,$AA176,IF($AA176='Control Panel'!$F$41,$AA176,"Error -- Availability entered in an incorrect format"))))))))</f>
        <v>N</v>
      </c>
    </row>
    <row r="177" spans="1:28" s="15" customFormat="1" x14ac:dyDescent="0.25">
      <c r="A177" s="7">
        <v>165</v>
      </c>
      <c r="B177" s="371" t="s">
        <v>2874</v>
      </c>
      <c r="C177" s="281" t="s">
        <v>5</v>
      </c>
      <c r="D177" s="231"/>
      <c r="E177" s="268"/>
      <c r="F177" s="215" t="str">
        <f t="shared" si="4"/>
        <v>N/A</v>
      </c>
      <c r="G177" s="6"/>
      <c r="AA177" s="15" t="str">
        <f t="shared" si="5"/>
        <v/>
      </c>
      <c r="AB177" s="15" t="str">
        <f>IF(LEN($AA177)=0,"N",IF(LEN($AA177)&gt;1,"Error -- Availability entered in an incorrect format",IF($AA177='Control Panel'!$F$36,$AA177,IF($AA177='Control Panel'!$F$37,$AA177,IF($AA177='Control Panel'!$F$38,$AA177,IF($AA177='Control Panel'!$F$39,$AA177,IF($AA177='Control Panel'!$F$40,$AA177,IF($AA177='Control Panel'!$F$41,$AA177,"Error -- Availability entered in an incorrect format"))))))))</f>
        <v>N</v>
      </c>
    </row>
    <row r="178" spans="1:28" s="15" customFormat="1" x14ac:dyDescent="0.25">
      <c r="A178" s="7">
        <v>166</v>
      </c>
      <c r="B178" s="371" t="s">
        <v>2875</v>
      </c>
      <c r="C178" s="281" t="s">
        <v>5</v>
      </c>
      <c r="D178" s="231"/>
      <c r="E178" s="268"/>
      <c r="F178" s="215" t="str">
        <f t="shared" si="4"/>
        <v>N/A</v>
      </c>
      <c r="G178" s="6"/>
      <c r="AA178" s="15" t="str">
        <f t="shared" si="5"/>
        <v/>
      </c>
      <c r="AB178" s="15" t="str">
        <f>IF(LEN($AA178)=0,"N",IF(LEN($AA178)&gt;1,"Error -- Availability entered in an incorrect format",IF($AA178='Control Panel'!$F$36,$AA178,IF($AA178='Control Panel'!$F$37,$AA178,IF($AA178='Control Panel'!$F$38,$AA178,IF($AA178='Control Panel'!$F$39,$AA178,IF($AA178='Control Panel'!$F$40,$AA178,IF($AA178='Control Panel'!$F$41,$AA178,"Error -- Availability entered in an incorrect format"))))))))</f>
        <v>N</v>
      </c>
    </row>
    <row r="179" spans="1:28" s="15" customFormat="1" x14ac:dyDescent="0.25">
      <c r="A179" s="7">
        <v>167</v>
      </c>
      <c r="B179" s="371" t="s">
        <v>2876</v>
      </c>
      <c r="C179" s="281" t="s">
        <v>5</v>
      </c>
      <c r="D179" s="231"/>
      <c r="E179" s="268"/>
      <c r="F179" s="215" t="str">
        <f t="shared" si="4"/>
        <v>N/A</v>
      </c>
      <c r="G179" s="6"/>
      <c r="AA179" s="15" t="str">
        <f t="shared" si="5"/>
        <v/>
      </c>
      <c r="AB179" s="15" t="str">
        <f>IF(LEN($AA179)=0,"N",IF(LEN($AA179)&gt;1,"Error -- Availability entered in an incorrect format",IF($AA179='Control Panel'!$F$36,$AA179,IF($AA179='Control Panel'!$F$37,$AA179,IF($AA179='Control Panel'!$F$38,$AA179,IF($AA179='Control Panel'!$F$39,$AA179,IF($AA179='Control Panel'!$F$40,$AA179,IF($AA179='Control Panel'!$F$41,$AA179,"Error -- Availability entered in an incorrect format"))))))))</f>
        <v>N</v>
      </c>
    </row>
    <row r="180" spans="1:28" s="15" customFormat="1" x14ac:dyDescent="0.25">
      <c r="A180" s="7">
        <v>168</v>
      </c>
      <c r="B180" s="371" t="s">
        <v>2877</v>
      </c>
      <c r="C180" s="281" t="s">
        <v>5</v>
      </c>
      <c r="D180" s="231"/>
      <c r="E180" s="268"/>
      <c r="F180" s="215" t="str">
        <f t="shared" si="4"/>
        <v>N/A</v>
      </c>
      <c r="G180" s="6"/>
      <c r="AA180" s="15" t="str">
        <f t="shared" si="5"/>
        <v/>
      </c>
      <c r="AB180" s="15" t="str">
        <f>IF(LEN($AA180)=0,"N",IF(LEN($AA180)&gt;1,"Error -- Availability entered in an incorrect format",IF($AA180='Control Panel'!$F$36,$AA180,IF($AA180='Control Panel'!$F$37,$AA180,IF($AA180='Control Panel'!$F$38,$AA180,IF($AA180='Control Panel'!$F$39,$AA180,IF($AA180='Control Panel'!$F$40,$AA180,IF($AA180='Control Panel'!$F$41,$AA180,"Error -- Availability entered in an incorrect format"))))))))</f>
        <v>N</v>
      </c>
    </row>
    <row r="181" spans="1:28" s="15" customFormat="1" x14ac:dyDescent="0.25">
      <c r="A181" s="7">
        <v>169</v>
      </c>
      <c r="B181" s="371" t="s">
        <v>2878</v>
      </c>
      <c r="C181" s="281" t="s">
        <v>5</v>
      </c>
      <c r="D181" s="231"/>
      <c r="E181" s="268"/>
      <c r="F181" s="215" t="str">
        <f t="shared" si="4"/>
        <v>N/A</v>
      </c>
      <c r="G181" s="6"/>
      <c r="AA181" s="15" t="str">
        <f t="shared" si="5"/>
        <v/>
      </c>
      <c r="AB181" s="15" t="str">
        <f>IF(LEN($AA181)=0,"N",IF(LEN($AA181)&gt;1,"Error -- Availability entered in an incorrect format",IF($AA181='Control Panel'!$F$36,$AA181,IF($AA181='Control Panel'!$F$37,$AA181,IF($AA181='Control Panel'!$F$38,$AA181,IF($AA181='Control Panel'!$F$39,$AA181,IF($AA181='Control Panel'!$F$40,$AA181,IF($AA181='Control Panel'!$F$41,$AA181,"Error -- Availability entered in an incorrect format"))))))))</f>
        <v>N</v>
      </c>
    </row>
    <row r="182" spans="1:28" s="15" customFormat="1" x14ac:dyDescent="0.25">
      <c r="A182" s="7">
        <v>170</v>
      </c>
      <c r="B182" s="371" t="s">
        <v>2879</v>
      </c>
      <c r="C182" s="281" t="s">
        <v>5</v>
      </c>
      <c r="D182" s="231"/>
      <c r="E182" s="268"/>
      <c r="F182" s="215" t="str">
        <f t="shared" si="4"/>
        <v>N/A</v>
      </c>
      <c r="G182" s="6"/>
      <c r="AA182" s="15" t="str">
        <f t="shared" si="5"/>
        <v/>
      </c>
      <c r="AB182" s="15" t="str">
        <f>IF(LEN($AA182)=0,"N",IF(LEN($AA182)&gt;1,"Error -- Availability entered in an incorrect format",IF($AA182='Control Panel'!$F$36,$AA182,IF($AA182='Control Panel'!$F$37,$AA182,IF($AA182='Control Panel'!$F$38,$AA182,IF($AA182='Control Panel'!$F$39,$AA182,IF($AA182='Control Panel'!$F$40,$AA182,IF($AA182='Control Panel'!$F$41,$AA182,"Error -- Availability entered in an incorrect format"))))))))</f>
        <v>N</v>
      </c>
    </row>
    <row r="183" spans="1:28" s="15" customFormat="1" x14ac:dyDescent="0.25">
      <c r="A183" s="7">
        <v>171</v>
      </c>
      <c r="B183" s="371" t="s">
        <v>2880</v>
      </c>
      <c r="C183" s="281" t="s">
        <v>5</v>
      </c>
      <c r="D183" s="231"/>
      <c r="E183" s="268"/>
      <c r="F183" s="215" t="str">
        <f t="shared" si="4"/>
        <v>N/A</v>
      </c>
      <c r="G183" s="6"/>
      <c r="AA183" s="15" t="str">
        <f t="shared" si="5"/>
        <v/>
      </c>
      <c r="AB183" s="15" t="str">
        <f>IF(LEN($AA183)=0,"N",IF(LEN($AA183)&gt;1,"Error -- Availability entered in an incorrect format",IF($AA183='Control Panel'!$F$36,$AA183,IF($AA183='Control Panel'!$F$37,$AA183,IF($AA183='Control Panel'!$F$38,$AA183,IF($AA183='Control Panel'!$F$39,$AA183,IF($AA183='Control Panel'!$F$40,$AA183,IF($AA183='Control Panel'!$F$41,$AA183,"Error -- Availability entered in an incorrect format"))))))))</f>
        <v>N</v>
      </c>
    </row>
    <row r="184" spans="1:28" s="15" customFormat="1" ht="30" x14ac:dyDescent="0.25">
      <c r="A184" s="7">
        <v>172</v>
      </c>
      <c r="B184" s="371" t="s">
        <v>2881</v>
      </c>
      <c r="C184" s="281" t="s">
        <v>5</v>
      </c>
      <c r="D184" s="231"/>
      <c r="E184" s="268"/>
      <c r="F184" s="215" t="str">
        <f t="shared" si="4"/>
        <v>N/A</v>
      </c>
      <c r="G184" s="6"/>
      <c r="AA184" s="15" t="str">
        <f t="shared" si="5"/>
        <v/>
      </c>
      <c r="AB184" s="15" t="str">
        <f>IF(LEN($AA184)=0,"N",IF(LEN($AA184)&gt;1,"Error -- Availability entered in an incorrect format",IF($AA184='Control Panel'!$F$36,$AA184,IF($AA184='Control Panel'!$F$37,$AA184,IF($AA184='Control Panel'!$F$38,$AA184,IF($AA184='Control Panel'!$F$39,$AA184,IF($AA184='Control Panel'!$F$40,$AA184,IF($AA184='Control Panel'!$F$41,$AA184,"Error -- Availability entered in an incorrect format"))))))))</f>
        <v>N</v>
      </c>
    </row>
    <row r="185" spans="1:28" s="15" customFormat="1" x14ac:dyDescent="0.25">
      <c r="A185" s="7">
        <v>173</v>
      </c>
      <c r="B185" s="371" t="s">
        <v>2882</v>
      </c>
      <c r="C185" s="281" t="s">
        <v>6</v>
      </c>
      <c r="D185" s="231"/>
      <c r="E185" s="268"/>
      <c r="F185" s="215" t="str">
        <f t="shared" si="4"/>
        <v>N/A</v>
      </c>
      <c r="G185" s="6"/>
      <c r="AA185" s="15" t="str">
        <f t="shared" si="5"/>
        <v/>
      </c>
      <c r="AB185" s="15" t="str">
        <f>IF(LEN($AA185)=0,"N",IF(LEN($AA185)&gt;1,"Error -- Availability entered in an incorrect format",IF($AA185='Control Panel'!$F$36,$AA185,IF($AA185='Control Panel'!$F$37,$AA185,IF($AA185='Control Panel'!$F$38,$AA185,IF($AA185='Control Panel'!$F$39,$AA185,IF($AA185='Control Panel'!$F$40,$AA185,IF($AA185='Control Panel'!$F$41,$AA185,"Error -- Availability entered in an incorrect format"))))))))</f>
        <v>N</v>
      </c>
    </row>
    <row r="186" spans="1:28" s="15" customFormat="1" ht="30" x14ac:dyDescent="0.25">
      <c r="A186" s="7">
        <v>174</v>
      </c>
      <c r="B186" s="371" t="s">
        <v>2883</v>
      </c>
      <c r="C186" s="281" t="s">
        <v>5</v>
      </c>
      <c r="D186" s="231"/>
      <c r="E186" s="268"/>
      <c r="F186" s="215" t="str">
        <f t="shared" si="4"/>
        <v>N/A</v>
      </c>
      <c r="G186" s="6"/>
      <c r="AA186" s="15" t="str">
        <f t="shared" si="5"/>
        <v/>
      </c>
      <c r="AB186" s="15" t="str">
        <f>IF(LEN($AA186)=0,"N",IF(LEN($AA186)&gt;1,"Error -- Availability entered in an incorrect format",IF($AA186='Control Panel'!$F$36,$AA186,IF($AA186='Control Panel'!$F$37,$AA186,IF($AA186='Control Panel'!$F$38,$AA186,IF($AA186='Control Panel'!$F$39,$AA186,IF($AA186='Control Panel'!$F$40,$AA186,IF($AA186='Control Panel'!$F$41,$AA186,"Error -- Availability entered in an incorrect format"))))))))</f>
        <v>N</v>
      </c>
    </row>
    <row r="187" spans="1:28" s="15" customFormat="1" x14ac:dyDescent="0.25">
      <c r="A187" s="7">
        <v>175</v>
      </c>
      <c r="B187" s="371" t="s">
        <v>2884</v>
      </c>
      <c r="C187" s="281" t="s">
        <v>5</v>
      </c>
      <c r="D187" s="231"/>
      <c r="E187" s="268"/>
      <c r="F187" s="215" t="str">
        <f t="shared" si="4"/>
        <v>N/A</v>
      </c>
      <c r="G187" s="6"/>
      <c r="AA187" s="15" t="str">
        <f t="shared" si="5"/>
        <v/>
      </c>
      <c r="AB187" s="15" t="str">
        <f>IF(LEN($AA187)=0,"N",IF(LEN($AA187)&gt;1,"Error -- Availability entered in an incorrect format",IF($AA187='Control Panel'!$F$36,$AA187,IF($AA187='Control Panel'!$F$37,$AA187,IF($AA187='Control Panel'!$F$38,$AA187,IF($AA187='Control Panel'!$F$39,$AA187,IF($AA187='Control Panel'!$F$40,$AA187,IF($AA187='Control Panel'!$F$41,$AA187,"Error -- Availability entered in an incorrect format"))))))))</f>
        <v>N</v>
      </c>
    </row>
    <row r="188" spans="1:28" s="15" customFormat="1" x14ac:dyDescent="0.25">
      <c r="A188" s="7">
        <v>176</v>
      </c>
      <c r="B188" s="371" t="s">
        <v>2885</v>
      </c>
      <c r="C188" s="281" t="s">
        <v>5</v>
      </c>
      <c r="D188" s="231"/>
      <c r="E188" s="268"/>
      <c r="F188" s="215" t="str">
        <f t="shared" si="4"/>
        <v>N/A</v>
      </c>
      <c r="G188" s="6"/>
      <c r="AA188" s="15" t="str">
        <f t="shared" si="5"/>
        <v/>
      </c>
      <c r="AB188" s="15" t="str">
        <f>IF(LEN($AA188)=0,"N",IF(LEN($AA188)&gt;1,"Error -- Availability entered in an incorrect format",IF($AA188='Control Panel'!$F$36,$AA188,IF($AA188='Control Panel'!$F$37,$AA188,IF($AA188='Control Panel'!$F$38,$AA188,IF($AA188='Control Panel'!$F$39,$AA188,IF($AA188='Control Panel'!$F$40,$AA188,IF($AA188='Control Panel'!$F$41,$AA188,"Error -- Availability entered in an incorrect format"))))))))</f>
        <v>N</v>
      </c>
    </row>
    <row r="189" spans="1:28" s="15" customFormat="1" x14ac:dyDescent="0.25">
      <c r="A189" s="7">
        <v>177</v>
      </c>
      <c r="B189" s="371" t="s">
        <v>2886</v>
      </c>
      <c r="C189" s="281" t="s">
        <v>5</v>
      </c>
      <c r="D189" s="231"/>
      <c r="E189" s="268"/>
      <c r="F189" s="215" t="str">
        <f t="shared" si="4"/>
        <v>N/A</v>
      </c>
      <c r="G189" s="6"/>
      <c r="AA189" s="15" t="str">
        <f t="shared" si="5"/>
        <v/>
      </c>
      <c r="AB189" s="15" t="str">
        <f>IF(LEN($AA189)=0,"N",IF(LEN($AA189)&gt;1,"Error -- Availability entered in an incorrect format",IF($AA189='Control Panel'!$F$36,$AA189,IF($AA189='Control Panel'!$F$37,$AA189,IF($AA189='Control Panel'!$F$38,$AA189,IF($AA189='Control Panel'!$F$39,$AA189,IF($AA189='Control Panel'!$F$40,$AA189,IF($AA189='Control Panel'!$F$41,$AA189,"Error -- Availability entered in an incorrect format"))))))))</f>
        <v>N</v>
      </c>
    </row>
    <row r="190" spans="1:28" s="15" customFormat="1" x14ac:dyDescent="0.25">
      <c r="A190" s="7">
        <v>178</v>
      </c>
      <c r="B190" s="371" t="s">
        <v>2887</v>
      </c>
      <c r="C190" s="281" t="s">
        <v>5</v>
      </c>
      <c r="D190" s="231"/>
      <c r="E190" s="268"/>
      <c r="F190" s="215" t="str">
        <f t="shared" si="4"/>
        <v>N/A</v>
      </c>
      <c r="G190" s="6"/>
      <c r="AA190" s="15" t="str">
        <f t="shared" si="5"/>
        <v/>
      </c>
      <c r="AB190" s="15" t="str">
        <f>IF(LEN($AA190)=0,"N",IF(LEN($AA190)&gt;1,"Error -- Availability entered in an incorrect format",IF($AA190='Control Panel'!$F$36,$AA190,IF($AA190='Control Panel'!$F$37,$AA190,IF($AA190='Control Panel'!$F$38,$AA190,IF($AA190='Control Panel'!$F$39,$AA190,IF($AA190='Control Panel'!$F$40,$AA190,IF($AA190='Control Panel'!$F$41,$AA190,"Error -- Availability entered in an incorrect format"))))))))</f>
        <v>N</v>
      </c>
    </row>
    <row r="191" spans="1:28" s="15" customFormat="1" x14ac:dyDescent="0.25">
      <c r="A191" s="7">
        <v>179</v>
      </c>
      <c r="B191" s="371" t="s">
        <v>2888</v>
      </c>
      <c r="C191" s="281" t="s">
        <v>5</v>
      </c>
      <c r="D191" s="231"/>
      <c r="E191" s="268"/>
      <c r="F191" s="215" t="str">
        <f t="shared" si="4"/>
        <v>N/A</v>
      </c>
      <c r="G191" s="6"/>
      <c r="AA191" s="15" t="str">
        <f t="shared" si="5"/>
        <v/>
      </c>
      <c r="AB191" s="15" t="str">
        <f>IF(LEN($AA191)=0,"N",IF(LEN($AA191)&gt;1,"Error -- Availability entered in an incorrect format",IF($AA191='Control Panel'!$F$36,$AA191,IF($AA191='Control Panel'!$F$37,$AA191,IF($AA191='Control Panel'!$F$38,$AA191,IF($AA191='Control Panel'!$F$39,$AA191,IF($AA191='Control Panel'!$F$40,$AA191,IF($AA191='Control Panel'!$F$41,$AA191,"Error -- Availability entered in an incorrect format"))))))))</f>
        <v>N</v>
      </c>
    </row>
    <row r="192" spans="1:28" s="15" customFormat="1" x14ac:dyDescent="0.25">
      <c r="A192" s="7">
        <v>180</v>
      </c>
      <c r="B192" s="371" t="s">
        <v>2889</v>
      </c>
      <c r="C192" s="281" t="s">
        <v>6</v>
      </c>
      <c r="D192" s="231"/>
      <c r="E192" s="268"/>
      <c r="F192" s="215" t="str">
        <f t="shared" si="4"/>
        <v>N/A</v>
      </c>
      <c r="G192" s="6"/>
      <c r="AA192" s="15" t="str">
        <f t="shared" si="5"/>
        <v/>
      </c>
      <c r="AB192" s="15" t="str">
        <f>IF(LEN($AA192)=0,"N",IF(LEN($AA192)&gt;1,"Error -- Availability entered in an incorrect format",IF($AA192='Control Panel'!$F$36,$AA192,IF($AA192='Control Panel'!$F$37,$AA192,IF($AA192='Control Panel'!$F$38,$AA192,IF($AA192='Control Panel'!$F$39,$AA192,IF($AA192='Control Panel'!$F$40,$AA192,IF($AA192='Control Panel'!$F$41,$AA192,"Error -- Availability entered in an incorrect format"))))))))</f>
        <v>N</v>
      </c>
    </row>
    <row r="193" spans="1:28" s="15" customFormat="1" x14ac:dyDescent="0.25">
      <c r="A193" s="7">
        <v>181</v>
      </c>
      <c r="B193" s="371" t="s">
        <v>2890</v>
      </c>
      <c r="C193" s="281" t="s">
        <v>6</v>
      </c>
      <c r="D193" s="231"/>
      <c r="E193" s="268"/>
      <c r="F193" s="215" t="str">
        <f t="shared" si="4"/>
        <v>N/A</v>
      </c>
      <c r="G193" s="6"/>
      <c r="AA193" s="15" t="str">
        <f t="shared" si="5"/>
        <v/>
      </c>
      <c r="AB193" s="15" t="str">
        <f>IF(LEN($AA193)=0,"N",IF(LEN($AA193)&gt;1,"Error -- Availability entered in an incorrect format",IF($AA193='Control Panel'!$F$36,$AA193,IF($AA193='Control Panel'!$F$37,$AA193,IF($AA193='Control Panel'!$F$38,$AA193,IF($AA193='Control Panel'!$F$39,$AA193,IF($AA193='Control Panel'!$F$40,$AA193,IF($AA193='Control Panel'!$F$41,$AA193,"Error -- Availability entered in an incorrect format"))))))))</f>
        <v>N</v>
      </c>
    </row>
    <row r="194" spans="1:28" s="15" customFormat="1" x14ac:dyDescent="0.25">
      <c r="A194" s="7">
        <v>182</v>
      </c>
      <c r="B194" s="371" t="s">
        <v>2891</v>
      </c>
      <c r="C194" s="281" t="s">
        <v>5</v>
      </c>
      <c r="D194" s="231"/>
      <c r="E194" s="268"/>
      <c r="F194" s="215" t="str">
        <f t="shared" si="4"/>
        <v>N/A</v>
      </c>
      <c r="G194" s="6"/>
      <c r="AA194" s="15" t="str">
        <f t="shared" si="5"/>
        <v/>
      </c>
      <c r="AB194" s="15" t="str">
        <f>IF(LEN($AA194)=0,"N",IF(LEN($AA194)&gt;1,"Error -- Availability entered in an incorrect format",IF($AA194='Control Panel'!$F$36,$AA194,IF($AA194='Control Panel'!$F$37,$AA194,IF($AA194='Control Panel'!$F$38,$AA194,IF($AA194='Control Panel'!$F$39,$AA194,IF($AA194='Control Panel'!$F$40,$AA194,IF($AA194='Control Panel'!$F$41,$AA194,"Error -- Availability entered in an incorrect format"))))))))</f>
        <v>N</v>
      </c>
    </row>
    <row r="195" spans="1:28" s="15" customFormat="1" x14ac:dyDescent="0.25">
      <c r="A195" s="7">
        <v>183</v>
      </c>
      <c r="B195" s="371" t="s">
        <v>2892</v>
      </c>
      <c r="C195" s="281" t="s">
        <v>5</v>
      </c>
      <c r="D195" s="231"/>
      <c r="E195" s="268"/>
      <c r="F195" s="215" t="str">
        <f t="shared" si="4"/>
        <v>N/A</v>
      </c>
      <c r="G195" s="6"/>
      <c r="AA195" s="15" t="str">
        <f t="shared" si="5"/>
        <v/>
      </c>
      <c r="AB195" s="15" t="str">
        <f>IF(LEN($AA195)=0,"N",IF(LEN($AA195)&gt;1,"Error -- Availability entered in an incorrect format",IF($AA195='Control Panel'!$F$36,$AA195,IF($AA195='Control Panel'!$F$37,$AA195,IF($AA195='Control Panel'!$F$38,$AA195,IF($AA195='Control Panel'!$F$39,$AA195,IF($AA195='Control Panel'!$F$40,$AA195,IF($AA195='Control Panel'!$F$41,$AA195,"Error -- Availability entered in an incorrect format"))))))))</f>
        <v>N</v>
      </c>
    </row>
    <row r="196" spans="1:28" s="15" customFormat="1" ht="30" x14ac:dyDescent="0.25">
      <c r="A196" s="7">
        <v>184</v>
      </c>
      <c r="B196" s="354" t="s">
        <v>2893</v>
      </c>
      <c r="C196" s="281" t="s">
        <v>5</v>
      </c>
      <c r="D196" s="231"/>
      <c r="E196" s="268"/>
      <c r="F196" s="215" t="str">
        <f t="shared" si="4"/>
        <v>N/A</v>
      </c>
      <c r="G196" s="6"/>
      <c r="AA196" s="15" t="str">
        <f t="shared" si="5"/>
        <v/>
      </c>
      <c r="AB196" s="15" t="str">
        <f>IF(LEN($AA196)=0,"N",IF(LEN($AA196)&gt;1,"Error -- Availability entered in an incorrect format",IF($AA196='Control Panel'!$F$36,$AA196,IF($AA196='Control Panel'!$F$37,$AA196,IF($AA196='Control Panel'!$F$38,$AA196,IF($AA196='Control Panel'!$F$39,$AA196,IF($AA196='Control Panel'!$F$40,$AA196,IF($AA196='Control Panel'!$F$41,$AA196,"Error -- Availability entered in an incorrect format"))))))))</f>
        <v>N</v>
      </c>
    </row>
    <row r="197" spans="1:28" s="15" customFormat="1" x14ac:dyDescent="0.25">
      <c r="A197" s="7">
        <v>185</v>
      </c>
      <c r="B197" s="287" t="s">
        <v>2894</v>
      </c>
      <c r="C197" s="281" t="s">
        <v>5</v>
      </c>
      <c r="D197" s="231"/>
      <c r="E197" s="268"/>
      <c r="F197" s="215" t="str">
        <f t="shared" si="4"/>
        <v>N/A</v>
      </c>
      <c r="G197" s="6"/>
      <c r="AA197" s="15" t="str">
        <f t="shared" si="5"/>
        <v/>
      </c>
      <c r="AB197" s="15" t="str">
        <f>IF(LEN($AA197)=0,"N",IF(LEN($AA197)&gt;1,"Error -- Availability entered in an incorrect format",IF($AA197='Control Panel'!$F$36,$AA197,IF($AA197='Control Panel'!$F$37,$AA197,IF($AA197='Control Panel'!$F$38,$AA197,IF($AA197='Control Panel'!$F$39,$AA197,IF($AA197='Control Panel'!$F$40,$AA197,IF($AA197='Control Panel'!$F$41,$AA197,"Error -- Availability entered in an incorrect format"))))))))</f>
        <v>N</v>
      </c>
    </row>
    <row r="198" spans="1:28" s="15" customFormat="1" ht="30" x14ac:dyDescent="0.25">
      <c r="A198" s="7">
        <v>186</v>
      </c>
      <c r="B198" s="279" t="s">
        <v>2895</v>
      </c>
      <c r="C198" s="281" t="s">
        <v>5</v>
      </c>
      <c r="D198" s="231"/>
      <c r="E198" s="268"/>
      <c r="F198" s="215" t="str">
        <f t="shared" si="4"/>
        <v>N/A</v>
      </c>
      <c r="G198" s="6"/>
      <c r="AA198" s="15" t="str">
        <f t="shared" si="5"/>
        <v/>
      </c>
      <c r="AB198" s="15" t="str">
        <f>IF(LEN($AA198)=0,"N",IF(LEN($AA198)&gt;1,"Error -- Availability entered in an incorrect format",IF($AA198='Control Panel'!$F$36,$AA198,IF($AA198='Control Panel'!$F$37,$AA198,IF($AA198='Control Panel'!$F$38,$AA198,IF($AA198='Control Panel'!$F$39,$AA198,IF($AA198='Control Panel'!$F$40,$AA198,IF($AA198='Control Panel'!$F$41,$AA198,"Error -- Availability entered in an incorrect format"))))))))</f>
        <v>N</v>
      </c>
    </row>
    <row r="199" spans="1:28" s="15" customFormat="1" ht="30" x14ac:dyDescent="0.25">
      <c r="A199" s="7">
        <v>187</v>
      </c>
      <c r="B199" s="279" t="s">
        <v>2896</v>
      </c>
      <c r="C199" s="281" t="s">
        <v>5</v>
      </c>
      <c r="D199" s="231"/>
      <c r="E199" s="268"/>
      <c r="F199" s="215" t="str">
        <f t="shared" si="4"/>
        <v>N/A</v>
      </c>
      <c r="G199" s="6"/>
      <c r="AA199" s="15" t="str">
        <f t="shared" si="5"/>
        <v/>
      </c>
      <c r="AB199" s="15" t="str">
        <f>IF(LEN($AA199)=0,"N",IF(LEN($AA199)&gt;1,"Error -- Availability entered in an incorrect format",IF($AA199='Control Panel'!$F$36,$AA199,IF($AA199='Control Panel'!$F$37,$AA199,IF($AA199='Control Panel'!$F$38,$AA199,IF($AA199='Control Panel'!$F$39,$AA199,IF($AA199='Control Panel'!$F$40,$AA199,IF($AA199='Control Panel'!$F$41,$AA199,"Error -- Availability entered in an incorrect format"))))))))</f>
        <v>N</v>
      </c>
    </row>
    <row r="200" spans="1:28" s="15" customFormat="1" ht="30" x14ac:dyDescent="0.25">
      <c r="A200" s="7">
        <v>188</v>
      </c>
      <c r="B200" s="279" t="s">
        <v>2897</v>
      </c>
      <c r="C200" s="281" t="s">
        <v>5</v>
      </c>
      <c r="D200" s="231"/>
      <c r="E200" s="268"/>
      <c r="F200" s="215" t="str">
        <f t="shared" si="4"/>
        <v>N/A</v>
      </c>
      <c r="G200" s="6"/>
      <c r="AA200" s="15" t="str">
        <f t="shared" si="5"/>
        <v/>
      </c>
      <c r="AB200" s="15" t="str">
        <f>IF(LEN($AA200)=0,"N",IF(LEN($AA200)&gt;1,"Error -- Availability entered in an incorrect format",IF($AA200='Control Panel'!$F$36,$AA200,IF($AA200='Control Panel'!$F$37,$AA200,IF($AA200='Control Panel'!$F$38,$AA200,IF($AA200='Control Panel'!$F$39,$AA200,IF($AA200='Control Panel'!$F$40,$AA200,IF($AA200='Control Panel'!$F$41,$AA200,"Error -- Availability entered in an incorrect format"))))))))</f>
        <v>N</v>
      </c>
    </row>
    <row r="201" spans="1:28" s="15" customFormat="1" ht="30" x14ac:dyDescent="0.25">
      <c r="A201" s="7">
        <v>189</v>
      </c>
      <c r="B201" s="279" t="s">
        <v>2898</v>
      </c>
      <c r="C201" s="281" t="s">
        <v>6</v>
      </c>
      <c r="D201" s="231"/>
      <c r="E201" s="268"/>
      <c r="F201" s="215" t="str">
        <f t="shared" si="4"/>
        <v>N/A</v>
      </c>
      <c r="G201" s="6"/>
      <c r="AA201" s="15" t="str">
        <f t="shared" si="5"/>
        <v/>
      </c>
      <c r="AB201" s="15" t="str">
        <f>IF(LEN($AA201)=0,"N",IF(LEN($AA201)&gt;1,"Error -- Availability entered in an incorrect format",IF($AA201='Control Panel'!$F$36,$AA201,IF($AA201='Control Panel'!$F$37,$AA201,IF($AA201='Control Panel'!$F$38,$AA201,IF($AA201='Control Panel'!$F$39,$AA201,IF($AA201='Control Panel'!$F$40,$AA201,IF($AA201='Control Panel'!$F$41,$AA201,"Error -- Availability entered in an incorrect format"))))))))</f>
        <v>N</v>
      </c>
    </row>
    <row r="202" spans="1:28" s="15" customFormat="1" ht="75" x14ac:dyDescent="0.25">
      <c r="A202" s="7">
        <v>190</v>
      </c>
      <c r="B202" s="279" t="s">
        <v>2899</v>
      </c>
      <c r="C202" s="281" t="s">
        <v>5</v>
      </c>
      <c r="D202" s="231"/>
      <c r="E202" s="268"/>
      <c r="F202" s="215" t="str">
        <f t="shared" si="4"/>
        <v>N/A</v>
      </c>
      <c r="G202" s="6"/>
      <c r="AA202" s="15" t="str">
        <f t="shared" si="5"/>
        <v/>
      </c>
      <c r="AB202" s="15" t="str">
        <f>IF(LEN($AA202)=0,"N",IF(LEN($AA202)&gt;1,"Error -- Availability entered in an incorrect format",IF($AA202='Control Panel'!$F$36,$AA202,IF($AA202='Control Panel'!$F$37,$AA202,IF($AA202='Control Panel'!$F$38,$AA202,IF($AA202='Control Panel'!$F$39,$AA202,IF($AA202='Control Panel'!$F$40,$AA202,IF($AA202='Control Panel'!$F$41,$AA202,"Error -- Availability entered in an incorrect format"))))))))</f>
        <v>N</v>
      </c>
    </row>
    <row r="203" spans="1:28" s="15" customFormat="1" ht="30" x14ac:dyDescent="0.25">
      <c r="A203" s="7">
        <v>191</v>
      </c>
      <c r="B203" s="279" t="s">
        <v>2900</v>
      </c>
      <c r="C203" s="281" t="s">
        <v>5</v>
      </c>
      <c r="D203" s="231"/>
      <c r="E203" s="268"/>
      <c r="F203" s="215" t="str">
        <f t="shared" si="4"/>
        <v>N/A</v>
      </c>
      <c r="G203" s="6"/>
      <c r="AA203" s="15" t="str">
        <f t="shared" si="5"/>
        <v/>
      </c>
      <c r="AB203" s="15" t="str">
        <f>IF(LEN($AA203)=0,"N",IF(LEN($AA203)&gt;1,"Error -- Availability entered in an incorrect format",IF($AA203='Control Panel'!$F$36,$AA203,IF($AA203='Control Panel'!$F$37,$AA203,IF($AA203='Control Panel'!$F$38,$AA203,IF($AA203='Control Panel'!$F$39,$AA203,IF($AA203='Control Panel'!$F$40,$AA203,IF($AA203='Control Panel'!$F$41,$AA203,"Error -- Availability entered in an incorrect format"))))))))</f>
        <v>N</v>
      </c>
    </row>
    <row r="204" spans="1:28" s="15" customFormat="1" ht="45" x14ac:dyDescent="0.25">
      <c r="A204" s="7">
        <v>192</v>
      </c>
      <c r="B204" s="283" t="s">
        <v>2901</v>
      </c>
      <c r="C204" s="281" t="s">
        <v>5</v>
      </c>
      <c r="D204" s="231"/>
      <c r="E204" s="268"/>
      <c r="F204" s="215" t="str">
        <f t="shared" si="4"/>
        <v>N/A</v>
      </c>
      <c r="G204" s="6"/>
      <c r="AA204" s="15" t="str">
        <f t="shared" si="5"/>
        <v/>
      </c>
      <c r="AB204" s="15" t="str">
        <f>IF(LEN($AA204)=0,"N",IF(LEN($AA204)&gt;1,"Error -- Availability entered in an incorrect format",IF($AA204='Control Panel'!$F$36,$AA204,IF($AA204='Control Panel'!$F$37,$AA204,IF($AA204='Control Panel'!$F$38,$AA204,IF($AA204='Control Panel'!$F$39,$AA204,IF($AA204='Control Panel'!$F$40,$AA204,IF($AA204='Control Panel'!$F$41,$AA204,"Error -- Availability entered in an incorrect format"))))))))</f>
        <v>N</v>
      </c>
    </row>
    <row r="205" spans="1:28" s="15" customFormat="1" x14ac:dyDescent="0.25">
      <c r="A205" s="7">
        <v>193</v>
      </c>
      <c r="B205" s="283" t="s">
        <v>2902</v>
      </c>
      <c r="C205" s="281" t="s">
        <v>5</v>
      </c>
      <c r="D205" s="231"/>
      <c r="E205" s="268"/>
      <c r="F205" s="215" t="str">
        <f t="shared" si="4"/>
        <v>N/A</v>
      </c>
      <c r="G205" s="6"/>
      <c r="AA205" s="15" t="str">
        <f t="shared" si="5"/>
        <v/>
      </c>
      <c r="AB205" s="15" t="str">
        <f>IF(LEN($AA205)=0,"N",IF(LEN($AA205)&gt;1,"Error -- Availability entered in an incorrect format",IF($AA205='Control Panel'!$F$36,$AA205,IF($AA205='Control Panel'!$F$37,$AA205,IF($AA205='Control Panel'!$F$38,$AA205,IF($AA205='Control Panel'!$F$39,$AA205,IF($AA205='Control Panel'!$F$40,$AA205,IF($AA205='Control Panel'!$F$41,$AA205,"Error -- Availability entered in an incorrect format"))))))))</f>
        <v>N</v>
      </c>
    </row>
    <row r="206" spans="1:28" s="15" customFormat="1" ht="45" x14ac:dyDescent="0.25">
      <c r="A206" s="7">
        <v>194</v>
      </c>
      <c r="B206" s="283" t="s">
        <v>2903</v>
      </c>
      <c r="C206" s="281" t="s">
        <v>6</v>
      </c>
      <c r="D206" s="231"/>
      <c r="E206" s="268"/>
      <c r="F206" s="215" t="str">
        <f t="shared" ref="F206:F269" si="6">IF($D$10=$A$9,"N/A",$D$10)</f>
        <v>N/A</v>
      </c>
      <c r="G206" s="6"/>
      <c r="AA206" s="15" t="str">
        <f t="shared" ref="AA206:AA269" si="7">TRIM($D206)</f>
        <v/>
      </c>
      <c r="AB206" s="15" t="str">
        <f>IF(LEN($AA206)=0,"N",IF(LEN($AA206)&gt;1,"Error -- Availability entered in an incorrect format",IF($AA206='Control Panel'!$F$36,$AA206,IF($AA206='Control Panel'!$F$37,$AA206,IF($AA206='Control Panel'!$F$38,$AA206,IF($AA206='Control Panel'!$F$39,$AA206,IF($AA206='Control Panel'!$F$40,$AA206,IF($AA206='Control Panel'!$F$41,$AA206,"Error -- Availability entered in an incorrect format"))))))))</f>
        <v>N</v>
      </c>
    </row>
    <row r="207" spans="1:28" s="15" customFormat="1" x14ac:dyDescent="0.25">
      <c r="A207" s="7">
        <v>195</v>
      </c>
      <c r="B207" s="280" t="s">
        <v>2904</v>
      </c>
      <c r="C207" s="281"/>
      <c r="D207" s="231"/>
      <c r="E207" s="268"/>
      <c r="F207" s="215" t="str">
        <f t="shared" si="6"/>
        <v>N/A</v>
      </c>
      <c r="G207" s="6"/>
      <c r="AA207" s="15" t="str">
        <f t="shared" si="7"/>
        <v/>
      </c>
      <c r="AB207" s="15" t="str">
        <f>IF(LEN($AA207)=0,"N",IF(LEN($AA207)&gt;1,"Error -- Availability entered in an incorrect format",IF($AA207='Control Panel'!$F$36,$AA207,IF($AA207='Control Panel'!$F$37,$AA207,IF($AA207='Control Panel'!$F$38,$AA207,IF($AA207='Control Panel'!$F$39,$AA207,IF($AA207='Control Panel'!$F$40,$AA207,IF($AA207='Control Panel'!$F$41,$AA207,"Error -- Availability entered in an incorrect format"))))))))</f>
        <v>N</v>
      </c>
    </row>
    <row r="208" spans="1:28" s="15" customFormat="1" ht="45" x14ac:dyDescent="0.25">
      <c r="A208" s="7">
        <v>196</v>
      </c>
      <c r="B208" s="279" t="s">
        <v>2905</v>
      </c>
      <c r="C208" s="281" t="s">
        <v>5</v>
      </c>
      <c r="D208" s="231"/>
      <c r="E208" s="268"/>
      <c r="F208" s="215" t="str">
        <f t="shared" si="6"/>
        <v>N/A</v>
      </c>
      <c r="G208" s="6"/>
      <c r="AA208" s="15" t="str">
        <f t="shared" si="7"/>
        <v/>
      </c>
      <c r="AB208" s="15" t="str">
        <f>IF(LEN($AA208)=0,"N",IF(LEN($AA208)&gt;1,"Error -- Availability entered in an incorrect format",IF($AA208='Control Panel'!$F$36,$AA208,IF($AA208='Control Panel'!$F$37,$AA208,IF($AA208='Control Panel'!$F$38,$AA208,IF($AA208='Control Panel'!$F$39,$AA208,IF($AA208='Control Panel'!$F$40,$AA208,IF($AA208='Control Panel'!$F$41,$AA208,"Error -- Availability entered in an incorrect format"))))))))</f>
        <v>N</v>
      </c>
    </row>
    <row r="209" spans="1:28" s="15" customFormat="1" ht="30" x14ac:dyDescent="0.25">
      <c r="A209" s="7">
        <v>197</v>
      </c>
      <c r="B209" s="279" t="s">
        <v>2906</v>
      </c>
      <c r="C209" s="281" t="s">
        <v>5</v>
      </c>
      <c r="D209" s="231"/>
      <c r="E209" s="268"/>
      <c r="F209" s="215" t="str">
        <f t="shared" si="6"/>
        <v>N/A</v>
      </c>
      <c r="G209" s="6"/>
      <c r="AA209" s="15" t="str">
        <f t="shared" si="7"/>
        <v/>
      </c>
      <c r="AB209" s="15" t="str">
        <f>IF(LEN($AA209)=0,"N",IF(LEN($AA209)&gt;1,"Error -- Availability entered in an incorrect format",IF($AA209='Control Panel'!$F$36,$AA209,IF($AA209='Control Panel'!$F$37,$AA209,IF($AA209='Control Panel'!$F$38,$AA209,IF($AA209='Control Panel'!$F$39,$AA209,IF($AA209='Control Panel'!$F$40,$AA209,IF($AA209='Control Panel'!$F$41,$AA209,"Error -- Availability entered in an incorrect format"))))))))</f>
        <v>N</v>
      </c>
    </row>
    <row r="210" spans="1:28" s="15" customFormat="1" x14ac:dyDescent="0.25">
      <c r="A210" s="7">
        <v>198</v>
      </c>
      <c r="B210" s="279" t="s">
        <v>2907</v>
      </c>
      <c r="C210" s="370"/>
      <c r="D210" s="231"/>
      <c r="E210" s="268"/>
      <c r="F210" s="215" t="str">
        <f t="shared" si="6"/>
        <v>N/A</v>
      </c>
      <c r="G210" s="6"/>
      <c r="AA210" s="15" t="str">
        <f t="shared" si="7"/>
        <v/>
      </c>
      <c r="AB210" s="15" t="str">
        <f>IF(LEN($AA210)=0,"N",IF(LEN($AA210)&gt;1,"Error -- Availability entered in an incorrect format",IF($AA210='Control Panel'!$F$36,$AA210,IF($AA210='Control Panel'!$F$37,$AA210,IF($AA210='Control Panel'!$F$38,$AA210,IF($AA210='Control Panel'!$F$39,$AA210,IF($AA210='Control Panel'!$F$40,$AA210,IF($AA210='Control Panel'!$F$41,$AA210,"Error -- Availability entered in an incorrect format"))))))))</f>
        <v>N</v>
      </c>
    </row>
    <row r="211" spans="1:28" s="15" customFormat="1" x14ac:dyDescent="0.25">
      <c r="A211" s="7">
        <v>199</v>
      </c>
      <c r="B211" s="371" t="s">
        <v>2908</v>
      </c>
      <c r="C211" s="281" t="s">
        <v>5</v>
      </c>
      <c r="D211" s="231"/>
      <c r="E211" s="268"/>
      <c r="F211" s="215" t="str">
        <f t="shared" si="6"/>
        <v>N/A</v>
      </c>
      <c r="G211" s="6"/>
      <c r="AA211" s="15" t="str">
        <f t="shared" si="7"/>
        <v/>
      </c>
      <c r="AB211" s="15" t="str">
        <f>IF(LEN($AA211)=0,"N",IF(LEN($AA211)&gt;1,"Error -- Availability entered in an incorrect format",IF($AA211='Control Panel'!$F$36,$AA211,IF($AA211='Control Panel'!$F$37,$AA211,IF($AA211='Control Panel'!$F$38,$AA211,IF($AA211='Control Panel'!$F$39,$AA211,IF($AA211='Control Panel'!$F$40,$AA211,IF($AA211='Control Panel'!$F$41,$AA211,"Error -- Availability entered in an incorrect format"))))))))</f>
        <v>N</v>
      </c>
    </row>
    <row r="212" spans="1:28" s="15" customFormat="1" x14ac:dyDescent="0.25">
      <c r="A212" s="7">
        <v>200</v>
      </c>
      <c r="B212" s="371" t="s">
        <v>2909</v>
      </c>
      <c r="C212" s="281" t="s">
        <v>5</v>
      </c>
      <c r="D212" s="231"/>
      <c r="E212" s="268"/>
      <c r="F212" s="215" t="str">
        <f t="shared" si="6"/>
        <v>N/A</v>
      </c>
      <c r="G212" s="6"/>
      <c r="AA212" s="15" t="str">
        <f t="shared" si="7"/>
        <v/>
      </c>
      <c r="AB212" s="15" t="str">
        <f>IF(LEN($AA212)=0,"N",IF(LEN($AA212)&gt;1,"Error -- Availability entered in an incorrect format",IF($AA212='Control Panel'!$F$36,$AA212,IF($AA212='Control Panel'!$F$37,$AA212,IF($AA212='Control Panel'!$F$38,$AA212,IF($AA212='Control Panel'!$F$39,$AA212,IF($AA212='Control Panel'!$F$40,$AA212,IF($AA212='Control Panel'!$F$41,$AA212,"Error -- Availability entered in an incorrect format"))))))))</f>
        <v>N</v>
      </c>
    </row>
    <row r="213" spans="1:28" s="15" customFormat="1" x14ac:dyDescent="0.25">
      <c r="A213" s="7">
        <v>201</v>
      </c>
      <c r="B213" s="371" t="s">
        <v>2910</v>
      </c>
      <c r="C213" s="281" t="s">
        <v>5</v>
      </c>
      <c r="D213" s="231"/>
      <c r="E213" s="268"/>
      <c r="F213" s="215" t="str">
        <f t="shared" si="6"/>
        <v>N/A</v>
      </c>
      <c r="G213" s="6"/>
      <c r="AA213" s="15" t="str">
        <f t="shared" si="7"/>
        <v/>
      </c>
      <c r="AB213" s="15" t="str">
        <f>IF(LEN($AA213)=0,"N",IF(LEN($AA213)&gt;1,"Error -- Availability entered in an incorrect format",IF($AA213='Control Panel'!$F$36,$AA213,IF($AA213='Control Panel'!$F$37,$AA213,IF($AA213='Control Panel'!$F$38,$AA213,IF($AA213='Control Panel'!$F$39,$AA213,IF($AA213='Control Panel'!$F$40,$AA213,IF($AA213='Control Panel'!$F$41,$AA213,"Error -- Availability entered in an incorrect format"))))))))</f>
        <v>N</v>
      </c>
    </row>
    <row r="214" spans="1:28" s="15" customFormat="1" x14ac:dyDescent="0.25">
      <c r="A214" s="7">
        <v>202</v>
      </c>
      <c r="B214" s="371" t="s">
        <v>2911</v>
      </c>
      <c r="C214" s="281" t="s">
        <v>6</v>
      </c>
      <c r="D214" s="231"/>
      <c r="E214" s="268"/>
      <c r="F214" s="215" t="str">
        <f t="shared" si="6"/>
        <v>N/A</v>
      </c>
      <c r="G214" s="6"/>
      <c r="AA214" s="15" t="str">
        <f t="shared" si="7"/>
        <v/>
      </c>
      <c r="AB214" s="15" t="str">
        <f>IF(LEN($AA214)=0,"N",IF(LEN($AA214)&gt;1,"Error -- Availability entered in an incorrect format",IF($AA214='Control Panel'!$F$36,$AA214,IF($AA214='Control Panel'!$F$37,$AA214,IF($AA214='Control Panel'!$F$38,$AA214,IF($AA214='Control Panel'!$F$39,$AA214,IF($AA214='Control Panel'!$F$40,$AA214,IF($AA214='Control Panel'!$F$41,$AA214,"Error -- Availability entered in an incorrect format"))))))))</f>
        <v>N</v>
      </c>
    </row>
    <row r="215" spans="1:28" s="15" customFormat="1" x14ac:dyDescent="0.25">
      <c r="A215" s="7">
        <v>203</v>
      </c>
      <c r="B215" s="371" t="s">
        <v>2912</v>
      </c>
      <c r="C215" s="281" t="s">
        <v>6</v>
      </c>
      <c r="D215" s="231"/>
      <c r="E215" s="268"/>
      <c r="F215" s="215" t="str">
        <f t="shared" si="6"/>
        <v>N/A</v>
      </c>
      <c r="G215" s="6"/>
      <c r="AA215" s="15" t="str">
        <f t="shared" si="7"/>
        <v/>
      </c>
      <c r="AB215" s="15" t="str">
        <f>IF(LEN($AA215)=0,"N",IF(LEN($AA215)&gt;1,"Error -- Availability entered in an incorrect format",IF($AA215='Control Panel'!$F$36,$AA215,IF($AA215='Control Panel'!$F$37,$AA215,IF($AA215='Control Panel'!$F$38,$AA215,IF($AA215='Control Panel'!$F$39,$AA215,IF($AA215='Control Panel'!$F$40,$AA215,IF($AA215='Control Panel'!$F$41,$AA215,"Error -- Availability entered in an incorrect format"))))))))</f>
        <v>N</v>
      </c>
    </row>
    <row r="216" spans="1:28" s="15" customFormat="1" x14ac:dyDescent="0.25">
      <c r="A216" s="7">
        <v>204</v>
      </c>
      <c r="B216" s="371" t="s">
        <v>2913</v>
      </c>
      <c r="C216" s="281" t="s">
        <v>6</v>
      </c>
      <c r="D216" s="231"/>
      <c r="E216" s="268"/>
      <c r="F216" s="215" t="str">
        <f t="shared" si="6"/>
        <v>N/A</v>
      </c>
      <c r="G216" s="6"/>
      <c r="AA216" s="15" t="str">
        <f t="shared" si="7"/>
        <v/>
      </c>
      <c r="AB216" s="15" t="str">
        <f>IF(LEN($AA216)=0,"N",IF(LEN($AA216)&gt;1,"Error -- Availability entered in an incorrect format",IF($AA216='Control Panel'!$F$36,$AA216,IF($AA216='Control Panel'!$F$37,$AA216,IF($AA216='Control Panel'!$F$38,$AA216,IF($AA216='Control Panel'!$F$39,$AA216,IF($AA216='Control Panel'!$F$40,$AA216,IF($AA216='Control Panel'!$F$41,$AA216,"Error -- Availability entered in an incorrect format"))))))))</f>
        <v>N</v>
      </c>
    </row>
    <row r="217" spans="1:28" s="15" customFormat="1" x14ac:dyDescent="0.25">
      <c r="A217" s="7">
        <v>205</v>
      </c>
      <c r="B217" s="371" t="s">
        <v>2914</v>
      </c>
      <c r="C217" s="281" t="s">
        <v>5</v>
      </c>
      <c r="D217" s="231"/>
      <c r="E217" s="268"/>
      <c r="F217" s="215" t="str">
        <f t="shared" si="6"/>
        <v>N/A</v>
      </c>
      <c r="G217" s="6"/>
      <c r="AA217" s="15" t="str">
        <f t="shared" si="7"/>
        <v/>
      </c>
      <c r="AB217" s="15" t="str">
        <f>IF(LEN($AA217)=0,"N",IF(LEN($AA217)&gt;1,"Error -- Availability entered in an incorrect format",IF($AA217='Control Panel'!$F$36,$AA217,IF($AA217='Control Panel'!$F$37,$AA217,IF($AA217='Control Panel'!$F$38,$AA217,IF($AA217='Control Panel'!$F$39,$AA217,IF($AA217='Control Panel'!$F$40,$AA217,IF($AA217='Control Panel'!$F$41,$AA217,"Error -- Availability entered in an incorrect format"))))))))</f>
        <v>N</v>
      </c>
    </row>
    <row r="218" spans="1:28" s="15" customFormat="1" ht="30" x14ac:dyDescent="0.25">
      <c r="A218" s="7">
        <v>206</v>
      </c>
      <c r="B218" s="279" t="s">
        <v>2915</v>
      </c>
      <c r="C218" s="281" t="s">
        <v>7</v>
      </c>
      <c r="D218" s="231"/>
      <c r="E218" s="268"/>
      <c r="F218" s="215" t="str">
        <f t="shared" si="6"/>
        <v>N/A</v>
      </c>
      <c r="G218" s="6"/>
      <c r="AA218" s="15" t="str">
        <f t="shared" si="7"/>
        <v/>
      </c>
      <c r="AB218" s="15" t="str">
        <f>IF(LEN($AA218)=0,"N",IF(LEN($AA218)&gt;1,"Error -- Availability entered in an incorrect format",IF($AA218='Control Panel'!$F$36,$AA218,IF($AA218='Control Panel'!$F$37,$AA218,IF($AA218='Control Panel'!$F$38,$AA218,IF($AA218='Control Panel'!$F$39,$AA218,IF($AA218='Control Panel'!$F$40,$AA218,IF($AA218='Control Panel'!$F$41,$AA218,"Error -- Availability entered in an incorrect format"))))))))</f>
        <v>N</v>
      </c>
    </row>
    <row r="219" spans="1:28" s="15" customFormat="1" ht="30" x14ac:dyDescent="0.25">
      <c r="A219" s="7">
        <v>207</v>
      </c>
      <c r="B219" s="279" t="s">
        <v>2916</v>
      </c>
      <c r="C219" s="281" t="s">
        <v>6</v>
      </c>
      <c r="D219" s="231"/>
      <c r="E219" s="268"/>
      <c r="F219" s="215" t="str">
        <f t="shared" si="6"/>
        <v>N/A</v>
      </c>
      <c r="G219" s="6"/>
      <c r="AA219" s="15" t="str">
        <f t="shared" si="7"/>
        <v/>
      </c>
      <c r="AB219" s="15" t="str">
        <f>IF(LEN($AA219)=0,"N",IF(LEN($AA219)&gt;1,"Error -- Availability entered in an incorrect format",IF($AA219='Control Panel'!$F$36,$AA219,IF($AA219='Control Panel'!$F$37,$AA219,IF($AA219='Control Panel'!$F$38,$AA219,IF($AA219='Control Panel'!$F$39,$AA219,IF($AA219='Control Panel'!$F$40,$AA219,IF($AA219='Control Panel'!$F$41,$AA219,"Error -- Availability entered in an incorrect format"))))))))</f>
        <v>N</v>
      </c>
    </row>
    <row r="220" spans="1:28" s="15" customFormat="1" ht="30" x14ac:dyDescent="0.25">
      <c r="A220" s="7">
        <v>208</v>
      </c>
      <c r="B220" s="279" t="s">
        <v>2917</v>
      </c>
      <c r="C220" s="281" t="s">
        <v>5</v>
      </c>
      <c r="D220" s="231"/>
      <c r="E220" s="268"/>
      <c r="F220" s="215" t="str">
        <f t="shared" si="6"/>
        <v>N/A</v>
      </c>
      <c r="G220" s="6"/>
      <c r="AA220" s="15" t="str">
        <f t="shared" si="7"/>
        <v/>
      </c>
      <c r="AB220" s="15" t="str">
        <f>IF(LEN($AA220)=0,"N",IF(LEN($AA220)&gt;1,"Error -- Availability entered in an incorrect format",IF($AA220='Control Panel'!$F$36,$AA220,IF($AA220='Control Panel'!$F$37,$AA220,IF($AA220='Control Panel'!$F$38,$AA220,IF($AA220='Control Panel'!$F$39,$AA220,IF($AA220='Control Panel'!$F$40,$AA220,IF($AA220='Control Panel'!$F$41,$AA220,"Error -- Availability entered in an incorrect format"))))))))</f>
        <v>N</v>
      </c>
    </row>
    <row r="221" spans="1:28" s="15" customFormat="1" ht="30" x14ac:dyDescent="0.25">
      <c r="A221" s="7">
        <v>209</v>
      </c>
      <c r="B221" s="279" t="s">
        <v>2918</v>
      </c>
      <c r="C221" s="281" t="s">
        <v>5</v>
      </c>
      <c r="D221" s="231"/>
      <c r="E221" s="268"/>
      <c r="F221" s="215" t="str">
        <f t="shared" si="6"/>
        <v>N/A</v>
      </c>
      <c r="G221" s="6"/>
      <c r="AA221" s="15" t="str">
        <f t="shared" si="7"/>
        <v/>
      </c>
      <c r="AB221" s="15" t="str">
        <f>IF(LEN($AA221)=0,"N",IF(LEN($AA221)&gt;1,"Error -- Availability entered in an incorrect format",IF($AA221='Control Panel'!$F$36,$AA221,IF($AA221='Control Panel'!$F$37,$AA221,IF($AA221='Control Panel'!$F$38,$AA221,IF($AA221='Control Panel'!$F$39,$AA221,IF($AA221='Control Panel'!$F$40,$AA221,IF($AA221='Control Panel'!$F$41,$AA221,"Error -- Availability entered in an incorrect format"))))))))</f>
        <v>N</v>
      </c>
    </row>
    <row r="222" spans="1:28" s="15" customFormat="1" ht="45" x14ac:dyDescent="0.25">
      <c r="A222" s="7">
        <v>210</v>
      </c>
      <c r="B222" s="279" t="s">
        <v>2919</v>
      </c>
      <c r="C222" s="281" t="s">
        <v>5</v>
      </c>
      <c r="D222" s="231"/>
      <c r="E222" s="268"/>
      <c r="F222" s="215" t="str">
        <f t="shared" si="6"/>
        <v>N/A</v>
      </c>
      <c r="G222" s="6"/>
      <c r="AA222" s="15" t="str">
        <f t="shared" si="7"/>
        <v/>
      </c>
      <c r="AB222" s="15" t="str">
        <f>IF(LEN($AA222)=0,"N",IF(LEN($AA222)&gt;1,"Error -- Availability entered in an incorrect format",IF($AA222='Control Panel'!$F$36,$AA222,IF($AA222='Control Panel'!$F$37,$AA222,IF($AA222='Control Panel'!$F$38,$AA222,IF($AA222='Control Panel'!$F$39,$AA222,IF($AA222='Control Panel'!$F$40,$AA222,IF($AA222='Control Panel'!$F$41,$AA222,"Error -- Availability entered in an incorrect format"))))))))</f>
        <v>N</v>
      </c>
    </row>
    <row r="223" spans="1:28" s="15" customFormat="1" ht="30" x14ac:dyDescent="0.25">
      <c r="A223" s="7">
        <v>211</v>
      </c>
      <c r="B223" s="279" t="s">
        <v>2920</v>
      </c>
      <c r="C223" s="281" t="s">
        <v>6</v>
      </c>
      <c r="D223" s="231"/>
      <c r="E223" s="268"/>
      <c r="F223" s="215" t="str">
        <f t="shared" si="6"/>
        <v>N/A</v>
      </c>
      <c r="G223" s="6"/>
      <c r="AA223" s="15" t="str">
        <f t="shared" si="7"/>
        <v/>
      </c>
      <c r="AB223" s="15" t="str">
        <f>IF(LEN($AA223)=0,"N",IF(LEN($AA223)&gt;1,"Error -- Availability entered in an incorrect format",IF($AA223='Control Panel'!$F$36,$AA223,IF($AA223='Control Panel'!$F$37,$AA223,IF($AA223='Control Panel'!$F$38,$AA223,IF($AA223='Control Panel'!$F$39,$AA223,IF($AA223='Control Panel'!$F$40,$AA223,IF($AA223='Control Panel'!$F$41,$AA223,"Error -- Availability entered in an incorrect format"))))))))</f>
        <v>N</v>
      </c>
    </row>
    <row r="224" spans="1:28" s="15" customFormat="1" ht="30" x14ac:dyDescent="0.25">
      <c r="A224" s="7">
        <v>212</v>
      </c>
      <c r="B224" s="279" t="s">
        <v>2921</v>
      </c>
      <c r="C224" s="281" t="s">
        <v>7</v>
      </c>
      <c r="D224" s="231"/>
      <c r="E224" s="268"/>
      <c r="F224" s="215" t="str">
        <f t="shared" si="6"/>
        <v>N/A</v>
      </c>
      <c r="G224" s="6"/>
      <c r="AA224" s="15" t="str">
        <f t="shared" si="7"/>
        <v/>
      </c>
      <c r="AB224" s="15" t="str">
        <f>IF(LEN($AA224)=0,"N",IF(LEN($AA224)&gt;1,"Error -- Availability entered in an incorrect format",IF($AA224='Control Panel'!$F$36,$AA224,IF($AA224='Control Panel'!$F$37,$AA224,IF($AA224='Control Panel'!$F$38,$AA224,IF($AA224='Control Panel'!$F$39,$AA224,IF($AA224='Control Panel'!$F$40,$AA224,IF($AA224='Control Panel'!$F$41,$AA224,"Error -- Availability entered in an incorrect format"))))))))</f>
        <v>N</v>
      </c>
    </row>
    <row r="225" spans="1:28" s="15" customFormat="1" ht="30" x14ac:dyDescent="0.25">
      <c r="A225" s="7">
        <v>213</v>
      </c>
      <c r="B225" s="279" t="s">
        <v>2922</v>
      </c>
      <c r="C225" s="370"/>
      <c r="D225" s="231"/>
      <c r="E225" s="268"/>
      <c r="F225" s="215" t="str">
        <f t="shared" si="6"/>
        <v>N/A</v>
      </c>
      <c r="G225" s="6"/>
      <c r="AA225" s="15" t="str">
        <f t="shared" si="7"/>
        <v/>
      </c>
      <c r="AB225" s="15" t="str">
        <f>IF(LEN($AA225)=0,"N",IF(LEN($AA225)&gt;1,"Error -- Availability entered in an incorrect format",IF($AA225='Control Panel'!$F$36,$AA225,IF($AA225='Control Panel'!$F$37,$AA225,IF($AA225='Control Panel'!$F$38,$AA225,IF($AA225='Control Panel'!$F$39,$AA225,IF($AA225='Control Panel'!$F$40,$AA225,IF($AA225='Control Panel'!$F$41,$AA225,"Error -- Availability entered in an incorrect format"))))))))</f>
        <v>N</v>
      </c>
    </row>
    <row r="226" spans="1:28" s="15" customFormat="1" ht="45" x14ac:dyDescent="0.25">
      <c r="A226" s="7">
        <v>214</v>
      </c>
      <c r="B226" s="371" t="s">
        <v>2923</v>
      </c>
      <c r="C226" s="281" t="s">
        <v>5</v>
      </c>
      <c r="D226" s="231"/>
      <c r="E226" s="268"/>
      <c r="F226" s="215" t="str">
        <f t="shared" si="6"/>
        <v>N/A</v>
      </c>
      <c r="G226" s="6"/>
      <c r="AA226" s="15" t="str">
        <f t="shared" si="7"/>
        <v/>
      </c>
      <c r="AB226" s="15" t="str">
        <f>IF(LEN($AA226)=0,"N",IF(LEN($AA226)&gt;1,"Error -- Availability entered in an incorrect format",IF($AA226='Control Panel'!$F$36,$AA226,IF($AA226='Control Panel'!$F$37,$AA226,IF($AA226='Control Panel'!$F$38,$AA226,IF($AA226='Control Panel'!$F$39,$AA226,IF($AA226='Control Panel'!$F$40,$AA226,IF($AA226='Control Panel'!$F$41,$AA226,"Error -- Availability entered in an incorrect format"))))))))</f>
        <v>N</v>
      </c>
    </row>
    <row r="227" spans="1:28" s="15" customFormat="1" x14ac:dyDescent="0.25">
      <c r="A227" s="7">
        <v>215</v>
      </c>
      <c r="B227" s="371" t="s">
        <v>2924</v>
      </c>
      <c r="C227" s="281" t="s">
        <v>5</v>
      </c>
      <c r="D227" s="231"/>
      <c r="E227" s="268"/>
      <c r="F227" s="215" t="str">
        <f t="shared" si="6"/>
        <v>N/A</v>
      </c>
      <c r="G227" s="6"/>
      <c r="AA227" s="15" t="str">
        <f t="shared" si="7"/>
        <v/>
      </c>
      <c r="AB227" s="15" t="str">
        <f>IF(LEN($AA227)=0,"N",IF(LEN($AA227)&gt;1,"Error -- Availability entered in an incorrect format",IF($AA227='Control Panel'!$F$36,$AA227,IF($AA227='Control Panel'!$F$37,$AA227,IF($AA227='Control Panel'!$F$38,$AA227,IF($AA227='Control Panel'!$F$39,$AA227,IF($AA227='Control Panel'!$F$40,$AA227,IF($AA227='Control Panel'!$F$41,$AA227,"Error -- Availability entered in an incorrect format"))))))))</f>
        <v>N</v>
      </c>
    </row>
    <row r="228" spans="1:28" s="15" customFormat="1" x14ac:dyDescent="0.25">
      <c r="A228" s="7">
        <v>216</v>
      </c>
      <c r="B228" s="371" t="s">
        <v>2925</v>
      </c>
      <c r="C228" s="281" t="s">
        <v>5</v>
      </c>
      <c r="D228" s="231"/>
      <c r="E228" s="268"/>
      <c r="F228" s="215" t="str">
        <f t="shared" si="6"/>
        <v>N/A</v>
      </c>
      <c r="G228" s="6"/>
      <c r="AA228" s="15" t="str">
        <f t="shared" si="7"/>
        <v/>
      </c>
      <c r="AB228" s="15" t="str">
        <f>IF(LEN($AA228)=0,"N",IF(LEN($AA228)&gt;1,"Error -- Availability entered in an incorrect format",IF($AA228='Control Panel'!$F$36,$AA228,IF($AA228='Control Panel'!$F$37,$AA228,IF($AA228='Control Panel'!$F$38,$AA228,IF($AA228='Control Panel'!$F$39,$AA228,IF($AA228='Control Panel'!$F$40,$AA228,IF($AA228='Control Panel'!$F$41,$AA228,"Error -- Availability entered in an incorrect format"))))))))</f>
        <v>N</v>
      </c>
    </row>
    <row r="229" spans="1:28" s="15" customFormat="1" x14ac:dyDescent="0.25">
      <c r="A229" s="7">
        <v>217</v>
      </c>
      <c r="B229" s="371" t="s">
        <v>2926</v>
      </c>
      <c r="C229" s="281" t="s">
        <v>6</v>
      </c>
      <c r="D229" s="231"/>
      <c r="E229" s="268"/>
      <c r="F229" s="215" t="str">
        <f t="shared" si="6"/>
        <v>N/A</v>
      </c>
      <c r="G229" s="6"/>
      <c r="AA229" s="15" t="str">
        <f t="shared" si="7"/>
        <v/>
      </c>
      <c r="AB229" s="15" t="str">
        <f>IF(LEN($AA229)=0,"N",IF(LEN($AA229)&gt;1,"Error -- Availability entered in an incorrect format",IF($AA229='Control Panel'!$F$36,$AA229,IF($AA229='Control Panel'!$F$37,$AA229,IF($AA229='Control Panel'!$F$38,$AA229,IF($AA229='Control Panel'!$F$39,$AA229,IF($AA229='Control Panel'!$F$40,$AA229,IF($AA229='Control Panel'!$F$41,$AA229,"Error -- Availability entered in an incorrect format"))))))))</f>
        <v>N</v>
      </c>
    </row>
    <row r="230" spans="1:28" s="15" customFormat="1" x14ac:dyDescent="0.25">
      <c r="A230" s="7">
        <v>218</v>
      </c>
      <c r="B230" s="371" t="s">
        <v>2927</v>
      </c>
      <c r="C230" s="281" t="s">
        <v>6</v>
      </c>
      <c r="D230" s="231"/>
      <c r="E230" s="268"/>
      <c r="F230" s="215" t="str">
        <f t="shared" si="6"/>
        <v>N/A</v>
      </c>
      <c r="G230" s="6"/>
      <c r="AA230" s="15" t="str">
        <f t="shared" si="7"/>
        <v/>
      </c>
      <c r="AB230" s="15" t="str">
        <f>IF(LEN($AA230)=0,"N",IF(LEN($AA230)&gt;1,"Error -- Availability entered in an incorrect format",IF($AA230='Control Panel'!$F$36,$AA230,IF($AA230='Control Panel'!$F$37,$AA230,IF($AA230='Control Panel'!$F$38,$AA230,IF($AA230='Control Panel'!$F$39,$AA230,IF($AA230='Control Panel'!$F$40,$AA230,IF($AA230='Control Panel'!$F$41,$AA230,"Error -- Availability entered in an incorrect format"))))))))</f>
        <v>N</v>
      </c>
    </row>
    <row r="231" spans="1:28" s="15" customFormat="1" x14ac:dyDescent="0.25">
      <c r="A231" s="7">
        <v>219</v>
      </c>
      <c r="B231" s="371" t="s">
        <v>2928</v>
      </c>
      <c r="C231" s="281" t="s">
        <v>5</v>
      </c>
      <c r="D231" s="231"/>
      <c r="E231" s="268"/>
      <c r="F231" s="215" t="str">
        <f t="shared" si="6"/>
        <v>N/A</v>
      </c>
      <c r="G231" s="6"/>
      <c r="AA231" s="15" t="str">
        <f t="shared" si="7"/>
        <v/>
      </c>
      <c r="AB231" s="15" t="str">
        <f>IF(LEN($AA231)=0,"N",IF(LEN($AA231)&gt;1,"Error -- Availability entered in an incorrect format",IF($AA231='Control Panel'!$F$36,$AA231,IF($AA231='Control Panel'!$F$37,$AA231,IF($AA231='Control Panel'!$F$38,$AA231,IF($AA231='Control Panel'!$F$39,$AA231,IF($AA231='Control Panel'!$F$40,$AA231,IF($AA231='Control Panel'!$F$41,$AA231,"Error -- Availability entered in an incorrect format"))))))))</f>
        <v>N</v>
      </c>
    </row>
    <row r="232" spans="1:28" s="15" customFormat="1" x14ac:dyDescent="0.25">
      <c r="A232" s="7">
        <v>220</v>
      </c>
      <c r="B232" s="371" t="s">
        <v>2929</v>
      </c>
      <c r="C232" s="281" t="s">
        <v>5</v>
      </c>
      <c r="D232" s="231"/>
      <c r="E232" s="268"/>
      <c r="F232" s="215" t="str">
        <f t="shared" si="6"/>
        <v>N/A</v>
      </c>
      <c r="G232" s="6"/>
      <c r="AA232" s="15" t="str">
        <f t="shared" si="7"/>
        <v/>
      </c>
      <c r="AB232" s="15" t="str">
        <f>IF(LEN($AA232)=0,"N",IF(LEN($AA232)&gt;1,"Error -- Availability entered in an incorrect format",IF($AA232='Control Panel'!$F$36,$AA232,IF($AA232='Control Panel'!$F$37,$AA232,IF($AA232='Control Panel'!$F$38,$AA232,IF($AA232='Control Panel'!$F$39,$AA232,IF($AA232='Control Panel'!$F$40,$AA232,IF($AA232='Control Panel'!$F$41,$AA232,"Error -- Availability entered in an incorrect format"))))))))</f>
        <v>N</v>
      </c>
    </row>
    <row r="233" spans="1:28" s="15" customFormat="1" x14ac:dyDescent="0.25">
      <c r="A233" s="7">
        <v>221</v>
      </c>
      <c r="B233" s="371" t="s">
        <v>2930</v>
      </c>
      <c r="C233" s="281" t="s">
        <v>5</v>
      </c>
      <c r="D233" s="231"/>
      <c r="E233" s="268"/>
      <c r="F233" s="215" t="str">
        <f t="shared" si="6"/>
        <v>N/A</v>
      </c>
      <c r="G233" s="6"/>
      <c r="AA233" s="15" t="str">
        <f t="shared" si="7"/>
        <v/>
      </c>
      <c r="AB233" s="15" t="str">
        <f>IF(LEN($AA233)=0,"N",IF(LEN($AA233)&gt;1,"Error -- Availability entered in an incorrect format",IF($AA233='Control Panel'!$F$36,$AA233,IF($AA233='Control Panel'!$F$37,$AA233,IF($AA233='Control Panel'!$F$38,$AA233,IF($AA233='Control Panel'!$F$39,$AA233,IF($AA233='Control Panel'!$F$40,$AA233,IF($AA233='Control Panel'!$F$41,$AA233,"Error -- Availability entered in an incorrect format"))))))))</f>
        <v>N</v>
      </c>
    </row>
    <row r="234" spans="1:28" s="15" customFormat="1" x14ac:dyDescent="0.25">
      <c r="A234" s="7">
        <v>222</v>
      </c>
      <c r="B234" s="371" t="s">
        <v>2931</v>
      </c>
      <c r="C234" s="281" t="s">
        <v>5</v>
      </c>
      <c r="D234" s="231"/>
      <c r="E234" s="268"/>
      <c r="F234" s="215" t="str">
        <f t="shared" si="6"/>
        <v>N/A</v>
      </c>
      <c r="G234" s="6"/>
      <c r="AA234" s="15" t="str">
        <f t="shared" si="7"/>
        <v/>
      </c>
      <c r="AB234" s="15" t="str">
        <f>IF(LEN($AA234)=0,"N",IF(LEN($AA234)&gt;1,"Error -- Availability entered in an incorrect format",IF($AA234='Control Panel'!$F$36,$AA234,IF($AA234='Control Panel'!$F$37,$AA234,IF($AA234='Control Panel'!$F$38,$AA234,IF($AA234='Control Panel'!$F$39,$AA234,IF($AA234='Control Panel'!$F$40,$AA234,IF($AA234='Control Panel'!$F$41,$AA234,"Error -- Availability entered in an incorrect format"))))))))</f>
        <v>N</v>
      </c>
    </row>
    <row r="235" spans="1:28" s="15" customFormat="1" x14ac:dyDescent="0.25">
      <c r="A235" s="7">
        <v>223</v>
      </c>
      <c r="B235" s="371" t="s">
        <v>2932</v>
      </c>
      <c r="C235" s="281" t="s">
        <v>6</v>
      </c>
      <c r="D235" s="231"/>
      <c r="E235" s="268"/>
      <c r="F235" s="215" t="str">
        <f t="shared" si="6"/>
        <v>N/A</v>
      </c>
      <c r="G235" s="6"/>
      <c r="AA235" s="15" t="str">
        <f t="shared" si="7"/>
        <v/>
      </c>
      <c r="AB235" s="15" t="str">
        <f>IF(LEN($AA235)=0,"N",IF(LEN($AA235)&gt;1,"Error -- Availability entered in an incorrect format",IF($AA235='Control Panel'!$F$36,$AA235,IF($AA235='Control Panel'!$F$37,$AA235,IF($AA235='Control Panel'!$F$38,$AA235,IF($AA235='Control Panel'!$F$39,$AA235,IF($AA235='Control Panel'!$F$40,$AA235,IF($AA235='Control Panel'!$F$41,$AA235,"Error -- Availability entered in an incorrect format"))))))))</f>
        <v>N</v>
      </c>
    </row>
    <row r="236" spans="1:28" s="15" customFormat="1" x14ac:dyDescent="0.25">
      <c r="A236" s="7">
        <v>224</v>
      </c>
      <c r="B236" s="371" t="s">
        <v>2933</v>
      </c>
      <c r="C236" s="281" t="s">
        <v>6</v>
      </c>
      <c r="D236" s="231"/>
      <c r="E236" s="268"/>
      <c r="F236" s="215" t="str">
        <f t="shared" si="6"/>
        <v>N/A</v>
      </c>
      <c r="G236" s="6"/>
      <c r="AA236" s="15" t="str">
        <f t="shared" si="7"/>
        <v/>
      </c>
      <c r="AB236" s="15" t="str">
        <f>IF(LEN($AA236)=0,"N",IF(LEN($AA236)&gt;1,"Error -- Availability entered in an incorrect format",IF($AA236='Control Panel'!$F$36,$AA236,IF($AA236='Control Panel'!$F$37,$AA236,IF($AA236='Control Panel'!$F$38,$AA236,IF($AA236='Control Panel'!$F$39,$AA236,IF($AA236='Control Panel'!$F$40,$AA236,IF($AA236='Control Panel'!$F$41,$AA236,"Error -- Availability entered in an incorrect format"))))))))</f>
        <v>N</v>
      </c>
    </row>
    <row r="237" spans="1:28" s="15" customFormat="1" x14ac:dyDescent="0.25">
      <c r="A237" s="7">
        <v>225</v>
      </c>
      <c r="B237" s="371" t="s">
        <v>2934</v>
      </c>
      <c r="C237" s="281" t="s">
        <v>6</v>
      </c>
      <c r="D237" s="231"/>
      <c r="E237" s="268"/>
      <c r="F237" s="215" t="str">
        <f t="shared" si="6"/>
        <v>N/A</v>
      </c>
      <c r="G237" s="6"/>
      <c r="AA237" s="15" t="str">
        <f t="shared" si="7"/>
        <v/>
      </c>
      <c r="AB237" s="15" t="str">
        <f>IF(LEN($AA237)=0,"N",IF(LEN($AA237)&gt;1,"Error -- Availability entered in an incorrect format",IF($AA237='Control Panel'!$F$36,$AA237,IF($AA237='Control Panel'!$F$37,$AA237,IF($AA237='Control Panel'!$F$38,$AA237,IF($AA237='Control Panel'!$F$39,$AA237,IF($AA237='Control Panel'!$F$40,$AA237,IF($AA237='Control Panel'!$F$41,$AA237,"Error -- Availability entered in an incorrect format"))))))))</f>
        <v>N</v>
      </c>
    </row>
    <row r="238" spans="1:28" s="15" customFormat="1" ht="30" x14ac:dyDescent="0.25">
      <c r="A238" s="7">
        <v>226</v>
      </c>
      <c r="B238" s="371" t="s">
        <v>2935</v>
      </c>
      <c r="C238" s="281" t="s">
        <v>5</v>
      </c>
      <c r="D238" s="231"/>
      <c r="E238" s="268"/>
      <c r="F238" s="215" t="str">
        <f t="shared" si="6"/>
        <v>N/A</v>
      </c>
      <c r="G238" s="6"/>
      <c r="AA238" s="15" t="str">
        <f t="shared" si="7"/>
        <v/>
      </c>
      <c r="AB238" s="15" t="str">
        <f>IF(LEN($AA238)=0,"N",IF(LEN($AA238)&gt;1,"Error -- Availability entered in an incorrect format",IF($AA238='Control Panel'!$F$36,$AA238,IF($AA238='Control Panel'!$F$37,$AA238,IF($AA238='Control Panel'!$F$38,$AA238,IF($AA238='Control Panel'!$F$39,$AA238,IF($AA238='Control Panel'!$F$40,$AA238,IF($AA238='Control Panel'!$F$41,$AA238,"Error -- Availability entered in an incorrect format"))))))))</f>
        <v>N</v>
      </c>
    </row>
    <row r="239" spans="1:28" s="15" customFormat="1" ht="45" x14ac:dyDescent="0.25">
      <c r="A239" s="7">
        <v>227</v>
      </c>
      <c r="B239" s="279" t="s">
        <v>380</v>
      </c>
      <c r="C239" s="281" t="s">
        <v>6</v>
      </c>
      <c r="D239" s="231"/>
      <c r="E239" s="268"/>
      <c r="F239" s="215" t="str">
        <f t="shared" si="6"/>
        <v>N/A</v>
      </c>
      <c r="G239" s="6"/>
      <c r="AA239" s="15" t="str">
        <f t="shared" si="7"/>
        <v/>
      </c>
      <c r="AB239" s="15" t="str">
        <f>IF(LEN($AA239)=0,"N",IF(LEN($AA239)&gt;1,"Error -- Availability entered in an incorrect format",IF($AA239='Control Panel'!$F$36,$AA239,IF($AA239='Control Panel'!$F$37,$AA239,IF($AA239='Control Panel'!$F$38,$AA239,IF($AA239='Control Panel'!$F$39,$AA239,IF($AA239='Control Panel'!$F$40,$AA239,IF($AA239='Control Panel'!$F$41,$AA239,"Error -- Availability entered in an incorrect format"))))))))</f>
        <v>N</v>
      </c>
    </row>
    <row r="240" spans="1:28" s="15" customFormat="1" x14ac:dyDescent="0.25">
      <c r="A240" s="7">
        <v>228</v>
      </c>
      <c r="B240" s="280" t="s">
        <v>2936</v>
      </c>
      <c r="C240" s="281"/>
      <c r="D240" s="231"/>
      <c r="E240" s="268"/>
      <c r="F240" s="215" t="str">
        <f t="shared" si="6"/>
        <v>N/A</v>
      </c>
      <c r="G240" s="6"/>
      <c r="AA240" s="15" t="str">
        <f t="shared" si="7"/>
        <v/>
      </c>
      <c r="AB240" s="15" t="str">
        <f>IF(LEN($AA240)=0,"N",IF(LEN($AA240)&gt;1,"Error -- Availability entered in an incorrect format",IF($AA240='Control Panel'!$F$36,$AA240,IF($AA240='Control Panel'!$F$37,$AA240,IF($AA240='Control Panel'!$F$38,$AA240,IF($AA240='Control Panel'!$F$39,$AA240,IF($AA240='Control Panel'!$F$40,$AA240,IF($AA240='Control Panel'!$F$41,$AA240,"Error -- Availability entered in an incorrect format"))))))))</f>
        <v>N</v>
      </c>
    </row>
    <row r="241" spans="1:28" s="15" customFormat="1" x14ac:dyDescent="0.25">
      <c r="A241" s="7">
        <v>229</v>
      </c>
      <c r="B241" s="283" t="s">
        <v>2937</v>
      </c>
      <c r="C241" s="281" t="s">
        <v>5</v>
      </c>
      <c r="D241" s="231"/>
      <c r="E241" s="268"/>
      <c r="F241" s="215" t="str">
        <f t="shared" si="6"/>
        <v>N/A</v>
      </c>
      <c r="G241" s="6"/>
      <c r="AA241" s="15" t="str">
        <f t="shared" si="7"/>
        <v/>
      </c>
      <c r="AB241" s="15" t="str">
        <f>IF(LEN($AA241)=0,"N",IF(LEN($AA241)&gt;1,"Error -- Availability entered in an incorrect format",IF($AA241='Control Panel'!$F$36,$AA241,IF($AA241='Control Panel'!$F$37,$AA241,IF($AA241='Control Panel'!$F$38,$AA241,IF($AA241='Control Panel'!$F$39,$AA241,IF($AA241='Control Panel'!$F$40,$AA241,IF($AA241='Control Panel'!$F$41,$AA241,"Error -- Availability entered in an incorrect format"))))))))</f>
        <v>N</v>
      </c>
    </row>
    <row r="242" spans="1:28" s="15" customFormat="1" ht="75" x14ac:dyDescent="0.25">
      <c r="A242" s="7">
        <v>230</v>
      </c>
      <c r="B242" s="279" t="s">
        <v>2938</v>
      </c>
      <c r="C242" s="281" t="s">
        <v>5</v>
      </c>
      <c r="D242" s="231"/>
      <c r="E242" s="268"/>
      <c r="F242" s="215" t="str">
        <f t="shared" si="6"/>
        <v>N/A</v>
      </c>
      <c r="G242" s="6"/>
      <c r="AA242" s="15" t="str">
        <f t="shared" si="7"/>
        <v/>
      </c>
      <c r="AB242" s="15" t="str">
        <f>IF(LEN($AA242)=0,"N",IF(LEN($AA242)&gt;1,"Error -- Availability entered in an incorrect format",IF($AA242='Control Panel'!$F$36,$AA242,IF($AA242='Control Panel'!$F$37,$AA242,IF($AA242='Control Panel'!$F$38,$AA242,IF($AA242='Control Panel'!$F$39,$AA242,IF($AA242='Control Panel'!$F$40,$AA242,IF($AA242='Control Panel'!$F$41,$AA242,"Error -- Availability entered in an incorrect format"))))))))</f>
        <v>N</v>
      </c>
    </row>
    <row r="243" spans="1:28" s="15" customFormat="1" ht="30" x14ac:dyDescent="0.25">
      <c r="A243" s="7">
        <v>231</v>
      </c>
      <c r="B243" s="279" t="s">
        <v>2939</v>
      </c>
      <c r="C243" s="281" t="s">
        <v>5</v>
      </c>
      <c r="D243" s="231"/>
      <c r="E243" s="268"/>
      <c r="F243" s="215" t="str">
        <f t="shared" si="6"/>
        <v>N/A</v>
      </c>
      <c r="G243" s="6"/>
      <c r="AA243" s="15" t="str">
        <f t="shared" si="7"/>
        <v/>
      </c>
      <c r="AB243" s="15" t="str">
        <f>IF(LEN($AA243)=0,"N",IF(LEN($AA243)&gt;1,"Error -- Availability entered in an incorrect format",IF($AA243='Control Panel'!$F$36,$AA243,IF($AA243='Control Panel'!$F$37,$AA243,IF($AA243='Control Panel'!$F$38,$AA243,IF($AA243='Control Panel'!$F$39,$AA243,IF($AA243='Control Panel'!$F$40,$AA243,IF($AA243='Control Panel'!$F$41,$AA243,"Error -- Availability entered in an incorrect format"))))))))</f>
        <v>N</v>
      </c>
    </row>
    <row r="244" spans="1:28" s="15" customFormat="1" ht="30" x14ac:dyDescent="0.25">
      <c r="A244" s="7">
        <v>232</v>
      </c>
      <c r="B244" s="283" t="s">
        <v>2940</v>
      </c>
      <c r="C244" s="281" t="s">
        <v>5</v>
      </c>
      <c r="D244" s="231"/>
      <c r="E244" s="268"/>
      <c r="F244" s="215" t="str">
        <f t="shared" si="6"/>
        <v>N/A</v>
      </c>
      <c r="G244" s="6"/>
      <c r="AA244" s="15" t="str">
        <f t="shared" si="7"/>
        <v/>
      </c>
      <c r="AB244" s="15" t="str">
        <f>IF(LEN($AA244)=0,"N",IF(LEN($AA244)&gt;1,"Error -- Availability entered in an incorrect format",IF($AA244='Control Panel'!$F$36,$AA244,IF($AA244='Control Panel'!$F$37,$AA244,IF($AA244='Control Panel'!$F$38,$AA244,IF($AA244='Control Panel'!$F$39,$AA244,IF($AA244='Control Panel'!$F$40,$AA244,IF($AA244='Control Panel'!$F$41,$AA244,"Error -- Availability entered in an incorrect format"))))))))</f>
        <v>N</v>
      </c>
    </row>
    <row r="245" spans="1:28" s="15" customFormat="1" ht="45" x14ac:dyDescent="0.25">
      <c r="A245" s="7">
        <v>233</v>
      </c>
      <c r="B245" s="279" t="s">
        <v>2941</v>
      </c>
      <c r="C245" s="281" t="s">
        <v>6</v>
      </c>
      <c r="D245" s="231"/>
      <c r="E245" s="268"/>
      <c r="F245" s="215" t="str">
        <f t="shared" si="6"/>
        <v>N/A</v>
      </c>
      <c r="G245" s="6"/>
      <c r="AA245" s="15" t="str">
        <f t="shared" si="7"/>
        <v/>
      </c>
      <c r="AB245" s="15" t="str">
        <f>IF(LEN($AA245)=0,"N",IF(LEN($AA245)&gt;1,"Error -- Availability entered in an incorrect format",IF($AA245='Control Panel'!$F$36,$AA245,IF($AA245='Control Panel'!$F$37,$AA245,IF($AA245='Control Panel'!$F$38,$AA245,IF($AA245='Control Panel'!$F$39,$AA245,IF($AA245='Control Panel'!$F$40,$AA245,IF($AA245='Control Panel'!$F$41,$AA245,"Error -- Availability entered in an incorrect format"))))))))</f>
        <v>N</v>
      </c>
    </row>
    <row r="246" spans="1:28" s="15" customFormat="1" ht="30" x14ac:dyDescent="0.25">
      <c r="A246" s="7">
        <v>234</v>
      </c>
      <c r="B246" s="279" t="s">
        <v>2942</v>
      </c>
      <c r="C246" s="281" t="s">
        <v>5</v>
      </c>
      <c r="D246" s="231"/>
      <c r="E246" s="268"/>
      <c r="F246" s="215" t="str">
        <f t="shared" si="6"/>
        <v>N/A</v>
      </c>
      <c r="G246" s="6"/>
      <c r="AA246" s="15" t="str">
        <f t="shared" si="7"/>
        <v/>
      </c>
      <c r="AB246" s="15" t="str">
        <f>IF(LEN($AA246)=0,"N",IF(LEN($AA246)&gt;1,"Error -- Availability entered in an incorrect format",IF($AA246='Control Panel'!$F$36,$AA246,IF($AA246='Control Panel'!$F$37,$AA246,IF($AA246='Control Panel'!$F$38,$AA246,IF($AA246='Control Panel'!$F$39,$AA246,IF($AA246='Control Panel'!$F$40,$AA246,IF($AA246='Control Panel'!$F$41,$AA246,"Error -- Availability entered in an incorrect format"))))))))</f>
        <v>N</v>
      </c>
    </row>
    <row r="247" spans="1:28" s="15" customFormat="1" ht="30" x14ac:dyDescent="0.25">
      <c r="A247" s="7">
        <v>235</v>
      </c>
      <c r="B247" s="283" t="s">
        <v>2943</v>
      </c>
      <c r="C247" s="281" t="s">
        <v>5</v>
      </c>
      <c r="D247" s="231"/>
      <c r="E247" s="268"/>
      <c r="F247" s="215" t="str">
        <f t="shared" si="6"/>
        <v>N/A</v>
      </c>
      <c r="G247" s="6"/>
      <c r="AA247" s="15" t="str">
        <f t="shared" si="7"/>
        <v/>
      </c>
      <c r="AB247" s="15" t="str">
        <f>IF(LEN($AA247)=0,"N",IF(LEN($AA247)&gt;1,"Error -- Availability entered in an incorrect format",IF($AA247='Control Panel'!$F$36,$AA247,IF($AA247='Control Panel'!$F$37,$AA247,IF($AA247='Control Panel'!$F$38,$AA247,IF($AA247='Control Panel'!$F$39,$AA247,IF($AA247='Control Panel'!$F$40,$AA247,IF($AA247='Control Panel'!$F$41,$AA247,"Error -- Availability entered in an incorrect format"))))))))</f>
        <v>N</v>
      </c>
    </row>
    <row r="248" spans="1:28" s="15" customFormat="1" ht="30" x14ac:dyDescent="0.25">
      <c r="A248" s="7">
        <v>236</v>
      </c>
      <c r="B248" s="287" t="s">
        <v>2944</v>
      </c>
      <c r="C248" s="281" t="s">
        <v>5</v>
      </c>
      <c r="D248" s="231"/>
      <c r="E248" s="268"/>
      <c r="F248" s="215" t="str">
        <f t="shared" si="6"/>
        <v>N/A</v>
      </c>
      <c r="G248" s="6"/>
      <c r="AA248" s="15" t="str">
        <f t="shared" si="7"/>
        <v/>
      </c>
      <c r="AB248" s="15" t="str">
        <f>IF(LEN($AA248)=0,"N",IF(LEN($AA248)&gt;1,"Error -- Availability entered in an incorrect format",IF($AA248='Control Panel'!$F$36,$AA248,IF($AA248='Control Panel'!$F$37,$AA248,IF($AA248='Control Panel'!$F$38,$AA248,IF($AA248='Control Panel'!$F$39,$AA248,IF($AA248='Control Panel'!$F$40,$AA248,IF($AA248='Control Panel'!$F$41,$AA248,"Error -- Availability entered in an incorrect format"))))))))</f>
        <v>N</v>
      </c>
    </row>
    <row r="249" spans="1:28" s="15" customFormat="1" x14ac:dyDescent="0.25">
      <c r="A249" s="7">
        <v>237</v>
      </c>
      <c r="B249" s="279" t="s">
        <v>2945</v>
      </c>
      <c r="C249" s="281" t="s">
        <v>6</v>
      </c>
      <c r="D249" s="231"/>
      <c r="E249" s="268"/>
      <c r="F249" s="215" t="str">
        <f t="shared" si="6"/>
        <v>N/A</v>
      </c>
      <c r="G249" s="6"/>
      <c r="AA249" s="15" t="str">
        <f t="shared" si="7"/>
        <v/>
      </c>
      <c r="AB249" s="15" t="str">
        <f>IF(LEN($AA249)=0,"N",IF(LEN($AA249)&gt;1,"Error -- Availability entered in an incorrect format",IF($AA249='Control Panel'!$F$36,$AA249,IF($AA249='Control Panel'!$F$37,$AA249,IF($AA249='Control Panel'!$F$38,$AA249,IF($AA249='Control Panel'!$F$39,$AA249,IF($AA249='Control Panel'!$F$40,$AA249,IF($AA249='Control Panel'!$F$41,$AA249,"Error -- Availability entered in an incorrect format"))))))))</f>
        <v>N</v>
      </c>
    </row>
    <row r="250" spans="1:28" s="15" customFormat="1" ht="30" x14ac:dyDescent="0.25">
      <c r="A250" s="7">
        <v>238</v>
      </c>
      <c r="B250" s="279" t="s">
        <v>2946</v>
      </c>
      <c r="C250" s="281" t="s">
        <v>5</v>
      </c>
      <c r="D250" s="231"/>
      <c r="E250" s="268"/>
      <c r="F250" s="215" t="str">
        <f t="shared" si="6"/>
        <v>N/A</v>
      </c>
      <c r="G250" s="6"/>
      <c r="AA250" s="15" t="str">
        <f t="shared" si="7"/>
        <v/>
      </c>
      <c r="AB250" s="15" t="str">
        <f>IF(LEN($AA250)=0,"N",IF(LEN($AA250)&gt;1,"Error -- Availability entered in an incorrect format",IF($AA250='Control Panel'!$F$36,$AA250,IF($AA250='Control Panel'!$F$37,$AA250,IF($AA250='Control Panel'!$F$38,$AA250,IF($AA250='Control Panel'!$F$39,$AA250,IF($AA250='Control Panel'!$F$40,$AA250,IF($AA250='Control Panel'!$F$41,$AA250,"Error -- Availability entered in an incorrect format"))))))))</f>
        <v>N</v>
      </c>
    </row>
    <row r="251" spans="1:28" s="15" customFormat="1" ht="30" x14ac:dyDescent="0.25">
      <c r="A251" s="7">
        <v>239</v>
      </c>
      <c r="B251" s="279" t="s">
        <v>2947</v>
      </c>
      <c r="C251" s="281" t="s">
        <v>6</v>
      </c>
      <c r="D251" s="231"/>
      <c r="E251" s="268"/>
      <c r="F251" s="215" t="str">
        <f t="shared" si="6"/>
        <v>N/A</v>
      </c>
      <c r="G251" s="6"/>
      <c r="AA251" s="15" t="str">
        <f t="shared" si="7"/>
        <v/>
      </c>
      <c r="AB251" s="15" t="str">
        <f>IF(LEN($AA251)=0,"N",IF(LEN($AA251)&gt;1,"Error -- Availability entered in an incorrect format",IF($AA251='Control Panel'!$F$36,$AA251,IF($AA251='Control Panel'!$F$37,$AA251,IF($AA251='Control Panel'!$F$38,$AA251,IF($AA251='Control Panel'!$F$39,$AA251,IF($AA251='Control Panel'!$F$40,$AA251,IF($AA251='Control Panel'!$F$41,$AA251,"Error -- Availability entered in an incorrect format"))))))))</f>
        <v>N</v>
      </c>
    </row>
    <row r="252" spans="1:28" s="15" customFormat="1" ht="30" x14ac:dyDescent="0.25">
      <c r="A252" s="7">
        <v>240</v>
      </c>
      <c r="B252" s="279" t="s">
        <v>2948</v>
      </c>
      <c r="C252" s="281" t="s">
        <v>5</v>
      </c>
      <c r="D252" s="231"/>
      <c r="E252" s="268"/>
      <c r="F252" s="215" t="str">
        <f t="shared" si="6"/>
        <v>N/A</v>
      </c>
      <c r="G252" s="6"/>
      <c r="AA252" s="15" t="str">
        <f t="shared" si="7"/>
        <v/>
      </c>
      <c r="AB252" s="15" t="str">
        <f>IF(LEN($AA252)=0,"N",IF(LEN($AA252)&gt;1,"Error -- Availability entered in an incorrect format",IF($AA252='Control Panel'!$F$36,$AA252,IF($AA252='Control Panel'!$F$37,$AA252,IF($AA252='Control Panel'!$F$38,$AA252,IF($AA252='Control Panel'!$F$39,$AA252,IF($AA252='Control Panel'!$F$40,$AA252,IF($AA252='Control Panel'!$F$41,$AA252,"Error -- Availability entered in an incorrect format"))))))))</f>
        <v>N</v>
      </c>
    </row>
    <row r="253" spans="1:28" s="15" customFormat="1" ht="45" x14ac:dyDescent="0.25">
      <c r="A253" s="7">
        <v>241</v>
      </c>
      <c r="B253" s="279" t="s">
        <v>2949</v>
      </c>
      <c r="C253" s="281" t="s">
        <v>6</v>
      </c>
      <c r="D253" s="231"/>
      <c r="E253" s="268"/>
      <c r="F253" s="215" t="str">
        <f t="shared" si="6"/>
        <v>N/A</v>
      </c>
      <c r="G253" s="6"/>
      <c r="AA253" s="15" t="str">
        <f t="shared" si="7"/>
        <v/>
      </c>
      <c r="AB253" s="15" t="str">
        <f>IF(LEN($AA253)=0,"N",IF(LEN($AA253)&gt;1,"Error -- Availability entered in an incorrect format",IF($AA253='Control Panel'!$F$36,$AA253,IF($AA253='Control Panel'!$F$37,$AA253,IF($AA253='Control Panel'!$F$38,$AA253,IF($AA253='Control Panel'!$F$39,$AA253,IF($AA253='Control Panel'!$F$40,$AA253,IF($AA253='Control Panel'!$F$41,$AA253,"Error -- Availability entered in an incorrect format"))))))))</f>
        <v>N</v>
      </c>
    </row>
    <row r="254" spans="1:28" s="15" customFormat="1" x14ac:dyDescent="0.25">
      <c r="A254" s="7">
        <v>242</v>
      </c>
      <c r="B254" s="279" t="s">
        <v>2950</v>
      </c>
      <c r="C254" s="281" t="s">
        <v>5</v>
      </c>
      <c r="D254" s="231"/>
      <c r="E254" s="268"/>
      <c r="F254" s="215" t="str">
        <f t="shared" si="6"/>
        <v>N/A</v>
      </c>
      <c r="G254" s="6"/>
      <c r="AA254" s="15" t="str">
        <f t="shared" si="7"/>
        <v/>
      </c>
      <c r="AB254" s="15" t="str">
        <f>IF(LEN($AA254)=0,"N",IF(LEN($AA254)&gt;1,"Error -- Availability entered in an incorrect format",IF($AA254='Control Panel'!$F$36,$AA254,IF($AA254='Control Panel'!$F$37,$AA254,IF($AA254='Control Panel'!$F$38,$AA254,IF($AA254='Control Panel'!$F$39,$AA254,IF($AA254='Control Panel'!$F$40,$AA254,IF($AA254='Control Panel'!$F$41,$AA254,"Error -- Availability entered in an incorrect format"))))))))</f>
        <v>N</v>
      </c>
    </row>
    <row r="255" spans="1:28" s="15" customFormat="1" ht="30" x14ac:dyDescent="0.25">
      <c r="A255" s="7">
        <v>243</v>
      </c>
      <c r="B255" s="279" t="s">
        <v>2951</v>
      </c>
      <c r="C255" s="281" t="s">
        <v>7</v>
      </c>
      <c r="D255" s="231"/>
      <c r="E255" s="268"/>
      <c r="F255" s="215" t="str">
        <f t="shared" si="6"/>
        <v>N/A</v>
      </c>
      <c r="G255" s="6"/>
      <c r="AA255" s="15" t="str">
        <f t="shared" si="7"/>
        <v/>
      </c>
      <c r="AB255" s="15" t="str">
        <f>IF(LEN($AA255)=0,"N",IF(LEN($AA255)&gt;1,"Error -- Availability entered in an incorrect format",IF($AA255='Control Panel'!$F$36,$AA255,IF($AA255='Control Panel'!$F$37,$AA255,IF($AA255='Control Panel'!$F$38,$AA255,IF($AA255='Control Panel'!$F$39,$AA255,IF($AA255='Control Panel'!$F$40,$AA255,IF($AA255='Control Panel'!$F$41,$AA255,"Error -- Availability entered in an incorrect format"))))))))</f>
        <v>N</v>
      </c>
    </row>
    <row r="256" spans="1:28" s="15" customFormat="1" x14ac:dyDescent="0.25">
      <c r="A256" s="7">
        <v>244</v>
      </c>
      <c r="B256" s="280" t="s">
        <v>2892</v>
      </c>
      <c r="C256" s="281"/>
      <c r="D256" s="231"/>
      <c r="E256" s="268"/>
      <c r="F256" s="215" t="str">
        <f t="shared" si="6"/>
        <v>N/A</v>
      </c>
      <c r="G256" s="6"/>
      <c r="AA256" s="15" t="str">
        <f t="shared" si="7"/>
        <v/>
      </c>
      <c r="AB256" s="15" t="str">
        <f>IF(LEN($AA256)=0,"N",IF(LEN($AA256)&gt;1,"Error -- Availability entered in an incorrect format",IF($AA256='Control Panel'!$F$36,$AA256,IF($AA256='Control Panel'!$F$37,$AA256,IF($AA256='Control Panel'!$F$38,$AA256,IF($AA256='Control Panel'!$F$39,$AA256,IF($AA256='Control Panel'!$F$40,$AA256,IF($AA256='Control Panel'!$F$41,$AA256,"Error -- Availability entered in an incorrect format"))))))))</f>
        <v>N</v>
      </c>
    </row>
    <row r="257" spans="1:28" s="15" customFormat="1" ht="30" x14ac:dyDescent="0.25">
      <c r="A257" s="7">
        <v>245</v>
      </c>
      <c r="B257" s="279" t="s">
        <v>2952</v>
      </c>
      <c r="C257" s="281" t="s">
        <v>5</v>
      </c>
      <c r="D257" s="231"/>
      <c r="E257" s="268"/>
      <c r="F257" s="215" t="str">
        <f t="shared" si="6"/>
        <v>N/A</v>
      </c>
      <c r="G257" s="6"/>
      <c r="AA257" s="15" t="str">
        <f t="shared" si="7"/>
        <v/>
      </c>
      <c r="AB257" s="15" t="str">
        <f>IF(LEN($AA257)=0,"N",IF(LEN($AA257)&gt;1,"Error -- Availability entered in an incorrect format",IF($AA257='Control Panel'!$F$36,$AA257,IF($AA257='Control Panel'!$F$37,$AA257,IF($AA257='Control Panel'!$F$38,$AA257,IF($AA257='Control Panel'!$F$39,$AA257,IF($AA257='Control Panel'!$F$40,$AA257,IF($AA257='Control Panel'!$F$41,$AA257,"Error -- Availability entered in an incorrect format"))))))))</f>
        <v>N</v>
      </c>
    </row>
    <row r="258" spans="1:28" s="15" customFormat="1" ht="30" x14ac:dyDescent="0.25">
      <c r="A258" s="7">
        <v>246</v>
      </c>
      <c r="B258" s="287" t="s">
        <v>2953</v>
      </c>
      <c r="C258" s="281" t="s">
        <v>5</v>
      </c>
      <c r="D258" s="231"/>
      <c r="E258" s="268"/>
      <c r="F258" s="215" t="str">
        <f t="shared" si="6"/>
        <v>N/A</v>
      </c>
      <c r="G258" s="6"/>
      <c r="AA258" s="15" t="str">
        <f t="shared" si="7"/>
        <v/>
      </c>
      <c r="AB258" s="15" t="str">
        <f>IF(LEN($AA258)=0,"N",IF(LEN($AA258)&gt;1,"Error -- Availability entered in an incorrect format",IF($AA258='Control Panel'!$F$36,$AA258,IF($AA258='Control Panel'!$F$37,$AA258,IF($AA258='Control Panel'!$F$38,$AA258,IF($AA258='Control Panel'!$F$39,$AA258,IF($AA258='Control Panel'!$F$40,$AA258,IF($AA258='Control Panel'!$F$41,$AA258,"Error -- Availability entered in an incorrect format"))))))))</f>
        <v>N</v>
      </c>
    </row>
    <row r="259" spans="1:28" s="15" customFormat="1" ht="30" x14ac:dyDescent="0.25">
      <c r="A259" s="7">
        <v>247</v>
      </c>
      <c r="B259" s="287" t="s">
        <v>2954</v>
      </c>
      <c r="C259" s="281" t="s">
        <v>5</v>
      </c>
      <c r="D259" s="231"/>
      <c r="E259" s="268"/>
      <c r="F259" s="215" t="str">
        <f t="shared" si="6"/>
        <v>N/A</v>
      </c>
      <c r="G259" s="6"/>
      <c r="AA259" s="15" t="str">
        <f t="shared" si="7"/>
        <v/>
      </c>
      <c r="AB259" s="15" t="str">
        <f>IF(LEN($AA259)=0,"N",IF(LEN($AA259)&gt;1,"Error -- Availability entered in an incorrect format",IF($AA259='Control Panel'!$F$36,$AA259,IF($AA259='Control Panel'!$F$37,$AA259,IF($AA259='Control Panel'!$F$38,$AA259,IF($AA259='Control Panel'!$F$39,$AA259,IF($AA259='Control Panel'!$F$40,$AA259,IF($AA259='Control Panel'!$F$41,$AA259,"Error -- Availability entered in an incorrect format"))))))))</f>
        <v>N</v>
      </c>
    </row>
    <row r="260" spans="1:28" s="15" customFormat="1" ht="30" x14ac:dyDescent="0.25">
      <c r="A260" s="7">
        <v>248</v>
      </c>
      <c r="B260" s="287" t="s">
        <v>2955</v>
      </c>
      <c r="C260" s="281" t="s">
        <v>5</v>
      </c>
      <c r="D260" s="231"/>
      <c r="E260" s="268"/>
      <c r="F260" s="215" t="str">
        <f t="shared" si="6"/>
        <v>N/A</v>
      </c>
      <c r="G260" s="6"/>
      <c r="AA260" s="15" t="str">
        <f t="shared" si="7"/>
        <v/>
      </c>
      <c r="AB260" s="15" t="str">
        <f>IF(LEN($AA260)=0,"N",IF(LEN($AA260)&gt;1,"Error -- Availability entered in an incorrect format",IF($AA260='Control Panel'!$F$36,$AA260,IF($AA260='Control Panel'!$F$37,$AA260,IF($AA260='Control Panel'!$F$38,$AA260,IF($AA260='Control Panel'!$F$39,$AA260,IF($AA260='Control Panel'!$F$40,$AA260,IF($AA260='Control Panel'!$F$41,$AA260,"Error -- Availability entered in an incorrect format"))))))))</f>
        <v>N</v>
      </c>
    </row>
    <row r="261" spans="1:28" s="15" customFormat="1" x14ac:dyDescent="0.25">
      <c r="A261" s="7">
        <v>249</v>
      </c>
      <c r="B261" s="280" t="s">
        <v>2956</v>
      </c>
      <c r="C261" s="281"/>
      <c r="D261" s="231"/>
      <c r="E261" s="268"/>
      <c r="F261" s="215" t="str">
        <f t="shared" si="6"/>
        <v>N/A</v>
      </c>
      <c r="G261" s="6"/>
      <c r="AA261" s="15" t="str">
        <f t="shared" si="7"/>
        <v/>
      </c>
      <c r="AB261" s="15" t="str">
        <f>IF(LEN($AA261)=0,"N",IF(LEN($AA261)&gt;1,"Error -- Availability entered in an incorrect format",IF($AA261='Control Panel'!$F$36,$AA261,IF($AA261='Control Panel'!$F$37,$AA261,IF($AA261='Control Panel'!$F$38,$AA261,IF($AA261='Control Panel'!$F$39,$AA261,IF($AA261='Control Panel'!$F$40,$AA261,IF($AA261='Control Panel'!$F$41,$AA261,"Error -- Availability entered in an incorrect format"))))))))</f>
        <v>N</v>
      </c>
    </row>
    <row r="262" spans="1:28" s="15" customFormat="1" ht="45" x14ac:dyDescent="0.25">
      <c r="A262" s="7">
        <v>250</v>
      </c>
      <c r="B262" s="283" t="s">
        <v>2957</v>
      </c>
      <c r="C262" s="281" t="s">
        <v>5</v>
      </c>
      <c r="D262" s="231"/>
      <c r="E262" s="268"/>
      <c r="F262" s="215" t="str">
        <f t="shared" si="6"/>
        <v>N/A</v>
      </c>
      <c r="G262" s="6"/>
      <c r="AA262" s="15" t="str">
        <f t="shared" si="7"/>
        <v/>
      </c>
      <c r="AB262" s="15" t="str">
        <f>IF(LEN($AA262)=0,"N",IF(LEN($AA262)&gt;1,"Error -- Availability entered in an incorrect format",IF($AA262='Control Panel'!$F$36,$AA262,IF($AA262='Control Panel'!$F$37,$AA262,IF($AA262='Control Panel'!$F$38,$AA262,IF($AA262='Control Panel'!$F$39,$AA262,IF($AA262='Control Panel'!$F$40,$AA262,IF($AA262='Control Panel'!$F$41,$AA262,"Error -- Availability entered in an incorrect format"))))))))</f>
        <v>N</v>
      </c>
    </row>
    <row r="263" spans="1:28" s="15" customFormat="1" ht="30" x14ac:dyDescent="0.25">
      <c r="A263" s="7">
        <v>251</v>
      </c>
      <c r="B263" s="279" t="s">
        <v>2958</v>
      </c>
      <c r="C263" s="281" t="s">
        <v>5</v>
      </c>
      <c r="D263" s="231"/>
      <c r="E263" s="268"/>
      <c r="F263" s="215" t="str">
        <f t="shared" si="6"/>
        <v>N/A</v>
      </c>
      <c r="G263" s="6"/>
      <c r="AA263" s="15" t="str">
        <f t="shared" si="7"/>
        <v/>
      </c>
      <c r="AB263" s="15" t="str">
        <f>IF(LEN($AA263)=0,"N",IF(LEN($AA263)&gt;1,"Error -- Availability entered in an incorrect format",IF($AA263='Control Panel'!$F$36,$AA263,IF($AA263='Control Panel'!$F$37,$AA263,IF($AA263='Control Panel'!$F$38,$AA263,IF($AA263='Control Panel'!$F$39,$AA263,IF($AA263='Control Panel'!$F$40,$AA263,IF($AA263='Control Panel'!$F$41,$AA263,"Error -- Availability entered in an incorrect format"))))))))</f>
        <v>N</v>
      </c>
    </row>
    <row r="264" spans="1:28" s="15" customFormat="1" x14ac:dyDescent="0.25">
      <c r="A264" s="7">
        <v>252</v>
      </c>
      <c r="B264" s="287" t="s">
        <v>2959</v>
      </c>
      <c r="C264" s="281" t="s">
        <v>5</v>
      </c>
      <c r="D264" s="231"/>
      <c r="E264" s="268"/>
      <c r="F264" s="215" t="str">
        <f t="shared" si="6"/>
        <v>N/A</v>
      </c>
      <c r="G264" s="6"/>
      <c r="AA264" s="15" t="str">
        <f t="shared" si="7"/>
        <v/>
      </c>
      <c r="AB264" s="15" t="str">
        <f>IF(LEN($AA264)=0,"N",IF(LEN($AA264)&gt;1,"Error -- Availability entered in an incorrect format",IF($AA264='Control Panel'!$F$36,$AA264,IF($AA264='Control Panel'!$F$37,$AA264,IF($AA264='Control Panel'!$F$38,$AA264,IF($AA264='Control Panel'!$F$39,$AA264,IF($AA264='Control Panel'!$F$40,$AA264,IF($AA264='Control Panel'!$F$41,$AA264,"Error -- Availability entered in an incorrect format"))))))))</f>
        <v>N</v>
      </c>
    </row>
    <row r="265" spans="1:28" s="15" customFormat="1" ht="30" x14ac:dyDescent="0.25">
      <c r="A265" s="7">
        <v>253</v>
      </c>
      <c r="B265" s="287" t="s">
        <v>2960</v>
      </c>
      <c r="C265" s="281" t="s">
        <v>6</v>
      </c>
      <c r="D265" s="231"/>
      <c r="E265" s="268"/>
      <c r="F265" s="215" t="str">
        <f t="shared" si="6"/>
        <v>N/A</v>
      </c>
      <c r="G265" s="6"/>
      <c r="AA265" s="15" t="str">
        <f t="shared" si="7"/>
        <v/>
      </c>
      <c r="AB265" s="15" t="str">
        <f>IF(LEN($AA265)=0,"N",IF(LEN($AA265)&gt;1,"Error -- Availability entered in an incorrect format",IF($AA265='Control Panel'!$F$36,$AA265,IF($AA265='Control Panel'!$F$37,$AA265,IF($AA265='Control Panel'!$F$38,$AA265,IF($AA265='Control Panel'!$F$39,$AA265,IF($AA265='Control Panel'!$F$40,$AA265,IF($AA265='Control Panel'!$F$41,$AA265,"Error -- Availability entered in an incorrect format"))))))))</f>
        <v>N</v>
      </c>
    </row>
    <row r="266" spans="1:28" s="15" customFormat="1" x14ac:dyDescent="0.25">
      <c r="A266" s="7">
        <v>254</v>
      </c>
      <c r="B266" s="280" t="s">
        <v>2961</v>
      </c>
      <c r="C266" s="281"/>
      <c r="D266" s="231"/>
      <c r="E266" s="268"/>
      <c r="F266" s="215" t="str">
        <f t="shared" si="6"/>
        <v>N/A</v>
      </c>
      <c r="G266" s="6"/>
      <c r="AA266" s="15" t="str">
        <f t="shared" si="7"/>
        <v/>
      </c>
      <c r="AB266" s="15" t="str">
        <f>IF(LEN($AA266)=0,"N",IF(LEN($AA266)&gt;1,"Error -- Availability entered in an incorrect format",IF($AA266='Control Panel'!$F$36,$AA266,IF($AA266='Control Panel'!$F$37,$AA266,IF($AA266='Control Panel'!$F$38,$AA266,IF($AA266='Control Panel'!$F$39,$AA266,IF($AA266='Control Panel'!$F$40,$AA266,IF($AA266='Control Panel'!$F$41,$AA266,"Error -- Availability entered in an incorrect format"))))))))</f>
        <v>N</v>
      </c>
    </row>
    <row r="267" spans="1:28" s="15" customFormat="1" ht="60" x14ac:dyDescent="0.25">
      <c r="A267" s="7">
        <v>255</v>
      </c>
      <c r="B267" s="279" t="s">
        <v>2962</v>
      </c>
      <c r="C267" s="281" t="s">
        <v>5</v>
      </c>
      <c r="D267" s="231"/>
      <c r="E267" s="268"/>
      <c r="F267" s="215" t="str">
        <f t="shared" si="6"/>
        <v>N/A</v>
      </c>
      <c r="G267" s="6"/>
      <c r="AA267" s="15" t="str">
        <f t="shared" si="7"/>
        <v/>
      </c>
      <c r="AB267" s="15" t="str">
        <f>IF(LEN($AA267)=0,"N",IF(LEN($AA267)&gt;1,"Error -- Availability entered in an incorrect format",IF($AA267='Control Panel'!$F$36,$AA267,IF($AA267='Control Panel'!$F$37,$AA267,IF($AA267='Control Panel'!$F$38,$AA267,IF($AA267='Control Panel'!$F$39,$AA267,IF($AA267='Control Panel'!$F$40,$AA267,IF($AA267='Control Panel'!$F$41,$AA267,"Error -- Availability entered in an incorrect format"))))))))</f>
        <v>N</v>
      </c>
    </row>
    <row r="268" spans="1:28" s="15" customFormat="1" x14ac:dyDescent="0.25">
      <c r="A268" s="7">
        <v>256</v>
      </c>
      <c r="B268" s="279" t="s">
        <v>2963</v>
      </c>
      <c r="C268" s="281" t="s">
        <v>6</v>
      </c>
      <c r="D268" s="231"/>
      <c r="E268" s="268"/>
      <c r="F268" s="215" t="str">
        <f t="shared" si="6"/>
        <v>N/A</v>
      </c>
      <c r="G268" s="6"/>
      <c r="AA268" s="15" t="str">
        <f t="shared" si="7"/>
        <v/>
      </c>
      <c r="AB268" s="15" t="str">
        <f>IF(LEN($AA268)=0,"N",IF(LEN($AA268)&gt;1,"Error -- Availability entered in an incorrect format",IF($AA268='Control Panel'!$F$36,$AA268,IF($AA268='Control Panel'!$F$37,$AA268,IF($AA268='Control Panel'!$F$38,$AA268,IF($AA268='Control Panel'!$F$39,$AA268,IF($AA268='Control Panel'!$F$40,$AA268,IF($AA268='Control Panel'!$F$41,$AA268,"Error -- Availability entered in an incorrect format"))))))))</f>
        <v>N</v>
      </c>
    </row>
    <row r="269" spans="1:28" s="15" customFormat="1" ht="45" x14ac:dyDescent="0.25">
      <c r="A269" s="7">
        <v>257</v>
      </c>
      <c r="B269" s="279" t="s">
        <v>2964</v>
      </c>
      <c r="C269" s="281" t="s">
        <v>5</v>
      </c>
      <c r="D269" s="231"/>
      <c r="E269" s="268"/>
      <c r="F269" s="215" t="str">
        <f t="shared" si="6"/>
        <v>N/A</v>
      </c>
      <c r="G269" s="6"/>
      <c r="AA269" s="15" t="str">
        <f t="shared" si="7"/>
        <v/>
      </c>
      <c r="AB269" s="15" t="str">
        <f>IF(LEN($AA269)=0,"N",IF(LEN($AA269)&gt;1,"Error -- Availability entered in an incorrect format",IF($AA269='Control Panel'!$F$36,$AA269,IF($AA269='Control Panel'!$F$37,$AA269,IF($AA269='Control Panel'!$F$38,$AA269,IF($AA269='Control Panel'!$F$39,$AA269,IF($AA269='Control Panel'!$F$40,$AA269,IF($AA269='Control Panel'!$F$41,$AA269,"Error -- Availability entered in an incorrect format"))))))))</f>
        <v>N</v>
      </c>
    </row>
    <row r="270" spans="1:28" s="15" customFormat="1" ht="30" x14ac:dyDescent="0.25">
      <c r="A270" s="7">
        <v>258</v>
      </c>
      <c r="B270" s="279" t="s">
        <v>2965</v>
      </c>
      <c r="C270" s="281" t="s">
        <v>5</v>
      </c>
      <c r="D270" s="231"/>
      <c r="E270" s="268"/>
      <c r="F270" s="215" t="str">
        <f t="shared" ref="F270:F333" si="8">IF($D$10=$A$9,"N/A",$D$10)</f>
        <v>N/A</v>
      </c>
      <c r="G270" s="6"/>
      <c r="AA270" s="15" t="str">
        <f t="shared" ref="AA270:AA333" si="9">TRIM($D270)</f>
        <v/>
      </c>
      <c r="AB270" s="15" t="str">
        <f>IF(LEN($AA270)=0,"N",IF(LEN($AA270)&gt;1,"Error -- Availability entered in an incorrect format",IF($AA270='Control Panel'!$F$36,$AA270,IF($AA270='Control Panel'!$F$37,$AA270,IF($AA270='Control Panel'!$F$38,$AA270,IF($AA270='Control Panel'!$F$39,$AA270,IF($AA270='Control Panel'!$F$40,$AA270,IF($AA270='Control Panel'!$F$41,$AA270,"Error -- Availability entered in an incorrect format"))))))))</f>
        <v>N</v>
      </c>
    </row>
    <row r="271" spans="1:28" s="15" customFormat="1" ht="30" x14ac:dyDescent="0.25">
      <c r="A271" s="7">
        <v>259</v>
      </c>
      <c r="B271" s="279" t="s">
        <v>2966</v>
      </c>
      <c r="C271" s="281" t="s">
        <v>5</v>
      </c>
      <c r="D271" s="231"/>
      <c r="E271" s="268"/>
      <c r="F271" s="215" t="str">
        <f t="shared" si="8"/>
        <v>N/A</v>
      </c>
      <c r="G271" s="6"/>
      <c r="AA271" s="15" t="str">
        <f t="shared" si="9"/>
        <v/>
      </c>
      <c r="AB271" s="15" t="str">
        <f>IF(LEN($AA271)=0,"N",IF(LEN($AA271)&gt;1,"Error -- Availability entered in an incorrect format",IF($AA271='Control Panel'!$F$36,$AA271,IF($AA271='Control Panel'!$F$37,$AA271,IF($AA271='Control Panel'!$F$38,$AA271,IF($AA271='Control Panel'!$F$39,$AA271,IF($AA271='Control Panel'!$F$40,$AA271,IF($AA271='Control Panel'!$F$41,$AA271,"Error -- Availability entered in an incorrect format"))))))))</f>
        <v>N</v>
      </c>
    </row>
    <row r="272" spans="1:28" s="15" customFormat="1" ht="30" x14ac:dyDescent="0.25">
      <c r="A272" s="7">
        <v>260</v>
      </c>
      <c r="B272" s="279" t="s">
        <v>2967</v>
      </c>
      <c r="C272" s="281" t="s">
        <v>5</v>
      </c>
      <c r="D272" s="231"/>
      <c r="E272" s="268"/>
      <c r="F272" s="215" t="str">
        <f t="shared" si="8"/>
        <v>N/A</v>
      </c>
      <c r="G272" s="6"/>
      <c r="AA272" s="15" t="str">
        <f t="shared" si="9"/>
        <v/>
      </c>
      <c r="AB272" s="15" t="str">
        <f>IF(LEN($AA272)=0,"N",IF(LEN($AA272)&gt;1,"Error -- Availability entered in an incorrect format",IF($AA272='Control Panel'!$F$36,$AA272,IF($AA272='Control Panel'!$F$37,$AA272,IF($AA272='Control Panel'!$F$38,$AA272,IF($AA272='Control Panel'!$F$39,$AA272,IF($AA272='Control Panel'!$F$40,$AA272,IF($AA272='Control Panel'!$F$41,$AA272,"Error -- Availability entered in an incorrect format"))))))))</f>
        <v>N</v>
      </c>
    </row>
    <row r="273" spans="1:28" s="15" customFormat="1" x14ac:dyDescent="0.25">
      <c r="A273" s="7">
        <v>261</v>
      </c>
      <c r="B273" s="280" t="s">
        <v>2968</v>
      </c>
      <c r="C273" s="281"/>
      <c r="D273" s="231"/>
      <c r="E273" s="268"/>
      <c r="F273" s="215" t="str">
        <f t="shared" si="8"/>
        <v>N/A</v>
      </c>
      <c r="G273" s="6"/>
      <c r="AA273" s="15" t="str">
        <f t="shared" si="9"/>
        <v/>
      </c>
      <c r="AB273" s="15" t="str">
        <f>IF(LEN($AA273)=0,"N",IF(LEN($AA273)&gt;1,"Error -- Availability entered in an incorrect format",IF($AA273='Control Panel'!$F$36,$AA273,IF($AA273='Control Panel'!$F$37,$AA273,IF($AA273='Control Panel'!$F$38,$AA273,IF($AA273='Control Panel'!$F$39,$AA273,IF($AA273='Control Panel'!$F$40,$AA273,IF($AA273='Control Panel'!$F$41,$AA273,"Error -- Availability entered in an incorrect format"))))))))</f>
        <v>N</v>
      </c>
    </row>
    <row r="274" spans="1:28" s="15" customFormat="1" ht="30" x14ac:dyDescent="0.25">
      <c r="A274" s="7">
        <v>262</v>
      </c>
      <c r="B274" s="279" t="s">
        <v>2969</v>
      </c>
      <c r="C274" s="281" t="s">
        <v>5</v>
      </c>
      <c r="D274" s="231"/>
      <c r="E274" s="268"/>
      <c r="F274" s="215" t="str">
        <f t="shared" si="8"/>
        <v>N/A</v>
      </c>
      <c r="G274" s="6"/>
      <c r="AA274" s="15" t="str">
        <f t="shared" si="9"/>
        <v/>
      </c>
      <c r="AB274" s="15" t="str">
        <f>IF(LEN($AA274)=0,"N",IF(LEN($AA274)&gt;1,"Error -- Availability entered in an incorrect format",IF($AA274='Control Panel'!$F$36,$AA274,IF($AA274='Control Panel'!$F$37,$AA274,IF($AA274='Control Panel'!$F$38,$AA274,IF($AA274='Control Panel'!$F$39,$AA274,IF($AA274='Control Panel'!$F$40,$AA274,IF($AA274='Control Panel'!$F$41,$AA274,"Error -- Availability entered in an incorrect format"))))))))</f>
        <v>N</v>
      </c>
    </row>
    <row r="275" spans="1:28" s="15" customFormat="1" ht="45" x14ac:dyDescent="0.25">
      <c r="A275" s="7">
        <v>263</v>
      </c>
      <c r="B275" s="279" t="s">
        <v>2970</v>
      </c>
      <c r="C275" s="281" t="s">
        <v>5</v>
      </c>
      <c r="D275" s="231"/>
      <c r="E275" s="268"/>
      <c r="F275" s="215" t="str">
        <f t="shared" si="8"/>
        <v>N/A</v>
      </c>
      <c r="G275" s="6"/>
      <c r="AA275" s="15" t="str">
        <f t="shared" si="9"/>
        <v/>
      </c>
      <c r="AB275" s="15" t="str">
        <f>IF(LEN($AA275)=0,"N",IF(LEN($AA275)&gt;1,"Error -- Availability entered in an incorrect format",IF($AA275='Control Panel'!$F$36,$AA275,IF($AA275='Control Panel'!$F$37,$AA275,IF($AA275='Control Panel'!$F$38,$AA275,IF($AA275='Control Panel'!$F$39,$AA275,IF($AA275='Control Panel'!$F$40,$AA275,IF($AA275='Control Panel'!$F$41,$AA275,"Error -- Availability entered in an incorrect format"))))))))</f>
        <v>N</v>
      </c>
    </row>
    <row r="276" spans="1:28" s="15" customFormat="1" ht="60" x14ac:dyDescent="0.25">
      <c r="A276" s="7">
        <v>264</v>
      </c>
      <c r="B276" s="279" t="s">
        <v>2971</v>
      </c>
      <c r="C276" s="281" t="s">
        <v>5</v>
      </c>
      <c r="D276" s="231"/>
      <c r="E276" s="268"/>
      <c r="F276" s="215" t="str">
        <f t="shared" si="8"/>
        <v>N/A</v>
      </c>
      <c r="G276" s="6"/>
      <c r="AA276" s="15" t="str">
        <f t="shared" si="9"/>
        <v/>
      </c>
      <c r="AB276" s="15" t="str">
        <f>IF(LEN($AA276)=0,"N",IF(LEN($AA276)&gt;1,"Error -- Availability entered in an incorrect format",IF($AA276='Control Panel'!$F$36,$AA276,IF($AA276='Control Panel'!$F$37,$AA276,IF($AA276='Control Panel'!$F$38,$AA276,IF($AA276='Control Panel'!$F$39,$AA276,IF($AA276='Control Panel'!$F$40,$AA276,IF($AA276='Control Panel'!$F$41,$AA276,"Error -- Availability entered in an incorrect format"))))))))</f>
        <v>N</v>
      </c>
    </row>
    <row r="277" spans="1:28" s="15" customFormat="1" ht="45" x14ac:dyDescent="0.25">
      <c r="A277" s="7">
        <v>265</v>
      </c>
      <c r="B277" s="287" t="s">
        <v>2972</v>
      </c>
      <c r="C277" s="281" t="s">
        <v>5</v>
      </c>
      <c r="D277" s="231"/>
      <c r="E277" s="268"/>
      <c r="F277" s="215" t="str">
        <f t="shared" si="8"/>
        <v>N/A</v>
      </c>
      <c r="G277" s="6"/>
      <c r="AA277" s="15" t="str">
        <f t="shared" si="9"/>
        <v/>
      </c>
      <c r="AB277" s="15" t="str">
        <f>IF(LEN($AA277)=0,"N",IF(LEN($AA277)&gt;1,"Error -- Availability entered in an incorrect format",IF($AA277='Control Panel'!$F$36,$AA277,IF($AA277='Control Panel'!$F$37,$AA277,IF($AA277='Control Panel'!$F$38,$AA277,IF($AA277='Control Panel'!$F$39,$AA277,IF($AA277='Control Panel'!$F$40,$AA277,IF($AA277='Control Panel'!$F$41,$AA277,"Error -- Availability entered in an incorrect format"))))))))</f>
        <v>N</v>
      </c>
    </row>
    <row r="278" spans="1:28" s="15" customFormat="1" ht="30" x14ac:dyDescent="0.25">
      <c r="A278" s="7">
        <v>266</v>
      </c>
      <c r="B278" s="279" t="s">
        <v>2973</v>
      </c>
      <c r="C278" s="281" t="s">
        <v>5</v>
      </c>
      <c r="D278" s="231"/>
      <c r="E278" s="268"/>
      <c r="F278" s="215" t="str">
        <f t="shared" si="8"/>
        <v>N/A</v>
      </c>
      <c r="G278" s="6"/>
      <c r="AA278" s="15" t="str">
        <f t="shared" si="9"/>
        <v/>
      </c>
      <c r="AB278" s="15" t="str">
        <f>IF(LEN($AA278)=0,"N",IF(LEN($AA278)&gt;1,"Error -- Availability entered in an incorrect format",IF($AA278='Control Panel'!$F$36,$AA278,IF($AA278='Control Panel'!$F$37,$AA278,IF($AA278='Control Panel'!$F$38,$AA278,IF($AA278='Control Panel'!$F$39,$AA278,IF($AA278='Control Panel'!$F$40,$AA278,IF($AA278='Control Panel'!$F$41,$AA278,"Error -- Availability entered in an incorrect format"))))))))</f>
        <v>N</v>
      </c>
    </row>
    <row r="279" spans="1:28" s="15" customFormat="1" x14ac:dyDescent="0.25">
      <c r="A279" s="7">
        <v>267</v>
      </c>
      <c r="B279" s="279" t="s">
        <v>2974</v>
      </c>
      <c r="C279" s="281" t="s">
        <v>5</v>
      </c>
      <c r="D279" s="231"/>
      <c r="E279" s="268"/>
      <c r="F279" s="215" t="str">
        <f t="shared" si="8"/>
        <v>N/A</v>
      </c>
      <c r="G279" s="6"/>
      <c r="AA279" s="15" t="str">
        <f t="shared" si="9"/>
        <v/>
      </c>
      <c r="AB279" s="15" t="str">
        <f>IF(LEN($AA279)=0,"N",IF(LEN($AA279)&gt;1,"Error -- Availability entered in an incorrect format",IF($AA279='Control Panel'!$F$36,$AA279,IF($AA279='Control Panel'!$F$37,$AA279,IF($AA279='Control Panel'!$F$38,$AA279,IF($AA279='Control Panel'!$F$39,$AA279,IF($AA279='Control Panel'!$F$40,$AA279,IF($AA279='Control Panel'!$F$41,$AA279,"Error -- Availability entered in an incorrect format"))))))))</f>
        <v>N</v>
      </c>
    </row>
    <row r="280" spans="1:28" s="15" customFormat="1" ht="30" x14ac:dyDescent="0.25">
      <c r="A280" s="7">
        <v>268</v>
      </c>
      <c r="B280" s="279" t="s">
        <v>2975</v>
      </c>
      <c r="C280" s="281" t="s">
        <v>5</v>
      </c>
      <c r="D280" s="231"/>
      <c r="E280" s="268"/>
      <c r="F280" s="215" t="str">
        <f t="shared" si="8"/>
        <v>N/A</v>
      </c>
      <c r="G280" s="6"/>
      <c r="AA280" s="15" t="str">
        <f t="shared" si="9"/>
        <v/>
      </c>
      <c r="AB280" s="15" t="str">
        <f>IF(LEN($AA280)=0,"N",IF(LEN($AA280)&gt;1,"Error -- Availability entered in an incorrect format",IF($AA280='Control Panel'!$F$36,$AA280,IF($AA280='Control Panel'!$F$37,$AA280,IF($AA280='Control Panel'!$F$38,$AA280,IF($AA280='Control Panel'!$F$39,$AA280,IF($AA280='Control Panel'!$F$40,$AA280,IF($AA280='Control Panel'!$F$41,$AA280,"Error -- Availability entered in an incorrect format"))))))))</f>
        <v>N</v>
      </c>
    </row>
    <row r="281" spans="1:28" s="15" customFormat="1" ht="30" x14ac:dyDescent="0.25">
      <c r="A281" s="7">
        <v>269</v>
      </c>
      <c r="B281" s="279" t="s">
        <v>2976</v>
      </c>
      <c r="C281" s="281" t="s">
        <v>5</v>
      </c>
      <c r="D281" s="231"/>
      <c r="E281" s="268"/>
      <c r="F281" s="215" t="str">
        <f t="shared" si="8"/>
        <v>N/A</v>
      </c>
      <c r="G281" s="6"/>
      <c r="AA281" s="15" t="str">
        <f t="shared" si="9"/>
        <v/>
      </c>
      <c r="AB281" s="15" t="str">
        <f>IF(LEN($AA281)=0,"N",IF(LEN($AA281)&gt;1,"Error -- Availability entered in an incorrect format",IF($AA281='Control Panel'!$F$36,$AA281,IF($AA281='Control Panel'!$F$37,$AA281,IF($AA281='Control Panel'!$F$38,$AA281,IF($AA281='Control Panel'!$F$39,$AA281,IF($AA281='Control Panel'!$F$40,$AA281,IF($AA281='Control Panel'!$F$41,$AA281,"Error -- Availability entered in an incorrect format"))))))))</f>
        <v>N</v>
      </c>
    </row>
    <row r="282" spans="1:28" s="15" customFormat="1" ht="45" x14ac:dyDescent="0.25">
      <c r="A282" s="7">
        <v>270</v>
      </c>
      <c r="B282" s="279" t="s">
        <v>2977</v>
      </c>
      <c r="C282" s="281" t="s">
        <v>5</v>
      </c>
      <c r="D282" s="231"/>
      <c r="E282" s="268"/>
      <c r="F282" s="215" t="str">
        <f t="shared" si="8"/>
        <v>N/A</v>
      </c>
      <c r="G282" s="6"/>
      <c r="AA282" s="15" t="str">
        <f t="shared" si="9"/>
        <v/>
      </c>
      <c r="AB282" s="15" t="str">
        <f>IF(LEN($AA282)=0,"N",IF(LEN($AA282)&gt;1,"Error -- Availability entered in an incorrect format",IF($AA282='Control Panel'!$F$36,$AA282,IF($AA282='Control Panel'!$F$37,$AA282,IF($AA282='Control Panel'!$F$38,$AA282,IF($AA282='Control Panel'!$F$39,$AA282,IF($AA282='Control Panel'!$F$40,$AA282,IF($AA282='Control Panel'!$F$41,$AA282,"Error -- Availability entered in an incorrect format"))))))))</f>
        <v>N</v>
      </c>
    </row>
    <row r="283" spans="1:28" s="15" customFormat="1" ht="30" x14ac:dyDescent="0.25">
      <c r="A283" s="7">
        <v>271</v>
      </c>
      <c r="B283" s="279" t="s">
        <v>2978</v>
      </c>
      <c r="C283" s="281" t="s">
        <v>5</v>
      </c>
      <c r="D283" s="231"/>
      <c r="E283" s="268"/>
      <c r="F283" s="215" t="str">
        <f t="shared" si="8"/>
        <v>N/A</v>
      </c>
      <c r="G283" s="6"/>
      <c r="AA283" s="15" t="str">
        <f t="shared" si="9"/>
        <v/>
      </c>
      <c r="AB283" s="15" t="str">
        <f>IF(LEN($AA283)=0,"N",IF(LEN($AA283)&gt;1,"Error -- Availability entered in an incorrect format",IF($AA283='Control Panel'!$F$36,$AA283,IF($AA283='Control Panel'!$F$37,$AA283,IF($AA283='Control Panel'!$F$38,$AA283,IF($AA283='Control Panel'!$F$39,$AA283,IF($AA283='Control Panel'!$F$40,$AA283,IF($AA283='Control Panel'!$F$41,$AA283,"Error -- Availability entered in an incorrect format"))))))))</f>
        <v>N</v>
      </c>
    </row>
    <row r="284" spans="1:28" s="15" customFormat="1" ht="45" x14ac:dyDescent="0.25">
      <c r="A284" s="7">
        <v>272</v>
      </c>
      <c r="B284" s="279" t="s">
        <v>2140</v>
      </c>
      <c r="C284" s="281" t="s">
        <v>5</v>
      </c>
      <c r="D284" s="231"/>
      <c r="E284" s="268"/>
      <c r="F284" s="215" t="str">
        <f t="shared" si="8"/>
        <v>N/A</v>
      </c>
      <c r="G284" s="6"/>
      <c r="AA284" s="15" t="str">
        <f t="shared" si="9"/>
        <v/>
      </c>
      <c r="AB284" s="15" t="str">
        <f>IF(LEN($AA284)=0,"N",IF(LEN($AA284)&gt;1,"Error -- Availability entered in an incorrect format",IF($AA284='Control Panel'!$F$36,$AA284,IF($AA284='Control Panel'!$F$37,$AA284,IF($AA284='Control Panel'!$F$38,$AA284,IF($AA284='Control Panel'!$F$39,$AA284,IF($AA284='Control Panel'!$F$40,$AA284,IF($AA284='Control Panel'!$F$41,$AA284,"Error -- Availability entered in an incorrect format"))))))))</f>
        <v>N</v>
      </c>
    </row>
    <row r="285" spans="1:28" s="15" customFormat="1" ht="30" x14ac:dyDescent="0.25">
      <c r="A285" s="7">
        <v>273</v>
      </c>
      <c r="B285" s="279" t="s">
        <v>2979</v>
      </c>
      <c r="C285" s="281" t="s">
        <v>5</v>
      </c>
      <c r="D285" s="231"/>
      <c r="E285" s="268"/>
      <c r="F285" s="215" t="str">
        <f t="shared" si="8"/>
        <v>N/A</v>
      </c>
      <c r="G285" s="6"/>
      <c r="AA285" s="15" t="str">
        <f t="shared" si="9"/>
        <v/>
      </c>
      <c r="AB285" s="15" t="str">
        <f>IF(LEN($AA285)=0,"N",IF(LEN($AA285)&gt;1,"Error -- Availability entered in an incorrect format",IF($AA285='Control Panel'!$F$36,$AA285,IF($AA285='Control Panel'!$F$37,$AA285,IF($AA285='Control Panel'!$F$38,$AA285,IF($AA285='Control Panel'!$F$39,$AA285,IF($AA285='Control Panel'!$F$40,$AA285,IF($AA285='Control Panel'!$F$41,$AA285,"Error -- Availability entered in an incorrect format"))))))))</f>
        <v>N</v>
      </c>
    </row>
    <row r="286" spans="1:28" s="15" customFormat="1" ht="45" x14ac:dyDescent="0.25">
      <c r="A286" s="7">
        <v>274</v>
      </c>
      <c r="B286" s="279" t="s">
        <v>2980</v>
      </c>
      <c r="C286" s="281" t="s">
        <v>5</v>
      </c>
      <c r="D286" s="231"/>
      <c r="E286" s="268"/>
      <c r="F286" s="215" t="str">
        <f t="shared" si="8"/>
        <v>N/A</v>
      </c>
      <c r="G286" s="6"/>
      <c r="AA286" s="15" t="str">
        <f t="shared" si="9"/>
        <v/>
      </c>
      <c r="AB286" s="15" t="str">
        <f>IF(LEN($AA286)=0,"N",IF(LEN($AA286)&gt;1,"Error -- Availability entered in an incorrect format",IF($AA286='Control Panel'!$F$36,$AA286,IF($AA286='Control Panel'!$F$37,$AA286,IF($AA286='Control Panel'!$F$38,$AA286,IF($AA286='Control Panel'!$F$39,$AA286,IF($AA286='Control Panel'!$F$40,$AA286,IF($AA286='Control Panel'!$F$41,$AA286,"Error -- Availability entered in an incorrect format"))))))))</f>
        <v>N</v>
      </c>
    </row>
    <row r="287" spans="1:28" s="15" customFormat="1" x14ac:dyDescent="0.25">
      <c r="A287" s="7">
        <v>275</v>
      </c>
      <c r="B287" s="279" t="s">
        <v>2981</v>
      </c>
      <c r="C287" s="281" t="s">
        <v>5</v>
      </c>
      <c r="D287" s="231"/>
      <c r="E287" s="268"/>
      <c r="F287" s="215" t="str">
        <f t="shared" si="8"/>
        <v>N/A</v>
      </c>
      <c r="G287" s="6"/>
      <c r="AA287" s="15" t="str">
        <f t="shared" si="9"/>
        <v/>
      </c>
      <c r="AB287" s="15" t="str">
        <f>IF(LEN($AA287)=0,"N",IF(LEN($AA287)&gt;1,"Error -- Availability entered in an incorrect format",IF($AA287='Control Panel'!$F$36,$AA287,IF($AA287='Control Panel'!$F$37,$AA287,IF($AA287='Control Panel'!$F$38,$AA287,IF($AA287='Control Panel'!$F$39,$AA287,IF($AA287='Control Panel'!$F$40,$AA287,IF($AA287='Control Panel'!$F$41,$AA287,"Error -- Availability entered in an incorrect format"))))))))</f>
        <v>N</v>
      </c>
    </row>
    <row r="288" spans="1:28" s="15" customFormat="1" ht="30" x14ac:dyDescent="0.25">
      <c r="A288" s="7">
        <v>276</v>
      </c>
      <c r="B288" s="279" t="s">
        <v>2982</v>
      </c>
      <c r="C288" s="281" t="s">
        <v>5</v>
      </c>
      <c r="D288" s="231"/>
      <c r="E288" s="268"/>
      <c r="F288" s="215" t="str">
        <f t="shared" si="8"/>
        <v>N/A</v>
      </c>
      <c r="G288" s="6"/>
      <c r="AA288" s="15" t="str">
        <f t="shared" si="9"/>
        <v/>
      </c>
      <c r="AB288" s="15" t="str">
        <f>IF(LEN($AA288)=0,"N",IF(LEN($AA288)&gt;1,"Error -- Availability entered in an incorrect format",IF($AA288='Control Panel'!$F$36,$AA288,IF($AA288='Control Panel'!$F$37,$AA288,IF($AA288='Control Panel'!$F$38,$AA288,IF($AA288='Control Panel'!$F$39,$AA288,IF($AA288='Control Panel'!$F$40,$AA288,IF($AA288='Control Panel'!$F$41,$AA288,"Error -- Availability entered in an incorrect format"))))))))</f>
        <v>N</v>
      </c>
    </row>
    <row r="289" spans="1:28" s="15" customFormat="1" ht="60" x14ac:dyDescent="0.25">
      <c r="A289" s="7">
        <v>277</v>
      </c>
      <c r="B289" s="283" t="s">
        <v>2983</v>
      </c>
      <c r="C289" s="281" t="s">
        <v>5</v>
      </c>
      <c r="D289" s="231"/>
      <c r="E289" s="268"/>
      <c r="F289" s="215" t="str">
        <f t="shared" si="8"/>
        <v>N/A</v>
      </c>
      <c r="G289" s="6"/>
      <c r="AA289" s="15" t="str">
        <f t="shared" si="9"/>
        <v/>
      </c>
      <c r="AB289" s="15" t="str">
        <f>IF(LEN($AA289)=0,"N",IF(LEN($AA289)&gt;1,"Error -- Availability entered in an incorrect format",IF($AA289='Control Panel'!$F$36,$AA289,IF($AA289='Control Panel'!$F$37,$AA289,IF($AA289='Control Panel'!$F$38,$AA289,IF($AA289='Control Panel'!$F$39,$AA289,IF($AA289='Control Panel'!$F$40,$AA289,IF($AA289='Control Panel'!$F$41,$AA289,"Error -- Availability entered in an incorrect format"))))))))</f>
        <v>N</v>
      </c>
    </row>
    <row r="290" spans="1:28" s="15" customFormat="1" ht="45" x14ac:dyDescent="0.25">
      <c r="A290" s="7">
        <v>278</v>
      </c>
      <c r="B290" s="279" t="s">
        <v>2984</v>
      </c>
      <c r="C290" s="281" t="s">
        <v>5</v>
      </c>
      <c r="D290" s="231"/>
      <c r="E290" s="268"/>
      <c r="F290" s="215" t="str">
        <f t="shared" si="8"/>
        <v>N/A</v>
      </c>
      <c r="G290" s="6"/>
      <c r="AA290" s="15" t="str">
        <f t="shared" si="9"/>
        <v/>
      </c>
      <c r="AB290" s="15" t="str">
        <f>IF(LEN($AA290)=0,"N",IF(LEN($AA290)&gt;1,"Error -- Availability entered in an incorrect format",IF($AA290='Control Panel'!$F$36,$AA290,IF($AA290='Control Panel'!$F$37,$AA290,IF($AA290='Control Panel'!$F$38,$AA290,IF($AA290='Control Panel'!$F$39,$AA290,IF($AA290='Control Panel'!$F$40,$AA290,IF($AA290='Control Panel'!$F$41,$AA290,"Error -- Availability entered in an incorrect format"))))))))</f>
        <v>N</v>
      </c>
    </row>
    <row r="291" spans="1:28" s="15" customFormat="1" ht="45" x14ac:dyDescent="0.25">
      <c r="A291" s="7">
        <v>279</v>
      </c>
      <c r="B291" s="279" t="s">
        <v>2985</v>
      </c>
      <c r="C291" s="281" t="s">
        <v>5</v>
      </c>
      <c r="D291" s="231"/>
      <c r="E291" s="268"/>
      <c r="F291" s="215" t="str">
        <f t="shared" si="8"/>
        <v>N/A</v>
      </c>
      <c r="G291" s="6"/>
      <c r="AA291" s="15" t="str">
        <f t="shared" si="9"/>
        <v/>
      </c>
      <c r="AB291" s="15" t="str">
        <f>IF(LEN($AA291)=0,"N",IF(LEN($AA291)&gt;1,"Error -- Availability entered in an incorrect format",IF($AA291='Control Panel'!$F$36,$AA291,IF($AA291='Control Panel'!$F$37,$AA291,IF($AA291='Control Panel'!$F$38,$AA291,IF($AA291='Control Panel'!$F$39,$AA291,IF($AA291='Control Panel'!$F$40,$AA291,IF($AA291='Control Panel'!$F$41,$AA291,"Error -- Availability entered in an incorrect format"))))))))</f>
        <v>N</v>
      </c>
    </row>
    <row r="292" spans="1:28" s="15" customFormat="1" ht="30" x14ac:dyDescent="0.25">
      <c r="A292" s="7">
        <v>280</v>
      </c>
      <c r="B292" s="279" t="s">
        <v>2986</v>
      </c>
      <c r="C292" s="281" t="s">
        <v>5</v>
      </c>
      <c r="D292" s="231"/>
      <c r="E292" s="268"/>
      <c r="F292" s="215" t="str">
        <f t="shared" si="8"/>
        <v>N/A</v>
      </c>
      <c r="G292" s="6"/>
      <c r="AA292" s="15" t="str">
        <f t="shared" si="9"/>
        <v/>
      </c>
      <c r="AB292" s="15" t="str">
        <f>IF(LEN($AA292)=0,"N",IF(LEN($AA292)&gt;1,"Error -- Availability entered in an incorrect format",IF($AA292='Control Panel'!$F$36,$AA292,IF($AA292='Control Panel'!$F$37,$AA292,IF($AA292='Control Panel'!$F$38,$AA292,IF($AA292='Control Panel'!$F$39,$AA292,IF($AA292='Control Panel'!$F$40,$AA292,IF($AA292='Control Panel'!$F$41,$AA292,"Error -- Availability entered in an incorrect format"))))))))</f>
        <v>N</v>
      </c>
    </row>
    <row r="293" spans="1:28" s="15" customFormat="1" ht="30" x14ac:dyDescent="0.25">
      <c r="A293" s="7">
        <v>281</v>
      </c>
      <c r="B293" s="279" t="s">
        <v>2987</v>
      </c>
      <c r="C293" s="281" t="s">
        <v>6</v>
      </c>
      <c r="D293" s="231"/>
      <c r="E293" s="268"/>
      <c r="F293" s="215" t="str">
        <f t="shared" si="8"/>
        <v>N/A</v>
      </c>
      <c r="G293" s="6"/>
      <c r="AA293" s="15" t="str">
        <f t="shared" si="9"/>
        <v/>
      </c>
      <c r="AB293" s="15" t="str">
        <f>IF(LEN($AA293)=0,"N",IF(LEN($AA293)&gt;1,"Error -- Availability entered in an incorrect format",IF($AA293='Control Panel'!$F$36,$AA293,IF($AA293='Control Panel'!$F$37,$AA293,IF($AA293='Control Panel'!$F$38,$AA293,IF($AA293='Control Panel'!$F$39,$AA293,IF($AA293='Control Panel'!$F$40,$AA293,IF($AA293='Control Panel'!$F$41,$AA293,"Error -- Availability entered in an incorrect format"))))))))</f>
        <v>N</v>
      </c>
    </row>
    <row r="294" spans="1:28" s="15" customFormat="1" x14ac:dyDescent="0.25">
      <c r="A294" s="7">
        <v>282</v>
      </c>
      <c r="B294" s="280" t="s">
        <v>2988</v>
      </c>
      <c r="C294" s="281"/>
      <c r="D294" s="231"/>
      <c r="E294" s="268"/>
      <c r="F294" s="215" t="str">
        <f t="shared" si="8"/>
        <v>N/A</v>
      </c>
      <c r="G294" s="6"/>
      <c r="AA294" s="15" t="str">
        <f t="shared" si="9"/>
        <v/>
      </c>
      <c r="AB294" s="15" t="str">
        <f>IF(LEN($AA294)=0,"N",IF(LEN($AA294)&gt;1,"Error -- Availability entered in an incorrect format",IF($AA294='Control Panel'!$F$36,$AA294,IF($AA294='Control Panel'!$F$37,$AA294,IF($AA294='Control Panel'!$F$38,$AA294,IF($AA294='Control Panel'!$F$39,$AA294,IF($AA294='Control Panel'!$F$40,$AA294,IF($AA294='Control Panel'!$F$41,$AA294,"Error -- Availability entered in an incorrect format"))))))))</f>
        <v>N</v>
      </c>
    </row>
    <row r="295" spans="1:28" s="15" customFormat="1" x14ac:dyDescent="0.25">
      <c r="A295" s="7">
        <v>283</v>
      </c>
      <c r="B295" s="279" t="s">
        <v>2989</v>
      </c>
      <c r="C295" s="281" t="s">
        <v>5</v>
      </c>
      <c r="D295" s="231"/>
      <c r="E295" s="268"/>
      <c r="F295" s="215" t="str">
        <f t="shared" si="8"/>
        <v>N/A</v>
      </c>
      <c r="G295" s="6"/>
      <c r="AA295" s="15" t="str">
        <f t="shared" si="9"/>
        <v/>
      </c>
      <c r="AB295" s="15" t="str">
        <f>IF(LEN($AA295)=0,"N",IF(LEN($AA295)&gt;1,"Error -- Availability entered in an incorrect format",IF($AA295='Control Panel'!$F$36,$AA295,IF($AA295='Control Panel'!$F$37,$AA295,IF($AA295='Control Panel'!$F$38,$AA295,IF($AA295='Control Panel'!$F$39,$AA295,IF($AA295='Control Panel'!$F$40,$AA295,IF($AA295='Control Panel'!$F$41,$AA295,"Error -- Availability entered in an incorrect format"))))))))</f>
        <v>N</v>
      </c>
    </row>
    <row r="296" spans="1:28" s="15" customFormat="1" ht="30" x14ac:dyDescent="0.25">
      <c r="A296" s="7">
        <v>284</v>
      </c>
      <c r="B296" s="279" t="s">
        <v>2990</v>
      </c>
      <c r="C296" s="281" t="s">
        <v>5</v>
      </c>
      <c r="D296" s="231"/>
      <c r="E296" s="268"/>
      <c r="F296" s="215" t="str">
        <f t="shared" si="8"/>
        <v>N/A</v>
      </c>
      <c r="G296" s="6"/>
      <c r="AA296" s="15" t="str">
        <f t="shared" si="9"/>
        <v/>
      </c>
      <c r="AB296" s="15" t="str">
        <f>IF(LEN($AA296)=0,"N",IF(LEN($AA296)&gt;1,"Error -- Availability entered in an incorrect format",IF($AA296='Control Panel'!$F$36,$AA296,IF($AA296='Control Panel'!$F$37,$AA296,IF($AA296='Control Panel'!$F$38,$AA296,IF($AA296='Control Panel'!$F$39,$AA296,IF($AA296='Control Panel'!$F$40,$AA296,IF($AA296='Control Panel'!$F$41,$AA296,"Error -- Availability entered in an incorrect format"))))))))</f>
        <v>N</v>
      </c>
    </row>
    <row r="297" spans="1:28" s="15" customFormat="1" ht="30" x14ac:dyDescent="0.25">
      <c r="A297" s="7">
        <v>285</v>
      </c>
      <c r="B297" s="279" t="s">
        <v>2991</v>
      </c>
      <c r="C297" s="281" t="s">
        <v>5</v>
      </c>
      <c r="D297" s="231"/>
      <c r="E297" s="268"/>
      <c r="F297" s="215" t="str">
        <f t="shared" si="8"/>
        <v>N/A</v>
      </c>
      <c r="G297" s="6"/>
      <c r="AA297" s="15" t="str">
        <f t="shared" si="9"/>
        <v/>
      </c>
      <c r="AB297" s="15" t="str">
        <f>IF(LEN($AA297)=0,"N",IF(LEN($AA297)&gt;1,"Error -- Availability entered in an incorrect format",IF($AA297='Control Panel'!$F$36,$AA297,IF($AA297='Control Panel'!$F$37,$AA297,IF($AA297='Control Panel'!$F$38,$AA297,IF($AA297='Control Panel'!$F$39,$AA297,IF($AA297='Control Panel'!$F$40,$AA297,IF($AA297='Control Panel'!$F$41,$AA297,"Error -- Availability entered in an incorrect format"))))))))</f>
        <v>N</v>
      </c>
    </row>
    <row r="298" spans="1:28" s="15" customFormat="1" ht="30" x14ac:dyDescent="0.25">
      <c r="A298" s="7">
        <v>286</v>
      </c>
      <c r="B298" s="279" t="s">
        <v>2992</v>
      </c>
      <c r="C298" s="281" t="s">
        <v>5</v>
      </c>
      <c r="D298" s="231"/>
      <c r="E298" s="268"/>
      <c r="F298" s="215" t="str">
        <f t="shared" si="8"/>
        <v>N/A</v>
      </c>
      <c r="G298" s="6"/>
      <c r="AA298" s="15" t="str">
        <f t="shared" si="9"/>
        <v/>
      </c>
      <c r="AB298" s="15" t="str">
        <f>IF(LEN($AA298)=0,"N",IF(LEN($AA298)&gt;1,"Error -- Availability entered in an incorrect format",IF($AA298='Control Panel'!$F$36,$AA298,IF($AA298='Control Panel'!$F$37,$AA298,IF($AA298='Control Panel'!$F$38,$AA298,IF($AA298='Control Panel'!$F$39,$AA298,IF($AA298='Control Panel'!$F$40,$AA298,IF($AA298='Control Panel'!$F$41,$AA298,"Error -- Availability entered in an incorrect format"))))))))</f>
        <v>N</v>
      </c>
    </row>
    <row r="299" spans="1:28" s="15" customFormat="1" ht="45" x14ac:dyDescent="0.25">
      <c r="A299" s="7">
        <v>287</v>
      </c>
      <c r="B299" s="279" t="s">
        <v>2993</v>
      </c>
      <c r="C299" s="281" t="s">
        <v>5</v>
      </c>
      <c r="D299" s="231"/>
      <c r="E299" s="268"/>
      <c r="F299" s="215" t="str">
        <f t="shared" si="8"/>
        <v>N/A</v>
      </c>
      <c r="G299" s="6"/>
      <c r="AA299" s="15" t="str">
        <f t="shared" si="9"/>
        <v/>
      </c>
      <c r="AB299" s="15" t="str">
        <f>IF(LEN($AA299)=0,"N",IF(LEN($AA299)&gt;1,"Error -- Availability entered in an incorrect format",IF($AA299='Control Panel'!$F$36,$AA299,IF($AA299='Control Panel'!$F$37,$AA299,IF($AA299='Control Panel'!$F$38,$AA299,IF($AA299='Control Panel'!$F$39,$AA299,IF($AA299='Control Panel'!$F$40,$AA299,IF($AA299='Control Panel'!$F$41,$AA299,"Error -- Availability entered in an incorrect format"))))))))</f>
        <v>N</v>
      </c>
    </row>
    <row r="300" spans="1:28" s="15" customFormat="1" ht="30" x14ac:dyDescent="0.25">
      <c r="A300" s="7">
        <v>288</v>
      </c>
      <c r="B300" s="279" t="s">
        <v>2994</v>
      </c>
      <c r="C300" s="281" t="s">
        <v>5</v>
      </c>
      <c r="D300" s="231"/>
      <c r="E300" s="268"/>
      <c r="F300" s="215" t="str">
        <f t="shared" si="8"/>
        <v>N/A</v>
      </c>
      <c r="G300" s="6"/>
      <c r="AA300" s="15" t="str">
        <f t="shared" si="9"/>
        <v/>
      </c>
      <c r="AB300" s="15" t="str">
        <f>IF(LEN($AA300)=0,"N",IF(LEN($AA300)&gt;1,"Error -- Availability entered in an incorrect format",IF($AA300='Control Panel'!$F$36,$AA300,IF($AA300='Control Panel'!$F$37,$AA300,IF($AA300='Control Panel'!$F$38,$AA300,IF($AA300='Control Panel'!$F$39,$AA300,IF($AA300='Control Panel'!$F$40,$AA300,IF($AA300='Control Panel'!$F$41,$AA300,"Error -- Availability entered in an incorrect format"))))))))</f>
        <v>N</v>
      </c>
    </row>
    <row r="301" spans="1:28" s="15" customFormat="1" ht="45" x14ac:dyDescent="0.25">
      <c r="A301" s="7">
        <v>289</v>
      </c>
      <c r="B301" s="279" t="s">
        <v>2995</v>
      </c>
      <c r="C301" s="281" t="s">
        <v>7</v>
      </c>
      <c r="D301" s="231"/>
      <c r="E301" s="268"/>
      <c r="F301" s="215" t="str">
        <f t="shared" si="8"/>
        <v>N/A</v>
      </c>
      <c r="G301" s="6"/>
      <c r="AA301" s="15" t="str">
        <f t="shared" si="9"/>
        <v/>
      </c>
      <c r="AB301" s="15" t="str">
        <f>IF(LEN($AA301)=0,"N",IF(LEN($AA301)&gt;1,"Error -- Availability entered in an incorrect format",IF($AA301='Control Panel'!$F$36,$AA301,IF($AA301='Control Panel'!$F$37,$AA301,IF($AA301='Control Panel'!$F$38,$AA301,IF($AA301='Control Panel'!$F$39,$AA301,IF($AA301='Control Panel'!$F$40,$AA301,IF($AA301='Control Panel'!$F$41,$AA301,"Error -- Availability entered in an incorrect format"))))))))</f>
        <v>N</v>
      </c>
    </row>
    <row r="302" spans="1:28" s="15" customFormat="1" ht="30" x14ac:dyDescent="0.25">
      <c r="A302" s="7">
        <v>290</v>
      </c>
      <c r="B302" s="279" t="s">
        <v>2996</v>
      </c>
      <c r="C302" s="281" t="s">
        <v>6</v>
      </c>
      <c r="D302" s="231"/>
      <c r="E302" s="268"/>
      <c r="F302" s="215" t="str">
        <f t="shared" si="8"/>
        <v>N/A</v>
      </c>
      <c r="G302" s="6"/>
      <c r="AA302" s="15" t="str">
        <f t="shared" si="9"/>
        <v/>
      </c>
      <c r="AB302" s="15" t="str">
        <f>IF(LEN($AA302)=0,"N",IF(LEN($AA302)&gt;1,"Error -- Availability entered in an incorrect format",IF($AA302='Control Panel'!$F$36,$AA302,IF($AA302='Control Panel'!$F$37,$AA302,IF($AA302='Control Panel'!$F$38,$AA302,IF($AA302='Control Panel'!$F$39,$AA302,IF($AA302='Control Panel'!$F$40,$AA302,IF($AA302='Control Panel'!$F$41,$AA302,"Error -- Availability entered in an incorrect format"))))))))</f>
        <v>N</v>
      </c>
    </row>
    <row r="303" spans="1:28" s="15" customFormat="1" ht="30" x14ac:dyDescent="0.25">
      <c r="A303" s="7">
        <v>291</v>
      </c>
      <c r="B303" s="279" t="s">
        <v>2997</v>
      </c>
      <c r="C303" s="281" t="s">
        <v>5</v>
      </c>
      <c r="D303" s="231"/>
      <c r="E303" s="268"/>
      <c r="F303" s="215" t="str">
        <f t="shared" si="8"/>
        <v>N/A</v>
      </c>
      <c r="G303" s="6"/>
      <c r="AA303" s="15" t="str">
        <f t="shared" si="9"/>
        <v/>
      </c>
      <c r="AB303" s="15" t="str">
        <f>IF(LEN($AA303)=0,"N",IF(LEN($AA303)&gt;1,"Error -- Availability entered in an incorrect format",IF($AA303='Control Panel'!$F$36,$AA303,IF($AA303='Control Panel'!$F$37,$AA303,IF($AA303='Control Panel'!$F$38,$AA303,IF($AA303='Control Panel'!$F$39,$AA303,IF($AA303='Control Panel'!$F$40,$AA303,IF($AA303='Control Panel'!$F$41,$AA303,"Error -- Availability entered in an incorrect format"))))))))</f>
        <v>N</v>
      </c>
    </row>
    <row r="304" spans="1:28" s="15" customFormat="1" ht="30" x14ac:dyDescent="0.25">
      <c r="A304" s="7">
        <v>292</v>
      </c>
      <c r="B304" s="279" t="s">
        <v>2998</v>
      </c>
      <c r="C304" s="281" t="s">
        <v>6</v>
      </c>
      <c r="D304" s="231"/>
      <c r="E304" s="268"/>
      <c r="F304" s="215" t="str">
        <f t="shared" si="8"/>
        <v>N/A</v>
      </c>
      <c r="G304" s="6"/>
      <c r="AA304" s="15" t="str">
        <f t="shared" si="9"/>
        <v/>
      </c>
      <c r="AB304" s="15" t="str">
        <f>IF(LEN($AA304)=0,"N",IF(LEN($AA304)&gt;1,"Error -- Availability entered in an incorrect format",IF($AA304='Control Panel'!$F$36,$AA304,IF($AA304='Control Panel'!$F$37,$AA304,IF($AA304='Control Panel'!$F$38,$AA304,IF($AA304='Control Panel'!$F$39,$AA304,IF($AA304='Control Panel'!$F$40,$AA304,IF($AA304='Control Panel'!$F$41,$AA304,"Error -- Availability entered in an incorrect format"))))))))</f>
        <v>N</v>
      </c>
    </row>
    <row r="305" spans="1:28" s="15" customFormat="1" x14ac:dyDescent="0.25">
      <c r="A305" s="7">
        <v>293</v>
      </c>
      <c r="B305" s="279" t="s">
        <v>2999</v>
      </c>
      <c r="C305" s="281" t="s">
        <v>6</v>
      </c>
      <c r="D305" s="231"/>
      <c r="E305" s="268"/>
      <c r="F305" s="215" t="str">
        <f t="shared" si="8"/>
        <v>N/A</v>
      </c>
      <c r="G305" s="6"/>
      <c r="AA305" s="15" t="str">
        <f t="shared" si="9"/>
        <v/>
      </c>
      <c r="AB305" s="15" t="str">
        <f>IF(LEN($AA305)=0,"N",IF(LEN($AA305)&gt;1,"Error -- Availability entered in an incorrect format",IF($AA305='Control Panel'!$F$36,$AA305,IF($AA305='Control Panel'!$F$37,$AA305,IF($AA305='Control Panel'!$F$38,$AA305,IF($AA305='Control Panel'!$F$39,$AA305,IF($AA305='Control Panel'!$F$40,$AA305,IF($AA305='Control Panel'!$F$41,$AA305,"Error -- Availability entered in an incorrect format"))))))))</f>
        <v>N</v>
      </c>
    </row>
    <row r="306" spans="1:28" s="15" customFormat="1" ht="30" x14ac:dyDescent="0.25">
      <c r="A306" s="7">
        <v>294</v>
      </c>
      <c r="B306" s="279" t="s">
        <v>3000</v>
      </c>
      <c r="C306" s="281" t="s">
        <v>5</v>
      </c>
      <c r="D306" s="231"/>
      <c r="E306" s="268"/>
      <c r="F306" s="215" t="str">
        <f t="shared" si="8"/>
        <v>N/A</v>
      </c>
      <c r="G306" s="6"/>
      <c r="AA306" s="15" t="str">
        <f t="shared" si="9"/>
        <v/>
      </c>
      <c r="AB306" s="15" t="str">
        <f>IF(LEN($AA306)=0,"N",IF(LEN($AA306)&gt;1,"Error -- Availability entered in an incorrect format",IF($AA306='Control Panel'!$F$36,$AA306,IF($AA306='Control Panel'!$F$37,$AA306,IF($AA306='Control Panel'!$F$38,$AA306,IF($AA306='Control Panel'!$F$39,$AA306,IF($AA306='Control Panel'!$F$40,$AA306,IF($AA306='Control Panel'!$F$41,$AA306,"Error -- Availability entered in an incorrect format"))))))))</f>
        <v>N</v>
      </c>
    </row>
    <row r="307" spans="1:28" s="15" customFormat="1" x14ac:dyDescent="0.25">
      <c r="A307" s="7">
        <v>295</v>
      </c>
      <c r="B307" s="280" t="s">
        <v>3001</v>
      </c>
      <c r="C307" s="281"/>
      <c r="D307" s="231"/>
      <c r="E307" s="268"/>
      <c r="F307" s="215" t="str">
        <f t="shared" si="8"/>
        <v>N/A</v>
      </c>
      <c r="G307" s="6"/>
      <c r="AA307" s="15" t="str">
        <f t="shared" si="9"/>
        <v/>
      </c>
      <c r="AB307" s="15" t="str">
        <f>IF(LEN($AA307)=0,"N",IF(LEN($AA307)&gt;1,"Error -- Availability entered in an incorrect format",IF($AA307='Control Panel'!$F$36,$AA307,IF($AA307='Control Panel'!$F$37,$AA307,IF($AA307='Control Panel'!$F$38,$AA307,IF($AA307='Control Panel'!$F$39,$AA307,IF($AA307='Control Panel'!$F$40,$AA307,IF($AA307='Control Panel'!$F$41,$AA307,"Error -- Availability entered in an incorrect format"))))))))</f>
        <v>N</v>
      </c>
    </row>
    <row r="308" spans="1:28" s="15" customFormat="1" ht="30" x14ac:dyDescent="0.25">
      <c r="A308" s="7">
        <v>296</v>
      </c>
      <c r="B308" s="279" t="s">
        <v>3002</v>
      </c>
      <c r="C308" s="281" t="s">
        <v>5</v>
      </c>
      <c r="D308" s="231"/>
      <c r="E308" s="268"/>
      <c r="F308" s="215" t="str">
        <f t="shared" si="8"/>
        <v>N/A</v>
      </c>
      <c r="G308" s="6"/>
      <c r="AA308" s="15" t="str">
        <f t="shared" si="9"/>
        <v/>
      </c>
      <c r="AB308" s="15" t="str">
        <f>IF(LEN($AA308)=0,"N",IF(LEN($AA308)&gt;1,"Error -- Availability entered in an incorrect format",IF($AA308='Control Panel'!$F$36,$AA308,IF($AA308='Control Panel'!$F$37,$AA308,IF($AA308='Control Panel'!$F$38,$AA308,IF($AA308='Control Panel'!$F$39,$AA308,IF($AA308='Control Panel'!$F$40,$AA308,IF($AA308='Control Panel'!$F$41,$AA308,"Error -- Availability entered in an incorrect format"))))))))</f>
        <v>N</v>
      </c>
    </row>
    <row r="309" spans="1:28" s="15" customFormat="1" ht="45" x14ac:dyDescent="0.25">
      <c r="A309" s="7">
        <v>297</v>
      </c>
      <c r="B309" s="279" t="s">
        <v>3003</v>
      </c>
      <c r="C309" s="281" t="s">
        <v>5</v>
      </c>
      <c r="D309" s="231"/>
      <c r="E309" s="268"/>
      <c r="F309" s="215" t="str">
        <f t="shared" si="8"/>
        <v>N/A</v>
      </c>
      <c r="G309" s="6"/>
      <c r="AA309" s="15" t="str">
        <f t="shared" si="9"/>
        <v/>
      </c>
      <c r="AB309" s="15" t="str">
        <f>IF(LEN($AA309)=0,"N",IF(LEN($AA309)&gt;1,"Error -- Availability entered in an incorrect format",IF($AA309='Control Panel'!$F$36,$AA309,IF($AA309='Control Panel'!$F$37,$AA309,IF($AA309='Control Panel'!$F$38,$AA309,IF($AA309='Control Panel'!$F$39,$AA309,IF($AA309='Control Panel'!$F$40,$AA309,IF($AA309='Control Panel'!$F$41,$AA309,"Error -- Availability entered in an incorrect format"))))))))</f>
        <v>N</v>
      </c>
    </row>
    <row r="310" spans="1:28" s="15" customFormat="1" ht="45" x14ac:dyDescent="0.25">
      <c r="A310" s="7">
        <v>298</v>
      </c>
      <c r="B310" s="279" t="s">
        <v>3004</v>
      </c>
      <c r="C310" s="281" t="s">
        <v>6</v>
      </c>
      <c r="D310" s="231"/>
      <c r="E310" s="268"/>
      <c r="F310" s="215" t="str">
        <f t="shared" si="8"/>
        <v>N/A</v>
      </c>
      <c r="G310" s="6"/>
      <c r="AA310" s="15" t="str">
        <f t="shared" si="9"/>
        <v/>
      </c>
      <c r="AB310" s="15" t="str">
        <f>IF(LEN($AA310)=0,"N",IF(LEN($AA310)&gt;1,"Error -- Availability entered in an incorrect format",IF($AA310='Control Panel'!$F$36,$AA310,IF($AA310='Control Panel'!$F$37,$AA310,IF($AA310='Control Panel'!$F$38,$AA310,IF($AA310='Control Panel'!$F$39,$AA310,IF($AA310='Control Panel'!$F$40,$AA310,IF($AA310='Control Panel'!$F$41,$AA310,"Error -- Availability entered in an incorrect format"))))))))</f>
        <v>N</v>
      </c>
    </row>
    <row r="311" spans="1:28" s="15" customFormat="1" ht="30" x14ac:dyDescent="0.25">
      <c r="A311" s="7">
        <v>299</v>
      </c>
      <c r="B311" s="279" t="s">
        <v>3005</v>
      </c>
      <c r="C311" s="281" t="s">
        <v>6</v>
      </c>
      <c r="D311" s="231"/>
      <c r="E311" s="268"/>
      <c r="F311" s="215" t="str">
        <f t="shared" si="8"/>
        <v>N/A</v>
      </c>
      <c r="G311" s="6"/>
      <c r="AA311" s="15" t="str">
        <f t="shared" si="9"/>
        <v/>
      </c>
      <c r="AB311" s="15" t="str">
        <f>IF(LEN($AA311)=0,"N",IF(LEN($AA311)&gt;1,"Error -- Availability entered in an incorrect format",IF($AA311='Control Panel'!$F$36,$AA311,IF($AA311='Control Panel'!$F$37,$AA311,IF($AA311='Control Panel'!$F$38,$AA311,IF($AA311='Control Panel'!$F$39,$AA311,IF($AA311='Control Panel'!$F$40,$AA311,IF($AA311='Control Panel'!$F$41,$AA311,"Error -- Availability entered in an incorrect format"))))))))</f>
        <v>N</v>
      </c>
    </row>
    <row r="312" spans="1:28" s="15" customFormat="1" ht="30" x14ac:dyDescent="0.25">
      <c r="A312" s="7">
        <v>300</v>
      </c>
      <c r="B312" s="279" t="s">
        <v>3006</v>
      </c>
      <c r="C312" s="281" t="s">
        <v>6</v>
      </c>
      <c r="D312" s="231"/>
      <c r="E312" s="268"/>
      <c r="F312" s="215" t="str">
        <f t="shared" si="8"/>
        <v>N/A</v>
      </c>
      <c r="G312" s="6"/>
      <c r="AA312" s="15" t="str">
        <f t="shared" si="9"/>
        <v/>
      </c>
      <c r="AB312" s="15" t="str">
        <f>IF(LEN($AA312)=0,"N",IF(LEN($AA312)&gt;1,"Error -- Availability entered in an incorrect format",IF($AA312='Control Panel'!$F$36,$AA312,IF($AA312='Control Panel'!$F$37,$AA312,IF($AA312='Control Panel'!$F$38,$AA312,IF($AA312='Control Panel'!$F$39,$AA312,IF($AA312='Control Panel'!$F$40,$AA312,IF($AA312='Control Panel'!$F$41,$AA312,"Error -- Availability entered in an incorrect format"))))))))</f>
        <v>N</v>
      </c>
    </row>
    <row r="313" spans="1:28" s="15" customFormat="1" ht="30" x14ac:dyDescent="0.25">
      <c r="A313" s="7">
        <v>301</v>
      </c>
      <c r="B313" s="279" t="s">
        <v>3007</v>
      </c>
      <c r="C313" s="281" t="s">
        <v>5</v>
      </c>
      <c r="D313" s="231"/>
      <c r="E313" s="268"/>
      <c r="F313" s="215" t="str">
        <f t="shared" si="8"/>
        <v>N/A</v>
      </c>
      <c r="G313" s="6"/>
      <c r="AA313" s="15" t="str">
        <f t="shared" si="9"/>
        <v/>
      </c>
      <c r="AB313" s="15" t="str">
        <f>IF(LEN($AA313)=0,"N",IF(LEN($AA313)&gt;1,"Error -- Availability entered in an incorrect format",IF($AA313='Control Panel'!$F$36,$AA313,IF($AA313='Control Panel'!$F$37,$AA313,IF($AA313='Control Panel'!$F$38,$AA313,IF($AA313='Control Panel'!$F$39,$AA313,IF($AA313='Control Panel'!$F$40,$AA313,IF($AA313='Control Panel'!$F$41,$AA313,"Error -- Availability entered in an incorrect format"))))))))</f>
        <v>N</v>
      </c>
    </row>
    <row r="314" spans="1:28" s="15" customFormat="1" x14ac:dyDescent="0.25">
      <c r="A314" s="7">
        <v>302</v>
      </c>
      <c r="B314" s="280" t="s">
        <v>3008</v>
      </c>
      <c r="C314" s="281"/>
      <c r="D314" s="231"/>
      <c r="E314" s="268"/>
      <c r="F314" s="215" t="str">
        <f t="shared" si="8"/>
        <v>N/A</v>
      </c>
      <c r="G314" s="6"/>
      <c r="AA314" s="15" t="str">
        <f t="shared" si="9"/>
        <v/>
      </c>
      <c r="AB314" s="15" t="str">
        <f>IF(LEN($AA314)=0,"N",IF(LEN($AA314)&gt;1,"Error -- Availability entered in an incorrect format",IF($AA314='Control Panel'!$F$36,$AA314,IF($AA314='Control Panel'!$F$37,$AA314,IF($AA314='Control Panel'!$F$38,$AA314,IF($AA314='Control Panel'!$F$39,$AA314,IF($AA314='Control Panel'!$F$40,$AA314,IF($AA314='Control Panel'!$F$41,$AA314,"Error -- Availability entered in an incorrect format"))))))))</f>
        <v>N</v>
      </c>
    </row>
    <row r="315" spans="1:28" s="15" customFormat="1" ht="30" x14ac:dyDescent="0.25">
      <c r="A315" s="7">
        <v>303</v>
      </c>
      <c r="B315" s="279" t="s">
        <v>3009</v>
      </c>
      <c r="C315" s="281" t="s">
        <v>5</v>
      </c>
      <c r="D315" s="231"/>
      <c r="E315" s="268"/>
      <c r="F315" s="215" t="str">
        <f t="shared" si="8"/>
        <v>N/A</v>
      </c>
      <c r="G315" s="6"/>
      <c r="AA315" s="15" t="str">
        <f t="shared" si="9"/>
        <v/>
      </c>
      <c r="AB315" s="15" t="str">
        <f>IF(LEN($AA315)=0,"N",IF(LEN($AA315)&gt;1,"Error -- Availability entered in an incorrect format",IF($AA315='Control Panel'!$F$36,$AA315,IF($AA315='Control Panel'!$F$37,$AA315,IF($AA315='Control Panel'!$F$38,$AA315,IF($AA315='Control Panel'!$F$39,$AA315,IF($AA315='Control Panel'!$F$40,$AA315,IF($AA315='Control Panel'!$F$41,$AA315,"Error -- Availability entered in an incorrect format"))))))))</f>
        <v>N</v>
      </c>
    </row>
    <row r="316" spans="1:28" s="15" customFormat="1" ht="30" x14ac:dyDescent="0.25">
      <c r="A316" s="7">
        <v>304</v>
      </c>
      <c r="B316" s="279" t="s">
        <v>3010</v>
      </c>
      <c r="C316" s="281" t="s">
        <v>6</v>
      </c>
      <c r="D316" s="231"/>
      <c r="E316" s="268"/>
      <c r="F316" s="215" t="str">
        <f t="shared" si="8"/>
        <v>N/A</v>
      </c>
      <c r="G316" s="6"/>
      <c r="AA316" s="15" t="str">
        <f t="shared" si="9"/>
        <v/>
      </c>
      <c r="AB316" s="15" t="str">
        <f>IF(LEN($AA316)=0,"N",IF(LEN($AA316)&gt;1,"Error -- Availability entered in an incorrect format",IF($AA316='Control Panel'!$F$36,$AA316,IF($AA316='Control Panel'!$F$37,$AA316,IF($AA316='Control Panel'!$F$38,$AA316,IF($AA316='Control Panel'!$F$39,$AA316,IF($AA316='Control Panel'!$F$40,$AA316,IF($AA316='Control Panel'!$F$41,$AA316,"Error -- Availability entered in an incorrect format"))))))))</f>
        <v>N</v>
      </c>
    </row>
    <row r="317" spans="1:28" s="15" customFormat="1" ht="30" x14ac:dyDescent="0.25">
      <c r="A317" s="7">
        <v>305</v>
      </c>
      <c r="B317" s="279" t="s">
        <v>3011</v>
      </c>
      <c r="C317" s="281" t="s">
        <v>5</v>
      </c>
      <c r="D317" s="231"/>
      <c r="E317" s="268"/>
      <c r="F317" s="215" t="str">
        <f t="shared" si="8"/>
        <v>N/A</v>
      </c>
      <c r="G317" s="6"/>
      <c r="AA317" s="15" t="str">
        <f t="shared" si="9"/>
        <v/>
      </c>
      <c r="AB317" s="15" t="str">
        <f>IF(LEN($AA317)=0,"N",IF(LEN($AA317)&gt;1,"Error -- Availability entered in an incorrect format",IF($AA317='Control Panel'!$F$36,$AA317,IF($AA317='Control Panel'!$F$37,$AA317,IF($AA317='Control Panel'!$F$38,$AA317,IF($AA317='Control Panel'!$F$39,$AA317,IF($AA317='Control Panel'!$F$40,$AA317,IF($AA317='Control Panel'!$F$41,$AA317,"Error -- Availability entered in an incorrect format"))))))))</f>
        <v>N</v>
      </c>
    </row>
    <row r="318" spans="1:28" s="15" customFormat="1" ht="30" x14ac:dyDescent="0.25">
      <c r="A318" s="7">
        <v>306</v>
      </c>
      <c r="B318" s="279" t="s">
        <v>3012</v>
      </c>
      <c r="C318" s="281" t="s">
        <v>5</v>
      </c>
      <c r="D318" s="231"/>
      <c r="E318" s="268"/>
      <c r="F318" s="215" t="str">
        <f t="shared" si="8"/>
        <v>N/A</v>
      </c>
      <c r="G318" s="6"/>
      <c r="AA318" s="15" t="str">
        <f t="shared" si="9"/>
        <v/>
      </c>
      <c r="AB318" s="15" t="str">
        <f>IF(LEN($AA318)=0,"N",IF(LEN($AA318)&gt;1,"Error -- Availability entered in an incorrect format",IF($AA318='Control Panel'!$F$36,$AA318,IF($AA318='Control Panel'!$F$37,$AA318,IF($AA318='Control Panel'!$F$38,$AA318,IF($AA318='Control Panel'!$F$39,$AA318,IF($AA318='Control Panel'!$F$40,$AA318,IF($AA318='Control Panel'!$F$41,$AA318,"Error -- Availability entered in an incorrect format"))))))))</f>
        <v>N</v>
      </c>
    </row>
    <row r="319" spans="1:28" s="15" customFormat="1" ht="30" x14ac:dyDescent="0.25">
      <c r="A319" s="7">
        <v>307</v>
      </c>
      <c r="B319" s="287" t="s">
        <v>3013</v>
      </c>
      <c r="C319" s="281" t="s">
        <v>5</v>
      </c>
      <c r="D319" s="231"/>
      <c r="E319" s="268"/>
      <c r="F319" s="215" t="str">
        <f t="shared" si="8"/>
        <v>N/A</v>
      </c>
      <c r="G319" s="6"/>
      <c r="AA319" s="15" t="str">
        <f t="shared" si="9"/>
        <v/>
      </c>
      <c r="AB319" s="15" t="str">
        <f>IF(LEN($AA319)=0,"N",IF(LEN($AA319)&gt;1,"Error -- Availability entered in an incorrect format",IF($AA319='Control Panel'!$F$36,$AA319,IF($AA319='Control Panel'!$F$37,$AA319,IF($AA319='Control Panel'!$F$38,$AA319,IF($AA319='Control Panel'!$F$39,$AA319,IF($AA319='Control Panel'!$F$40,$AA319,IF($AA319='Control Panel'!$F$41,$AA319,"Error -- Availability entered in an incorrect format"))))))))</f>
        <v>N</v>
      </c>
    </row>
    <row r="320" spans="1:28" s="15" customFormat="1" ht="30" x14ac:dyDescent="0.25">
      <c r="A320" s="7">
        <v>308</v>
      </c>
      <c r="B320" s="279" t="s">
        <v>3014</v>
      </c>
      <c r="C320" s="281" t="s">
        <v>5</v>
      </c>
      <c r="D320" s="231"/>
      <c r="E320" s="268"/>
      <c r="F320" s="215" t="str">
        <f t="shared" si="8"/>
        <v>N/A</v>
      </c>
      <c r="G320" s="6"/>
      <c r="AA320" s="15" t="str">
        <f t="shared" si="9"/>
        <v/>
      </c>
      <c r="AB320" s="15" t="str">
        <f>IF(LEN($AA320)=0,"N",IF(LEN($AA320)&gt;1,"Error -- Availability entered in an incorrect format",IF($AA320='Control Panel'!$F$36,$AA320,IF($AA320='Control Panel'!$F$37,$AA320,IF($AA320='Control Panel'!$F$38,$AA320,IF($AA320='Control Panel'!$F$39,$AA320,IF($AA320='Control Panel'!$F$40,$AA320,IF($AA320='Control Panel'!$F$41,$AA320,"Error -- Availability entered in an incorrect format"))))))))</f>
        <v>N</v>
      </c>
    </row>
    <row r="321" spans="1:28" s="15" customFormat="1" x14ac:dyDescent="0.25">
      <c r="A321" s="7">
        <v>309</v>
      </c>
      <c r="B321" s="279" t="s">
        <v>3015</v>
      </c>
      <c r="C321" s="370"/>
      <c r="D321" s="231"/>
      <c r="E321" s="268"/>
      <c r="F321" s="215" t="str">
        <f t="shared" si="8"/>
        <v>N/A</v>
      </c>
      <c r="G321" s="6"/>
      <c r="AA321" s="15" t="str">
        <f t="shared" si="9"/>
        <v/>
      </c>
      <c r="AB321" s="15" t="str">
        <f>IF(LEN($AA321)=0,"N",IF(LEN($AA321)&gt;1,"Error -- Availability entered in an incorrect format",IF($AA321='Control Panel'!$F$36,$AA321,IF($AA321='Control Panel'!$F$37,$AA321,IF($AA321='Control Panel'!$F$38,$AA321,IF($AA321='Control Panel'!$F$39,$AA321,IF($AA321='Control Panel'!$F$40,$AA321,IF($AA321='Control Panel'!$F$41,$AA321,"Error -- Availability entered in an incorrect format"))))))))</f>
        <v>N</v>
      </c>
    </row>
    <row r="322" spans="1:28" s="15" customFormat="1" x14ac:dyDescent="0.25">
      <c r="A322" s="7">
        <v>310</v>
      </c>
      <c r="B322" s="371" t="s">
        <v>3016</v>
      </c>
      <c r="C322" s="281" t="s">
        <v>5</v>
      </c>
      <c r="D322" s="231"/>
      <c r="E322" s="268"/>
      <c r="F322" s="215" t="str">
        <f t="shared" si="8"/>
        <v>N/A</v>
      </c>
      <c r="G322" s="6"/>
      <c r="AA322" s="15" t="str">
        <f t="shared" si="9"/>
        <v/>
      </c>
      <c r="AB322" s="15" t="str">
        <f>IF(LEN($AA322)=0,"N",IF(LEN($AA322)&gt;1,"Error -- Availability entered in an incorrect format",IF($AA322='Control Panel'!$F$36,$AA322,IF($AA322='Control Panel'!$F$37,$AA322,IF($AA322='Control Panel'!$F$38,$AA322,IF($AA322='Control Panel'!$F$39,$AA322,IF($AA322='Control Panel'!$F$40,$AA322,IF($AA322='Control Panel'!$F$41,$AA322,"Error -- Availability entered in an incorrect format"))))))))</f>
        <v>N</v>
      </c>
    </row>
    <row r="323" spans="1:28" s="15" customFormat="1" ht="30" x14ac:dyDescent="0.25">
      <c r="A323" s="7">
        <v>311</v>
      </c>
      <c r="B323" s="371" t="s">
        <v>3017</v>
      </c>
      <c r="C323" s="281" t="s">
        <v>5</v>
      </c>
      <c r="D323" s="231"/>
      <c r="E323" s="268"/>
      <c r="F323" s="215" t="str">
        <f t="shared" si="8"/>
        <v>N/A</v>
      </c>
      <c r="G323" s="6"/>
      <c r="AA323" s="15" t="str">
        <f t="shared" si="9"/>
        <v/>
      </c>
      <c r="AB323" s="15" t="str">
        <f>IF(LEN($AA323)=0,"N",IF(LEN($AA323)&gt;1,"Error -- Availability entered in an incorrect format",IF($AA323='Control Panel'!$F$36,$AA323,IF($AA323='Control Panel'!$F$37,$AA323,IF($AA323='Control Panel'!$F$38,$AA323,IF($AA323='Control Panel'!$F$39,$AA323,IF($AA323='Control Panel'!$F$40,$AA323,IF($AA323='Control Panel'!$F$41,$AA323,"Error -- Availability entered in an incorrect format"))))))))</f>
        <v>N</v>
      </c>
    </row>
    <row r="324" spans="1:28" s="15" customFormat="1" x14ac:dyDescent="0.25">
      <c r="A324" s="7">
        <v>312</v>
      </c>
      <c r="B324" s="371" t="s">
        <v>3018</v>
      </c>
      <c r="C324" s="281" t="s">
        <v>5</v>
      </c>
      <c r="D324" s="231"/>
      <c r="E324" s="268"/>
      <c r="F324" s="215" t="str">
        <f t="shared" si="8"/>
        <v>N/A</v>
      </c>
      <c r="G324" s="6"/>
      <c r="AA324" s="15" t="str">
        <f t="shared" si="9"/>
        <v/>
      </c>
      <c r="AB324" s="15" t="str">
        <f>IF(LEN($AA324)=0,"N",IF(LEN($AA324)&gt;1,"Error -- Availability entered in an incorrect format",IF($AA324='Control Panel'!$F$36,$AA324,IF($AA324='Control Panel'!$F$37,$AA324,IF($AA324='Control Panel'!$F$38,$AA324,IF($AA324='Control Panel'!$F$39,$AA324,IF($AA324='Control Panel'!$F$40,$AA324,IF($AA324='Control Panel'!$F$41,$AA324,"Error -- Availability entered in an incorrect format"))))))))</f>
        <v>N</v>
      </c>
    </row>
    <row r="325" spans="1:28" s="15" customFormat="1" ht="30" x14ac:dyDescent="0.25">
      <c r="A325" s="7">
        <v>313</v>
      </c>
      <c r="B325" s="279" t="s">
        <v>3019</v>
      </c>
      <c r="C325" s="281" t="s">
        <v>7</v>
      </c>
      <c r="D325" s="231"/>
      <c r="E325" s="268"/>
      <c r="F325" s="215" t="str">
        <f t="shared" si="8"/>
        <v>N/A</v>
      </c>
      <c r="G325" s="6"/>
      <c r="AA325" s="15" t="str">
        <f t="shared" si="9"/>
        <v/>
      </c>
      <c r="AB325" s="15" t="str">
        <f>IF(LEN($AA325)=0,"N",IF(LEN($AA325)&gt;1,"Error -- Availability entered in an incorrect format",IF($AA325='Control Panel'!$F$36,$AA325,IF($AA325='Control Panel'!$F$37,$AA325,IF($AA325='Control Panel'!$F$38,$AA325,IF($AA325='Control Panel'!$F$39,$AA325,IF($AA325='Control Panel'!$F$40,$AA325,IF($AA325='Control Panel'!$F$41,$AA325,"Error -- Availability entered in an incorrect format"))))))))</f>
        <v>N</v>
      </c>
    </row>
    <row r="326" spans="1:28" s="15" customFormat="1" x14ac:dyDescent="0.25">
      <c r="A326" s="7">
        <v>314</v>
      </c>
      <c r="B326" s="279" t="s">
        <v>3020</v>
      </c>
      <c r="C326" s="281" t="s">
        <v>6</v>
      </c>
      <c r="D326" s="231"/>
      <c r="E326" s="268"/>
      <c r="F326" s="215" t="str">
        <f t="shared" si="8"/>
        <v>N/A</v>
      </c>
      <c r="G326" s="6"/>
      <c r="AA326" s="15" t="str">
        <f t="shared" si="9"/>
        <v/>
      </c>
      <c r="AB326" s="15" t="str">
        <f>IF(LEN($AA326)=0,"N",IF(LEN($AA326)&gt;1,"Error -- Availability entered in an incorrect format",IF($AA326='Control Panel'!$F$36,$AA326,IF($AA326='Control Panel'!$F$37,$AA326,IF($AA326='Control Panel'!$F$38,$AA326,IF($AA326='Control Panel'!$F$39,$AA326,IF($AA326='Control Panel'!$F$40,$AA326,IF($AA326='Control Panel'!$F$41,$AA326,"Error -- Availability entered in an incorrect format"))))))))</f>
        <v>N</v>
      </c>
    </row>
    <row r="327" spans="1:28" s="15" customFormat="1" x14ac:dyDescent="0.25">
      <c r="A327" s="7">
        <v>315</v>
      </c>
      <c r="B327" s="279" t="s">
        <v>3021</v>
      </c>
      <c r="C327" s="281" t="s">
        <v>6</v>
      </c>
      <c r="D327" s="231"/>
      <c r="E327" s="268"/>
      <c r="F327" s="215" t="str">
        <f t="shared" si="8"/>
        <v>N/A</v>
      </c>
      <c r="G327" s="6"/>
      <c r="AA327" s="15" t="str">
        <f t="shared" si="9"/>
        <v/>
      </c>
      <c r="AB327" s="15" t="str">
        <f>IF(LEN($AA327)=0,"N",IF(LEN($AA327)&gt;1,"Error -- Availability entered in an incorrect format",IF($AA327='Control Panel'!$F$36,$AA327,IF($AA327='Control Panel'!$F$37,$AA327,IF($AA327='Control Panel'!$F$38,$AA327,IF($AA327='Control Panel'!$F$39,$AA327,IF($AA327='Control Panel'!$F$40,$AA327,IF($AA327='Control Panel'!$F$41,$AA327,"Error -- Availability entered in an incorrect format"))))))))</f>
        <v>N</v>
      </c>
    </row>
    <row r="328" spans="1:28" s="15" customFormat="1" ht="30" x14ac:dyDescent="0.25">
      <c r="A328" s="7">
        <v>316</v>
      </c>
      <c r="B328" s="279" t="s">
        <v>3022</v>
      </c>
      <c r="C328" s="281" t="s">
        <v>6</v>
      </c>
      <c r="D328" s="231"/>
      <c r="E328" s="268"/>
      <c r="F328" s="215" t="str">
        <f t="shared" si="8"/>
        <v>N/A</v>
      </c>
      <c r="G328" s="6"/>
      <c r="AA328" s="15" t="str">
        <f t="shared" si="9"/>
        <v/>
      </c>
      <c r="AB328" s="15" t="str">
        <f>IF(LEN($AA328)=0,"N",IF(LEN($AA328)&gt;1,"Error -- Availability entered in an incorrect format",IF($AA328='Control Panel'!$F$36,$AA328,IF($AA328='Control Panel'!$F$37,$AA328,IF($AA328='Control Panel'!$F$38,$AA328,IF($AA328='Control Panel'!$F$39,$AA328,IF($AA328='Control Panel'!$F$40,$AA328,IF($AA328='Control Panel'!$F$41,$AA328,"Error -- Availability entered in an incorrect format"))))))))</f>
        <v>N</v>
      </c>
    </row>
    <row r="329" spans="1:28" s="15" customFormat="1" x14ac:dyDescent="0.25">
      <c r="A329" s="7">
        <v>317</v>
      </c>
      <c r="B329" s="279" t="s">
        <v>3023</v>
      </c>
      <c r="C329" s="281" t="s">
        <v>5</v>
      </c>
      <c r="D329" s="231"/>
      <c r="E329" s="268"/>
      <c r="F329" s="215" t="str">
        <f t="shared" si="8"/>
        <v>N/A</v>
      </c>
      <c r="G329" s="6"/>
      <c r="AA329" s="15" t="str">
        <f t="shared" si="9"/>
        <v/>
      </c>
      <c r="AB329" s="15" t="str">
        <f>IF(LEN($AA329)=0,"N",IF(LEN($AA329)&gt;1,"Error -- Availability entered in an incorrect format",IF($AA329='Control Panel'!$F$36,$AA329,IF($AA329='Control Panel'!$F$37,$AA329,IF($AA329='Control Panel'!$F$38,$AA329,IF($AA329='Control Panel'!$F$39,$AA329,IF($AA329='Control Panel'!$F$40,$AA329,IF($AA329='Control Panel'!$F$41,$AA329,"Error -- Availability entered in an incorrect format"))))))))</f>
        <v>N</v>
      </c>
    </row>
    <row r="330" spans="1:28" s="15" customFormat="1" ht="60" x14ac:dyDescent="0.25">
      <c r="A330" s="7">
        <v>318</v>
      </c>
      <c r="B330" s="279" t="s">
        <v>3024</v>
      </c>
      <c r="C330" s="281" t="s">
        <v>6</v>
      </c>
      <c r="D330" s="231"/>
      <c r="E330" s="268"/>
      <c r="F330" s="215" t="str">
        <f t="shared" si="8"/>
        <v>N/A</v>
      </c>
      <c r="G330" s="6"/>
      <c r="AA330" s="15" t="str">
        <f t="shared" si="9"/>
        <v/>
      </c>
      <c r="AB330" s="15" t="str">
        <f>IF(LEN($AA330)=0,"N",IF(LEN($AA330)&gt;1,"Error -- Availability entered in an incorrect format",IF($AA330='Control Panel'!$F$36,$AA330,IF($AA330='Control Panel'!$F$37,$AA330,IF($AA330='Control Panel'!$F$38,$AA330,IF($AA330='Control Panel'!$F$39,$AA330,IF($AA330='Control Panel'!$F$40,$AA330,IF($AA330='Control Panel'!$F$41,$AA330,"Error -- Availability entered in an incorrect format"))))))))</f>
        <v>N</v>
      </c>
    </row>
    <row r="331" spans="1:28" s="15" customFormat="1" x14ac:dyDescent="0.25">
      <c r="A331" s="7">
        <v>319</v>
      </c>
      <c r="B331" s="280" t="s">
        <v>3025</v>
      </c>
      <c r="C331" s="281"/>
      <c r="D331" s="231"/>
      <c r="E331" s="268"/>
      <c r="F331" s="215" t="str">
        <f t="shared" si="8"/>
        <v>N/A</v>
      </c>
      <c r="G331" s="6"/>
      <c r="AA331" s="15" t="str">
        <f t="shared" si="9"/>
        <v/>
      </c>
      <c r="AB331" s="15" t="str">
        <f>IF(LEN($AA331)=0,"N",IF(LEN($AA331)&gt;1,"Error -- Availability entered in an incorrect format",IF($AA331='Control Panel'!$F$36,$AA331,IF($AA331='Control Panel'!$F$37,$AA331,IF($AA331='Control Panel'!$F$38,$AA331,IF($AA331='Control Panel'!$F$39,$AA331,IF($AA331='Control Panel'!$F$40,$AA331,IF($AA331='Control Panel'!$F$41,$AA331,"Error -- Availability entered in an incorrect format"))))))))</f>
        <v>N</v>
      </c>
    </row>
    <row r="332" spans="1:28" s="15" customFormat="1" x14ac:dyDescent="0.25">
      <c r="A332" s="7">
        <v>320</v>
      </c>
      <c r="B332" s="279" t="s">
        <v>3026</v>
      </c>
      <c r="C332" s="281" t="s">
        <v>5</v>
      </c>
      <c r="D332" s="231"/>
      <c r="E332" s="268"/>
      <c r="F332" s="215" t="str">
        <f t="shared" si="8"/>
        <v>N/A</v>
      </c>
      <c r="G332" s="6"/>
      <c r="AA332" s="15" t="str">
        <f t="shared" si="9"/>
        <v/>
      </c>
      <c r="AB332" s="15" t="str">
        <f>IF(LEN($AA332)=0,"N",IF(LEN($AA332)&gt;1,"Error -- Availability entered in an incorrect format",IF($AA332='Control Panel'!$F$36,$AA332,IF($AA332='Control Panel'!$F$37,$AA332,IF($AA332='Control Panel'!$F$38,$AA332,IF($AA332='Control Panel'!$F$39,$AA332,IF($AA332='Control Panel'!$F$40,$AA332,IF($AA332='Control Panel'!$F$41,$AA332,"Error -- Availability entered in an incorrect format"))))))))</f>
        <v>N</v>
      </c>
    </row>
    <row r="333" spans="1:28" s="15" customFormat="1" ht="30" x14ac:dyDescent="0.25">
      <c r="A333" s="7">
        <v>321</v>
      </c>
      <c r="B333" s="279" t="s">
        <v>3027</v>
      </c>
      <c r="C333" s="281" t="s">
        <v>6</v>
      </c>
      <c r="D333" s="231"/>
      <c r="E333" s="268"/>
      <c r="F333" s="215" t="str">
        <f t="shared" si="8"/>
        <v>N/A</v>
      </c>
      <c r="G333" s="6"/>
      <c r="AA333" s="15" t="str">
        <f t="shared" si="9"/>
        <v/>
      </c>
      <c r="AB333" s="15" t="str">
        <f>IF(LEN($AA333)=0,"N",IF(LEN($AA333)&gt;1,"Error -- Availability entered in an incorrect format",IF($AA333='Control Panel'!$F$36,$AA333,IF($AA333='Control Panel'!$F$37,$AA333,IF($AA333='Control Panel'!$F$38,$AA333,IF($AA333='Control Panel'!$F$39,$AA333,IF($AA333='Control Panel'!$F$40,$AA333,IF($AA333='Control Panel'!$F$41,$AA333,"Error -- Availability entered in an incorrect format"))))))))</f>
        <v>N</v>
      </c>
    </row>
    <row r="334" spans="1:28" s="15" customFormat="1" ht="30" x14ac:dyDescent="0.25">
      <c r="A334" s="7">
        <v>322</v>
      </c>
      <c r="B334" s="279" t="s">
        <v>3028</v>
      </c>
      <c r="C334" s="281" t="s">
        <v>5</v>
      </c>
      <c r="D334" s="231"/>
      <c r="E334" s="268"/>
      <c r="F334" s="215" t="str">
        <f t="shared" ref="F334:F397" si="10">IF($D$10=$A$9,"N/A",$D$10)</f>
        <v>N/A</v>
      </c>
      <c r="G334" s="6"/>
      <c r="AA334" s="15" t="str">
        <f t="shared" ref="AA334:AA397" si="11">TRIM($D334)</f>
        <v/>
      </c>
      <c r="AB334" s="15" t="str">
        <f>IF(LEN($AA334)=0,"N",IF(LEN($AA334)&gt;1,"Error -- Availability entered in an incorrect format",IF($AA334='Control Panel'!$F$36,$AA334,IF($AA334='Control Panel'!$F$37,$AA334,IF($AA334='Control Panel'!$F$38,$AA334,IF($AA334='Control Panel'!$F$39,$AA334,IF($AA334='Control Panel'!$F$40,$AA334,IF($AA334='Control Panel'!$F$41,$AA334,"Error -- Availability entered in an incorrect format"))))))))</f>
        <v>N</v>
      </c>
    </row>
    <row r="335" spans="1:28" s="15" customFormat="1" ht="30" x14ac:dyDescent="0.25">
      <c r="A335" s="7">
        <v>323</v>
      </c>
      <c r="B335" s="279" t="s">
        <v>3029</v>
      </c>
      <c r="C335" s="281" t="s">
        <v>5</v>
      </c>
      <c r="D335" s="231"/>
      <c r="E335" s="268"/>
      <c r="F335" s="215" t="str">
        <f t="shared" si="10"/>
        <v>N/A</v>
      </c>
      <c r="G335" s="6"/>
      <c r="AA335" s="15" t="str">
        <f t="shared" si="11"/>
        <v/>
      </c>
      <c r="AB335" s="15" t="str">
        <f>IF(LEN($AA335)=0,"N",IF(LEN($AA335)&gt;1,"Error -- Availability entered in an incorrect format",IF($AA335='Control Panel'!$F$36,$AA335,IF($AA335='Control Panel'!$F$37,$AA335,IF($AA335='Control Panel'!$F$38,$AA335,IF($AA335='Control Panel'!$F$39,$AA335,IF($AA335='Control Panel'!$F$40,$AA335,IF($AA335='Control Panel'!$F$41,$AA335,"Error -- Availability entered in an incorrect format"))))))))</f>
        <v>N</v>
      </c>
    </row>
    <row r="336" spans="1:28" s="15" customFormat="1" ht="30" x14ac:dyDescent="0.25">
      <c r="A336" s="7">
        <v>324</v>
      </c>
      <c r="B336" s="279" t="s">
        <v>3030</v>
      </c>
      <c r="C336" s="281" t="s">
        <v>5</v>
      </c>
      <c r="D336" s="231"/>
      <c r="E336" s="268"/>
      <c r="F336" s="215" t="str">
        <f t="shared" si="10"/>
        <v>N/A</v>
      </c>
      <c r="G336" s="6"/>
      <c r="AA336" s="15" t="str">
        <f t="shared" si="11"/>
        <v/>
      </c>
      <c r="AB336" s="15" t="str">
        <f>IF(LEN($AA336)=0,"N",IF(LEN($AA336)&gt;1,"Error -- Availability entered in an incorrect format",IF($AA336='Control Panel'!$F$36,$AA336,IF($AA336='Control Panel'!$F$37,$AA336,IF($AA336='Control Panel'!$F$38,$AA336,IF($AA336='Control Panel'!$F$39,$AA336,IF($AA336='Control Panel'!$F$40,$AA336,IF($AA336='Control Panel'!$F$41,$AA336,"Error -- Availability entered in an incorrect format"))))))))</f>
        <v>N</v>
      </c>
    </row>
    <row r="337" spans="1:28" s="15" customFormat="1" x14ac:dyDescent="0.25">
      <c r="A337" s="7">
        <v>325</v>
      </c>
      <c r="B337" s="279" t="s">
        <v>3031</v>
      </c>
      <c r="C337" s="370"/>
      <c r="D337" s="231"/>
      <c r="E337" s="268"/>
      <c r="F337" s="215" t="str">
        <f t="shared" si="10"/>
        <v>N/A</v>
      </c>
      <c r="G337" s="6"/>
      <c r="AA337" s="15" t="str">
        <f t="shared" si="11"/>
        <v/>
      </c>
      <c r="AB337" s="15" t="str">
        <f>IF(LEN($AA337)=0,"N",IF(LEN($AA337)&gt;1,"Error -- Availability entered in an incorrect format",IF($AA337='Control Panel'!$F$36,$AA337,IF($AA337='Control Panel'!$F$37,$AA337,IF($AA337='Control Panel'!$F$38,$AA337,IF($AA337='Control Panel'!$F$39,$AA337,IF($AA337='Control Panel'!$F$40,$AA337,IF($AA337='Control Panel'!$F$41,$AA337,"Error -- Availability entered in an incorrect format"))))))))</f>
        <v>N</v>
      </c>
    </row>
    <row r="338" spans="1:28" s="15" customFormat="1" x14ac:dyDescent="0.25">
      <c r="A338" s="7">
        <v>326</v>
      </c>
      <c r="B338" s="371" t="s">
        <v>3032</v>
      </c>
      <c r="C338" s="281" t="s">
        <v>5</v>
      </c>
      <c r="D338" s="231"/>
      <c r="E338" s="268"/>
      <c r="F338" s="215" t="str">
        <f t="shared" si="10"/>
        <v>N/A</v>
      </c>
      <c r="G338" s="6"/>
      <c r="AA338" s="15" t="str">
        <f t="shared" si="11"/>
        <v/>
      </c>
      <c r="AB338" s="15" t="str">
        <f>IF(LEN($AA338)=0,"N",IF(LEN($AA338)&gt;1,"Error -- Availability entered in an incorrect format",IF($AA338='Control Panel'!$F$36,$AA338,IF($AA338='Control Panel'!$F$37,$AA338,IF($AA338='Control Panel'!$F$38,$AA338,IF($AA338='Control Panel'!$F$39,$AA338,IF($AA338='Control Panel'!$F$40,$AA338,IF($AA338='Control Panel'!$F$41,$AA338,"Error -- Availability entered in an incorrect format"))))))))</f>
        <v>N</v>
      </c>
    </row>
    <row r="339" spans="1:28" s="15" customFormat="1" x14ac:dyDescent="0.25">
      <c r="A339" s="7">
        <v>327</v>
      </c>
      <c r="B339" s="371" t="s">
        <v>3033</v>
      </c>
      <c r="C339" s="281" t="s">
        <v>5</v>
      </c>
      <c r="D339" s="231"/>
      <c r="E339" s="268"/>
      <c r="F339" s="215" t="str">
        <f t="shared" si="10"/>
        <v>N/A</v>
      </c>
      <c r="G339" s="6"/>
      <c r="AA339" s="15" t="str">
        <f t="shared" si="11"/>
        <v/>
      </c>
      <c r="AB339" s="15" t="str">
        <f>IF(LEN($AA339)=0,"N",IF(LEN($AA339)&gt;1,"Error -- Availability entered in an incorrect format",IF($AA339='Control Panel'!$F$36,$AA339,IF($AA339='Control Panel'!$F$37,$AA339,IF($AA339='Control Panel'!$F$38,$AA339,IF($AA339='Control Panel'!$F$39,$AA339,IF($AA339='Control Panel'!$F$40,$AA339,IF($AA339='Control Panel'!$F$41,$AA339,"Error -- Availability entered in an incorrect format"))))))))</f>
        <v>N</v>
      </c>
    </row>
    <row r="340" spans="1:28" s="15" customFormat="1" x14ac:dyDescent="0.25">
      <c r="A340" s="7">
        <v>328</v>
      </c>
      <c r="B340" s="371" t="s">
        <v>3034</v>
      </c>
      <c r="C340" s="281" t="s">
        <v>5</v>
      </c>
      <c r="D340" s="231"/>
      <c r="E340" s="268"/>
      <c r="F340" s="215" t="str">
        <f t="shared" si="10"/>
        <v>N/A</v>
      </c>
      <c r="G340" s="6"/>
      <c r="AA340" s="15" t="str">
        <f t="shared" si="11"/>
        <v/>
      </c>
      <c r="AB340" s="15" t="str">
        <f>IF(LEN($AA340)=0,"N",IF(LEN($AA340)&gt;1,"Error -- Availability entered in an incorrect format",IF($AA340='Control Panel'!$F$36,$AA340,IF($AA340='Control Panel'!$F$37,$AA340,IF($AA340='Control Panel'!$F$38,$AA340,IF($AA340='Control Panel'!$F$39,$AA340,IF($AA340='Control Panel'!$F$40,$AA340,IF($AA340='Control Panel'!$F$41,$AA340,"Error -- Availability entered in an incorrect format"))))))))</f>
        <v>N</v>
      </c>
    </row>
    <row r="341" spans="1:28" s="15" customFormat="1" ht="30" x14ac:dyDescent="0.25">
      <c r="A341" s="7">
        <v>329</v>
      </c>
      <c r="B341" s="283" t="s">
        <v>3035</v>
      </c>
      <c r="C341" s="281" t="s">
        <v>5</v>
      </c>
      <c r="D341" s="231"/>
      <c r="E341" s="268"/>
      <c r="F341" s="215" t="str">
        <f t="shared" si="10"/>
        <v>N/A</v>
      </c>
      <c r="G341" s="6"/>
      <c r="AA341" s="15" t="str">
        <f t="shared" si="11"/>
        <v/>
      </c>
      <c r="AB341" s="15" t="str">
        <f>IF(LEN($AA341)=0,"N",IF(LEN($AA341)&gt;1,"Error -- Availability entered in an incorrect format",IF($AA341='Control Panel'!$F$36,$AA341,IF($AA341='Control Panel'!$F$37,$AA341,IF($AA341='Control Panel'!$F$38,$AA341,IF($AA341='Control Panel'!$F$39,$AA341,IF($AA341='Control Panel'!$F$40,$AA341,IF($AA341='Control Panel'!$F$41,$AA341,"Error -- Availability entered in an incorrect format"))))))))</f>
        <v>N</v>
      </c>
    </row>
    <row r="342" spans="1:28" s="15" customFormat="1" ht="30" x14ac:dyDescent="0.25">
      <c r="A342" s="7">
        <v>330</v>
      </c>
      <c r="B342" s="279" t="s">
        <v>3036</v>
      </c>
      <c r="C342" s="281" t="s">
        <v>5</v>
      </c>
      <c r="D342" s="231"/>
      <c r="E342" s="268"/>
      <c r="F342" s="215" t="str">
        <f t="shared" si="10"/>
        <v>N/A</v>
      </c>
      <c r="G342" s="6"/>
      <c r="AA342" s="15" t="str">
        <f t="shared" si="11"/>
        <v/>
      </c>
      <c r="AB342" s="15" t="str">
        <f>IF(LEN($AA342)=0,"N",IF(LEN($AA342)&gt;1,"Error -- Availability entered in an incorrect format",IF($AA342='Control Panel'!$F$36,$AA342,IF($AA342='Control Panel'!$F$37,$AA342,IF($AA342='Control Panel'!$F$38,$AA342,IF($AA342='Control Panel'!$F$39,$AA342,IF($AA342='Control Panel'!$F$40,$AA342,IF($AA342='Control Panel'!$F$41,$AA342,"Error -- Availability entered in an incorrect format"))))))))</f>
        <v>N</v>
      </c>
    </row>
    <row r="343" spans="1:28" s="15" customFormat="1" ht="30" x14ac:dyDescent="0.25">
      <c r="A343" s="7">
        <v>331</v>
      </c>
      <c r="B343" s="279" t="s">
        <v>3037</v>
      </c>
      <c r="C343" s="281" t="s">
        <v>5</v>
      </c>
      <c r="D343" s="231"/>
      <c r="E343" s="268"/>
      <c r="F343" s="215" t="str">
        <f t="shared" si="10"/>
        <v>N/A</v>
      </c>
      <c r="G343" s="6"/>
      <c r="AA343" s="15" t="str">
        <f t="shared" si="11"/>
        <v/>
      </c>
      <c r="AB343" s="15" t="str">
        <f>IF(LEN($AA343)=0,"N",IF(LEN($AA343)&gt;1,"Error -- Availability entered in an incorrect format",IF($AA343='Control Panel'!$F$36,$AA343,IF($AA343='Control Panel'!$F$37,$AA343,IF($AA343='Control Panel'!$F$38,$AA343,IF($AA343='Control Panel'!$F$39,$AA343,IF($AA343='Control Panel'!$F$40,$AA343,IF($AA343='Control Panel'!$F$41,$AA343,"Error -- Availability entered in an incorrect format"))))))))</f>
        <v>N</v>
      </c>
    </row>
    <row r="344" spans="1:28" s="15" customFormat="1" ht="30" x14ac:dyDescent="0.25">
      <c r="A344" s="7">
        <v>332</v>
      </c>
      <c r="B344" s="279" t="s">
        <v>3038</v>
      </c>
      <c r="C344" s="281" t="s">
        <v>6</v>
      </c>
      <c r="D344" s="231"/>
      <c r="E344" s="268"/>
      <c r="F344" s="215" t="str">
        <f t="shared" si="10"/>
        <v>N/A</v>
      </c>
      <c r="G344" s="6"/>
      <c r="AA344" s="15" t="str">
        <f t="shared" si="11"/>
        <v/>
      </c>
      <c r="AB344" s="15" t="str">
        <f>IF(LEN($AA344)=0,"N",IF(LEN($AA344)&gt;1,"Error -- Availability entered in an incorrect format",IF($AA344='Control Panel'!$F$36,$AA344,IF($AA344='Control Panel'!$F$37,$AA344,IF($AA344='Control Panel'!$F$38,$AA344,IF($AA344='Control Panel'!$F$39,$AA344,IF($AA344='Control Panel'!$F$40,$AA344,IF($AA344='Control Panel'!$F$41,$AA344,"Error -- Availability entered in an incorrect format"))))))))</f>
        <v>N</v>
      </c>
    </row>
    <row r="345" spans="1:28" s="15" customFormat="1" ht="45" x14ac:dyDescent="0.25">
      <c r="A345" s="7">
        <v>333</v>
      </c>
      <c r="B345" s="279" t="s">
        <v>3039</v>
      </c>
      <c r="C345" s="281" t="s">
        <v>5</v>
      </c>
      <c r="D345" s="231"/>
      <c r="E345" s="268"/>
      <c r="F345" s="215" t="str">
        <f t="shared" si="10"/>
        <v>N/A</v>
      </c>
      <c r="G345" s="6"/>
      <c r="AA345" s="15" t="str">
        <f t="shared" si="11"/>
        <v/>
      </c>
      <c r="AB345" s="15" t="str">
        <f>IF(LEN($AA345)=0,"N",IF(LEN($AA345)&gt;1,"Error -- Availability entered in an incorrect format",IF($AA345='Control Panel'!$F$36,$AA345,IF($AA345='Control Panel'!$F$37,$AA345,IF($AA345='Control Panel'!$F$38,$AA345,IF($AA345='Control Panel'!$F$39,$AA345,IF($AA345='Control Panel'!$F$40,$AA345,IF($AA345='Control Panel'!$F$41,$AA345,"Error -- Availability entered in an incorrect format"))))))))</f>
        <v>N</v>
      </c>
    </row>
    <row r="346" spans="1:28" s="15" customFormat="1" x14ac:dyDescent="0.25">
      <c r="A346" s="7">
        <v>334</v>
      </c>
      <c r="B346" s="279" t="s">
        <v>3040</v>
      </c>
      <c r="C346" s="281" t="s">
        <v>5</v>
      </c>
      <c r="D346" s="231"/>
      <c r="E346" s="268"/>
      <c r="F346" s="215" t="str">
        <f t="shared" si="10"/>
        <v>N/A</v>
      </c>
      <c r="G346" s="6"/>
      <c r="AA346" s="15" t="str">
        <f t="shared" si="11"/>
        <v/>
      </c>
      <c r="AB346" s="15" t="str">
        <f>IF(LEN($AA346)=0,"N",IF(LEN($AA346)&gt;1,"Error -- Availability entered in an incorrect format",IF($AA346='Control Panel'!$F$36,$AA346,IF($AA346='Control Panel'!$F$37,$AA346,IF($AA346='Control Panel'!$F$38,$AA346,IF($AA346='Control Panel'!$F$39,$AA346,IF($AA346='Control Panel'!$F$40,$AA346,IF($AA346='Control Panel'!$F$41,$AA346,"Error -- Availability entered in an incorrect format"))))))))</f>
        <v>N</v>
      </c>
    </row>
    <row r="347" spans="1:28" s="15" customFormat="1" ht="30" x14ac:dyDescent="0.25">
      <c r="A347" s="7">
        <v>335</v>
      </c>
      <c r="B347" s="279" t="s">
        <v>3041</v>
      </c>
      <c r="C347" s="281" t="s">
        <v>5</v>
      </c>
      <c r="D347" s="231"/>
      <c r="E347" s="268"/>
      <c r="F347" s="215" t="str">
        <f t="shared" si="10"/>
        <v>N/A</v>
      </c>
      <c r="G347" s="6"/>
      <c r="AA347" s="15" t="str">
        <f t="shared" si="11"/>
        <v/>
      </c>
      <c r="AB347" s="15" t="str">
        <f>IF(LEN($AA347)=0,"N",IF(LEN($AA347)&gt;1,"Error -- Availability entered in an incorrect format",IF($AA347='Control Panel'!$F$36,$AA347,IF($AA347='Control Panel'!$F$37,$AA347,IF($AA347='Control Panel'!$F$38,$AA347,IF($AA347='Control Panel'!$F$39,$AA347,IF($AA347='Control Panel'!$F$40,$AA347,IF($AA347='Control Panel'!$F$41,$AA347,"Error -- Availability entered in an incorrect format"))))))))</f>
        <v>N</v>
      </c>
    </row>
    <row r="348" spans="1:28" s="15" customFormat="1" ht="30" x14ac:dyDescent="0.25">
      <c r="A348" s="7">
        <v>336</v>
      </c>
      <c r="B348" s="279" t="s">
        <v>3042</v>
      </c>
      <c r="C348" s="281" t="s">
        <v>5</v>
      </c>
      <c r="D348" s="231"/>
      <c r="E348" s="268"/>
      <c r="F348" s="215" t="str">
        <f t="shared" si="10"/>
        <v>N/A</v>
      </c>
      <c r="G348" s="6"/>
      <c r="AA348" s="15" t="str">
        <f t="shared" si="11"/>
        <v/>
      </c>
      <c r="AB348" s="15" t="str">
        <f>IF(LEN($AA348)=0,"N",IF(LEN($AA348)&gt;1,"Error -- Availability entered in an incorrect format",IF($AA348='Control Panel'!$F$36,$AA348,IF($AA348='Control Panel'!$F$37,$AA348,IF($AA348='Control Panel'!$F$38,$AA348,IF($AA348='Control Panel'!$F$39,$AA348,IF($AA348='Control Panel'!$F$40,$AA348,IF($AA348='Control Panel'!$F$41,$AA348,"Error -- Availability entered in an incorrect format"))))))))</f>
        <v>N</v>
      </c>
    </row>
    <row r="349" spans="1:28" s="15" customFormat="1" x14ac:dyDescent="0.25">
      <c r="A349" s="7">
        <v>337</v>
      </c>
      <c r="B349" s="279" t="s">
        <v>3043</v>
      </c>
      <c r="C349" s="281" t="s">
        <v>5</v>
      </c>
      <c r="D349" s="231"/>
      <c r="E349" s="268"/>
      <c r="F349" s="215" t="str">
        <f t="shared" si="10"/>
        <v>N/A</v>
      </c>
      <c r="G349" s="6"/>
      <c r="AA349" s="15" t="str">
        <f t="shared" si="11"/>
        <v/>
      </c>
      <c r="AB349" s="15" t="str">
        <f>IF(LEN($AA349)=0,"N",IF(LEN($AA349)&gt;1,"Error -- Availability entered in an incorrect format",IF($AA349='Control Panel'!$F$36,$AA349,IF($AA349='Control Panel'!$F$37,$AA349,IF($AA349='Control Panel'!$F$38,$AA349,IF($AA349='Control Panel'!$F$39,$AA349,IF($AA349='Control Panel'!$F$40,$AA349,IF($AA349='Control Panel'!$F$41,$AA349,"Error -- Availability entered in an incorrect format"))))))))</f>
        <v>N</v>
      </c>
    </row>
    <row r="350" spans="1:28" s="15" customFormat="1" ht="75" x14ac:dyDescent="0.25">
      <c r="A350" s="7">
        <v>338</v>
      </c>
      <c r="B350" s="279" t="s">
        <v>3044</v>
      </c>
      <c r="C350" s="281" t="s">
        <v>5</v>
      </c>
      <c r="D350" s="231"/>
      <c r="E350" s="268"/>
      <c r="F350" s="215" t="str">
        <f t="shared" si="10"/>
        <v>N/A</v>
      </c>
      <c r="G350" s="6"/>
      <c r="AA350" s="15" t="str">
        <f t="shared" si="11"/>
        <v/>
      </c>
      <c r="AB350" s="15" t="str">
        <f>IF(LEN($AA350)=0,"N",IF(LEN($AA350)&gt;1,"Error -- Availability entered in an incorrect format",IF($AA350='Control Panel'!$F$36,$AA350,IF($AA350='Control Panel'!$F$37,$AA350,IF($AA350='Control Panel'!$F$38,$AA350,IF($AA350='Control Panel'!$F$39,$AA350,IF($AA350='Control Panel'!$F$40,$AA350,IF($AA350='Control Panel'!$F$41,$AA350,"Error -- Availability entered in an incorrect format"))))))))</f>
        <v>N</v>
      </c>
    </row>
    <row r="351" spans="1:28" s="15" customFormat="1" ht="30" x14ac:dyDescent="0.25">
      <c r="A351" s="7">
        <v>339</v>
      </c>
      <c r="B351" s="279" t="s">
        <v>3045</v>
      </c>
      <c r="C351" s="281" t="s">
        <v>5</v>
      </c>
      <c r="D351" s="231"/>
      <c r="E351" s="268"/>
      <c r="F351" s="215" t="str">
        <f t="shared" si="10"/>
        <v>N/A</v>
      </c>
      <c r="G351" s="6"/>
      <c r="AA351" s="15" t="str">
        <f t="shared" si="11"/>
        <v/>
      </c>
      <c r="AB351" s="15" t="str">
        <f>IF(LEN($AA351)=0,"N",IF(LEN($AA351)&gt;1,"Error -- Availability entered in an incorrect format",IF($AA351='Control Panel'!$F$36,$AA351,IF($AA351='Control Panel'!$F$37,$AA351,IF($AA351='Control Panel'!$F$38,$AA351,IF($AA351='Control Panel'!$F$39,$AA351,IF($AA351='Control Panel'!$F$40,$AA351,IF($AA351='Control Panel'!$F$41,$AA351,"Error -- Availability entered in an incorrect format"))))))))</f>
        <v>N</v>
      </c>
    </row>
    <row r="352" spans="1:28" s="15" customFormat="1" x14ac:dyDescent="0.25">
      <c r="A352" s="7">
        <v>340</v>
      </c>
      <c r="B352" s="279" t="s">
        <v>3046</v>
      </c>
      <c r="C352" s="281" t="s">
        <v>5</v>
      </c>
      <c r="D352" s="231"/>
      <c r="E352" s="268"/>
      <c r="F352" s="215" t="str">
        <f t="shared" si="10"/>
        <v>N/A</v>
      </c>
      <c r="G352" s="6"/>
      <c r="AA352" s="15" t="str">
        <f t="shared" si="11"/>
        <v/>
      </c>
      <c r="AB352" s="15" t="str">
        <f>IF(LEN($AA352)=0,"N",IF(LEN($AA352)&gt;1,"Error -- Availability entered in an incorrect format",IF($AA352='Control Panel'!$F$36,$AA352,IF($AA352='Control Panel'!$F$37,$AA352,IF($AA352='Control Panel'!$F$38,$AA352,IF($AA352='Control Panel'!$F$39,$AA352,IF($AA352='Control Panel'!$F$40,$AA352,IF($AA352='Control Panel'!$F$41,$AA352,"Error -- Availability entered in an incorrect format"))))))))</f>
        <v>N</v>
      </c>
    </row>
    <row r="353" spans="1:28" s="15" customFormat="1" ht="30" x14ac:dyDescent="0.25">
      <c r="A353" s="7">
        <v>341</v>
      </c>
      <c r="B353" s="279" t="s">
        <v>3047</v>
      </c>
      <c r="C353" s="281" t="s">
        <v>5</v>
      </c>
      <c r="D353" s="231"/>
      <c r="E353" s="268"/>
      <c r="F353" s="215" t="str">
        <f t="shared" si="10"/>
        <v>N/A</v>
      </c>
      <c r="G353" s="6"/>
      <c r="AA353" s="15" t="str">
        <f t="shared" si="11"/>
        <v/>
      </c>
      <c r="AB353" s="15" t="str">
        <f>IF(LEN($AA353)=0,"N",IF(LEN($AA353)&gt;1,"Error -- Availability entered in an incorrect format",IF($AA353='Control Panel'!$F$36,$AA353,IF($AA353='Control Panel'!$F$37,$AA353,IF($AA353='Control Panel'!$F$38,$AA353,IF($AA353='Control Panel'!$F$39,$AA353,IF($AA353='Control Panel'!$F$40,$AA353,IF($AA353='Control Panel'!$F$41,$AA353,"Error -- Availability entered in an incorrect format"))))))))</f>
        <v>N</v>
      </c>
    </row>
    <row r="354" spans="1:28" s="15" customFormat="1" x14ac:dyDescent="0.25">
      <c r="A354" s="7">
        <v>342</v>
      </c>
      <c r="B354" s="280" t="s">
        <v>3048</v>
      </c>
      <c r="C354" s="281"/>
      <c r="D354" s="231"/>
      <c r="E354" s="268"/>
      <c r="F354" s="215" t="str">
        <f t="shared" si="10"/>
        <v>N/A</v>
      </c>
      <c r="G354" s="6"/>
      <c r="AA354" s="15" t="str">
        <f t="shared" si="11"/>
        <v/>
      </c>
      <c r="AB354" s="15" t="str">
        <f>IF(LEN($AA354)=0,"N",IF(LEN($AA354)&gt;1,"Error -- Availability entered in an incorrect format",IF($AA354='Control Panel'!$F$36,$AA354,IF($AA354='Control Panel'!$F$37,$AA354,IF($AA354='Control Panel'!$F$38,$AA354,IF($AA354='Control Panel'!$F$39,$AA354,IF($AA354='Control Panel'!$F$40,$AA354,IF($AA354='Control Panel'!$F$41,$AA354,"Error -- Availability entered in an incorrect format"))))))))</f>
        <v>N</v>
      </c>
    </row>
    <row r="355" spans="1:28" s="15" customFormat="1" ht="30" x14ac:dyDescent="0.25">
      <c r="A355" s="7">
        <v>343</v>
      </c>
      <c r="B355" s="279" t="s">
        <v>3049</v>
      </c>
      <c r="C355" s="370"/>
      <c r="D355" s="231"/>
      <c r="E355" s="268"/>
      <c r="F355" s="215" t="str">
        <f t="shared" si="10"/>
        <v>N/A</v>
      </c>
      <c r="G355" s="6"/>
      <c r="AA355" s="15" t="str">
        <f t="shared" si="11"/>
        <v/>
      </c>
      <c r="AB355" s="15" t="str">
        <f>IF(LEN($AA355)=0,"N",IF(LEN($AA355)&gt;1,"Error -- Availability entered in an incorrect format",IF($AA355='Control Panel'!$F$36,$AA355,IF($AA355='Control Panel'!$F$37,$AA355,IF($AA355='Control Panel'!$F$38,$AA355,IF($AA355='Control Panel'!$F$39,$AA355,IF($AA355='Control Panel'!$F$40,$AA355,IF($AA355='Control Panel'!$F$41,$AA355,"Error -- Availability entered in an incorrect format"))))))))</f>
        <v>N</v>
      </c>
    </row>
    <row r="356" spans="1:28" s="15" customFormat="1" x14ac:dyDescent="0.25">
      <c r="A356" s="7">
        <v>344</v>
      </c>
      <c r="B356" s="371" t="s">
        <v>3050</v>
      </c>
      <c r="C356" s="281" t="s">
        <v>5</v>
      </c>
      <c r="D356" s="231"/>
      <c r="E356" s="268"/>
      <c r="F356" s="215" t="str">
        <f t="shared" si="10"/>
        <v>N/A</v>
      </c>
      <c r="G356" s="6"/>
      <c r="AA356" s="15" t="str">
        <f t="shared" si="11"/>
        <v/>
      </c>
      <c r="AB356" s="15" t="str">
        <f>IF(LEN($AA356)=0,"N",IF(LEN($AA356)&gt;1,"Error -- Availability entered in an incorrect format",IF($AA356='Control Panel'!$F$36,$AA356,IF($AA356='Control Panel'!$F$37,$AA356,IF($AA356='Control Panel'!$F$38,$AA356,IF($AA356='Control Panel'!$F$39,$AA356,IF($AA356='Control Panel'!$F$40,$AA356,IF($AA356='Control Panel'!$F$41,$AA356,"Error -- Availability entered in an incorrect format"))))))))</f>
        <v>N</v>
      </c>
    </row>
    <row r="357" spans="1:28" s="15" customFormat="1" x14ac:dyDescent="0.25">
      <c r="A357" s="7">
        <v>345</v>
      </c>
      <c r="B357" s="371" t="s">
        <v>3051</v>
      </c>
      <c r="C357" s="281" t="s">
        <v>5</v>
      </c>
      <c r="D357" s="231"/>
      <c r="E357" s="268"/>
      <c r="F357" s="215" t="str">
        <f t="shared" si="10"/>
        <v>N/A</v>
      </c>
      <c r="G357" s="6"/>
      <c r="AA357" s="15" t="str">
        <f t="shared" si="11"/>
        <v/>
      </c>
      <c r="AB357" s="15" t="str">
        <f>IF(LEN($AA357)=0,"N",IF(LEN($AA357)&gt;1,"Error -- Availability entered in an incorrect format",IF($AA357='Control Panel'!$F$36,$AA357,IF($AA357='Control Panel'!$F$37,$AA357,IF($AA357='Control Panel'!$F$38,$AA357,IF($AA357='Control Panel'!$F$39,$AA357,IF($AA357='Control Panel'!$F$40,$AA357,IF($AA357='Control Panel'!$F$41,$AA357,"Error -- Availability entered in an incorrect format"))))))))</f>
        <v>N</v>
      </c>
    </row>
    <row r="358" spans="1:28" s="15" customFormat="1" x14ac:dyDescent="0.25">
      <c r="A358" s="7">
        <v>346</v>
      </c>
      <c r="B358" s="371" t="s">
        <v>3052</v>
      </c>
      <c r="C358" s="281" t="s">
        <v>5</v>
      </c>
      <c r="D358" s="231"/>
      <c r="E358" s="268"/>
      <c r="F358" s="215" t="str">
        <f t="shared" si="10"/>
        <v>N/A</v>
      </c>
      <c r="G358" s="6"/>
      <c r="AA358" s="15" t="str">
        <f t="shared" si="11"/>
        <v/>
      </c>
      <c r="AB358" s="15" t="str">
        <f>IF(LEN($AA358)=0,"N",IF(LEN($AA358)&gt;1,"Error -- Availability entered in an incorrect format",IF($AA358='Control Panel'!$F$36,$AA358,IF($AA358='Control Panel'!$F$37,$AA358,IF($AA358='Control Panel'!$F$38,$AA358,IF($AA358='Control Panel'!$F$39,$AA358,IF($AA358='Control Panel'!$F$40,$AA358,IF($AA358='Control Panel'!$F$41,$AA358,"Error -- Availability entered in an incorrect format"))))))))</f>
        <v>N</v>
      </c>
    </row>
    <row r="359" spans="1:28" s="15" customFormat="1" x14ac:dyDescent="0.25">
      <c r="A359" s="7">
        <v>347</v>
      </c>
      <c r="B359" s="371" t="s">
        <v>3053</v>
      </c>
      <c r="C359" s="281" t="s">
        <v>5</v>
      </c>
      <c r="D359" s="231"/>
      <c r="E359" s="268"/>
      <c r="F359" s="215" t="str">
        <f t="shared" si="10"/>
        <v>N/A</v>
      </c>
      <c r="G359" s="6"/>
      <c r="AA359" s="15" t="str">
        <f t="shared" si="11"/>
        <v/>
      </c>
      <c r="AB359" s="15" t="str">
        <f>IF(LEN($AA359)=0,"N",IF(LEN($AA359)&gt;1,"Error -- Availability entered in an incorrect format",IF($AA359='Control Panel'!$F$36,$AA359,IF($AA359='Control Panel'!$F$37,$AA359,IF($AA359='Control Panel'!$F$38,$AA359,IF($AA359='Control Panel'!$F$39,$AA359,IF($AA359='Control Panel'!$F$40,$AA359,IF($AA359='Control Panel'!$F$41,$AA359,"Error -- Availability entered in an incorrect format"))))))))</f>
        <v>N</v>
      </c>
    </row>
    <row r="360" spans="1:28" s="15" customFormat="1" x14ac:dyDescent="0.25">
      <c r="A360" s="7">
        <v>348</v>
      </c>
      <c r="B360" s="371" t="s">
        <v>2781</v>
      </c>
      <c r="C360" s="281" t="s">
        <v>5</v>
      </c>
      <c r="D360" s="231"/>
      <c r="E360" s="268"/>
      <c r="F360" s="215" t="str">
        <f t="shared" si="10"/>
        <v>N/A</v>
      </c>
      <c r="G360" s="6"/>
      <c r="AA360" s="15" t="str">
        <f t="shared" si="11"/>
        <v/>
      </c>
      <c r="AB360" s="15" t="str">
        <f>IF(LEN($AA360)=0,"N",IF(LEN($AA360)&gt;1,"Error -- Availability entered in an incorrect format",IF($AA360='Control Panel'!$F$36,$AA360,IF($AA360='Control Panel'!$F$37,$AA360,IF($AA360='Control Panel'!$F$38,$AA360,IF($AA360='Control Panel'!$F$39,$AA360,IF($AA360='Control Panel'!$F$40,$AA360,IF($AA360='Control Panel'!$F$41,$AA360,"Error -- Availability entered in an incorrect format"))))))))</f>
        <v>N</v>
      </c>
    </row>
    <row r="361" spans="1:28" s="15" customFormat="1" x14ac:dyDescent="0.25">
      <c r="A361" s="7">
        <v>349</v>
      </c>
      <c r="B361" s="371" t="s">
        <v>3054</v>
      </c>
      <c r="C361" s="281" t="s">
        <v>5</v>
      </c>
      <c r="D361" s="231"/>
      <c r="E361" s="268"/>
      <c r="F361" s="215" t="str">
        <f t="shared" si="10"/>
        <v>N/A</v>
      </c>
      <c r="G361" s="6"/>
      <c r="AA361" s="15" t="str">
        <f t="shared" si="11"/>
        <v/>
      </c>
      <c r="AB361" s="15" t="str">
        <f>IF(LEN($AA361)=0,"N",IF(LEN($AA361)&gt;1,"Error -- Availability entered in an incorrect format",IF($AA361='Control Panel'!$F$36,$AA361,IF($AA361='Control Panel'!$F$37,$AA361,IF($AA361='Control Panel'!$F$38,$AA361,IF($AA361='Control Panel'!$F$39,$AA361,IF($AA361='Control Panel'!$F$40,$AA361,IF($AA361='Control Panel'!$F$41,$AA361,"Error -- Availability entered in an incorrect format"))))))))</f>
        <v>N</v>
      </c>
    </row>
    <row r="362" spans="1:28" s="15" customFormat="1" ht="30" x14ac:dyDescent="0.25">
      <c r="A362" s="7">
        <v>350</v>
      </c>
      <c r="B362" s="279" t="s">
        <v>3055</v>
      </c>
      <c r="C362" s="281" t="s">
        <v>5</v>
      </c>
      <c r="D362" s="231"/>
      <c r="E362" s="268"/>
      <c r="F362" s="215" t="str">
        <f t="shared" si="10"/>
        <v>N/A</v>
      </c>
      <c r="G362" s="6"/>
      <c r="AA362" s="15" t="str">
        <f t="shared" si="11"/>
        <v/>
      </c>
      <c r="AB362" s="15" t="str">
        <f>IF(LEN($AA362)=0,"N",IF(LEN($AA362)&gt;1,"Error -- Availability entered in an incorrect format",IF($AA362='Control Panel'!$F$36,$AA362,IF($AA362='Control Panel'!$F$37,$AA362,IF($AA362='Control Panel'!$F$38,$AA362,IF($AA362='Control Panel'!$F$39,$AA362,IF($AA362='Control Panel'!$F$40,$AA362,IF($AA362='Control Panel'!$F$41,$AA362,"Error -- Availability entered in an incorrect format"))))))))</f>
        <v>N</v>
      </c>
    </row>
    <row r="363" spans="1:28" s="15" customFormat="1" ht="30" x14ac:dyDescent="0.25">
      <c r="A363" s="7">
        <v>351</v>
      </c>
      <c r="B363" s="279" t="s">
        <v>3056</v>
      </c>
      <c r="C363" s="281" t="s">
        <v>5</v>
      </c>
      <c r="D363" s="231"/>
      <c r="E363" s="268"/>
      <c r="F363" s="215" t="str">
        <f t="shared" si="10"/>
        <v>N/A</v>
      </c>
      <c r="G363" s="6"/>
      <c r="AA363" s="15" t="str">
        <f t="shared" si="11"/>
        <v/>
      </c>
      <c r="AB363" s="15" t="str">
        <f>IF(LEN($AA363)=0,"N",IF(LEN($AA363)&gt;1,"Error -- Availability entered in an incorrect format",IF($AA363='Control Panel'!$F$36,$AA363,IF($AA363='Control Panel'!$F$37,$AA363,IF($AA363='Control Panel'!$F$38,$AA363,IF($AA363='Control Panel'!$F$39,$AA363,IF($AA363='Control Panel'!$F$40,$AA363,IF($AA363='Control Panel'!$F$41,$AA363,"Error -- Availability entered in an incorrect format"))))))))</f>
        <v>N</v>
      </c>
    </row>
    <row r="364" spans="1:28" s="15" customFormat="1" ht="30" x14ac:dyDescent="0.25">
      <c r="A364" s="7">
        <v>352</v>
      </c>
      <c r="B364" s="279" t="s">
        <v>3057</v>
      </c>
      <c r="C364" s="281" t="s">
        <v>5</v>
      </c>
      <c r="D364" s="231"/>
      <c r="E364" s="268"/>
      <c r="F364" s="215" t="str">
        <f t="shared" si="10"/>
        <v>N/A</v>
      </c>
      <c r="G364" s="6"/>
      <c r="AA364" s="15" t="str">
        <f t="shared" si="11"/>
        <v/>
      </c>
      <c r="AB364" s="15" t="str">
        <f>IF(LEN($AA364)=0,"N",IF(LEN($AA364)&gt;1,"Error -- Availability entered in an incorrect format",IF($AA364='Control Panel'!$F$36,$AA364,IF($AA364='Control Panel'!$F$37,$AA364,IF($AA364='Control Panel'!$F$38,$AA364,IF($AA364='Control Panel'!$F$39,$AA364,IF($AA364='Control Panel'!$F$40,$AA364,IF($AA364='Control Panel'!$F$41,$AA364,"Error -- Availability entered in an incorrect format"))))))))</f>
        <v>N</v>
      </c>
    </row>
    <row r="365" spans="1:28" s="15" customFormat="1" ht="30" x14ac:dyDescent="0.25">
      <c r="A365" s="7">
        <v>353</v>
      </c>
      <c r="B365" s="279" t="s">
        <v>3058</v>
      </c>
      <c r="C365" s="281" t="s">
        <v>5</v>
      </c>
      <c r="D365" s="231"/>
      <c r="E365" s="268"/>
      <c r="F365" s="215" t="str">
        <f t="shared" si="10"/>
        <v>N/A</v>
      </c>
      <c r="G365" s="6"/>
      <c r="AA365" s="15" t="str">
        <f t="shared" si="11"/>
        <v/>
      </c>
      <c r="AB365" s="15" t="str">
        <f>IF(LEN($AA365)=0,"N",IF(LEN($AA365)&gt;1,"Error -- Availability entered in an incorrect format",IF($AA365='Control Panel'!$F$36,$AA365,IF($AA365='Control Panel'!$F$37,$AA365,IF($AA365='Control Panel'!$F$38,$AA365,IF($AA365='Control Panel'!$F$39,$AA365,IF($AA365='Control Panel'!$F$40,$AA365,IF($AA365='Control Panel'!$F$41,$AA365,"Error -- Availability entered in an incorrect format"))))))))</f>
        <v>N</v>
      </c>
    </row>
    <row r="366" spans="1:28" s="15" customFormat="1" ht="30" x14ac:dyDescent="0.25">
      <c r="A366" s="7">
        <v>354</v>
      </c>
      <c r="B366" s="279" t="s">
        <v>3059</v>
      </c>
      <c r="C366" s="281" t="s">
        <v>5</v>
      </c>
      <c r="D366" s="231"/>
      <c r="E366" s="268"/>
      <c r="F366" s="215" t="str">
        <f t="shared" si="10"/>
        <v>N/A</v>
      </c>
      <c r="G366" s="6"/>
      <c r="AA366" s="15" t="str">
        <f t="shared" si="11"/>
        <v/>
      </c>
      <c r="AB366" s="15" t="str">
        <f>IF(LEN($AA366)=0,"N",IF(LEN($AA366)&gt;1,"Error -- Availability entered in an incorrect format",IF($AA366='Control Panel'!$F$36,$AA366,IF($AA366='Control Panel'!$F$37,$AA366,IF($AA366='Control Panel'!$F$38,$AA366,IF($AA366='Control Panel'!$F$39,$AA366,IF($AA366='Control Panel'!$F$40,$AA366,IF($AA366='Control Panel'!$F$41,$AA366,"Error -- Availability entered in an incorrect format"))))))))</f>
        <v>N</v>
      </c>
    </row>
    <row r="367" spans="1:28" s="15" customFormat="1" ht="45" x14ac:dyDescent="0.25">
      <c r="A367" s="7">
        <v>355</v>
      </c>
      <c r="B367" s="279" t="s">
        <v>3060</v>
      </c>
      <c r="C367" s="281" t="s">
        <v>5</v>
      </c>
      <c r="D367" s="231"/>
      <c r="E367" s="268"/>
      <c r="F367" s="215" t="str">
        <f t="shared" si="10"/>
        <v>N/A</v>
      </c>
      <c r="G367" s="6"/>
      <c r="AA367" s="15" t="str">
        <f t="shared" si="11"/>
        <v/>
      </c>
      <c r="AB367" s="15" t="str">
        <f>IF(LEN($AA367)=0,"N",IF(LEN($AA367)&gt;1,"Error -- Availability entered in an incorrect format",IF($AA367='Control Panel'!$F$36,$AA367,IF($AA367='Control Panel'!$F$37,$AA367,IF($AA367='Control Panel'!$F$38,$AA367,IF($AA367='Control Panel'!$F$39,$AA367,IF($AA367='Control Panel'!$F$40,$AA367,IF($AA367='Control Panel'!$F$41,$AA367,"Error -- Availability entered in an incorrect format"))))))))</f>
        <v>N</v>
      </c>
    </row>
    <row r="368" spans="1:28" s="15" customFormat="1" x14ac:dyDescent="0.25">
      <c r="A368" s="7">
        <v>356</v>
      </c>
      <c r="B368" s="279" t="s">
        <v>3061</v>
      </c>
      <c r="C368" s="281" t="s">
        <v>5</v>
      </c>
      <c r="D368" s="231"/>
      <c r="E368" s="268"/>
      <c r="F368" s="215" t="str">
        <f t="shared" si="10"/>
        <v>N/A</v>
      </c>
      <c r="G368" s="6"/>
      <c r="AA368" s="15" t="str">
        <f t="shared" si="11"/>
        <v/>
      </c>
      <c r="AB368" s="15" t="str">
        <f>IF(LEN($AA368)=0,"N",IF(LEN($AA368)&gt;1,"Error -- Availability entered in an incorrect format",IF($AA368='Control Panel'!$F$36,$AA368,IF($AA368='Control Panel'!$F$37,$AA368,IF($AA368='Control Panel'!$F$38,$AA368,IF($AA368='Control Panel'!$F$39,$AA368,IF($AA368='Control Panel'!$F$40,$AA368,IF($AA368='Control Panel'!$F$41,$AA368,"Error -- Availability entered in an incorrect format"))))))))</f>
        <v>N</v>
      </c>
    </row>
    <row r="369" spans="1:28" s="15" customFormat="1" ht="30" x14ac:dyDescent="0.25">
      <c r="A369" s="7">
        <v>357</v>
      </c>
      <c r="B369" s="283" t="s">
        <v>3062</v>
      </c>
      <c r="C369" s="281" t="s">
        <v>5</v>
      </c>
      <c r="D369" s="231"/>
      <c r="E369" s="268"/>
      <c r="F369" s="215" t="str">
        <f t="shared" si="10"/>
        <v>N/A</v>
      </c>
      <c r="G369" s="6"/>
      <c r="AA369" s="15" t="str">
        <f t="shared" si="11"/>
        <v/>
      </c>
      <c r="AB369" s="15" t="str">
        <f>IF(LEN($AA369)=0,"N",IF(LEN($AA369)&gt;1,"Error -- Availability entered in an incorrect format",IF($AA369='Control Panel'!$F$36,$AA369,IF($AA369='Control Panel'!$F$37,$AA369,IF($AA369='Control Panel'!$F$38,$AA369,IF($AA369='Control Panel'!$F$39,$AA369,IF($AA369='Control Panel'!$F$40,$AA369,IF($AA369='Control Panel'!$F$41,$AA369,"Error -- Availability entered in an incorrect format"))))))))</f>
        <v>N</v>
      </c>
    </row>
    <row r="370" spans="1:28" s="15" customFormat="1" ht="30" x14ac:dyDescent="0.25">
      <c r="A370" s="7">
        <v>358</v>
      </c>
      <c r="B370" s="279" t="s">
        <v>3063</v>
      </c>
      <c r="C370" s="281" t="s">
        <v>5</v>
      </c>
      <c r="D370" s="231"/>
      <c r="E370" s="268"/>
      <c r="F370" s="215" t="str">
        <f t="shared" si="10"/>
        <v>N/A</v>
      </c>
      <c r="G370" s="6"/>
      <c r="AA370" s="15" t="str">
        <f t="shared" si="11"/>
        <v/>
      </c>
      <c r="AB370" s="15" t="str">
        <f>IF(LEN($AA370)=0,"N",IF(LEN($AA370)&gt;1,"Error -- Availability entered in an incorrect format",IF($AA370='Control Panel'!$F$36,$AA370,IF($AA370='Control Panel'!$F$37,$AA370,IF($AA370='Control Panel'!$F$38,$AA370,IF($AA370='Control Panel'!$F$39,$AA370,IF($AA370='Control Panel'!$F$40,$AA370,IF($AA370='Control Panel'!$F$41,$AA370,"Error -- Availability entered in an incorrect format"))))))))</f>
        <v>N</v>
      </c>
    </row>
    <row r="371" spans="1:28" s="15" customFormat="1" ht="45" x14ac:dyDescent="0.25">
      <c r="A371" s="7">
        <v>359</v>
      </c>
      <c r="B371" s="279" t="s">
        <v>3064</v>
      </c>
      <c r="C371" s="281" t="s">
        <v>5</v>
      </c>
      <c r="D371" s="231"/>
      <c r="E371" s="268"/>
      <c r="F371" s="215" t="str">
        <f t="shared" si="10"/>
        <v>N/A</v>
      </c>
      <c r="G371" s="6"/>
      <c r="AA371" s="15" t="str">
        <f t="shared" si="11"/>
        <v/>
      </c>
      <c r="AB371" s="15" t="str">
        <f>IF(LEN($AA371)=0,"N",IF(LEN($AA371)&gt;1,"Error -- Availability entered in an incorrect format",IF($AA371='Control Panel'!$F$36,$AA371,IF($AA371='Control Panel'!$F$37,$AA371,IF($AA371='Control Panel'!$F$38,$AA371,IF($AA371='Control Panel'!$F$39,$AA371,IF($AA371='Control Panel'!$F$40,$AA371,IF($AA371='Control Panel'!$F$41,$AA371,"Error -- Availability entered in an incorrect format"))))))))</f>
        <v>N</v>
      </c>
    </row>
    <row r="372" spans="1:28" s="15" customFormat="1" ht="45" x14ac:dyDescent="0.25">
      <c r="A372" s="7">
        <v>360</v>
      </c>
      <c r="B372" s="279" t="s">
        <v>3065</v>
      </c>
      <c r="C372" s="281" t="s">
        <v>5</v>
      </c>
      <c r="D372" s="231"/>
      <c r="E372" s="268"/>
      <c r="F372" s="215" t="str">
        <f t="shared" si="10"/>
        <v>N/A</v>
      </c>
      <c r="G372" s="6"/>
      <c r="AA372" s="15" t="str">
        <f t="shared" si="11"/>
        <v/>
      </c>
      <c r="AB372" s="15" t="str">
        <f>IF(LEN($AA372)=0,"N",IF(LEN($AA372)&gt;1,"Error -- Availability entered in an incorrect format",IF($AA372='Control Panel'!$F$36,$AA372,IF($AA372='Control Panel'!$F$37,$AA372,IF($AA372='Control Panel'!$F$38,$AA372,IF($AA372='Control Panel'!$F$39,$AA372,IF($AA372='Control Panel'!$F$40,$AA372,IF($AA372='Control Panel'!$F$41,$AA372,"Error -- Availability entered in an incorrect format"))))))))</f>
        <v>N</v>
      </c>
    </row>
    <row r="373" spans="1:28" s="15" customFormat="1" ht="30" x14ac:dyDescent="0.25">
      <c r="A373" s="7">
        <v>361</v>
      </c>
      <c r="B373" s="279" t="s">
        <v>3066</v>
      </c>
      <c r="C373" s="281" t="s">
        <v>5</v>
      </c>
      <c r="D373" s="231"/>
      <c r="E373" s="268"/>
      <c r="F373" s="215" t="str">
        <f t="shared" si="10"/>
        <v>N/A</v>
      </c>
      <c r="G373" s="6"/>
      <c r="AA373" s="15" t="str">
        <f t="shared" si="11"/>
        <v/>
      </c>
      <c r="AB373" s="15" t="str">
        <f>IF(LEN($AA373)=0,"N",IF(LEN($AA373)&gt;1,"Error -- Availability entered in an incorrect format",IF($AA373='Control Panel'!$F$36,$AA373,IF($AA373='Control Panel'!$F$37,$AA373,IF($AA373='Control Panel'!$F$38,$AA373,IF($AA373='Control Panel'!$F$39,$AA373,IF($AA373='Control Panel'!$F$40,$AA373,IF($AA373='Control Panel'!$F$41,$AA373,"Error -- Availability entered in an incorrect format"))))))))</f>
        <v>N</v>
      </c>
    </row>
    <row r="374" spans="1:28" s="15" customFormat="1" ht="30" x14ac:dyDescent="0.25">
      <c r="A374" s="7">
        <v>362</v>
      </c>
      <c r="B374" s="279" t="s">
        <v>3067</v>
      </c>
      <c r="C374" s="281" t="s">
        <v>5</v>
      </c>
      <c r="D374" s="231"/>
      <c r="E374" s="268"/>
      <c r="F374" s="215" t="str">
        <f t="shared" si="10"/>
        <v>N/A</v>
      </c>
      <c r="G374" s="6"/>
      <c r="AA374" s="15" t="str">
        <f t="shared" si="11"/>
        <v/>
      </c>
      <c r="AB374" s="15" t="str">
        <f>IF(LEN($AA374)=0,"N",IF(LEN($AA374)&gt;1,"Error -- Availability entered in an incorrect format",IF($AA374='Control Panel'!$F$36,$AA374,IF($AA374='Control Panel'!$F$37,$AA374,IF($AA374='Control Panel'!$F$38,$AA374,IF($AA374='Control Panel'!$F$39,$AA374,IF($AA374='Control Panel'!$F$40,$AA374,IF($AA374='Control Panel'!$F$41,$AA374,"Error -- Availability entered in an incorrect format"))))))))</f>
        <v>N</v>
      </c>
    </row>
    <row r="375" spans="1:28" s="15" customFormat="1" ht="45" x14ac:dyDescent="0.25">
      <c r="A375" s="7">
        <v>363</v>
      </c>
      <c r="B375" s="279" t="s">
        <v>3068</v>
      </c>
      <c r="C375" s="281" t="s">
        <v>5</v>
      </c>
      <c r="D375" s="231"/>
      <c r="E375" s="268"/>
      <c r="F375" s="215" t="str">
        <f t="shared" si="10"/>
        <v>N/A</v>
      </c>
      <c r="G375" s="6"/>
      <c r="AA375" s="15" t="str">
        <f t="shared" si="11"/>
        <v/>
      </c>
      <c r="AB375" s="15" t="str">
        <f>IF(LEN($AA375)=0,"N",IF(LEN($AA375)&gt;1,"Error -- Availability entered in an incorrect format",IF($AA375='Control Panel'!$F$36,$AA375,IF($AA375='Control Panel'!$F$37,$AA375,IF($AA375='Control Panel'!$F$38,$AA375,IF($AA375='Control Panel'!$F$39,$AA375,IF($AA375='Control Panel'!$F$40,$AA375,IF($AA375='Control Panel'!$F$41,$AA375,"Error -- Availability entered in an incorrect format"))))))))</f>
        <v>N</v>
      </c>
    </row>
    <row r="376" spans="1:28" s="15" customFormat="1" ht="30" x14ac:dyDescent="0.25">
      <c r="A376" s="7">
        <v>364</v>
      </c>
      <c r="B376" s="279" t="s">
        <v>3069</v>
      </c>
      <c r="C376" s="281" t="s">
        <v>6</v>
      </c>
      <c r="D376" s="231"/>
      <c r="E376" s="268"/>
      <c r="F376" s="215" t="str">
        <f t="shared" si="10"/>
        <v>N/A</v>
      </c>
      <c r="G376" s="6"/>
      <c r="AA376" s="15" t="str">
        <f t="shared" si="11"/>
        <v/>
      </c>
      <c r="AB376" s="15" t="str">
        <f>IF(LEN($AA376)=0,"N",IF(LEN($AA376)&gt;1,"Error -- Availability entered in an incorrect format",IF($AA376='Control Panel'!$F$36,$AA376,IF($AA376='Control Panel'!$F$37,$AA376,IF($AA376='Control Panel'!$F$38,$AA376,IF($AA376='Control Panel'!$F$39,$AA376,IF($AA376='Control Panel'!$F$40,$AA376,IF($AA376='Control Panel'!$F$41,$AA376,"Error -- Availability entered in an incorrect format"))))))))</f>
        <v>N</v>
      </c>
    </row>
    <row r="377" spans="1:28" s="15" customFormat="1" x14ac:dyDescent="0.25">
      <c r="A377" s="7">
        <v>365</v>
      </c>
      <c r="B377" s="279" t="s">
        <v>3070</v>
      </c>
      <c r="C377" s="281" t="s">
        <v>6</v>
      </c>
      <c r="D377" s="231"/>
      <c r="E377" s="268"/>
      <c r="F377" s="215" t="str">
        <f t="shared" si="10"/>
        <v>N/A</v>
      </c>
      <c r="G377" s="6"/>
      <c r="AA377" s="15" t="str">
        <f t="shared" si="11"/>
        <v/>
      </c>
      <c r="AB377" s="15" t="str">
        <f>IF(LEN($AA377)=0,"N",IF(LEN($AA377)&gt;1,"Error -- Availability entered in an incorrect format",IF($AA377='Control Panel'!$F$36,$AA377,IF($AA377='Control Panel'!$F$37,$AA377,IF($AA377='Control Panel'!$F$38,$AA377,IF($AA377='Control Panel'!$F$39,$AA377,IF($AA377='Control Panel'!$F$40,$AA377,IF($AA377='Control Panel'!$F$41,$AA377,"Error -- Availability entered in an incorrect format"))))))))</f>
        <v>N</v>
      </c>
    </row>
    <row r="378" spans="1:28" s="15" customFormat="1" ht="30" x14ac:dyDescent="0.25">
      <c r="A378" s="7">
        <v>366</v>
      </c>
      <c r="B378" s="279" t="s">
        <v>3071</v>
      </c>
      <c r="C378" s="281" t="s">
        <v>5</v>
      </c>
      <c r="D378" s="231"/>
      <c r="E378" s="268"/>
      <c r="F378" s="215" t="str">
        <f t="shared" si="10"/>
        <v>N/A</v>
      </c>
      <c r="G378" s="6"/>
      <c r="AA378" s="15" t="str">
        <f t="shared" si="11"/>
        <v/>
      </c>
      <c r="AB378" s="15" t="str">
        <f>IF(LEN($AA378)=0,"N",IF(LEN($AA378)&gt;1,"Error -- Availability entered in an incorrect format",IF($AA378='Control Panel'!$F$36,$AA378,IF($AA378='Control Panel'!$F$37,$AA378,IF($AA378='Control Panel'!$F$38,$AA378,IF($AA378='Control Panel'!$F$39,$AA378,IF($AA378='Control Panel'!$F$40,$AA378,IF($AA378='Control Panel'!$F$41,$AA378,"Error -- Availability entered in an incorrect format"))))))))</f>
        <v>N</v>
      </c>
    </row>
    <row r="379" spans="1:28" s="15" customFormat="1" x14ac:dyDescent="0.25">
      <c r="A379" s="7">
        <v>367</v>
      </c>
      <c r="B379" s="280" t="s">
        <v>3072</v>
      </c>
      <c r="C379" s="281"/>
      <c r="D379" s="231"/>
      <c r="E379" s="268"/>
      <c r="F379" s="215" t="str">
        <f t="shared" si="10"/>
        <v>N/A</v>
      </c>
      <c r="G379" s="6"/>
      <c r="AA379" s="15" t="str">
        <f t="shared" si="11"/>
        <v/>
      </c>
      <c r="AB379" s="15" t="str">
        <f>IF(LEN($AA379)=0,"N",IF(LEN($AA379)&gt;1,"Error -- Availability entered in an incorrect format",IF($AA379='Control Panel'!$F$36,$AA379,IF($AA379='Control Panel'!$F$37,$AA379,IF($AA379='Control Panel'!$F$38,$AA379,IF($AA379='Control Panel'!$F$39,$AA379,IF($AA379='Control Panel'!$F$40,$AA379,IF($AA379='Control Panel'!$F$41,$AA379,"Error -- Availability entered in an incorrect format"))))))))</f>
        <v>N</v>
      </c>
    </row>
    <row r="380" spans="1:28" s="15" customFormat="1" ht="45" x14ac:dyDescent="0.25">
      <c r="A380" s="7">
        <v>368</v>
      </c>
      <c r="B380" s="279" t="s">
        <v>3073</v>
      </c>
      <c r="C380" s="281" t="s">
        <v>5</v>
      </c>
      <c r="D380" s="231"/>
      <c r="E380" s="268"/>
      <c r="F380" s="215" t="str">
        <f t="shared" si="10"/>
        <v>N/A</v>
      </c>
      <c r="G380" s="6"/>
      <c r="AA380" s="15" t="str">
        <f t="shared" si="11"/>
        <v/>
      </c>
      <c r="AB380" s="15" t="str">
        <f>IF(LEN($AA380)=0,"N",IF(LEN($AA380)&gt;1,"Error -- Availability entered in an incorrect format",IF($AA380='Control Panel'!$F$36,$AA380,IF($AA380='Control Panel'!$F$37,$AA380,IF($AA380='Control Panel'!$F$38,$AA380,IF($AA380='Control Panel'!$F$39,$AA380,IF($AA380='Control Panel'!$F$40,$AA380,IF($AA380='Control Panel'!$F$41,$AA380,"Error -- Availability entered in an incorrect format"))))))))</f>
        <v>N</v>
      </c>
    </row>
    <row r="381" spans="1:28" s="15" customFormat="1" x14ac:dyDescent="0.25">
      <c r="A381" s="7">
        <v>369</v>
      </c>
      <c r="B381" s="279" t="s">
        <v>3074</v>
      </c>
      <c r="C381" s="281" t="s">
        <v>6</v>
      </c>
      <c r="D381" s="231"/>
      <c r="E381" s="268"/>
      <c r="F381" s="215" t="str">
        <f t="shared" si="10"/>
        <v>N/A</v>
      </c>
      <c r="G381" s="6"/>
      <c r="AA381" s="15" t="str">
        <f t="shared" si="11"/>
        <v/>
      </c>
      <c r="AB381" s="15" t="str">
        <f>IF(LEN($AA381)=0,"N",IF(LEN($AA381)&gt;1,"Error -- Availability entered in an incorrect format",IF($AA381='Control Panel'!$F$36,$AA381,IF($AA381='Control Panel'!$F$37,$AA381,IF($AA381='Control Panel'!$F$38,$AA381,IF($AA381='Control Panel'!$F$39,$AA381,IF($AA381='Control Panel'!$F$40,$AA381,IF($AA381='Control Panel'!$F$41,$AA381,"Error -- Availability entered in an incorrect format"))))))))</f>
        <v>N</v>
      </c>
    </row>
    <row r="382" spans="1:28" s="15" customFormat="1" x14ac:dyDescent="0.25">
      <c r="A382" s="7">
        <v>370</v>
      </c>
      <c r="B382" s="279" t="s">
        <v>3075</v>
      </c>
      <c r="C382" s="281" t="s">
        <v>5</v>
      </c>
      <c r="D382" s="231"/>
      <c r="E382" s="268"/>
      <c r="F382" s="215" t="str">
        <f t="shared" si="10"/>
        <v>N/A</v>
      </c>
      <c r="G382" s="6"/>
      <c r="AA382" s="15" t="str">
        <f t="shared" si="11"/>
        <v/>
      </c>
      <c r="AB382" s="15" t="str">
        <f>IF(LEN($AA382)=0,"N",IF(LEN($AA382)&gt;1,"Error -- Availability entered in an incorrect format",IF($AA382='Control Panel'!$F$36,$AA382,IF($AA382='Control Panel'!$F$37,$AA382,IF($AA382='Control Panel'!$F$38,$AA382,IF($AA382='Control Panel'!$F$39,$AA382,IF($AA382='Control Panel'!$F$40,$AA382,IF($AA382='Control Panel'!$F$41,$AA382,"Error -- Availability entered in an incorrect format"))))))))</f>
        <v>N</v>
      </c>
    </row>
    <row r="383" spans="1:28" s="15" customFormat="1" x14ac:dyDescent="0.25">
      <c r="A383" s="7">
        <v>371</v>
      </c>
      <c r="B383" s="279" t="s">
        <v>3076</v>
      </c>
      <c r="C383" s="281" t="s">
        <v>5</v>
      </c>
      <c r="D383" s="231"/>
      <c r="E383" s="268"/>
      <c r="F383" s="215" t="str">
        <f t="shared" si="10"/>
        <v>N/A</v>
      </c>
      <c r="G383" s="6"/>
      <c r="AA383" s="15" t="str">
        <f t="shared" si="11"/>
        <v/>
      </c>
      <c r="AB383" s="15" t="str">
        <f>IF(LEN($AA383)=0,"N",IF(LEN($AA383)&gt;1,"Error -- Availability entered in an incorrect format",IF($AA383='Control Panel'!$F$36,$AA383,IF($AA383='Control Panel'!$F$37,$AA383,IF($AA383='Control Panel'!$F$38,$AA383,IF($AA383='Control Panel'!$F$39,$AA383,IF($AA383='Control Panel'!$F$40,$AA383,IF($AA383='Control Panel'!$F$41,$AA383,"Error -- Availability entered in an incorrect format"))))))))</f>
        <v>N</v>
      </c>
    </row>
    <row r="384" spans="1:28" s="15" customFormat="1" ht="45" x14ac:dyDescent="0.25">
      <c r="A384" s="7">
        <v>372</v>
      </c>
      <c r="B384" s="279" t="s">
        <v>3077</v>
      </c>
      <c r="C384" s="281" t="s">
        <v>5</v>
      </c>
      <c r="D384" s="231"/>
      <c r="E384" s="268"/>
      <c r="F384" s="215" t="str">
        <f t="shared" si="10"/>
        <v>N/A</v>
      </c>
      <c r="G384" s="6"/>
      <c r="AA384" s="15" t="str">
        <f t="shared" si="11"/>
        <v/>
      </c>
      <c r="AB384" s="15" t="str">
        <f>IF(LEN($AA384)=0,"N",IF(LEN($AA384)&gt;1,"Error -- Availability entered in an incorrect format",IF($AA384='Control Panel'!$F$36,$AA384,IF($AA384='Control Panel'!$F$37,$AA384,IF($AA384='Control Panel'!$F$38,$AA384,IF($AA384='Control Panel'!$F$39,$AA384,IF($AA384='Control Panel'!$F$40,$AA384,IF($AA384='Control Panel'!$F$41,$AA384,"Error -- Availability entered in an incorrect format"))))))))</f>
        <v>N</v>
      </c>
    </row>
    <row r="385" spans="1:28" s="15" customFormat="1" ht="30" x14ac:dyDescent="0.25">
      <c r="A385" s="7">
        <v>373</v>
      </c>
      <c r="B385" s="279" t="s">
        <v>3078</v>
      </c>
      <c r="C385" s="281" t="s">
        <v>5</v>
      </c>
      <c r="D385" s="231"/>
      <c r="E385" s="268"/>
      <c r="F385" s="215" t="str">
        <f t="shared" si="10"/>
        <v>N/A</v>
      </c>
      <c r="G385" s="6"/>
      <c r="AA385" s="15" t="str">
        <f t="shared" si="11"/>
        <v/>
      </c>
      <c r="AB385" s="15" t="str">
        <f>IF(LEN($AA385)=0,"N",IF(LEN($AA385)&gt;1,"Error -- Availability entered in an incorrect format",IF($AA385='Control Panel'!$F$36,$AA385,IF($AA385='Control Panel'!$F$37,$AA385,IF($AA385='Control Panel'!$F$38,$AA385,IF($AA385='Control Panel'!$F$39,$AA385,IF($AA385='Control Panel'!$F$40,$AA385,IF($AA385='Control Panel'!$F$41,$AA385,"Error -- Availability entered in an incorrect format"))))))))</f>
        <v>N</v>
      </c>
    </row>
    <row r="386" spans="1:28" s="15" customFormat="1" ht="30" x14ac:dyDescent="0.25">
      <c r="A386" s="7">
        <v>374</v>
      </c>
      <c r="B386" s="279" t="s">
        <v>3079</v>
      </c>
      <c r="C386" s="281" t="s">
        <v>7</v>
      </c>
      <c r="D386" s="231"/>
      <c r="E386" s="268"/>
      <c r="F386" s="215" t="str">
        <f t="shared" si="10"/>
        <v>N/A</v>
      </c>
      <c r="G386" s="6"/>
      <c r="AA386" s="15" t="str">
        <f t="shared" si="11"/>
        <v/>
      </c>
      <c r="AB386" s="15" t="str">
        <f>IF(LEN($AA386)=0,"N",IF(LEN($AA386)&gt;1,"Error -- Availability entered in an incorrect format",IF($AA386='Control Panel'!$F$36,$AA386,IF($AA386='Control Panel'!$F$37,$AA386,IF($AA386='Control Panel'!$F$38,$AA386,IF($AA386='Control Panel'!$F$39,$AA386,IF($AA386='Control Panel'!$F$40,$AA386,IF($AA386='Control Panel'!$F$41,$AA386,"Error -- Availability entered in an incorrect format"))))))))</f>
        <v>N</v>
      </c>
    </row>
    <row r="387" spans="1:28" s="15" customFormat="1" x14ac:dyDescent="0.25">
      <c r="A387" s="7">
        <v>375</v>
      </c>
      <c r="B387" s="280" t="s">
        <v>3080</v>
      </c>
      <c r="C387" s="281"/>
      <c r="D387" s="231"/>
      <c r="E387" s="268"/>
      <c r="F387" s="215" t="str">
        <f t="shared" si="10"/>
        <v>N/A</v>
      </c>
      <c r="G387" s="6"/>
      <c r="AA387" s="15" t="str">
        <f t="shared" si="11"/>
        <v/>
      </c>
      <c r="AB387" s="15" t="str">
        <f>IF(LEN($AA387)=0,"N",IF(LEN($AA387)&gt;1,"Error -- Availability entered in an incorrect format",IF($AA387='Control Panel'!$F$36,$AA387,IF($AA387='Control Panel'!$F$37,$AA387,IF($AA387='Control Panel'!$F$38,$AA387,IF($AA387='Control Panel'!$F$39,$AA387,IF($AA387='Control Panel'!$F$40,$AA387,IF($AA387='Control Panel'!$F$41,$AA387,"Error -- Availability entered in an incorrect format"))))))))</f>
        <v>N</v>
      </c>
    </row>
    <row r="388" spans="1:28" s="15" customFormat="1" ht="30" x14ac:dyDescent="0.25">
      <c r="A388" s="7">
        <v>376</v>
      </c>
      <c r="B388" s="283" t="s">
        <v>3081</v>
      </c>
      <c r="C388" s="281" t="s">
        <v>5</v>
      </c>
      <c r="D388" s="231"/>
      <c r="E388" s="268"/>
      <c r="F388" s="215" t="str">
        <f t="shared" si="10"/>
        <v>N/A</v>
      </c>
      <c r="G388" s="6"/>
      <c r="AA388" s="15" t="str">
        <f t="shared" si="11"/>
        <v/>
      </c>
      <c r="AB388" s="15" t="str">
        <f>IF(LEN($AA388)=0,"N",IF(LEN($AA388)&gt;1,"Error -- Availability entered in an incorrect format",IF($AA388='Control Panel'!$F$36,$AA388,IF($AA388='Control Panel'!$F$37,$AA388,IF($AA388='Control Panel'!$F$38,$AA388,IF($AA388='Control Panel'!$F$39,$AA388,IF($AA388='Control Panel'!$F$40,$AA388,IF($AA388='Control Panel'!$F$41,$AA388,"Error -- Availability entered in an incorrect format"))))))))</f>
        <v>N</v>
      </c>
    </row>
    <row r="389" spans="1:28" s="15" customFormat="1" x14ac:dyDescent="0.25">
      <c r="A389" s="7">
        <v>377</v>
      </c>
      <c r="B389" s="279" t="s">
        <v>3082</v>
      </c>
      <c r="C389" s="281" t="s">
        <v>5</v>
      </c>
      <c r="D389" s="231"/>
      <c r="E389" s="268"/>
      <c r="F389" s="215" t="str">
        <f t="shared" si="10"/>
        <v>N/A</v>
      </c>
      <c r="G389" s="6"/>
      <c r="AA389" s="15" t="str">
        <f t="shared" si="11"/>
        <v/>
      </c>
      <c r="AB389" s="15" t="str">
        <f>IF(LEN($AA389)=0,"N",IF(LEN($AA389)&gt;1,"Error -- Availability entered in an incorrect format",IF($AA389='Control Panel'!$F$36,$AA389,IF($AA389='Control Panel'!$F$37,$AA389,IF($AA389='Control Panel'!$F$38,$AA389,IF($AA389='Control Panel'!$F$39,$AA389,IF($AA389='Control Panel'!$F$40,$AA389,IF($AA389='Control Panel'!$F$41,$AA389,"Error -- Availability entered in an incorrect format"))))))))</f>
        <v>N</v>
      </c>
    </row>
    <row r="390" spans="1:28" s="15" customFormat="1" ht="45" x14ac:dyDescent="0.25">
      <c r="A390" s="7">
        <v>378</v>
      </c>
      <c r="B390" s="279" t="s">
        <v>3083</v>
      </c>
      <c r="C390" s="281" t="s">
        <v>5</v>
      </c>
      <c r="D390" s="231"/>
      <c r="E390" s="268"/>
      <c r="F390" s="215" t="str">
        <f t="shared" si="10"/>
        <v>N/A</v>
      </c>
      <c r="G390" s="6"/>
      <c r="AA390" s="15" t="str">
        <f t="shared" si="11"/>
        <v/>
      </c>
      <c r="AB390" s="15" t="str">
        <f>IF(LEN($AA390)=0,"N",IF(LEN($AA390)&gt;1,"Error -- Availability entered in an incorrect format",IF($AA390='Control Panel'!$F$36,$AA390,IF($AA390='Control Panel'!$F$37,$AA390,IF($AA390='Control Panel'!$F$38,$AA390,IF($AA390='Control Panel'!$F$39,$AA390,IF($AA390='Control Panel'!$F$40,$AA390,IF($AA390='Control Panel'!$F$41,$AA390,"Error -- Availability entered in an incorrect format"))))))))</f>
        <v>N</v>
      </c>
    </row>
    <row r="391" spans="1:28" s="15" customFormat="1" ht="60" x14ac:dyDescent="0.25">
      <c r="A391" s="7">
        <v>379</v>
      </c>
      <c r="B391" s="279" t="s">
        <v>3084</v>
      </c>
      <c r="C391" s="281" t="s">
        <v>5</v>
      </c>
      <c r="D391" s="231"/>
      <c r="E391" s="268"/>
      <c r="F391" s="215" t="str">
        <f t="shared" si="10"/>
        <v>N/A</v>
      </c>
      <c r="G391" s="6"/>
      <c r="AA391" s="15" t="str">
        <f t="shared" si="11"/>
        <v/>
      </c>
      <c r="AB391" s="15" t="str">
        <f>IF(LEN($AA391)=0,"N",IF(LEN($AA391)&gt;1,"Error -- Availability entered in an incorrect format",IF($AA391='Control Panel'!$F$36,$AA391,IF($AA391='Control Panel'!$F$37,$AA391,IF($AA391='Control Panel'!$F$38,$AA391,IF($AA391='Control Panel'!$F$39,$AA391,IF($AA391='Control Panel'!$F$40,$AA391,IF($AA391='Control Panel'!$F$41,$AA391,"Error -- Availability entered in an incorrect format"))))))))</f>
        <v>N</v>
      </c>
    </row>
    <row r="392" spans="1:28" s="15" customFormat="1" x14ac:dyDescent="0.25">
      <c r="A392" s="7">
        <v>380</v>
      </c>
      <c r="B392" s="279" t="s">
        <v>3085</v>
      </c>
      <c r="C392" s="281" t="s">
        <v>5</v>
      </c>
      <c r="D392" s="231"/>
      <c r="E392" s="268"/>
      <c r="F392" s="215" t="str">
        <f t="shared" si="10"/>
        <v>N/A</v>
      </c>
      <c r="G392" s="6"/>
      <c r="AA392" s="15" t="str">
        <f t="shared" si="11"/>
        <v/>
      </c>
      <c r="AB392" s="15" t="str">
        <f>IF(LEN($AA392)=0,"N",IF(LEN($AA392)&gt;1,"Error -- Availability entered in an incorrect format",IF($AA392='Control Panel'!$F$36,$AA392,IF($AA392='Control Panel'!$F$37,$AA392,IF($AA392='Control Panel'!$F$38,$AA392,IF($AA392='Control Panel'!$F$39,$AA392,IF($AA392='Control Panel'!$F$40,$AA392,IF($AA392='Control Panel'!$F$41,$AA392,"Error -- Availability entered in an incorrect format"))))))))</f>
        <v>N</v>
      </c>
    </row>
    <row r="393" spans="1:28" s="15" customFormat="1" ht="30" x14ac:dyDescent="0.25">
      <c r="A393" s="7">
        <v>381</v>
      </c>
      <c r="B393" s="279" t="s">
        <v>3086</v>
      </c>
      <c r="C393" s="281" t="s">
        <v>5</v>
      </c>
      <c r="D393" s="231"/>
      <c r="E393" s="268"/>
      <c r="F393" s="215" t="str">
        <f t="shared" si="10"/>
        <v>N/A</v>
      </c>
      <c r="G393" s="6"/>
      <c r="AA393" s="15" t="str">
        <f t="shared" si="11"/>
        <v/>
      </c>
      <c r="AB393" s="15" t="str">
        <f>IF(LEN($AA393)=0,"N",IF(LEN($AA393)&gt;1,"Error -- Availability entered in an incorrect format",IF($AA393='Control Panel'!$F$36,$AA393,IF($AA393='Control Panel'!$F$37,$AA393,IF($AA393='Control Panel'!$F$38,$AA393,IF($AA393='Control Panel'!$F$39,$AA393,IF($AA393='Control Panel'!$F$40,$AA393,IF($AA393='Control Panel'!$F$41,$AA393,"Error -- Availability entered in an incorrect format"))))))))</f>
        <v>N</v>
      </c>
    </row>
    <row r="394" spans="1:28" s="15" customFormat="1" x14ac:dyDescent="0.25">
      <c r="A394" s="7">
        <v>382</v>
      </c>
      <c r="B394" s="279" t="s">
        <v>3087</v>
      </c>
      <c r="C394" s="281" t="s">
        <v>6</v>
      </c>
      <c r="D394" s="231"/>
      <c r="E394" s="268"/>
      <c r="F394" s="215" t="str">
        <f t="shared" si="10"/>
        <v>N/A</v>
      </c>
      <c r="G394" s="6"/>
      <c r="AA394" s="15" t="str">
        <f t="shared" si="11"/>
        <v/>
      </c>
      <c r="AB394" s="15" t="str">
        <f>IF(LEN($AA394)=0,"N",IF(LEN($AA394)&gt;1,"Error -- Availability entered in an incorrect format",IF($AA394='Control Panel'!$F$36,$AA394,IF($AA394='Control Panel'!$F$37,$AA394,IF($AA394='Control Panel'!$F$38,$AA394,IF($AA394='Control Panel'!$F$39,$AA394,IF($AA394='Control Panel'!$F$40,$AA394,IF($AA394='Control Panel'!$F$41,$AA394,"Error -- Availability entered in an incorrect format"))))))))</f>
        <v>N</v>
      </c>
    </row>
    <row r="395" spans="1:28" s="15" customFormat="1" ht="60" x14ac:dyDescent="0.25">
      <c r="A395" s="7">
        <v>383</v>
      </c>
      <c r="B395" s="279" t="s">
        <v>3088</v>
      </c>
      <c r="C395" s="281" t="s">
        <v>5</v>
      </c>
      <c r="D395" s="231"/>
      <c r="E395" s="268"/>
      <c r="F395" s="215" t="str">
        <f t="shared" si="10"/>
        <v>N/A</v>
      </c>
      <c r="G395" s="6"/>
      <c r="AA395" s="15" t="str">
        <f t="shared" si="11"/>
        <v/>
      </c>
      <c r="AB395" s="15" t="str">
        <f>IF(LEN($AA395)=0,"N",IF(LEN($AA395)&gt;1,"Error -- Availability entered in an incorrect format",IF($AA395='Control Panel'!$F$36,$AA395,IF($AA395='Control Panel'!$F$37,$AA395,IF($AA395='Control Panel'!$F$38,$AA395,IF($AA395='Control Panel'!$F$39,$AA395,IF($AA395='Control Panel'!$F$40,$AA395,IF($AA395='Control Panel'!$F$41,$AA395,"Error -- Availability entered in an incorrect format"))))))))</f>
        <v>N</v>
      </c>
    </row>
    <row r="396" spans="1:28" s="15" customFormat="1" x14ac:dyDescent="0.25">
      <c r="A396" s="7">
        <v>384</v>
      </c>
      <c r="B396" s="280" t="s">
        <v>3089</v>
      </c>
      <c r="C396" s="281"/>
      <c r="D396" s="231"/>
      <c r="E396" s="268"/>
      <c r="F396" s="215" t="str">
        <f t="shared" si="10"/>
        <v>N/A</v>
      </c>
      <c r="G396" s="6"/>
      <c r="AA396" s="15" t="str">
        <f t="shared" si="11"/>
        <v/>
      </c>
      <c r="AB396" s="15" t="str">
        <f>IF(LEN($AA396)=0,"N",IF(LEN($AA396)&gt;1,"Error -- Availability entered in an incorrect format",IF($AA396='Control Panel'!$F$36,$AA396,IF($AA396='Control Panel'!$F$37,$AA396,IF($AA396='Control Panel'!$F$38,$AA396,IF($AA396='Control Panel'!$F$39,$AA396,IF($AA396='Control Panel'!$F$40,$AA396,IF($AA396='Control Panel'!$F$41,$AA396,"Error -- Availability entered in an incorrect format"))))))))</f>
        <v>N</v>
      </c>
    </row>
    <row r="397" spans="1:28" s="15" customFormat="1" x14ac:dyDescent="0.25">
      <c r="A397" s="7">
        <v>385</v>
      </c>
      <c r="B397" s="279" t="s">
        <v>3090</v>
      </c>
      <c r="C397" s="370"/>
      <c r="D397" s="231"/>
      <c r="E397" s="268"/>
      <c r="F397" s="215" t="str">
        <f t="shared" si="10"/>
        <v>N/A</v>
      </c>
      <c r="G397" s="6"/>
      <c r="AA397" s="15" t="str">
        <f t="shared" si="11"/>
        <v/>
      </c>
      <c r="AB397" s="15" t="str">
        <f>IF(LEN($AA397)=0,"N",IF(LEN($AA397)&gt;1,"Error -- Availability entered in an incorrect format",IF($AA397='Control Panel'!$F$36,$AA397,IF($AA397='Control Panel'!$F$37,$AA397,IF($AA397='Control Panel'!$F$38,$AA397,IF($AA397='Control Panel'!$F$39,$AA397,IF($AA397='Control Panel'!$F$40,$AA397,IF($AA397='Control Panel'!$F$41,$AA397,"Error -- Availability entered in an incorrect format"))))))))</f>
        <v>N</v>
      </c>
    </row>
    <row r="398" spans="1:28" s="15" customFormat="1" x14ac:dyDescent="0.25">
      <c r="A398" s="7">
        <v>386</v>
      </c>
      <c r="B398" s="371" t="s">
        <v>3091</v>
      </c>
      <c r="C398" s="281" t="s">
        <v>5</v>
      </c>
      <c r="D398" s="231"/>
      <c r="E398" s="268"/>
      <c r="F398" s="215" t="str">
        <f t="shared" ref="F398:F461" si="12">IF($D$10=$A$9,"N/A",$D$10)</f>
        <v>N/A</v>
      </c>
      <c r="G398" s="6"/>
      <c r="AA398" s="15" t="str">
        <f t="shared" ref="AA398:AA461" si="13">TRIM($D398)</f>
        <v/>
      </c>
      <c r="AB398" s="15" t="str">
        <f>IF(LEN($AA398)=0,"N",IF(LEN($AA398)&gt;1,"Error -- Availability entered in an incorrect format",IF($AA398='Control Panel'!$F$36,$AA398,IF($AA398='Control Panel'!$F$37,$AA398,IF($AA398='Control Panel'!$F$38,$AA398,IF($AA398='Control Panel'!$F$39,$AA398,IF($AA398='Control Panel'!$F$40,$AA398,IF($AA398='Control Panel'!$F$41,$AA398,"Error -- Availability entered in an incorrect format"))))))))</f>
        <v>N</v>
      </c>
    </row>
    <row r="399" spans="1:28" s="15" customFormat="1" x14ac:dyDescent="0.25">
      <c r="A399" s="7">
        <v>387</v>
      </c>
      <c r="B399" s="371" t="s">
        <v>3092</v>
      </c>
      <c r="C399" s="281" t="s">
        <v>5</v>
      </c>
      <c r="D399" s="231"/>
      <c r="E399" s="268"/>
      <c r="F399" s="215" t="str">
        <f t="shared" si="12"/>
        <v>N/A</v>
      </c>
      <c r="G399" s="6"/>
      <c r="AA399" s="15" t="str">
        <f t="shared" si="13"/>
        <v/>
      </c>
      <c r="AB399" s="15" t="str">
        <f>IF(LEN($AA399)=0,"N",IF(LEN($AA399)&gt;1,"Error -- Availability entered in an incorrect format",IF($AA399='Control Panel'!$F$36,$AA399,IF($AA399='Control Panel'!$F$37,$AA399,IF($AA399='Control Panel'!$F$38,$AA399,IF($AA399='Control Panel'!$F$39,$AA399,IF($AA399='Control Panel'!$F$40,$AA399,IF($AA399='Control Panel'!$F$41,$AA399,"Error -- Availability entered in an incorrect format"))))))))</f>
        <v>N</v>
      </c>
    </row>
    <row r="400" spans="1:28" s="15" customFormat="1" x14ac:dyDescent="0.25">
      <c r="A400" s="7">
        <v>388</v>
      </c>
      <c r="B400" s="371" t="s">
        <v>3093</v>
      </c>
      <c r="C400" s="281" t="s">
        <v>5</v>
      </c>
      <c r="D400" s="231"/>
      <c r="E400" s="268"/>
      <c r="F400" s="215" t="str">
        <f t="shared" si="12"/>
        <v>N/A</v>
      </c>
      <c r="G400" s="6"/>
      <c r="AA400" s="15" t="str">
        <f t="shared" si="13"/>
        <v/>
      </c>
      <c r="AB400" s="15" t="str">
        <f>IF(LEN($AA400)=0,"N",IF(LEN($AA400)&gt;1,"Error -- Availability entered in an incorrect format",IF($AA400='Control Panel'!$F$36,$AA400,IF($AA400='Control Panel'!$F$37,$AA400,IF($AA400='Control Panel'!$F$38,$AA400,IF($AA400='Control Panel'!$F$39,$AA400,IF($AA400='Control Panel'!$F$40,$AA400,IF($AA400='Control Panel'!$F$41,$AA400,"Error -- Availability entered in an incorrect format"))))))))</f>
        <v>N</v>
      </c>
    </row>
    <row r="401" spans="1:28" s="15" customFormat="1" ht="30" x14ac:dyDescent="0.25">
      <c r="A401" s="7">
        <v>389</v>
      </c>
      <c r="B401" s="371" t="s">
        <v>3094</v>
      </c>
      <c r="C401" s="281" t="s">
        <v>5</v>
      </c>
      <c r="D401" s="231"/>
      <c r="E401" s="268"/>
      <c r="F401" s="215" t="str">
        <f t="shared" si="12"/>
        <v>N/A</v>
      </c>
      <c r="G401" s="6"/>
      <c r="AA401" s="15" t="str">
        <f t="shared" si="13"/>
        <v/>
      </c>
      <c r="AB401" s="15" t="str">
        <f>IF(LEN($AA401)=0,"N",IF(LEN($AA401)&gt;1,"Error -- Availability entered in an incorrect format",IF($AA401='Control Panel'!$F$36,$AA401,IF($AA401='Control Panel'!$F$37,$AA401,IF($AA401='Control Panel'!$F$38,$AA401,IF($AA401='Control Panel'!$F$39,$AA401,IF($AA401='Control Panel'!$F$40,$AA401,IF($AA401='Control Panel'!$F$41,$AA401,"Error -- Availability entered in an incorrect format"))))))))</f>
        <v>N</v>
      </c>
    </row>
    <row r="402" spans="1:28" s="15" customFormat="1" x14ac:dyDescent="0.25">
      <c r="A402" s="7">
        <v>390</v>
      </c>
      <c r="B402" s="371" t="s">
        <v>3095</v>
      </c>
      <c r="C402" s="281" t="s">
        <v>5</v>
      </c>
      <c r="D402" s="231"/>
      <c r="E402" s="268"/>
      <c r="F402" s="215" t="str">
        <f t="shared" si="12"/>
        <v>N/A</v>
      </c>
      <c r="G402" s="6"/>
      <c r="AA402" s="15" t="str">
        <f t="shared" si="13"/>
        <v/>
      </c>
      <c r="AB402" s="15" t="str">
        <f>IF(LEN($AA402)=0,"N",IF(LEN($AA402)&gt;1,"Error -- Availability entered in an incorrect format",IF($AA402='Control Panel'!$F$36,$AA402,IF($AA402='Control Panel'!$F$37,$AA402,IF($AA402='Control Panel'!$F$38,$AA402,IF($AA402='Control Panel'!$F$39,$AA402,IF($AA402='Control Panel'!$F$40,$AA402,IF($AA402='Control Panel'!$F$41,$AA402,"Error -- Availability entered in an incorrect format"))))))))</f>
        <v>N</v>
      </c>
    </row>
    <row r="403" spans="1:28" s="15" customFormat="1" x14ac:dyDescent="0.25">
      <c r="A403" s="7">
        <v>391</v>
      </c>
      <c r="B403" s="371" t="s">
        <v>3096</v>
      </c>
      <c r="C403" s="281" t="s">
        <v>5</v>
      </c>
      <c r="D403" s="231"/>
      <c r="E403" s="268"/>
      <c r="F403" s="215" t="str">
        <f t="shared" si="12"/>
        <v>N/A</v>
      </c>
      <c r="G403" s="6"/>
      <c r="AA403" s="15" t="str">
        <f t="shared" si="13"/>
        <v/>
      </c>
      <c r="AB403" s="15" t="str">
        <f>IF(LEN($AA403)=0,"N",IF(LEN($AA403)&gt;1,"Error -- Availability entered in an incorrect format",IF($AA403='Control Panel'!$F$36,$AA403,IF($AA403='Control Panel'!$F$37,$AA403,IF($AA403='Control Panel'!$F$38,$AA403,IF($AA403='Control Panel'!$F$39,$AA403,IF($AA403='Control Panel'!$F$40,$AA403,IF($AA403='Control Panel'!$F$41,$AA403,"Error -- Availability entered in an incorrect format"))))))))</f>
        <v>N</v>
      </c>
    </row>
    <row r="404" spans="1:28" s="15" customFormat="1" ht="45" x14ac:dyDescent="0.25">
      <c r="A404" s="7">
        <v>392</v>
      </c>
      <c r="B404" s="371" t="s">
        <v>3097</v>
      </c>
      <c r="C404" s="281" t="s">
        <v>5</v>
      </c>
      <c r="D404" s="231"/>
      <c r="E404" s="268"/>
      <c r="F404" s="215" t="str">
        <f t="shared" si="12"/>
        <v>N/A</v>
      </c>
      <c r="G404" s="6"/>
      <c r="AA404" s="15" t="str">
        <f t="shared" si="13"/>
        <v/>
      </c>
      <c r="AB404" s="15" t="str">
        <f>IF(LEN($AA404)=0,"N",IF(LEN($AA404)&gt;1,"Error -- Availability entered in an incorrect format",IF($AA404='Control Panel'!$F$36,$AA404,IF($AA404='Control Panel'!$F$37,$AA404,IF($AA404='Control Panel'!$F$38,$AA404,IF($AA404='Control Panel'!$F$39,$AA404,IF($AA404='Control Panel'!$F$40,$AA404,IF($AA404='Control Panel'!$F$41,$AA404,"Error -- Availability entered in an incorrect format"))))))))</f>
        <v>N</v>
      </c>
    </row>
    <row r="405" spans="1:28" s="15" customFormat="1" x14ac:dyDescent="0.25">
      <c r="A405" s="7">
        <v>393</v>
      </c>
      <c r="B405" s="371" t="s">
        <v>3098</v>
      </c>
      <c r="C405" s="281" t="s">
        <v>5</v>
      </c>
      <c r="D405" s="231"/>
      <c r="E405" s="268"/>
      <c r="F405" s="215" t="str">
        <f t="shared" si="12"/>
        <v>N/A</v>
      </c>
      <c r="G405" s="6"/>
      <c r="AA405" s="15" t="str">
        <f t="shared" si="13"/>
        <v/>
      </c>
      <c r="AB405" s="15" t="str">
        <f>IF(LEN($AA405)=0,"N",IF(LEN($AA405)&gt;1,"Error -- Availability entered in an incorrect format",IF($AA405='Control Panel'!$F$36,$AA405,IF($AA405='Control Panel'!$F$37,$AA405,IF($AA405='Control Panel'!$F$38,$AA405,IF($AA405='Control Panel'!$F$39,$AA405,IF($AA405='Control Panel'!$F$40,$AA405,IF($AA405='Control Panel'!$F$41,$AA405,"Error -- Availability entered in an incorrect format"))))))))</f>
        <v>N</v>
      </c>
    </row>
    <row r="406" spans="1:28" s="15" customFormat="1" x14ac:dyDescent="0.25">
      <c r="A406" s="7">
        <v>394</v>
      </c>
      <c r="B406" s="371" t="s">
        <v>3099</v>
      </c>
      <c r="C406" s="281" t="s">
        <v>7</v>
      </c>
      <c r="D406" s="231"/>
      <c r="E406" s="268"/>
      <c r="F406" s="215" t="str">
        <f t="shared" si="12"/>
        <v>N/A</v>
      </c>
      <c r="G406" s="6"/>
      <c r="AA406" s="15" t="str">
        <f t="shared" si="13"/>
        <v/>
      </c>
      <c r="AB406" s="15" t="str">
        <f>IF(LEN($AA406)=0,"N",IF(LEN($AA406)&gt;1,"Error -- Availability entered in an incorrect format",IF($AA406='Control Panel'!$F$36,$AA406,IF($AA406='Control Panel'!$F$37,$AA406,IF($AA406='Control Panel'!$F$38,$AA406,IF($AA406='Control Panel'!$F$39,$AA406,IF($AA406='Control Panel'!$F$40,$AA406,IF($AA406='Control Panel'!$F$41,$AA406,"Error -- Availability entered in an incorrect format"))))))))</f>
        <v>N</v>
      </c>
    </row>
    <row r="407" spans="1:28" s="15" customFormat="1" x14ac:dyDescent="0.25">
      <c r="A407" s="7">
        <v>395</v>
      </c>
      <c r="B407" s="280" t="s">
        <v>3100</v>
      </c>
      <c r="C407" s="281"/>
      <c r="D407" s="231"/>
      <c r="E407" s="268"/>
      <c r="F407" s="215" t="str">
        <f t="shared" si="12"/>
        <v>N/A</v>
      </c>
      <c r="G407" s="6"/>
      <c r="AA407" s="15" t="str">
        <f t="shared" si="13"/>
        <v/>
      </c>
      <c r="AB407" s="15" t="str">
        <f>IF(LEN($AA407)=0,"N",IF(LEN($AA407)&gt;1,"Error -- Availability entered in an incorrect format",IF($AA407='Control Panel'!$F$36,$AA407,IF($AA407='Control Panel'!$F$37,$AA407,IF($AA407='Control Panel'!$F$38,$AA407,IF($AA407='Control Panel'!$F$39,$AA407,IF($AA407='Control Panel'!$F$40,$AA407,IF($AA407='Control Panel'!$F$41,$AA407,"Error -- Availability entered in an incorrect format"))))))))</f>
        <v>N</v>
      </c>
    </row>
    <row r="408" spans="1:28" s="15" customFormat="1" ht="30" x14ac:dyDescent="0.25">
      <c r="A408" s="7">
        <v>396</v>
      </c>
      <c r="B408" s="279" t="s">
        <v>3101</v>
      </c>
      <c r="C408" s="281" t="s">
        <v>5</v>
      </c>
      <c r="D408" s="231"/>
      <c r="E408" s="268"/>
      <c r="F408" s="215" t="str">
        <f t="shared" si="12"/>
        <v>N/A</v>
      </c>
      <c r="G408" s="6"/>
      <c r="AA408" s="15" t="str">
        <f t="shared" si="13"/>
        <v/>
      </c>
      <c r="AB408" s="15" t="str">
        <f>IF(LEN($AA408)=0,"N",IF(LEN($AA408)&gt;1,"Error -- Availability entered in an incorrect format",IF($AA408='Control Panel'!$F$36,$AA408,IF($AA408='Control Panel'!$F$37,$AA408,IF($AA408='Control Panel'!$F$38,$AA408,IF($AA408='Control Panel'!$F$39,$AA408,IF($AA408='Control Panel'!$F$40,$AA408,IF($AA408='Control Panel'!$F$41,$AA408,"Error -- Availability entered in an incorrect format"))))))))</f>
        <v>N</v>
      </c>
    </row>
    <row r="409" spans="1:28" s="15" customFormat="1" ht="30" x14ac:dyDescent="0.25">
      <c r="A409" s="7">
        <v>397</v>
      </c>
      <c r="B409" s="279" t="s">
        <v>3102</v>
      </c>
      <c r="C409" s="281" t="s">
        <v>6</v>
      </c>
      <c r="D409" s="231"/>
      <c r="E409" s="268"/>
      <c r="F409" s="215" t="str">
        <f t="shared" si="12"/>
        <v>N/A</v>
      </c>
      <c r="G409" s="6"/>
      <c r="AA409" s="15" t="str">
        <f t="shared" si="13"/>
        <v/>
      </c>
      <c r="AB409" s="15" t="str">
        <f>IF(LEN($AA409)=0,"N",IF(LEN($AA409)&gt;1,"Error -- Availability entered in an incorrect format",IF($AA409='Control Panel'!$F$36,$AA409,IF($AA409='Control Panel'!$F$37,$AA409,IF($AA409='Control Panel'!$F$38,$AA409,IF($AA409='Control Panel'!$F$39,$AA409,IF($AA409='Control Panel'!$F$40,$AA409,IF($AA409='Control Panel'!$F$41,$AA409,"Error -- Availability entered in an incorrect format"))))))))</f>
        <v>N</v>
      </c>
    </row>
    <row r="410" spans="1:28" s="15" customFormat="1" ht="30" x14ac:dyDescent="0.25">
      <c r="A410" s="7">
        <v>398</v>
      </c>
      <c r="B410" s="279" t="s">
        <v>3103</v>
      </c>
      <c r="C410" s="281" t="s">
        <v>5</v>
      </c>
      <c r="D410" s="231"/>
      <c r="E410" s="268"/>
      <c r="F410" s="215" t="str">
        <f t="shared" si="12"/>
        <v>N/A</v>
      </c>
      <c r="G410" s="6"/>
      <c r="AA410" s="15" t="str">
        <f t="shared" si="13"/>
        <v/>
      </c>
      <c r="AB410" s="15" t="str">
        <f>IF(LEN($AA410)=0,"N",IF(LEN($AA410)&gt;1,"Error -- Availability entered in an incorrect format",IF($AA410='Control Panel'!$F$36,$AA410,IF($AA410='Control Panel'!$F$37,$AA410,IF($AA410='Control Panel'!$F$38,$AA410,IF($AA410='Control Panel'!$F$39,$AA410,IF($AA410='Control Panel'!$F$40,$AA410,IF($AA410='Control Panel'!$F$41,$AA410,"Error -- Availability entered in an incorrect format"))))))))</f>
        <v>N</v>
      </c>
    </row>
    <row r="411" spans="1:28" s="15" customFormat="1" ht="45" x14ac:dyDescent="0.25">
      <c r="A411" s="7">
        <v>399</v>
      </c>
      <c r="B411" s="279" t="s">
        <v>3104</v>
      </c>
      <c r="C411" s="281" t="s">
        <v>5</v>
      </c>
      <c r="D411" s="231"/>
      <c r="E411" s="268"/>
      <c r="F411" s="215" t="str">
        <f t="shared" si="12"/>
        <v>N/A</v>
      </c>
      <c r="G411" s="6"/>
      <c r="AA411" s="15" t="str">
        <f t="shared" si="13"/>
        <v/>
      </c>
      <c r="AB411" s="15" t="str">
        <f>IF(LEN($AA411)=0,"N",IF(LEN($AA411)&gt;1,"Error -- Availability entered in an incorrect format",IF($AA411='Control Panel'!$F$36,$AA411,IF($AA411='Control Panel'!$F$37,$AA411,IF($AA411='Control Panel'!$F$38,$AA411,IF($AA411='Control Panel'!$F$39,$AA411,IF($AA411='Control Panel'!$F$40,$AA411,IF($AA411='Control Panel'!$F$41,$AA411,"Error -- Availability entered in an incorrect format"))))))))</f>
        <v>N</v>
      </c>
    </row>
    <row r="412" spans="1:28" s="15" customFormat="1" ht="45" x14ac:dyDescent="0.25">
      <c r="A412" s="7">
        <v>400</v>
      </c>
      <c r="B412" s="279" t="s">
        <v>3105</v>
      </c>
      <c r="C412" s="281" t="s">
        <v>5</v>
      </c>
      <c r="D412" s="231"/>
      <c r="E412" s="268"/>
      <c r="F412" s="215" t="str">
        <f t="shared" si="12"/>
        <v>N/A</v>
      </c>
      <c r="G412" s="6"/>
      <c r="AA412" s="15" t="str">
        <f t="shared" si="13"/>
        <v/>
      </c>
      <c r="AB412" s="15" t="str">
        <f>IF(LEN($AA412)=0,"N",IF(LEN($AA412)&gt;1,"Error -- Availability entered in an incorrect format",IF($AA412='Control Panel'!$F$36,$AA412,IF($AA412='Control Panel'!$F$37,$AA412,IF($AA412='Control Panel'!$F$38,$AA412,IF($AA412='Control Panel'!$F$39,$AA412,IF($AA412='Control Panel'!$F$40,$AA412,IF($AA412='Control Panel'!$F$41,$AA412,"Error -- Availability entered in an incorrect format"))))))))</f>
        <v>N</v>
      </c>
    </row>
    <row r="413" spans="1:28" s="15" customFormat="1" x14ac:dyDescent="0.25">
      <c r="A413" s="7">
        <v>401</v>
      </c>
      <c r="B413" s="279" t="s">
        <v>3106</v>
      </c>
      <c r="C413" s="281" t="s">
        <v>5</v>
      </c>
      <c r="D413" s="231"/>
      <c r="E413" s="268"/>
      <c r="F413" s="215" t="str">
        <f t="shared" si="12"/>
        <v>N/A</v>
      </c>
      <c r="G413" s="6"/>
      <c r="AA413" s="15" t="str">
        <f t="shared" si="13"/>
        <v/>
      </c>
      <c r="AB413" s="15" t="str">
        <f>IF(LEN($AA413)=0,"N",IF(LEN($AA413)&gt;1,"Error -- Availability entered in an incorrect format",IF($AA413='Control Panel'!$F$36,$AA413,IF($AA413='Control Panel'!$F$37,$AA413,IF($AA413='Control Panel'!$F$38,$AA413,IF($AA413='Control Panel'!$F$39,$AA413,IF($AA413='Control Panel'!$F$40,$AA413,IF($AA413='Control Panel'!$F$41,$AA413,"Error -- Availability entered in an incorrect format"))))))))</f>
        <v>N</v>
      </c>
    </row>
    <row r="414" spans="1:28" s="15" customFormat="1" x14ac:dyDescent="0.25">
      <c r="A414" s="7">
        <v>402</v>
      </c>
      <c r="B414" s="279" t="s">
        <v>3107</v>
      </c>
      <c r="C414" s="281" t="s">
        <v>5</v>
      </c>
      <c r="D414" s="231"/>
      <c r="E414" s="268"/>
      <c r="F414" s="215" t="str">
        <f t="shared" si="12"/>
        <v>N/A</v>
      </c>
      <c r="G414" s="6"/>
      <c r="AA414" s="15" t="str">
        <f t="shared" si="13"/>
        <v/>
      </c>
      <c r="AB414" s="15" t="str">
        <f>IF(LEN($AA414)=0,"N",IF(LEN($AA414)&gt;1,"Error -- Availability entered in an incorrect format",IF($AA414='Control Panel'!$F$36,$AA414,IF($AA414='Control Panel'!$F$37,$AA414,IF($AA414='Control Panel'!$F$38,$AA414,IF($AA414='Control Panel'!$F$39,$AA414,IF($AA414='Control Panel'!$F$40,$AA414,IF($AA414='Control Panel'!$F$41,$AA414,"Error -- Availability entered in an incorrect format"))))))))</f>
        <v>N</v>
      </c>
    </row>
    <row r="415" spans="1:28" s="15" customFormat="1" ht="30" x14ac:dyDescent="0.25">
      <c r="A415" s="7">
        <v>403</v>
      </c>
      <c r="B415" s="279" t="s">
        <v>3108</v>
      </c>
      <c r="C415" s="281" t="s">
        <v>5</v>
      </c>
      <c r="D415" s="231"/>
      <c r="E415" s="268"/>
      <c r="F415" s="215" t="str">
        <f t="shared" si="12"/>
        <v>N/A</v>
      </c>
      <c r="G415" s="6"/>
      <c r="AA415" s="15" t="str">
        <f t="shared" si="13"/>
        <v/>
      </c>
      <c r="AB415" s="15" t="str">
        <f>IF(LEN($AA415)=0,"N",IF(LEN($AA415)&gt;1,"Error -- Availability entered in an incorrect format",IF($AA415='Control Panel'!$F$36,$AA415,IF($AA415='Control Panel'!$F$37,$AA415,IF($AA415='Control Panel'!$F$38,$AA415,IF($AA415='Control Panel'!$F$39,$AA415,IF($AA415='Control Panel'!$F$40,$AA415,IF($AA415='Control Panel'!$F$41,$AA415,"Error -- Availability entered in an incorrect format"))))))))</f>
        <v>N</v>
      </c>
    </row>
    <row r="416" spans="1:28" s="15" customFormat="1" ht="30" x14ac:dyDescent="0.25">
      <c r="A416" s="7">
        <v>404</v>
      </c>
      <c r="B416" s="279" t="s">
        <v>3109</v>
      </c>
      <c r="C416" s="281" t="s">
        <v>5</v>
      </c>
      <c r="D416" s="231"/>
      <c r="E416" s="268"/>
      <c r="F416" s="215" t="str">
        <f t="shared" si="12"/>
        <v>N/A</v>
      </c>
      <c r="G416" s="6"/>
      <c r="AA416" s="15" t="str">
        <f t="shared" si="13"/>
        <v/>
      </c>
      <c r="AB416" s="15" t="str">
        <f>IF(LEN($AA416)=0,"N",IF(LEN($AA416)&gt;1,"Error -- Availability entered in an incorrect format",IF($AA416='Control Panel'!$F$36,$AA416,IF($AA416='Control Panel'!$F$37,$AA416,IF($AA416='Control Panel'!$F$38,$AA416,IF($AA416='Control Panel'!$F$39,$AA416,IF($AA416='Control Panel'!$F$40,$AA416,IF($AA416='Control Panel'!$F$41,$AA416,"Error -- Availability entered in an incorrect format"))))))))</f>
        <v>N</v>
      </c>
    </row>
    <row r="417" spans="1:28" s="15" customFormat="1" ht="30" x14ac:dyDescent="0.25">
      <c r="A417" s="7">
        <v>405</v>
      </c>
      <c r="B417" s="279" t="s">
        <v>3110</v>
      </c>
      <c r="C417" s="281" t="s">
        <v>5</v>
      </c>
      <c r="D417" s="231"/>
      <c r="E417" s="268"/>
      <c r="F417" s="215" t="str">
        <f t="shared" si="12"/>
        <v>N/A</v>
      </c>
      <c r="G417" s="6"/>
      <c r="AA417" s="15" t="str">
        <f t="shared" si="13"/>
        <v/>
      </c>
      <c r="AB417" s="15" t="str">
        <f>IF(LEN($AA417)=0,"N",IF(LEN($AA417)&gt;1,"Error -- Availability entered in an incorrect format",IF($AA417='Control Panel'!$F$36,$AA417,IF($AA417='Control Panel'!$F$37,$AA417,IF($AA417='Control Panel'!$F$38,$AA417,IF($AA417='Control Panel'!$F$39,$AA417,IF($AA417='Control Panel'!$F$40,$AA417,IF($AA417='Control Panel'!$F$41,$AA417,"Error -- Availability entered in an incorrect format"))))))))</f>
        <v>N</v>
      </c>
    </row>
    <row r="418" spans="1:28" s="15" customFormat="1" x14ac:dyDescent="0.25">
      <c r="A418" s="7">
        <v>406</v>
      </c>
      <c r="B418" s="279" t="s">
        <v>3111</v>
      </c>
      <c r="C418" s="281" t="s">
        <v>6</v>
      </c>
      <c r="D418" s="231"/>
      <c r="E418" s="268"/>
      <c r="F418" s="215" t="str">
        <f t="shared" si="12"/>
        <v>N/A</v>
      </c>
      <c r="G418" s="6"/>
      <c r="AA418" s="15" t="str">
        <f t="shared" si="13"/>
        <v/>
      </c>
      <c r="AB418" s="15" t="str">
        <f>IF(LEN($AA418)=0,"N",IF(LEN($AA418)&gt;1,"Error -- Availability entered in an incorrect format",IF($AA418='Control Panel'!$F$36,$AA418,IF($AA418='Control Panel'!$F$37,$AA418,IF($AA418='Control Panel'!$F$38,$AA418,IF($AA418='Control Panel'!$F$39,$AA418,IF($AA418='Control Panel'!$F$40,$AA418,IF($AA418='Control Panel'!$F$41,$AA418,"Error -- Availability entered in an incorrect format"))))))))</f>
        <v>N</v>
      </c>
    </row>
    <row r="419" spans="1:28" s="15" customFormat="1" x14ac:dyDescent="0.25">
      <c r="A419" s="7">
        <v>407</v>
      </c>
      <c r="B419" s="280" t="s">
        <v>3112</v>
      </c>
      <c r="C419" s="281"/>
      <c r="D419" s="231"/>
      <c r="E419" s="268"/>
      <c r="F419" s="215" t="str">
        <f t="shared" si="12"/>
        <v>N/A</v>
      </c>
      <c r="G419" s="6"/>
      <c r="AA419" s="15" t="str">
        <f t="shared" si="13"/>
        <v/>
      </c>
      <c r="AB419" s="15" t="str">
        <f>IF(LEN($AA419)=0,"N",IF(LEN($AA419)&gt;1,"Error -- Availability entered in an incorrect format",IF($AA419='Control Panel'!$F$36,$AA419,IF($AA419='Control Panel'!$F$37,$AA419,IF($AA419='Control Panel'!$F$38,$AA419,IF($AA419='Control Panel'!$F$39,$AA419,IF($AA419='Control Panel'!$F$40,$AA419,IF($AA419='Control Panel'!$F$41,$AA419,"Error -- Availability entered in an incorrect format"))))))))</f>
        <v>N</v>
      </c>
    </row>
    <row r="420" spans="1:28" s="15" customFormat="1" ht="30" x14ac:dyDescent="0.25">
      <c r="A420" s="7">
        <v>408</v>
      </c>
      <c r="B420" s="287" t="s">
        <v>3113</v>
      </c>
      <c r="C420" s="281" t="s">
        <v>5</v>
      </c>
      <c r="D420" s="231"/>
      <c r="E420" s="268"/>
      <c r="F420" s="215" t="str">
        <f t="shared" si="12"/>
        <v>N/A</v>
      </c>
      <c r="G420" s="6"/>
      <c r="AA420" s="15" t="str">
        <f t="shared" si="13"/>
        <v/>
      </c>
      <c r="AB420" s="15" t="str">
        <f>IF(LEN($AA420)=0,"N",IF(LEN($AA420)&gt;1,"Error -- Availability entered in an incorrect format",IF($AA420='Control Panel'!$F$36,$AA420,IF($AA420='Control Panel'!$F$37,$AA420,IF($AA420='Control Panel'!$F$38,$AA420,IF($AA420='Control Panel'!$F$39,$AA420,IF($AA420='Control Panel'!$F$40,$AA420,IF($AA420='Control Panel'!$F$41,$AA420,"Error -- Availability entered in an incorrect format"))))))))</f>
        <v>N</v>
      </c>
    </row>
    <row r="421" spans="1:28" s="15" customFormat="1" ht="30" x14ac:dyDescent="0.25">
      <c r="A421" s="7">
        <v>409</v>
      </c>
      <c r="B421" s="373" t="s">
        <v>3114</v>
      </c>
      <c r="C421" s="281" t="s">
        <v>5</v>
      </c>
      <c r="D421" s="231"/>
      <c r="E421" s="268"/>
      <c r="F421" s="215" t="str">
        <f t="shared" si="12"/>
        <v>N/A</v>
      </c>
      <c r="G421" s="6"/>
      <c r="AA421" s="15" t="str">
        <f t="shared" si="13"/>
        <v/>
      </c>
      <c r="AB421" s="15" t="str">
        <f>IF(LEN($AA421)=0,"N",IF(LEN($AA421)&gt;1,"Error -- Availability entered in an incorrect format",IF($AA421='Control Panel'!$F$36,$AA421,IF($AA421='Control Panel'!$F$37,$AA421,IF($AA421='Control Panel'!$F$38,$AA421,IF($AA421='Control Panel'!$F$39,$AA421,IF($AA421='Control Panel'!$F$40,$AA421,IF($AA421='Control Panel'!$F$41,$AA421,"Error -- Availability entered in an incorrect format"))))))))</f>
        <v>N</v>
      </c>
    </row>
    <row r="422" spans="1:28" s="15" customFormat="1" ht="30" x14ac:dyDescent="0.25">
      <c r="A422" s="7">
        <v>410</v>
      </c>
      <c r="B422" s="373" t="s">
        <v>3115</v>
      </c>
      <c r="C422" s="281" t="s">
        <v>5</v>
      </c>
      <c r="D422" s="231"/>
      <c r="E422" s="268"/>
      <c r="F422" s="215" t="str">
        <f t="shared" si="12"/>
        <v>N/A</v>
      </c>
      <c r="G422" s="6"/>
      <c r="AA422" s="15" t="str">
        <f t="shared" si="13"/>
        <v/>
      </c>
      <c r="AB422" s="15" t="str">
        <f>IF(LEN($AA422)=0,"N",IF(LEN($AA422)&gt;1,"Error -- Availability entered in an incorrect format",IF($AA422='Control Panel'!$F$36,$AA422,IF($AA422='Control Panel'!$F$37,$AA422,IF($AA422='Control Panel'!$F$38,$AA422,IF($AA422='Control Panel'!$F$39,$AA422,IF($AA422='Control Panel'!$F$40,$AA422,IF($AA422='Control Panel'!$F$41,$AA422,"Error -- Availability entered in an incorrect format"))))))))</f>
        <v>N</v>
      </c>
    </row>
    <row r="423" spans="1:28" s="15" customFormat="1" x14ac:dyDescent="0.25">
      <c r="A423" s="7">
        <v>411</v>
      </c>
      <c r="B423" s="373" t="s">
        <v>3116</v>
      </c>
      <c r="C423" s="281" t="s">
        <v>5</v>
      </c>
      <c r="D423" s="231"/>
      <c r="E423" s="268"/>
      <c r="F423" s="215" t="str">
        <f t="shared" si="12"/>
        <v>N/A</v>
      </c>
      <c r="G423" s="6"/>
      <c r="AA423" s="15" t="str">
        <f t="shared" si="13"/>
        <v/>
      </c>
      <c r="AB423" s="15" t="str">
        <f>IF(LEN($AA423)=0,"N",IF(LEN($AA423)&gt;1,"Error -- Availability entered in an incorrect format",IF($AA423='Control Panel'!$F$36,$AA423,IF($AA423='Control Panel'!$F$37,$AA423,IF($AA423='Control Panel'!$F$38,$AA423,IF($AA423='Control Panel'!$F$39,$AA423,IF($AA423='Control Panel'!$F$40,$AA423,IF($AA423='Control Panel'!$F$41,$AA423,"Error -- Availability entered in an incorrect format"))))))))</f>
        <v>N</v>
      </c>
    </row>
    <row r="424" spans="1:28" s="15" customFormat="1" ht="30" x14ac:dyDescent="0.25">
      <c r="A424" s="7">
        <v>412</v>
      </c>
      <c r="B424" s="283" t="s">
        <v>3117</v>
      </c>
      <c r="C424" s="281" t="s">
        <v>5</v>
      </c>
      <c r="D424" s="231"/>
      <c r="E424" s="268"/>
      <c r="F424" s="215" t="str">
        <f t="shared" si="12"/>
        <v>N/A</v>
      </c>
      <c r="G424" s="6"/>
      <c r="AA424" s="15" t="str">
        <f t="shared" si="13"/>
        <v/>
      </c>
      <c r="AB424" s="15" t="str">
        <f>IF(LEN($AA424)=0,"N",IF(LEN($AA424)&gt;1,"Error -- Availability entered in an incorrect format",IF($AA424='Control Panel'!$F$36,$AA424,IF($AA424='Control Panel'!$F$37,$AA424,IF($AA424='Control Panel'!$F$38,$AA424,IF($AA424='Control Panel'!$F$39,$AA424,IF($AA424='Control Panel'!$F$40,$AA424,IF($AA424='Control Panel'!$F$41,$AA424,"Error -- Availability entered in an incorrect format"))))))))</f>
        <v>N</v>
      </c>
    </row>
    <row r="425" spans="1:28" s="15" customFormat="1" ht="45" x14ac:dyDescent="0.25">
      <c r="A425" s="7">
        <v>413</v>
      </c>
      <c r="B425" s="373" t="s">
        <v>3118</v>
      </c>
      <c r="C425" s="281" t="s">
        <v>5</v>
      </c>
      <c r="D425" s="231"/>
      <c r="E425" s="268"/>
      <c r="F425" s="215" t="str">
        <f t="shared" si="12"/>
        <v>N/A</v>
      </c>
      <c r="G425" s="6"/>
      <c r="AA425" s="15" t="str">
        <f t="shared" si="13"/>
        <v/>
      </c>
      <c r="AB425" s="15" t="str">
        <f>IF(LEN($AA425)=0,"N",IF(LEN($AA425)&gt;1,"Error -- Availability entered in an incorrect format",IF($AA425='Control Panel'!$F$36,$AA425,IF($AA425='Control Panel'!$F$37,$AA425,IF($AA425='Control Panel'!$F$38,$AA425,IF($AA425='Control Panel'!$F$39,$AA425,IF($AA425='Control Panel'!$F$40,$AA425,IF($AA425='Control Panel'!$F$41,$AA425,"Error -- Availability entered in an incorrect format"))))))))</f>
        <v>N</v>
      </c>
    </row>
    <row r="426" spans="1:28" s="15" customFormat="1" ht="45" x14ac:dyDescent="0.25">
      <c r="A426" s="7">
        <v>414</v>
      </c>
      <c r="B426" s="368" t="s">
        <v>3119</v>
      </c>
      <c r="C426" s="369" t="s">
        <v>5</v>
      </c>
      <c r="D426" s="231"/>
      <c r="E426" s="268"/>
      <c r="F426" s="215" t="str">
        <f t="shared" si="12"/>
        <v>N/A</v>
      </c>
      <c r="G426" s="6"/>
      <c r="AA426" s="15" t="str">
        <f t="shared" si="13"/>
        <v/>
      </c>
      <c r="AB426" s="15" t="str">
        <f>IF(LEN($AA426)=0,"N",IF(LEN($AA426)&gt;1,"Error -- Availability entered in an incorrect format",IF($AA426='Control Panel'!$F$36,$AA426,IF($AA426='Control Panel'!$F$37,$AA426,IF($AA426='Control Panel'!$F$38,$AA426,IF($AA426='Control Panel'!$F$39,$AA426,IF($AA426='Control Panel'!$F$40,$AA426,IF($AA426='Control Panel'!$F$41,$AA426,"Error -- Availability entered in an incorrect format"))))))))</f>
        <v>N</v>
      </c>
    </row>
    <row r="427" spans="1:28" s="15" customFormat="1" ht="30" x14ac:dyDescent="0.25">
      <c r="A427" s="7">
        <v>415</v>
      </c>
      <c r="B427" s="279" t="s">
        <v>3120</v>
      </c>
      <c r="C427" s="370" t="s">
        <v>5</v>
      </c>
      <c r="D427" s="231"/>
      <c r="E427" s="268"/>
      <c r="F427" s="215" t="str">
        <f t="shared" si="12"/>
        <v>N/A</v>
      </c>
      <c r="G427" s="6"/>
      <c r="AA427" s="15" t="str">
        <f t="shared" si="13"/>
        <v/>
      </c>
      <c r="AB427" s="15" t="str">
        <f>IF(LEN($AA427)=0,"N",IF(LEN($AA427)&gt;1,"Error -- Availability entered in an incorrect format",IF($AA427='Control Panel'!$F$36,$AA427,IF($AA427='Control Panel'!$F$37,$AA427,IF($AA427='Control Panel'!$F$38,$AA427,IF($AA427='Control Panel'!$F$39,$AA427,IF($AA427='Control Panel'!$F$40,$AA427,IF($AA427='Control Panel'!$F$41,$AA427,"Error -- Availability entered in an incorrect format"))))))))</f>
        <v>N</v>
      </c>
    </row>
    <row r="428" spans="1:28" s="15" customFormat="1" ht="30" x14ac:dyDescent="0.25">
      <c r="A428" s="7">
        <v>416</v>
      </c>
      <c r="B428" s="371" t="s">
        <v>3121</v>
      </c>
      <c r="C428" s="281" t="s">
        <v>5</v>
      </c>
      <c r="D428" s="231"/>
      <c r="E428" s="268"/>
      <c r="F428" s="215" t="str">
        <f t="shared" si="12"/>
        <v>N/A</v>
      </c>
      <c r="G428" s="6"/>
      <c r="AA428" s="15" t="str">
        <f t="shared" si="13"/>
        <v/>
      </c>
      <c r="AB428" s="15" t="str">
        <f>IF(LEN($AA428)=0,"N",IF(LEN($AA428)&gt;1,"Error -- Availability entered in an incorrect format",IF($AA428='Control Panel'!$F$36,$AA428,IF($AA428='Control Panel'!$F$37,$AA428,IF($AA428='Control Panel'!$F$38,$AA428,IF($AA428='Control Panel'!$F$39,$AA428,IF($AA428='Control Panel'!$F$40,$AA428,IF($AA428='Control Panel'!$F$41,$AA428,"Error -- Availability entered in an incorrect format"))))))))</f>
        <v>N</v>
      </c>
    </row>
    <row r="429" spans="1:28" s="15" customFormat="1" x14ac:dyDescent="0.25">
      <c r="A429" s="7">
        <v>417</v>
      </c>
      <c r="B429" s="371" t="s">
        <v>3122</v>
      </c>
      <c r="C429" s="281" t="s">
        <v>5</v>
      </c>
      <c r="D429" s="231"/>
      <c r="E429" s="268"/>
      <c r="F429" s="215" t="str">
        <f t="shared" si="12"/>
        <v>N/A</v>
      </c>
      <c r="G429" s="6"/>
      <c r="AA429" s="15" t="str">
        <f t="shared" si="13"/>
        <v/>
      </c>
      <c r="AB429" s="15" t="str">
        <f>IF(LEN($AA429)=0,"N",IF(LEN($AA429)&gt;1,"Error -- Availability entered in an incorrect format",IF($AA429='Control Panel'!$F$36,$AA429,IF($AA429='Control Panel'!$F$37,$AA429,IF($AA429='Control Panel'!$F$38,$AA429,IF($AA429='Control Panel'!$F$39,$AA429,IF($AA429='Control Panel'!$F$40,$AA429,IF($AA429='Control Panel'!$F$41,$AA429,"Error -- Availability entered in an incorrect format"))))))))</f>
        <v>N</v>
      </c>
    </row>
    <row r="430" spans="1:28" s="15" customFormat="1" ht="45" x14ac:dyDescent="0.25">
      <c r="A430" s="7">
        <v>418</v>
      </c>
      <c r="B430" s="279" t="s">
        <v>3123</v>
      </c>
      <c r="C430" s="370"/>
      <c r="D430" s="231"/>
      <c r="E430" s="268"/>
      <c r="F430" s="215" t="str">
        <f t="shared" si="12"/>
        <v>N/A</v>
      </c>
      <c r="G430" s="6"/>
      <c r="AA430" s="15" t="str">
        <f t="shared" si="13"/>
        <v/>
      </c>
      <c r="AB430" s="15" t="str">
        <f>IF(LEN($AA430)=0,"N",IF(LEN($AA430)&gt;1,"Error -- Availability entered in an incorrect format",IF($AA430='Control Panel'!$F$36,$AA430,IF($AA430='Control Panel'!$F$37,$AA430,IF($AA430='Control Panel'!$F$38,$AA430,IF($AA430='Control Panel'!$F$39,$AA430,IF($AA430='Control Panel'!$F$40,$AA430,IF($AA430='Control Panel'!$F$41,$AA430,"Error -- Availability entered in an incorrect format"))))))))</f>
        <v>N</v>
      </c>
    </row>
    <row r="431" spans="1:28" s="15" customFormat="1" x14ac:dyDescent="0.25">
      <c r="A431" s="7">
        <v>419</v>
      </c>
      <c r="B431" s="371" t="s">
        <v>789</v>
      </c>
      <c r="C431" s="281" t="s">
        <v>5</v>
      </c>
      <c r="D431" s="231"/>
      <c r="E431" s="268"/>
      <c r="F431" s="215" t="str">
        <f t="shared" si="12"/>
        <v>N/A</v>
      </c>
      <c r="G431" s="6"/>
      <c r="AA431" s="15" t="str">
        <f t="shared" si="13"/>
        <v/>
      </c>
      <c r="AB431" s="15" t="str">
        <f>IF(LEN($AA431)=0,"N",IF(LEN($AA431)&gt;1,"Error -- Availability entered in an incorrect format",IF($AA431='Control Panel'!$F$36,$AA431,IF($AA431='Control Panel'!$F$37,$AA431,IF($AA431='Control Panel'!$F$38,$AA431,IF($AA431='Control Panel'!$F$39,$AA431,IF($AA431='Control Panel'!$F$40,$AA431,IF($AA431='Control Panel'!$F$41,$AA431,"Error -- Availability entered in an incorrect format"))))))))</f>
        <v>N</v>
      </c>
    </row>
    <row r="432" spans="1:28" s="15" customFormat="1" ht="30" x14ac:dyDescent="0.25">
      <c r="A432" s="7">
        <v>420</v>
      </c>
      <c r="B432" s="371" t="s">
        <v>3124</v>
      </c>
      <c r="C432" s="281" t="s">
        <v>5</v>
      </c>
      <c r="D432" s="231"/>
      <c r="E432" s="268"/>
      <c r="F432" s="215" t="str">
        <f t="shared" si="12"/>
        <v>N/A</v>
      </c>
      <c r="G432" s="6"/>
      <c r="AA432" s="15" t="str">
        <f t="shared" si="13"/>
        <v/>
      </c>
      <c r="AB432" s="15" t="str">
        <f>IF(LEN($AA432)=0,"N",IF(LEN($AA432)&gt;1,"Error -- Availability entered in an incorrect format",IF($AA432='Control Panel'!$F$36,$AA432,IF($AA432='Control Panel'!$F$37,$AA432,IF($AA432='Control Panel'!$F$38,$AA432,IF($AA432='Control Panel'!$F$39,$AA432,IF($AA432='Control Panel'!$F$40,$AA432,IF($AA432='Control Panel'!$F$41,$AA432,"Error -- Availability entered in an incorrect format"))))))))</f>
        <v>N</v>
      </c>
    </row>
    <row r="433" spans="1:28" s="15" customFormat="1" x14ac:dyDescent="0.25">
      <c r="A433" s="7">
        <v>421</v>
      </c>
      <c r="B433" s="371" t="s">
        <v>3125</v>
      </c>
      <c r="C433" s="281" t="s">
        <v>5</v>
      </c>
      <c r="D433" s="231"/>
      <c r="E433" s="268"/>
      <c r="F433" s="215" t="str">
        <f t="shared" si="12"/>
        <v>N/A</v>
      </c>
      <c r="G433" s="6"/>
      <c r="AA433" s="15" t="str">
        <f t="shared" si="13"/>
        <v/>
      </c>
      <c r="AB433" s="15" t="str">
        <f>IF(LEN($AA433)=0,"N",IF(LEN($AA433)&gt;1,"Error -- Availability entered in an incorrect format",IF($AA433='Control Panel'!$F$36,$AA433,IF($AA433='Control Panel'!$F$37,$AA433,IF($AA433='Control Panel'!$F$38,$AA433,IF($AA433='Control Panel'!$F$39,$AA433,IF($AA433='Control Panel'!$F$40,$AA433,IF($AA433='Control Panel'!$F$41,$AA433,"Error -- Availability entered in an incorrect format"))))))))</f>
        <v>N</v>
      </c>
    </row>
    <row r="434" spans="1:28" s="15" customFormat="1" x14ac:dyDescent="0.25">
      <c r="A434" s="7">
        <v>422</v>
      </c>
      <c r="B434" s="371" t="s">
        <v>3126</v>
      </c>
      <c r="C434" s="281" t="s">
        <v>5</v>
      </c>
      <c r="D434" s="231"/>
      <c r="E434" s="268"/>
      <c r="F434" s="215" t="str">
        <f t="shared" si="12"/>
        <v>N/A</v>
      </c>
      <c r="G434" s="6"/>
      <c r="AA434" s="15" t="str">
        <f t="shared" si="13"/>
        <v/>
      </c>
      <c r="AB434" s="15" t="str">
        <f>IF(LEN($AA434)=0,"N",IF(LEN($AA434)&gt;1,"Error -- Availability entered in an incorrect format",IF($AA434='Control Panel'!$F$36,$AA434,IF($AA434='Control Panel'!$F$37,$AA434,IF($AA434='Control Panel'!$F$38,$AA434,IF($AA434='Control Panel'!$F$39,$AA434,IF($AA434='Control Panel'!$F$40,$AA434,IF($AA434='Control Panel'!$F$41,$AA434,"Error -- Availability entered in an incorrect format"))))))))</f>
        <v>N</v>
      </c>
    </row>
    <row r="435" spans="1:28" s="15" customFormat="1" x14ac:dyDescent="0.25">
      <c r="A435" s="7">
        <v>423</v>
      </c>
      <c r="B435" s="371" t="s">
        <v>3127</v>
      </c>
      <c r="C435" s="281" t="s">
        <v>5</v>
      </c>
      <c r="D435" s="231"/>
      <c r="E435" s="268"/>
      <c r="F435" s="215" t="str">
        <f t="shared" si="12"/>
        <v>N/A</v>
      </c>
      <c r="G435" s="6"/>
      <c r="AA435" s="15" t="str">
        <f t="shared" si="13"/>
        <v/>
      </c>
      <c r="AB435" s="15" t="str">
        <f>IF(LEN($AA435)=0,"N",IF(LEN($AA435)&gt;1,"Error -- Availability entered in an incorrect format",IF($AA435='Control Panel'!$F$36,$AA435,IF($AA435='Control Panel'!$F$37,$AA435,IF($AA435='Control Panel'!$F$38,$AA435,IF($AA435='Control Panel'!$F$39,$AA435,IF($AA435='Control Panel'!$F$40,$AA435,IF($AA435='Control Panel'!$F$41,$AA435,"Error -- Availability entered in an incorrect format"))))))))</f>
        <v>N</v>
      </c>
    </row>
    <row r="436" spans="1:28" s="15" customFormat="1" x14ac:dyDescent="0.25">
      <c r="A436" s="7">
        <v>424</v>
      </c>
      <c r="B436" s="371" t="s">
        <v>3128</v>
      </c>
      <c r="C436" s="281" t="s">
        <v>5</v>
      </c>
      <c r="D436" s="231"/>
      <c r="E436" s="268"/>
      <c r="F436" s="215" t="str">
        <f t="shared" si="12"/>
        <v>N/A</v>
      </c>
      <c r="G436" s="6"/>
      <c r="AA436" s="15" t="str">
        <f t="shared" si="13"/>
        <v/>
      </c>
      <c r="AB436" s="15" t="str">
        <f>IF(LEN($AA436)=0,"N",IF(LEN($AA436)&gt;1,"Error -- Availability entered in an incorrect format",IF($AA436='Control Panel'!$F$36,$AA436,IF($AA436='Control Panel'!$F$37,$AA436,IF($AA436='Control Panel'!$F$38,$AA436,IF($AA436='Control Panel'!$F$39,$AA436,IF($AA436='Control Panel'!$F$40,$AA436,IF($AA436='Control Panel'!$F$41,$AA436,"Error -- Availability entered in an incorrect format"))))))))</f>
        <v>N</v>
      </c>
    </row>
    <row r="437" spans="1:28" s="15" customFormat="1" x14ac:dyDescent="0.25">
      <c r="A437" s="7">
        <v>425</v>
      </c>
      <c r="B437" s="371" t="s">
        <v>3129</v>
      </c>
      <c r="C437" s="281" t="s">
        <v>5</v>
      </c>
      <c r="D437" s="231"/>
      <c r="E437" s="268"/>
      <c r="F437" s="215" t="str">
        <f t="shared" si="12"/>
        <v>N/A</v>
      </c>
      <c r="G437" s="6"/>
      <c r="AA437" s="15" t="str">
        <f t="shared" si="13"/>
        <v/>
      </c>
      <c r="AB437" s="15" t="str">
        <f>IF(LEN($AA437)=0,"N",IF(LEN($AA437)&gt;1,"Error -- Availability entered in an incorrect format",IF($AA437='Control Panel'!$F$36,$AA437,IF($AA437='Control Panel'!$F$37,$AA437,IF($AA437='Control Panel'!$F$38,$AA437,IF($AA437='Control Panel'!$F$39,$AA437,IF($AA437='Control Panel'!$F$40,$AA437,IF($AA437='Control Panel'!$F$41,$AA437,"Error -- Availability entered in an incorrect format"))))))))</f>
        <v>N</v>
      </c>
    </row>
    <row r="438" spans="1:28" s="15" customFormat="1" x14ac:dyDescent="0.25">
      <c r="A438" s="7">
        <v>426</v>
      </c>
      <c r="B438" s="371" t="s">
        <v>3130</v>
      </c>
      <c r="C438" s="281" t="s">
        <v>5</v>
      </c>
      <c r="D438" s="231"/>
      <c r="E438" s="268"/>
      <c r="F438" s="215" t="str">
        <f t="shared" si="12"/>
        <v>N/A</v>
      </c>
      <c r="G438" s="6"/>
      <c r="AA438" s="15" t="str">
        <f t="shared" si="13"/>
        <v/>
      </c>
      <c r="AB438" s="15" t="str">
        <f>IF(LEN($AA438)=0,"N",IF(LEN($AA438)&gt;1,"Error -- Availability entered in an incorrect format",IF($AA438='Control Panel'!$F$36,$AA438,IF($AA438='Control Panel'!$F$37,$AA438,IF($AA438='Control Panel'!$F$38,$AA438,IF($AA438='Control Panel'!$F$39,$AA438,IF($AA438='Control Panel'!$F$40,$AA438,IF($AA438='Control Panel'!$F$41,$AA438,"Error -- Availability entered in an incorrect format"))))))))</f>
        <v>N</v>
      </c>
    </row>
    <row r="439" spans="1:28" s="15" customFormat="1" x14ac:dyDescent="0.25">
      <c r="A439" s="7">
        <v>427</v>
      </c>
      <c r="B439" s="371" t="s">
        <v>3131</v>
      </c>
      <c r="C439" s="281" t="s">
        <v>5</v>
      </c>
      <c r="D439" s="231"/>
      <c r="E439" s="268"/>
      <c r="F439" s="215" t="str">
        <f t="shared" si="12"/>
        <v>N/A</v>
      </c>
      <c r="G439" s="6"/>
      <c r="AA439" s="15" t="str">
        <f t="shared" si="13"/>
        <v/>
      </c>
      <c r="AB439" s="15" t="str">
        <f>IF(LEN($AA439)=0,"N",IF(LEN($AA439)&gt;1,"Error -- Availability entered in an incorrect format",IF($AA439='Control Panel'!$F$36,$AA439,IF($AA439='Control Panel'!$F$37,$AA439,IF($AA439='Control Panel'!$F$38,$AA439,IF($AA439='Control Panel'!$F$39,$AA439,IF($AA439='Control Panel'!$F$40,$AA439,IF($AA439='Control Panel'!$F$41,$AA439,"Error -- Availability entered in an incorrect format"))))))))</f>
        <v>N</v>
      </c>
    </row>
    <row r="440" spans="1:28" s="15" customFormat="1" x14ac:dyDescent="0.25">
      <c r="A440" s="7">
        <v>428</v>
      </c>
      <c r="B440" s="371" t="s">
        <v>3132</v>
      </c>
      <c r="C440" s="281" t="s">
        <v>5</v>
      </c>
      <c r="D440" s="231"/>
      <c r="E440" s="268"/>
      <c r="F440" s="215" t="str">
        <f t="shared" si="12"/>
        <v>N/A</v>
      </c>
      <c r="G440" s="6"/>
      <c r="AA440" s="15" t="str">
        <f t="shared" si="13"/>
        <v/>
      </c>
      <c r="AB440" s="15" t="str">
        <f>IF(LEN($AA440)=0,"N",IF(LEN($AA440)&gt;1,"Error -- Availability entered in an incorrect format",IF($AA440='Control Panel'!$F$36,$AA440,IF($AA440='Control Panel'!$F$37,$AA440,IF($AA440='Control Panel'!$F$38,$AA440,IF($AA440='Control Panel'!$F$39,$AA440,IF($AA440='Control Panel'!$F$40,$AA440,IF($AA440='Control Panel'!$F$41,$AA440,"Error -- Availability entered in an incorrect format"))))))))</f>
        <v>N</v>
      </c>
    </row>
    <row r="441" spans="1:28" s="15" customFormat="1" x14ac:dyDescent="0.25">
      <c r="A441" s="7">
        <v>429</v>
      </c>
      <c r="B441" s="371" t="s">
        <v>3133</v>
      </c>
      <c r="C441" s="281" t="s">
        <v>5</v>
      </c>
      <c r="D441" s="231"/>
      <c r="E441" s="268"/>
      <c r="F441" s="215" t="str">
        <f t="shared" si="12"/>
        <v>N/A</v>
      </c>
      <c r="G441" s="6"/>
      <c r="AA441" s="15" t="str">
        <f t="shared" si="13"/>
        <v/>
      </c>
      <c r="AB441" s="15" t="str">
        <f>IF(LEN($AA441)=0,"N",IF(LEN($AA441)&gt;1,"Error -- Availability entered in an incorrect format",IF($AA441='Control Panel'!$F$36,$AA441,IF($AA441='Control Panel'!$F$37,$AA441,IF($AA441='Control Panel'!$F$38,$AA441,IF($AA441='Control Panel'!$F$39,$AA441,IF($AA441='Control Panel'!$F$40,$AA441,IF($AA441='Control Panel'!$F$41,$AA441,"Error -- Availability entered in an incorrect format"))))))))</f>
        <v>N</v>
      </c>
    </row>
    <row r="442" spans="1:28" s="15" customFormat="1" x14ac:dyDescent="0.25">
      <c r="A442" s="7">
        <v>430</v>
      </c>
      <c r="B442" s="371" t="s">
        <v>3134</v>
      </c>
      <c r="C442" s="281" t="s">
        <v>5</v>
      </c>
      <c r="D442" s="231"/>
      <c r="E442" s="268"/>
      <c r="F442" s="215" t="str">
        <f t="shared" si="12"/>
        <v>N/A</v>
      </c>
      <c r="G442" s="6"/>
      <c r="AA442" s="15" t="str">
        <f t="shared" si="13"/>
        <v/>
      </c>
      <c r="AB442" s="15" t="str">
        <f>IF(LEN($AA442)=0,"N",IF(LEN($AA442)&gt;1,"Error -- Availability entered in an incorrect format",IF($AA442='Control Panel'!$F$36,$AA442,IF($AA442='Control Panel'!$F$37,$AA442,IF($AA442='Control Panel'!$F$38,$AA442,IF($AA442='Control Panel'!$F$39,$AA442,IF($AA442='Control Panel'!$F$40,$AA442,IF($AA442='Control Panel'!$F$41,$AA442,"Error -- Availability entered in an incorrect format"))))))))</f>
        <v>N</v>
      </c>
    </row>
    <row r="443" spans="1:28" s="15" customFormat="1" ht="45" x14ac:dyDescent="0.25">
      <c r="A443" s="7">
        <v>431</v>
      </c>
      <c r="B443" s="279" t="s">
        <v>3135</v>
      </c>
      <c r="C443" s="370"/>
      <c r="D443" s="231"/>
      <c r="E443" s="268"/>
      <c r="F443" s="215" t="str">
        <f t="shared" si="12"/>
        <v>N/A</v>
      </c>
      <c r="G443" s="6"/>
      <c r="AA443" s="15" t="str">
        <f t="shared" si="13"/>
        <v/>
      </c>
      <c r="AB443" s="15" t="str">
        <f>IF(LEN($AA443)=0,"N",IF(LEN($AA443)&gt;1,"Error -- Availability entered in an incorrect format",IF($AA443='Control Panel'!$F$36,$AA443,IF($AA443='Control Panel'!$F$37,$AA443,IF($AA443='Control Panel'!$F$38,$AA443,IF($AA443='Control Panel'!$F$39,$AA443,IF($AA443='Control Panel'!$F$40,$AA443,IF($AA443='Control Panel'!$F$41,$AA443,"Error -- Availability entered in an incorrect format"))))))))</f>
        <v>N</v>
      </c>
    </row>
    <row r="444" spans="1:28" s="15" customFormat="1" x14ac:dyDescent="0.25">
      <c r="A444" s="7">
        <v>432</v>
      </c>
      <c r="B444" s="371" t="s">
        <v>3136</v>
      </c>
      <c r="C444" s="281" t="s">
        <v>5</v>
      </c>
      <c r="D444" s="231"/>
      <c r="E444" s="268"/>
      <c r="F444" s="215" t="str">
        <f t="shared" si="12"/>
        <v>N/A</v>
      </c>
      <c r="G444" s="6"/>
      <c r="AA444" s="15" t="str">
        <f t="shared" si="13"/>
        <v/>
      </c>
      <c r="AB444" s="15" t="str">
        <f>IF(LEN($AA444)=0,"N",IF(LEN($AA444)&gt;1,"Error -- Availability entered in an incorrect format",IF($AA444='Control Panel'!$F$36,$AA444,IF($AA444='Control Panel'!$F$37,$AA444,IF($AA444='Control Panel'!$F$38,$AA444,IF($AA444='Control Panel'!$F$39,$AA444,IF($AA444='Control Panel'!$F$40,$AA444,IF($AA444='Control Panel'!$F$41,$AA444,"Error -- Availability entered in an incorrect format"))))))))</f>
        <v>N</v>
      </c>
    </row>
    <row r="445" spans="1:28" s="15" customFormat="1" x14ac:dyDescent="0.25">
      <c r="A445" s="7">
        <v>433</v>
      </c>
      <c r="B445" s="371" t="s">
        <v>3137</v>
      </c>
      <c r="C445" s="281" t="s">
        <v>6</v>
      </c>
      <c r="D445" s="231"/>
      <c r="E445" s="268"/>
      <c r="F445" s="215" t="str">
        <f t="shared" si="12"/>
        <v>N/A</v>
      </c>
      <c r="G445" s="6"/>
      <c r="AA445" s="15" t="str">
        <f t="shared" si="13"/>
        <v/>
      </c>
      <c r="AB445" s="15" t="str">
        <f>IF(LEN($AA445)=0,"N",IF(LEN($AA445)&gt;1,"Error -- Availability entered in an incorrect format",IF($AA445='Control Panel'!$F$36,$AA445,IF($AA445='Control Panel'!$F$37,$AA445,IF($AA445='Control Panel'!$F$38,$AA445,IF($AA445='Control Panel'!$F$39,$AA445,IF($AA445='Control Panel'!$F$40,$AA445,IF($AA445='Control Panel'!$F$41,$AA445,"Error -- Availability entered in an incorrect format"))))))))</f>
        <v>N</v>
      </c>
    </row>
    <row r="446" spans="1:28" s="15" customFormat="1" x14ac:dyDescent="0.25">
      <c r="A446" s="7">
        <v>434</v>
      </c>
      <c r="B446" s="371" t="s">
        <v>3138</v>
      </c>
      <c r="C446" s="281" t="s">
        <v>5</v>
      </c>
      <c r="D446" s="231"/>
      <c r="E446" s="268"/>
      <c r="F446" s="215" t="str">
        <f t="shared" si="12"/>
        <v>N/A</v>
      </c>
      <c r="G446" s="6"/>
      <c r="AA446" s="15" t="str">
        <f t="shared" si="13"/>
        <v/>
      </c>
      <c r="AB446" s="15" t="str">
        <f>IF(LEN($AA446)=0,"N",IF(LEN($AA446)&gt;1,"Error -- Availability entered in an incorrect format",IF($AA446='Control Panel'!$F$36,$AA446,IF($AA446='Control Panel'!$F$37,$AA446,IF($AA446='Control Panel'!$F$38,$AA446,IF($AA446='Control Panel'!$F$39,$AA446,IF($AA446='Control Panel'!$F$40,$AA446,IF($AA446='Control Panel'!$F$41,$AA446,"Error -- Availability entered in an incorrect format"))))))))</f>
        <v>N</v>
      </c>
    </row>
    <row r="447" spans="1:28" s="15" customFormat="1" ht="45" x14ac:dyDescent="0.25">
      <c r="A447" s="7">
        <v>435</v>
      </c>
      <c r="B447" s="279" t="s">
        <v>3139</v>
      </c>
      <c r="C447" s="281" t="s">
        <v>6</v>
      </c>
      <c r="D447" s="231"/>
      <c r="E447" s="268"/>
      <c r="F447" s="215" t="str">
        <f t="shared" si="12"/>
        <v>N/A</v>
      </c>
      <c r="G447" s="6"/>
      <c r="AA447" s="15" t="str">
        <f t="shared" si="13"/>
        <v/>
      </c>
      <c r="AB447" s="15" t="str">
        <f>IF(LEN($AA447)=0,"N",IF(LEN($AA447)&gt;1,"Error -- Availability entered in an incorrect format",IF($AA447='Control Panel'!$F$36,$AA447,IF($AA447='Control Panel'!$F$37,$AA447,IF($AA447='Control Panel'!$F$38,$AA447,IF($AA447='Control Panel'!$F$39,$AA447,IF($AA447='Control Panel'!$F$40,$AA447,IF($AA447='Control Panel'!$F$41,$AA447,"Error -- Availability entered in an incorrect format"))))))))</f>
        <v>N</v>
      </c>
    </row>
    <row r="448" spans="1:28" s="15" customFormat="1" ht="30" x14ac:dyDescent="0.25">
      <c r="A448" s="7">
        <v>436</v>
      </c>
      <c r="B448" s="279" t="s">
        <v>3140</v>
      </c>
      <c r="C448" s="281" t="s">
        <v>5</v>
      </c>
      <c r="D448" s="231"/>
      <c r="E448" s="268"/>
      <c r="F448" s="215" t="str">
        <f t="shared" si="12"/>
        <v>N/A</v>
      </c>
      <c r="G448" s="6"/>
      <c r="AA448" s="15" t="str">
        <f t="shared" si="13"/>
        <v/>
      </c>
      <c r="AB448" s="15" t="str">
        <f>IF(LEN($AA448)=0,"N",IF(LEN($AA448)&gt;1,"Error -- Availability entered in an incorrect format",IF($AA448='Control Panel'!$F$36,$AA448,IF($AA448='Control Panel'!$F$37,$AA448,IF($AA448='Control Panel'!$F$38,$AA448,IF($AA448='Control Panel'!$F$39,$AA448,IF($AA448='Control Panel'!$F$40,$AA448,IF($AA448='Control Panel'!$F$41,$AA448,"Error -- Availability entered in an incorrect format"))))))))</f>
        <v>N</v>
      </c>
    </row>
    <row r="449" spans="1:28" s="15" customFormat="1" ht="30" x14ac:dyDescent="0.25">
      <c r="A449" s="7">
        <v>437</v>
      </c>
      <c r="B449" s="279" t="s">
        <v>3141</v>
      </c>
      <c r="C449" s="281" t="s">
        <v>5</v>
      </c>
      <c r="D449" s="231"/>
      <c r="E449" s="268"/>
      <c r="F449" s="215" t="str">
        <f t="shared" si="12"/>
        <v>N/A</v>
      </c>
      <c r="G449" s="6"/>
      <c r="AA449" s="15" t="str">
        <f t="shared" si="13"/>
        <v/>
      </c>
      <c r="AB449" s="15" t="str">
        <f>IF(LEN($AA449)=0,"N",IF(LEN($AA449)&gt;1,"Error -- Availability entered in an incorrect format",IF($AA449='Control Panel'!$F$36,$AA449,IF($AA449='Control Panel'!$F$37,$AA449,IF($AA449='Control Panel'!$F$38,$AA449,IF($AA449='Control Panel'!$F$39,$AA449,IF($AA449='Control Panel'!$F$40,$AA449,IF($AA449='Control Panel'!$F$41,$AA449,"Error -- Availability entered in an incorrect format"))))))))</f>
        <v>N</v>
      </c>
    </row>
    <row r="450" spans="1:28" s="15" customFormat="1" ht="45" x14ac:dyDescent="0.25">
      <c r="A450" s="7">
        <v>438</v>
      </c>
      <c r="B450" s="373" t="s">
        <v>3142</v>
      </c>
      <c r="C450" s="281" t="s">
        <v>5</v>
      </c>
      <c r="D450" s="231"/>
      <c r="E450" s="268"/>
      <c r="F450" s="215" t="str">
        <f t="shared" si="12"/>
        <v>N/A</v>
      </c>
      <c r="G450" s="6"/>
      <c r="AA450" s="15" t="str">
        <f t="shared" si="13"/>
        <v/>
      </c>
      <c r="AB450" s="15" t="str">
        <f>IF(LEN($AA450)=0,"N",IF(LEN($AA450)&gt;1,"Error -- Availability entered in an incorrect format",IF($AA450='Control Panel'!$F$36,$AA450,IF($AA450='Control Panel'!$F$37,$AA450,IF($AA450='Control Panel'!$F$38,$AA450,IF($AA450='Control Panel'!$F$39,$AA450,IF($AA450='Control Panel'!$F$40,$AA450,IF($AA450='Control Panel'!$F$41,$AA450,"Error -- Availability entered in an incorrect format"))))))))</f>
        <v>N</v>
      </c>
    </row>
    <row r="451" spans="1:28" s="15" customFormat="1" ht="45" x14ac:dyDescent="0.25">
      <c r="A451" s="7">
        <v>439</v>
      </c>
      <c r="B451" s="373" t="s">
        <v>3143</v>
      </c>
      <c r="C451" s="281" t="s">
        <v>5</v>
      </c>
      <c r="D451" s="231"/>
      <c r="E451" s="268"/>
      <c r="F451" s="215" t="str">
        <f t="shared" si="12"/>
        <v>N/A</v>
      </c>
      <c r="G451" s="6"/>
      <c r="AA451" s="15" t="str">
        <f t="shared" si="13"/>
        <v/>
      </c>
      <c r="AB451" s="15" t="str">
        <f>IF(LEN($AA451)=0,"N",IF(LEN($AA451)&gt;1,"Error -- Availability entered in an incorrect format",IF($AA451='Control Panel'!$F$36,$AA451,IF($AA451='Control Panel'!$F$37,$AA451,IF($AA451='Control Panel'!$F$38,$AA451,IF($AA451='Control Panel'!$F$39,$AA451,IF($AA451='Control Panel'!$F$40,$AA451,IF($AA451='Control Panel'!$F$41,$AA451,"Error -- Availability entered in an incorrect format"))))))))</f>
        <v>N</v>
      </c>
    </row>
    <row r="452" spans="1:28" s="15" customFormat="1" x14ac:dyDescent="0.25">
      <c r="A452" s="7">
        <v>440</v>
      </c>
      <c r="B452" s="373" t="s">
        <v>3144</v>
      </c>
      <c r="C452" s="281" t="s">
        <v>5</v>
      </c>
      <c r="D452" s="231"/>
      <c r="E452" s="268"/>
      <c r="F452" s="215" t="str">
        <f t="shared" si="12"/>
        <v>N/A</v>
      </c>
      <c r="G452" s="6"/>
      <c r="AA452" s="15" t="str">
        <f t="shared" si="13"/>
        <v/>
      </c>
      <c r="AB452" s="15" t="str">
        <f>IF(LEN($AA452)=0,"N",IF(LEN($AA452)&gt;1,"Error -- Availability entered in an incorrect format",IF($AA452='Control Panel'!$F$36,$AA452,IF($AA452='Control Panel'!$F$37,$AA452,IF($AA452='Control Panel'!$F$38,$AA452,IF($AA452='Control Panel'!$F$39,$AA452,IF($AA452='Control Panel'!$F$40,$AA452,IF($AA452='Control Panel'!$F$41,$AA452,"Error -- Availability entered in an incorrect format"))))))))</f>
        <v>N</v>
      </c>
    </row>
    <row r="453" spans="1:28" s="15" customFormat="1" ht="30" x14ac:dyDescent="0.25">
      <c r="A453" s="7">
        <v>441</v>
      </c>
      <c r="B453" s="279" t="s">
        <v>3145</v>
      </c>
      <c r="C453" s="281" t="s">
        <v>7</v>
      </c>
      <c r="D453" s="231"/>
      <c r="E453" s="268"/>
      <c r="F453" s="215" t="str">
        <f t="shared" si="12"/>
        <v>N/A</v>
      </c>
      <c r="G453" s="6"/>
      <c r="AA453" s="15" t="str">
        <f t="shared" si="13"/>
        <v/>
      </c>
      <c r="AB453" s="15" t="str">
        <f>IF(LEN($AA453)=0,"N",IF(LEN($AA453)&gt;1,"Error -- Availability entered in an incorrect format",IF($AA453='Control Panel'!$F$36,$AA453,IF($AA453='Control Panel'!$F$37,$AA453,IF($AA453='Control Panel'!$F$38,$AA453,IF($AA453='Control Panel'!$F$39,$AA453,IF($AA453='Control Panel'!$F$40,$AA453,IF($AA453='Control Panel'!$F$41,$AA453,"Error -- Availability entered in an incorrect format"))))))))</f>
        <v>N</v>
      </c>
    </row>
    <row r="454" spans="1:28" s="15" customFormat="1" ht="30" x14ac:dyDescent="0.25">
      <c r="A454" s="7">
        <v>442</v>
      </c>
      <c r="B454" s="279" t="s">
        <v>3146</v>
      </c>
      <c r="C454" s="281" t="s">
        <v>5</v>
      </c>
      <c r="D454" s="231"/>
      <c r="E454" s="268"/>
      <c r="F454" s="215" t="str">
        <f t="shared" si="12"/>
        <v>N/A</v>
      </c>
      <c r="G454" s="6"/>
      <c r="AA454" s="15" t="str">
        <f t="shared" si="13"/>
        <v/>
      </c>
      <c r="AB454" s="15" t="str">
        <f>IF(LEN($AA454)=0,"N",IF(LEN($AA454)&gt;1,"Error -- Availability entered in an incorrect format",IF($AA454='Control Panel'!$F$36,$AA454,IF($AA454='Control Panel'!$F$37,$AA454,IF($AA454='Control Panel'!$F$38,$AA454,IF($AA454='Control Panel'!$F$39,$AA454,IF($AA454='Control Panel'!$F$40,$AA454,IF($AA454='Control Panel'!$F$41,$AA454,"Error -- Availability entered in an incorrect format"))))))))</f>
        <v>N</v>
      </c>
    </row>
    <row r="455" spans="1:28" s="15" customFormat="1" ht="30" x14ac:dyDescent="0.25">
      <c r="A455" s="7">
        <v>443</v>
      </c>
      <c r="B455" s="279" t="s">
        <v>3147</v>
      </c>
      <c r="C455" s="281" t="s">
        <v>5</v>
      </c>
      <c r="D455" s="231"/>
      <c r="E455" s="268"/>
      <c r="F455" s="215" t="str">
        <f t="shared" si="12"/>
        <v>N/A</v>
      </c>
      <c r="G455" s="6"/>
      <c r="AA455" s="15" t="str">
        <f t="shared" si="13"/>
        <v/>
      </c>
      <c r="AB455" s="15" t="str">
        <f>IF(LEN($AA455)=0,"N",IF(LEN($AA455)&gt;1,"Error -- Availability entered in an incorrect format",IF($AA455='Control Panel'!$F$36,$AA455,IF($AA455='Control Panel'!$F$37,$AA455,IF($AA455='Control Panel'!$F$38,$AA455,IF($AA455='Control Panel'!$F$39,$AA455,IF($AA455='Control Panel'!$F$40,$AA455,IF($AA455='Control Panel'!$F$41,$AA455,"Error -- Availability entered in an incorrect format"))))))))</f>
        <v>N</v>
      </c>
    </row>
    <row r="456" spans="1:28" s="15" customFormat="1" x14ac:dyDescent="0.25">
      <c r="A456" s="7">
        <v>444</v>
      </c>
      <c r="B456" s="279" t="s">
        <v>3148</v>
      </c>
      <c r="C456" s="281" t="s">
        <v>5</v>
      </c>
      <c r="D456" s="231"/>
      <c r="E456" s="268"/>
      <c r="F456" s="215" t="str">
        <f t="shared" si="12"/>
        <v>N/A</v>
      </c>
      <c r="G456" s="6"/>
      <c r="AA456" s="15" t="str">
        <f t="shared" si="13"/>
        <v/>
      </c>
      <c r="AB456" s="15" t="str">
        <f>IF(LEN($AA456)=0,"N",IF(LEN($AA456)&gt;1,"Error -- Availability entered in an incorrect format",IF($AA456='Control Panel'!$F$36,$AA456,IF($AA456='Control Panel'!$F$37,$AA456,IF($AA456='Control Panel'!$F$38,$AA456,IF($AA456='Control Panel'!$F$39,$AA456,IF($AA456='Control Panel'!$F$40,$AA456,IF($AA456='Control Panel'!$F$41,$AA456,"Error -- Availability entered in an incorrect format"))))))))</f>
        <v>N</v>
      </c>
    </row>
    <row r="457" spans="1:28" s="15" customFormat="1" ht="30" x14ac:dyDescent="0.25">
      <c r="A457" s="7">
        <v>445</v>
      </c>
      <c r="B457" s="279" t="s">
        <v>3149</v>
      </c>
      <c r="C457" s="281" t="s">
        <v>5</v>
      </c>
      <c r="D457" s="231"/>
      <c r="E457" s="268"/>
      <c r="F457" s="215" t="str">
        <f t="shared" si="12"/>
        <v>N/A</v>
      </c>
      <c r="G457" s="6"/>
      <c r="AA457" s="15" t="str">
        <f t="shared" si="13"/>
        <v/>
      </c>
      <c r="AB457" s="15" t="str">
        <f>IF(LEN($AA457)=0,"N",IF(LEN($AA457)&gt;1,"Error -- Availability entered in an incorrect format",IF($AA457='Control Panel'!$F$36,$AA457,IF($AA457='Control Panel'!$F$37,$AA457,IF($AA457='Control Panel'!$F$38,$AA457,IF($AA457='Control Panel'!$F$39,$AA457,IF($AA457='Control Panel'!$F$40,$AA457,IF($AA457='Control Panel'!$F$41,$AA457,"Error -- Availability entered in an incorrect format"))))))))</f>
        <v>N</v>
      </c>
    </row>
    <row r="458" spans="1:28" s="15" customFormat="1" ht="30" x14ac:dyDescent="0.25">
      <c r="A458" s="7">
        <v>446</v>
      </c>
      <c r="B458" s="279" t="s">
        <v>3150</v>
      </c>
      <c r="C458" s="281" t="s">
        <v>5</v>
      </c>
      <c r="D458" s="231"/>
      <c r="E458" s="268"/>
      <c r="F458" s="215" t="str">
        <f t="shared" si="12"/>
        <v>N/A</v>
      </c>
      <c r="G458" s="6"/>
      <c r="AA458" s="15" t="str">
        <f t="shared" si="13"/>
        <v/>
      </c>
      <c r="AB458" s="15" t="str">
        <f>IF(LEN($AA458)=0,"N",IF(LEN($AA458)&gt;1,"Error -- Availability entered in an incorrect format",IF($AA458='Control Panel'!$F$36,$AA458,IF($AA458='Control Panel'!$F$37,$AA458,IF($AA458='Control Panel'!$F$38,$AA458,IF($AA458='Control Panel'!$F$39,$AA458,IF($AA458='Control Panel'!$F$40,$AA458,IF($AA458='Control Panel'!$F$41,$AA458,"Error -- Availability entered in an incorrect format"))))))))</f>
        <v>N</v>
      </c>
    </row>
    <row r="459" spans="1:28" s="15" customFormat="1" x14ac:dyDescent="0.25">
      <c r="A459" s="7">
        <v>447</v>
      </c>
      <c r="B459" s="280" t="s">
        <v>3151</v>
      </c>
      <c r="C459" s="281"/>
      <c r="D459" s="231"/>
      <c r="E459" s="268"/>
      <c r="F459" s="215" t="str">
        <f t="shared" si="12"/>
        <v>N/A</v>
      </c>
      <c r="G459" s="6"/>
      <c r="AA459" s="15" t="str">
        <f t="shared" si="13"/>
        <v/>
      </c>
      <c r="AB459" s="15" t="str">
        <f>IF(LEN($AA459)=0,"N",IF(LEN($AA459)&gt;1,"Error -- Availability entered in an incorrect format",IF($AA459='Control Panel'!$F$36,$AA459,IF($AA459='Control Panel'!$F$37,$AA459,IF($AA459='Control Panel'!$F$38,$AA459,IF($AA459='Control Panel'!$F$39,$AA459,IF($AA459='Control Panel'!$F$40,$AA459,IF($AA459='Control Panel'!$F$41,$AA459,"Error -- Availability entered in an incorrect format"))))))))</f>
        <v>N</v>
      </c>
    </row>
    <row r="460" spans="1:28" s="15" customFormat="1" x14ac:dyDescent="0.25">
      <c r="A460" s="7">
        <v>448</v>
      </c>
      <c r="B460" s="279" t="s">
        <v>3152</v>
      </c>
      <c r="C460" s="281" t="s">
        <v>5</v>
      </c>
      <c r="D460" s="231"/>
      <c r="E460" s="268"/>
      <c r="F460" s="215" t="str">
        <f t="shared" si="12"/>
        <v>N/A</v>
      </c>
      <c r="G460" s="6"/>
      <c r="AA460" s="15" t="str">
        <f t="shared" si="13"/>
        <v/>
      </c>
      <c r="AB460" s="15" t="str">
        <f>IF(LEN($AA460)=0,"N",IF(LEN($AA460)&gt;1,"Error -- Availability entered in an incorrect format",IF($AA460='Control Panel'!$F$36,$AA460,IF($AA460='Control Panel'!$F$37,$AA460,IF($AA460='Control Panel'!$F$38,$AA460,IF($AA460='Control Panel'!$F$39,$AA460,IF($AA460='Control Panel'!$F$40,$AA460,IF($AA460='Control Panel'!$F$41,$AA460,"Error -- Availability entered in an incorrect format"))))))))</f>
        <v>N</v>
      </c>
    </row>
    <row r="461" spans="1:28" s="15" customFormat="1" ht="30" x14ac:dyDescent="0.25">
      <c r="A461" s="7">
        <v>449</v>
      </c>
      <c r="B461" s="279" t="s">
        <v>3153</v>
      </c>
      <c r="C461" s="281" t="s">
        <v>5</v>
      </c>
      <c r="D461" s="231"/>
      <c r="E461" s="268"/>
      <c r="F461" s="215" t="str">
        <f t="shared" si="12"/>
        <v>N/A</v>
      </c>
      <c r="G461" s="6"/>
      <c r="AA461" s="15" t="str">
        <f t="shared" si="13"/>
        <v/>
      </c>
      <c r="AB461" s="15" t="str">
        <f>IF(LEN($AA461)=0,"N",IF(LEN($AA461)&gt;1,"Error -- Availability entered in an incorrect format",IF($AA461='Control Panel'!$F$36,$AA461,IF($AA461='Control Panel'!$F$37,$AA461,IF($AA461='Control Panel'!$F$38,$AA461,IF($AA461='Control Panel'!$F$39,$AA461,IF($AA461='Control Panel'!$F$40,$AA461,IF($AA461='Control Panel'!$F$41,$AA461,"Error -- Availability entered in an incorrect format"))))))))</f>
        <v>N</v>
      </c>
    </row>
    <row r="462" spans="1:28" s="15" customFormat="1" x14ac:dyDescent="0.25">
      <c r="A462" s="7">
        <v>450</v>
      </c>
      <c r="B462" s="279" t="s">
        <v>3154</v>
      </c>
      <c r="C462" s="281" t="s">
        <v>5</v>
      </c>
      <c r="D462" s="231"/>
      <c r="E462" s="268"/>
      <c r="F462" s="215" t="str">
        <f t="shared" ref="F462:F469" si="14">IF($D$10=$A$9,"N/A",$D$10)</f>
        <v>N/A</v>
      </c>
      <c r="G462" s="6"/>
      <c r="AA462" s="15" t="str">
        <f t="shared" ref="AA462:AA469" si="15">TRIM($D462)</f>
        <v/>
      </c>
      <c r="AB462" s="15" t="str">
        <f>IF(LEN($AA462)=0,"N",IF(LEN($AA462)&gt;1,"Error -- Availability entered in an incorrect format",IF($AA462='Control Panel'!$F$36,$AA462,IF($AA462='Control Panel'!$F$37,$AA462,IF($AA462='Control Panel'!$F$38,$AA462,IF($AA462='Control Panel'!$F$39,$AA462,IF($AA462='Control Panel'!$F$40,$AA462,IF($AA462='Control Panel'!$F$41,$AA462,"Error -- Availability entered in an incorrect format"))))))))</f>
        <v>N</v>
      </c>
    </row>
    <row r="463" spans="1:28" s="15" customFormat="1" x14ac:dyDescent="0.25">
      <c r="A463" s="7">
        <v>451</v>
      </c>
      <c r="B463" s="279" t="s">
        <v>3155</v>
      </c>
      <c r="C463" s="281" t="s">
        <v>5</v>
      </c>
      <c r="D463" s="231"/>
      <c r="E463" s="268"/>
      <c r="F463" s="215" t="str">
        <f t="shared" si="14"/>
        <v>N/A</v>
      </c>
      <c r="G463" s="6"/>
      <c r="AA463" s="15" t="str">
        <f t="shared" si="15"/>
        <v/>
      </c>
      <c r="AB463" s="15" t="str">
        <f>IF(LEN($AA463)=0,"N",IF(LEN($AA463)&gt;1,"Error -- Availability entered in an incorrect format",IF($AA463='Control Panel'!$F$36,$AA463,IF($AA463='Control Panel'!$F$37,$AA463,IF($AA463='Control Panel'!$F$38,$AA463,IF($AA463='Control Panel'!$F$39,$AA463,IF($AA463='Control Panel'!$F$40,$AA463,IF($AA463='Control Panel'!$F$41,$AA463,"Error -- Availability entered in an incorrect format"))))))))</f>
        <v>N</v>
      </c>
    </row>
    <row r="464" spans="1:28" s="15" customFormat="1" ht="30" x14ac:dyDescent="0.25">
      <c r="A464" s="7">
        <v>452</v>
      </c>
      <c r="B464" s="279" t="s">
        <v>3156</v>
      </c>
      <c r="C464" s="281" t="s">
        <v>5</v>
      </c>
      <c r="D464" s="231"/>
      <c r="E464" s="268"/>
      <c r="F464" s="215" t="str">
        <f t="shared" si="14"/>
        <v>N/A</v>
      </c>
      <c r="G464" s="6"/>
      <c r="AA464" s="15" t="str">
        <f t="shared" si="15"/>
        <v/>
      </c>
      <c r="AB464" s="15" t="str">
        <f>IF(LEN($AA464)=0,"N",IF(LEN($AA464)&gt;1,"Error -- Availability entered in an incorrect format",IF($AA464='Control Panel'!$F$36,$AA464,IF($AA464='Control Panel'!$F$37,$AA464,IF($AA464='Control Panel'!$F$38,$AA464,IF($AA464='Control Panel'!$F$39,$AA464,IF($AA464='Control Panel'!$F$40,$AA464,IF($AA464='Control Panel'!$F$41,$AA464,"Error -- Availability entered in an incorrect format"))))))))</f>
        <v>N</v>
      </c>
    </row>
    <row r="465" spans="1:28" s="15" customFormat="1" ht="30" x14ac:dyDescent="0.25">
      <c r="A465" s="7">
        <v>453</v>
      </c>
      <c r="B465" s="279" t="s">
        <v>3157</v>
      </c>
      <c r="C465" s="281" t="s">
        <v>6</v>
      </c>
      <c r="D465" s="231"/>
      <c r="E465" s="268"/>
      <c r="F465" s="215" t="str">
        <f t="shared" si="14"/>
        <v>N/A</v>
      </c>
      <c r="G465" s="6"/>
      <c r="AA465" s="15" t="str">
        <f t="shared" si="15"/>
        <v/>
      </c>
      <c r="AB465" s="15" t="str">
        <f>IF(LEN($AA465)=0,"N",IF(LEN($AA465)&gt;1,"Error -- Availability entered in an incorrect format",IF($AA465='Control Panel'!$F$36,$AA465,IF($AA465='Control Panel'!$F$37,$AA465,IF($AA465='Control Panel'!$F$38,$AA465,IF($AA465='Control Panel'!$F$39,$AA465,IF($AA465='Control Panel'!$F$40,$AA465,IF($AA465='Control Panel'!$F$41,$AA465,"Error -- Availability entered in an incorrect format"))))))))</f>
        <v>N</v>
      </c>
    </row>
    <row r="466" spans="1:28" s="15" customFormat="1" x14ac:dyDescent="0.25">
      <c r="A466" s="7">
        <v>454</v>
      </c>
      <c r="B466" s="279" t="s">
        <v>3158</v>
      </c>
      <c r="C466" s="281" t="s">
        <v>5</v>
      </c>
      <c r="D466" s="231"/>
      <c r="E466" s="268"/>
      <c r="F466" s="215" t="str">
        <f t="shared" si="14"/>
        <v>N/A</v>
      </c>
      <c r="G466" s="6"/>
      <c r="AA466" s="15" t="str">
        <f t="shared" si="15"/>
        <v/>
      </c>
      <c r="AB466" s="15" t="str">
        <f>IF(LEN($AA466)=0,"N",IF(LEN($AA466)&gt;1,"Error -- Availability entered in an incorrect format",IF($AA466='Control Panel'!$F$36,$AA466,IF($AA466='Control Panel'!$F$37,$AA466,IF($AA466='Control Panel'!$F$38,$AA466,IF($AA466='Control Panel'!$F$39,$AA466,IF($AA466='Control Panel'!$F$40,$AA466,IF($AA466='Control Panel'!$F$41,$AA466,"Error -- Availability entered in an incorrect format"))))))))</f>
        <v>N</v>
      </c>
    </row>
    <row r="467" spans="1:28" s="15" customFormat="1" x14ac:dyDescent="0.25">
      <c r="A467" s="7">
        <v>455</v>
      </c>
      <c r="B467" s="279" t="s">
        <v>3159</v>
      </c>
      <c r="C467" s="281" t="s">
        <v>5</v>
      </c>
      <c r="D467" s="231"/>
      <c r="E467" s="268"/>
      <c r="F467" s="215" t="str">
        <f t="shared" si="14"/>
        <v>N/A</v>
      </c>
      <c r="G467" s="6"/>
      <c r="AA467" s="15" t="str">
        <f t="shared" si="15"/>
        <v/>
      </c>
      <c r="AB467" s="15" t="str">
        <f>IF(LEN($AA467)=0,"N",IF(LEN($AA467)&gt;1,"Error -- Availability entered in an incorrect format",IF($AA467='Control Panel'!$F$36,$AA467,IF($AA467='Control Panel'!$F$37,$AA467,IF($AA467='Control Panel'!$F$38,$AA467,IF($AA467='Control Panel'!$F$39,$AA467,IF($AA467='Control Panel'!$F$40,$AA467,IF($AA467='Control Panel'!$F$41,$AA467,"Error -- Availability entered in an incorrect format"))))))))</f>
        <v>N</v>
      </c>
    </row>
    <row r="468" spans="1:28" s="15" customFormat="1" ht="30" x14ac:dyDescent="0.25">
      <c r="A468" s="7">
        <v>456</v>
      </c>
      <c r="B468" s="279" t="s">
        <v>3160</v>
      </c>
      <c r="C468" s="281" t="s">
        <v>7</v>
      </c>
      <c r="D468" s="231"/>
      <c r="E468" s="268"/>
      <c r="F468" s="215" t="str">
        <f t="shared" si="14"/>
        <v>N/A</v>
      </c>
      <c r="G468" s="6"/>
      <c r="AA468" s="15" t="str">
        <f t="shared" si="15"/>
        <v/>
      </c>
      <c r="AB468" s="15" t="str">
        <f>IF(LEN($AA468)=0,"N",IF(LEN($AA468)&gt;1,"Error -- Availability entered in an incorrect format",IF($AA468='Control Panel'!$F$36,$AA468,IF($AA468='Control Panel'!$F$37,$AA468,IF($AA468='Control Panel'!$F$38,$AA468,IF($AA468='Control Panel'!$F$39,$AA468,IF($AA468='Control Panel'!$F$40,$AA468,IF($AA468='Control Panel'!$F$41,$AA468,"Error -- Availability entered in an incorrect format"))))))))</f>
        <v>N</v>
      </c>
    </row>
    <row r="469" spans="1:28" s="15" customFormat="1" ht="60" x14ac:dyDescent="0.25">
      <c r="A469" s="7">
        <v>457</v>
      </c>
      <c r="B469" s="279" t="s">
        <v>3161</v>
      </c>
      <c r="C469" s="281" t="s">
        <v>7</v>
      </c>
      <c r="D469" s="231"/>
      <c r="E469" s="268"/>
      <c r="F469" s="215" t="str">
        <f t="shared" si="14"/>
        <v>N/A</v>
      </c>
      <c r="G469" s="6"/>
      <c r="AA469" s="15" t="str">
        <f t="shared" si="15"/>
        <v/>
      </c>
      <c r="AB469" s="15" t="str">
        <f>IF(LEN($AA469)=0,"N",IF(LEN($AA469)&gt;1,"Error -- Availability entered in an incorrect format",IF($AA469='Control Panel'!$F$36,$AA469,IF($AA469='Control Panel'!$F$37,$AA469,IF($AA469='Control Panel'!$F$38,$AA469,IF($AA469='Control Panel'!$F$39,$AA469,IF($AA469='Control Panel'!$F$40,$AA469,IF($AA469='Control Panel'!$F$41,$AA469,"Error -- Availability entered in an incorrect format"))))))))</f>
        <v>N</v>
      </c>
    </row>
  </sheetData>
  <sheetProtection password="E125" sheet="1" objects="1" scenarios="1" formatCells="0" formatRows="0"/>
  <protectedRanges>
    <protectedRange sqref="D1:G1048576" name="Range1"/>
  </protectedRanges>
  <mergeCells count="12">
    <mergeCell ref="A11:G11"/>
    <mergeCell ref="A10:C10"/>
    <mergeCell ref="D10:G10"/>
    <mergeCell ref="A1:G1"/>
    <mergeCell ref="B2:G2"/>
    <mergeCell ref="B3:G3"/>
    <mergeCell ref="B4:G4"/>
    <mergeCell ref="B5:G5"/>
    <mergeCell ref="B6:G6"/>
    <mergeCell ref="B7:G7"/>
    <mergeCell ref="B8:G8"/>
    <mergeCell ref="A9:G9"/>
  </mergeCells>
  <conditionalFormatting sqref="A13:A469 C13:E469 G13:G469">
    <cfRule type="expression" dxfId="84" priority="5">
      <formula>$C13=""</formula>
    </cfRule>
  </conditionalFormatting>
  <conditionalFormatting sqref="B13:B469">
    <cfRule type="expression" dxfId="83" priority="4">
      <formula>$C13=""</formula>
    </cfRule>
  </conditionalFormatting>
  <conditionalFormatting sqref="F13:F469">
    <cfRule type="expression" dxfId="82" priority="3">
      <formula>$C13=""</formula>
    </cfRule>
  </conditionalFormatting>
  <conditionalFormatting sqref="A1:G1">
    <cfRule type="cellIs" dxfId="81" priority="1" operator="equal">
      <formula>"Replace this text with vendor name in the first module."</formula>
    </cfRule>
  </conditionalFormatting>
  <dataValidations count="1">
    <dataValidation type="decimal" allowBlank="1" showInputMessage="1" showErrorMessage="1" errorTitle="Invalid Response" error="Please enter number only and inlcude text in comments column." promptTitle="Cost" prompt="Please enter any related cost for specification compliance." sqref="E13:E469">
      <formula1>0</formula1>
      <formula2>1000000</formula2>
    </dataValidation>
  </dataValidations>
  <printOptions horizontalCentered="1"/>
  <pageMargins left="0.25" right="0.25" top="0.75" bottom="0.75" header="0.3" footer="0.3"/>
  <pageSetup scale="76" fitToHeight="0" orientation="landscape" r:id="rId1"/>
  <headerFooter>
    <oddHeader>&amp;C&amp;"Calibri,Bold"&amp;12City of Bend, OR - ERP System Solution Project RFP #IT14AA
&amp;"Calibri,Italic"&amp;A</oddHeader>
    <oddFooter>&amp;L&amp;"-,Bold"&amp;10&amp;U&amp;K01+019Priority&amp;"-,Regular"&amp;U
H - High | M - Medium | L - Low&amp;C&amp;10&amp;K01+019&amp;P of &amp;N&amp;R&amp;"-,Bold"&amp;10&amp;U&amp;K01+019Availability&amp;"-,Regular"&amp;U
Y - Yes | R - Reporting Tool | T - Third Party
M - Modification | F - Future | N - Not Available</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1505" r:id="rId4" name="Button 1">
              <controlPr defaultSize="0" print="0" autoFill="0" autoPict="0" macro="[0]!FormatSpecs">
                <anchor moveWithCells="1" sizeWithCells="1">
                  <from>
                    <xdr:col>5</xdr:col>
                    <xdr:colOff>1600200</xdr:colOff>
                    <xdr:row>9</xdr:row>
                    <xdr:rowOff>95250</xdr:rowOff>
                  </from>
                  <to>
                    <xdr:col>5</xdr:col>
                    <xdr:colOff>1600200</xdr:colOff>
                    <xdr:row>14</xdr:row>
                    <xdr:rowOff>104775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00000000-0000-0000-0000-000000000000}">
            <xm:f>D10='Control Panel'!$I$25</xm:f>
            <x14:dxf>
              <font>
                <color rgb="FFFFFF00"/>
              </font>
              <fill>
                <patternFill>
                  <fgColor indexed="64"/>
                  <bgColor rgb="FFBF311A"/>
                </patternFill>
              </fill>
            </x14:dxf>
          </x14:cfRule>
          <xm:sqref>D10:G10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errorTitle="Invalid Response" error="Please enter appropriate availability response." promptTitle="Please enter availability:" prompt="_x000a_  Y - Yes_x000a_  R - Reporting_x000a_  T - Third Party_x000a_  M - Modification_x000a_  F - Future_x000a_  N - Not Available_x000a__x000a__x000a_*Paste values permitted.">
          <x14:formula1>
            <xm:f>'Control Panel'!$F$36:$F$41</xm:f>
          </x14:formula1>
          <xm:sqref>D13:D469</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pageSetUpPr fitToPage="1"/>
  </sheetPr>
  <dimension ref="A1:AI77"/>
  <sheetViews>
    <sheetView showGridLines="0" showRowColHeaders="0" workbookViewId="0">
      <pane ySplit="12" topLeftCell="A13" activePane="bottomLeft" state="frozen"/>
      <selection activeCell="B16" sqref="B16"/>
      <selection pane="bottomLeft" activeCell="B16" sqref="B16"/>
    </sheetView>
  </sheetViews>
  <sheetFormatPr defaultColWidth="0" defaultRowHeight="15" x14ac:dyDescent="0.25"/>
  <cols>
    <col min="1" max="1" width="8.7109375" style="218" customWidth="1"/>
    <col min="2" max="2" width="65.7109375" style="219" customWidth="1"/>
    <col min="3" max="3" width="12.7109375" style="220" customWidth="1"/>
    <col min="4" max="4" width="12.7109375" style="221" customWidth="1"/>
    <col min="5" max="5" width="12.7109375" style="220" customWidth="1"/>
    <col min="6" max="6" width="27.7109375" style="222" customWidth="1"/>
    <col min="7" max="7" width="35.7109375" style="219" customWidth="1"/>
    <col min="8" max="8" width="3.7109375" style="2" customWidth="1"/>
    <col min="9" max="34" width="9.140625" style="2" hidden="1" customWidth="1"/>
    <col min="35" max="35" width="4.140625" style="2" hidden="1" customWidth="1"/>
    <col min="36" max="16384" width="9.140625" style="2" hidden="1"/>
  </cols>
  <sheetData>
    <row r="1" spans="1:35" ht="15" customHeight="1" x14ac:dyDescent="0.25">
      <c r="A1" s="548" t="str">
        <f>'Accounts Payable'!A1</f>
        <v>Replace this text with vendor name in the first module.</v>
      </c>
      <c r="B1" s="548"/>
      <c r="C1" s="548"/>
      <c r="D1" s="548"/>
      <c r="E1" s="548"/>
      <c r="F1" s="548"/>
      <c r="G1" s="548"/>
    </row>
    <row r="2" spans="1:35" x14ac:dyDescent="0.25">
      <c r="A2" s="210" t="s">
        <v>8</v>
      </c>
      <c r="B2" s="538" t="s">
        <v>193</v>
      </c>
      <c r="C2" s="538"/>
      <c r="D2" s="538"/>
      <c r="E2" s="538"/>
      <c r="F2" s="538"/>
      <c r="G2" s="538"/>
      <c r="AB2" s="2" t="s">
        <v>219</v>
      </c>
      <c r="AC2" s="2">
        <f>SUBTOTAL(3,A13:A77)</f>
        <v>65</v>
      </c>
    </row>
    <row r="3" spans="1:35" ht="45" customHeight="1" x14ac:dyDescent="0.25">
      <c r="A3" s="232" t="str">
        <f>'Control Panel'!F36</f>
        <v>Y</v>
      </c>
      <c r="B3" s="543" t="str">
        <f>'Control Panel'!H36</f>
        <v>Functionality is provided out of the box through the completion of a task associated with a routine configurable area that includes, but is not limited to, user-defined fields, delivered or configurable workflows, alerts or notifications, standard import/export, table driven setups and standard reports with no changes.  These configuration areas will not be affected by a future upgrade.  The proposed services include implementation and training on this functionality, unless specifically excluded in the Statement of Work, as part of the deployment of the solution.</v>
      </c>
      <c r="C3" s="543"/>
      <c r="D3" s="543"/>
      <c r="E3" s="543"/>
      <c r="F3" s="543"/>
      <c r="G3" s="543"/>
    </row>
    <row r="4" spans="1:35" x14ac:dyDescent="0.25">
      <c r="A4" s="233" t="str">
        <f>'Control Panel'!F37</f>
        <v>R</v>
      </c>
      <c r="B4" s="544" t="str">
        <f>'Control Panel'!H37</f>
        <v>Functionality is provided through reports generated using proposed Reporting Tools.</v>
      </c>
      <c r="C4" s="544"/>
      <c r="D4" s="544"/>
      <c r="E4" s="544"/>
      <c r="F4" s="544"/>
      <c r="G4" s="544"/>
    </row>
    <row r="5" spans="1:35" ht="30" customHeight="1" x14ac:dyDescent="0.25">
      <c r="A5" s="232" t="str">
        <f>'Control Panel'!F38</f>
        <v>T</v>
      </c>
      <c r="B5" s="543" t="str">
        <f>'Control Panel'!H38</f>
        <v>Functionality is provided by proposed third party functionality (i.e., third party is defined as a separate software vendor from the primary software vendor).  The pricing of all third party products that provide this functionality MUST be included in the cost proposal.</v>
      </c>
      <c r="C5" s="543"/>
      <c r="D5" s="543"/>
      <c r="E5" s="543"/>
      <c r="F5" s="543"/>
      <c r="G5" s="543"/>
    </row>
    <row r="6" spans="1:35" x14ac:dyDescent="0.25">
      <c r="A6" s="233" t="str">
        <f>'Control Panel'!F39</f>
        <v>M</v>
      </c>
      <c r="B6" s="544" t="str">
        <f>'Control Panel'!H39</f>
        <v>Functionality is provided through customization to the application, including creation of a new workflow or development of a custom interface, that may have an impact on future upgradability.</v>
      </c>
      <c r="C6" s="544"/>
      <c r="D6" s="544"/>
      <c r="E6" s="544"/>
      <c r="F6" s="544"/>
      <c r="G6" s="544"/>
    </row>
    <row r="7" spans="1:35" ht="16.5" customHeight="1" x14ac:dyDescent="0.25">
      <c r="A7" s="232" t="str">
        <f>'Control Panel'!F40</f>
        <v>F</v>
      </c>
      <c r="B7" s="543" t="str">
        <f>'Control Panel'!H40</f>
        <v>Functionality is provided through a future general availability (GA) release that is scheduled to occur within 1 year of the proposal response.</v>
      </c>
      <c r="C7" s="543"/>
      <c r="D7" s="543"/>
      <c r="E7" s="543"/>
      <c r="F7" s="543"/>
      <c r="G7" s="543"/>
    </row>
    <row r="8" spans="1:35" x14ac:dyDescent="0.25">
      <c r="A8" s="233" t="str">
        <f>'Control Panel'!F41</f>
        <v>N</v>
      </c>
      <c r="B8" s="544" t="str">
        <f>'Control Panel'!H41</f>
        <v>Functionality is not provided.</v>
      </c>
      <c r="C8" s="544"/>
      <c r="D8" s="544"/>
      <c r="E8" s="544"/>
      <c r="F8" s="544"/>
      <c r="G8" s="544"/>
    </row>
    <row r="9" spans="1:35" x14ac:dyDescent="0.25">
      <c r="A9" s="545" t="str">
        <f>'Control Panel'!I25</f>
        <v>Replace this text with the primary product name(s) which satisfy requirements.</v>
      </c>
      <c r="B9" s="546"/>
      <c r="C9" s="546"/>
      <c r="D9" s="546"/>
      <c r="E9" s="546"/>
      <c r="F9" s="546"/>
      <c r="G9" s="547"/>
    </row>
    <row r="10" spans="1:35" ht="15" customHeight="1" x14ac:dyDescent="0.25">
      <c r="A10" s="541" t="str">
        <f>'Control Panel'!F66&amp;" - "&amp;'Control Panel'!E66</f>
        <v>4.21 - Permitting</v>
      </c>
      <c r="B10" s="541"/>
      <c r="C10" s="541"/>
      <c r="D10" s="542" t="str">
        <f>A9</f>
        <v>Replace this text with the primary product name(s) which satisfy requirements.</v>
      </c>
      <c r="E10" s="542"/>
      <c r="F10" s="542"/>
      <c r="G10" s="542"/>
    </row>
    <row r="11" spans="1:35" ht="15" customHeight="1" x14ac:dyDescent="0.25">
      <c r="A11" s="540" t="s">
        <v>669</v>
      </c>
      <c r="B11" s="540"/>
      <c r="C11" s="540"/>
      <c r="D11" s="540"/>
      <c r="E11" s="540"/>
      <c r="F11" s="540"/>
      <c r="G11" s="540"/>
      <c r="AA11" s="2" t="s">
        <v>30</v>
      </c>
      <c r="AI11" s="3"/>
    </row>
    <row r="12" spans="1:35" ht="15" customHeight="1" x14ac:dyDescent="0.25">
      <c r="A12" s="269" t="str">
        <f>'Accounts Payable'!A12</f>
        <v>Number</v>
      </c>
      <c r="B12" s="270" t="str">
        <f>'Accounts Payable'!B12</f>
        <v>Application Requirements</v>
      </c>
      <c r="C12" s="271" t="str">
        <f>'Accounts Payable'!C12</f>
        <v>Priority</v>
      </c>
      <c r="D12" s="269" t="str">
        <f>'Accounts Payable'!D12</f>
        <v>Availability</v>
      </c>
      <c r="E12" s="271" t="str">
        <f>'Accounts Payable'!E12</f>
        <v>Cost</v>
      </c>
      <c r="F12" s="270" t="str">
        <f>'Accounts Payable'!F12</f>
        <v>Required Product(s)</v>
      </c>
      <c r="G12" s="270" t="str">
        <f>'Accounts Payable'!G12</f>
        <v>Comments</v>
      </c>
      <c r="AA12" s="4" t="s">
        <v>27</v>
      </c>
      <c r="AC12" s="5">
        <f>COUNTIF(AB:AB,"Error -- Availability entered in an incorrect format")</f>
        <v>0</v>
      </c>
    </row>
    <row r="13" spans="1:35" s="15" customFormat="1" x14ac:dyDescent="0.25">
      <c r="A13" s="7">
        <v>1</v>
      </c>
      <c r="B13" s="280" t="s">
        <v>2345</v>
      </c>
      <c r="C13" s="281"/>
      <c r="D13" s="7"/>
      <c r="E13" s="267"/>
      <c r="F13" s="215" t="str">
        <f>IF($D$10=$A$9,"N/A",$D$10)</f>
        <v>N/A</v>
      </c>
      <c r="G13" s="10"/>
      <c r="AA13" s="15" t="str">
        <f>TRIM($D13)</f>
        <v/>
      </c>
      <c r="AB13" s="15" t="str">
        <f>IF(LEN($AA13)=0,"N",IF(LEN($AA13)&gt;1,"Error -- Availability entered in an incorrect format",IF($AA13='Control Panel'!$F$36,$AA13,IF($AA13='Control Panel'!$F$37,$AA13,IF($AA13='Control Panel'!$F$38,$AA13,IF($AA13='Control Panel'!$F$39,$AA13,IF($AA13='Control Panel'!$F$40,$AA13,IF($AA13='Control Panel'!$F$41,$AA13,"Error -- Availability entered in an incorrect format"))))))))</f>
        <v>N</v>
      </c>
    </row>
    <row r="14" spans="1:35" s="15" customFormat="1" ht="60" x14ac:dyDescent="0.25">
      <c r="A14" s="7">
        <v>2</v>
      </c>
      <c r="B14" s="279" t="s">
        <v>3162</v>
      </c>
      <c r="C14" s="277" t="s">
        <v>6</v>
      </c>
      <c r="D14" s="7"/>
      <c r="E14" s="267"/>
      <c r="F14" s="215" t="str">
        <f t="shared" ref="F14:F77" si="0">IF($D$10=$A$9,"N/A",$D$10)</f>
        <v>N/A</v>
      </c>
      <c r="G14" s="10"/>
      <c r="AA14" s="15" t="str">
        <f t="shared" ref="AA14:AA77" si="1">TRIM($D14)</f>
        <v/>
      </c>
      <c r="AB14" s="15" t="str">
        <f>IF(LEN($AA14)=0,"N",IF(LEN($AA14)&gt;1,"Error -- Availability entered in an incorrect format",IF($AA14='Control Panel'!$F$36,$AA14,IF($AA14='Control Panel'!$F$37,$AA14,IF($AA14='Control Panel'!$F$38,$AA14,IF($AA14='Control Panel'!$F$39,$AA14,IF($AA14='Control Panel'!$F$40,$AA14,IF($AA14='Control Panel'!$F$41,$AA14,"Error -- Availability entered in an incorrect format"))))))))</f>
        <v>N</v>
      </c>
    </row>
    <row r="15" spans="1:35" s="13" customFormat="1" ht="30" x14ac:dyDescent="0.25">
      <c r="A15" s="7">
        <v>3</v>
      </c>
      <c r="B15" s="279" t="s">
        <v>3163</v>
      </c>
      <c r="C15" s="277" t="s">
        <v>5</v>
      </c>
      <c r="D15" s="7"/>
      <c r="E15" s="267"/>
      <c r="F15" s="215" t="str">
        <f t="shared" si="0"/>
        <v>N/A</v>
      </c>
      <c r="G15" s="10"/>
      <c r="AA15" s="13" t="str">
        <f t="shared" si="1"/>
        <v/>
      </c>
      <c r="AB15" s="13" t="str">
        <f>IF(LEN($AA15)=0,"N",IF(LEN($AA15)&gt;1,"Error -- Availability entered in an incorrect format",IF($AA15='Control Panel'!$F$36,$AA15,IF($AA15='Control Panel'!$F$37,$AA15,IF($AA15='Control Panel'!$F$38,$AA15,IF($AA15='Control Panel'!$F$39,$AA15,IF($AA15='Control Panel'!$F$40,$AA15,IF($AA15='Control Panel'!$F$41,$AA15,"Error -- Availability entered in an incorrect format"))))))))</f>
        <v>N</v>
      </c>
    </row>
    <row r="16" spans="1:35" s="13" customFormat="1" ht="45" x14ac:dyDescent="0.25">
      <c r="A16" s="7">
        <v>4</v>
      </c>
      <c r="B16" s="279" t="s">
        <v>3164</v>
      </c>
      <c r="C16" s="277" t="s">
        <v>5</v>
      </c>
      <c r="D16" s="7"/>
      <c r="E16" s="267"/>
      <c r="F16" s="215" t="str">
        <f t="shared" si="0"/>
        <v>N/A</v>
      </c>
      <c r="G16" s="10"/>
      <c r="AA16" s="13" t="str">
        <f t="shared" si="1"/>
        <v/>
      </c>
      <c r="AB16" s="13" t="str">
        <f>IF(LEN($AA16)=0,"N",IF(LEN($AA16)&gt;1,"Error -- Availability entered in an incorrect format",IF($AA16='Control Panel'!$F$36,$AA16,IF($AA16='Control Panel'!$F$37,$AA16,IF($AA16='Control Panel'!$F$38,$AA16,IF($AA16='Control Panel'!$F$39,$AA16,IF($AA16='Control Panel'!$F$40,$AA16,IF($AA16='Control Panel'!$F$41,$AA16,"Error -- Availability entered in an incorrect format"))))))))</f>
        <v>N</v>
      </c>
    </row>
    <row r="17" spans="1:28" s="13" customFormat="1" ht="45" x14ac:dyDescent="0.25">
      <c r="A17" s="7">
        <v>5</v>
      </c>
      <c r="B17" s="350" t="s">
        <v>3165</v>
      </c>
      <c r="C17" s="277" t="s">
        <v>5</v>
      </c>
      <c r="D17" s="7"/>
      <c r="E17" s="267"/>
      <c r="F17" s="215" t="str">
        <f t="shared" si="0"/>
        <v>N/A</v>
      </c>
      <c r="G17" s="10"/>
      <c r="AA17" s="13" t="str">
        <f t="shared" si="1"/>
        <v/>
      </c>
      <c r="AB17" s="13" t="str">
        <f>IF(LEN($AA17)=0,"N",IF(LEN($AA17)&gt;1,"Error -- Availability entered in an incorrect format",IF($AA17='Control Panel'!$F$36,$AA17,IF($AA17='Control Panel'!$F$37,$AA17,IF($AA17='Control Panel'!$F$38,$AA17,IF($AA17='Control Panel'!$F$39,$AA17,IF($AA17='Control Panel'!$F$40,$AA17,IF($AA17='Control Panel'!$F$41,$AA17,"Error -- Availability entered in an incorrect format"))))))))</f>
        <v>N</v>
      </c>
    </row>
    <row r="18" spans="1:28" s="13" customFormat="1" x14ac:dyDescent="0.25">
      <c r="A18" s="7">
        <v>6</v>
      </c>
      <c r="B18" s="375" t="s">
        <v>3166</v>
      </c>
      <c r="C18" s="281" t="s">
        <v>5</v>
      </c>
      <c r="D18" s="7"/>
      <c r="E18" s="267"/>
      <c r="F18" s="215" t="str">
        <f t="shared" si="0"/>
        <v>N/A</v>
      </c>
      <c r="G18" s="10"/>
      <c r="AA18" s="13" t="str">
        <f t="shared" si="1"/>
        <v/>
      </c>
      <c r="AB18" s="13" t="str">
        <f>IF(LEN($AA18)=0,"N",IF(LEN($AA18)&gt;1,"Error -- Availability entered in an incorrect format",IF($AA18='Control Panel'!$F$36,$AA18,IF($AA18='Control Panel'!$F$37,$AA18,IF($AA18='Control Panel'!$F$38,$AA18,IF($AA18='Control Panel'!$F$39,$AA18,IF($AA18='Control Panel'!$F$40,$AA18,IF($AA18='Control Panel'!$F$41,$AA18,"Error -- Availability entered in an incorrect format"))))))))</f>
        <v>N</v>
      </c>
    </row>
    <row r="19" spans="1:28" s="13" customFormat="1" ht="45" x14ac:dyDescent="0.25">
      <c r="A19" s="7">
        <v>7</v>
      </c>
      <c r="B19" s="350" t="s">
        <v>3167</v>
      </c>
      <c r="C19" s="277" t="s">
        <v>5</v>
      </c>
      <c r="D19" s="7"/>
      <c r="E19" s="267"/>
      <c r="F19" s="215" t="str">
        <f t="shared" si="0"/>
        <v>N/A</v>
      </c>
      <c r="G19" s="10"/>
      <c r="AA19" s="13" t="str">
        <f t="shared" si="1"/>
        <v/>
      </c>
      <c r="AB19" s="13" t="str">
        <f>IF(LEN($AA19)=0,"N",IF(LEN($AA19)&gt;1,"Error -- Availability entered in an incorrect format",IF($AA19='Control Panel'!$F$36,$AA19,IF($AA19='Control Panel'!$F$37,$AA19,IF($AA19='Control Panel'!$F$38,$AA19,IF($AA19='Control Panel'!$F$39,$AA19,IF($AA19='Control Panel'!$F$40,$AA19,IF($AA19='Control Panel'!$F$41,$AA19,"Error -- Availability entered in an incorrect format"))))))))</f>
        <v>N</v>
      </c>
    </row>
    <row r="20" spans="1:28" s="13" customFormat="1" ht="75" x14ac:dyDescent="0.25">
      <c r="A20" s="7">
        <v>8</v>
      </c>
      <c r="B20" s="350" t="s">
        <v>3168</v>
      </c>
      <c r="C20" s="277" t="s">
        <v>5</v>
      </c>
      <c r="D20" s="7"/>
      <c r="E20" s="267"/>
      <c r="F20" s="215" t="str">
        <f t="shared" si="0"/>
        <v>N/A</v>
      </c>
      <c r="G20" s="10"/>
      <c r="AA20" s="13" t="str">
        <f t="shared" si="1"/>
        <v/>
      </c>
      <c r="AB20" s="13" t="str">
        <f>IF(LEN($AA20)=0,"N",IF(LEN($AA20)&gt;1,"Error -- Availability entered in an incorrect format",IF($AA20='Control Panel'!$F$36,$AA20,IF($AA20='Control Panel'!$F$37,$AA20,IF($AA20='Control Panel'!$F$38,$AA20,IF($AA20='Control Panel'!$F$39,$AA20,IF($AA20='Control Panel'!$F$40,$AA20,IF($AA20='Control Panel'!$F$41,$AA20,"Error -- Availability entered in an incorrect format"))))))))</f>
        <v>N</v>
      </c>
    </row>
    <row r="21" spans="1:28" s="13" customFormat="1" ht="45" x14ac:dyDescent="0.25">
      <c r="A21" s="7">
        <v>9</v>
      </c>
      <c r="B21" s="350" t="s">
        <v>3169</v>
      </c>
      <c r="C21" s="277" t="s">
        <v>5</v>
      </c>
      <c r="D21" s="7"/>
      <c r="E21" s="267"/>
      <c r="F21" s="215" t="str">
        <f t="shared" si="0"/>
        <v>N/A</v>
      </c>
      <c r="G21" s="10"/>
      <c r="AA21" s="13" t="str">
        <f t="shared" si="1"/>
        <v/>
      </c>
      <c r="AB21" s="13" t="str">
        <f>IF(LEN($AA21)=0,"N",IF(LEN($AA21)&gt;1,"Error -- Availability entered in an incorrect format",IF($AA21='Control Panel'!$F$36,$AA21,IF($AA21='Control Panel'!$F$37,$AA21,IF($AA21='Control Panel'!$F$38,$AA21,IF($AA21='Control Panel'!$F$39,$AA21,IF($AA21='Control Panel'!$F$40,$AA21,IF($AA21='Control Panel'!$F$41,$AA21,"Error -- Availability entered in an incorrect format"))))))))</f>
        <v>N</v>
      </c>
    </row>
    <row r="22" spans="1:28" s="13" customFormat="1" ht="30" x14ac:dyDescent="0.25">
      <c r="A22" s="7">
        <v>10</v>
      </c>
      <c r="B22" s="279" t="s">
        <v>3170</v>
      </c>
      <c r="C22" s="277" t="s">
        <v>7</v>
      </c>
      <c r="D22" s="7"/>
      <c r="E22" s="267"/>
      <c r="F22" s="215" t="str">
        <f t="shared" si="0"/>
        <v>N/A</v>
      </c>
      <c r="G22" s="10"/>
      <c r="AA22" s="13" t="str">
        <f t="shared" si="1"/>
        <v/>
      </c>
      <c r="AB22" s="13" t="str">
        <f>IF(LEN($AA22)=0,"N",IF(LEN($AA22)&gt;1,"Error -- Availability entered in an incorrect format",IF($AA22='Control Panel'!$F$36,$AA22,IF($AA22='Control Panel'!$F$37,$AA22,IF($AA22='Control Panel'!$F$38,$AA22,IF($AA22='Control Panel'!$F$39,$AA22,IF($AA22='Control Panel'!$F$40,$AA22,IF($AA22='Control Panel'!$F$41,$AA22,"Error -- Availability entered in an incorrect format"))))))))</f>
        <v>N</v>
      </c>
    </row>
    <row r="23" spans="1:28" s="13" customFormat="1" ht="45" x14ac:dyDescent="0.25">
      <c r="A23" s="7">
        <v>11</v>
      </c>
      <c r="B23" s="350" t="s">
        <v>3171</v>
      </c>
      <c r="C23" s="351" t="s">
        <v>5</v>
      </c>
      <c r="D23" s="7"/>
      <c r="E23" s="267"/>
      <c r="F23" s="215" t="str">
        <f t="shared" si="0"/>
        <v>N/A</v>
      </c>
      <c r="G23" s="10"/>
      <c r="AA23" s="13" t="str">
        <f t="shared" si="1"/>
        <v/>
      </c>
      <c r="AB23" s="13" t="str">
        <f>IF(LEN($AA23)=0,"N",IF(LEN($AA23)&gt;1,"Error -- Availability entered in an incorrect format",IF($AA23='Control Panel'!$F$36,$AA23,IF($AA23='Control Panel'!$F$37,$AA23,IF($AA23='Control Panel'!$F$38,$AA23,IF($AA23='Control Panel'!$F$39,$AA23,IF($AA23='Control Panel'!$F$40,$AA23,IF($AA23='Control Panel'!$F$41,$AA23,"Error -- Availability entered in an incorrect format"))))))))</f>
        <v>N</v>
      </c>
    </row>
    <row r="24" spans="1:28" s="13" customFormat="1" x14ac:dyDescent="0.25">
      <c r="A24" s="7">
        <v>12</v>
      </c>
      <c r="B24" s="280" t="s">
        <v>2549</v>
      </c>
      <c r="C24" s="281"/>
      <c r="D24" s="7"/>
      <c r="E24" s="267"/>
      <c r="F24" s="215" t="str">
        <f t="shared" si="0"/>
        <v>N/A</v>
      </c>
      <c r="G24" s="10"/>
      <c r="AA24" s="13" t="str">
        <f t="shared" si="1"/>
        <v/>
      </c>
      <c r="AB24" s="13" t="str">
        <f>IF(LEN($AA24)=0,"N",IF(LEN($AA24)&gt;1,"Error -- Availability entered in an incorrect format",IF($AA24='Control Panel'!$F$36,$AA24,IF($AA24='Control Panel'!$F$37,$AA24,IF($AA24='Control Panel'!$F$38,$AA24,IF($AA24='Control Panel'!$F$39,$AA24,IF($AA24='Control Panel'!$F$40,$AA24,IF($AA24='Control Panel'!$F$41,$AA24,"Error -- Availability entered in an incorrect format"))))))))</f>
        <v>N</v>
      </c>
    </row>
    <row r="25" spans="1:28" s="15" customFormat="1" x14ac:dyDescent="0.25">
      <c r="A25" s="7">
        <v>13</v>
      </c>
      <c r="B25" s="287" t="s">
        <v>3172</v>
      </c>
      <c r="C25" s="281" t="s">
        <v>6</v>
      </c>
      <c r="D25" s="12"/>
      <c r="E25" s="268"/>
      <c r="F25" s="215" t="str">
        <f t="shared" si="0"/>
        <v>N/A</v>
      </c>
      <c r="G25" s="6"/>
      <c r="AA25" s="15" t="str">
        <f t="shared" si="1"/>
        <v/>
      </c>
      <c r="AB25" s="15" t="str">
        <f>IF(LEN($AA25)=0,"N",IF(LEN($AA25)&gt;1,"Error -- Availability entered in an incorrect format",IF($AA25='Control Panel'!$F$36,$AA25,IF($AA25='Control Panel'!$F$37,$AA25,IF($AA25='Control Panel'!$F$38,$AA25,IF($AA25='Control Panel'!$F$39,$AA25,IF($AA25='Control Panel'!$F$40,$AA25,IF($AA25='Control Panel'!$F$41,$AA25,"Error -- Availability entered in an incorrect format"))))))))</f>
        <v>N</v>
      </c>
    </row>
    <row r="26" spans="1:28" s="15" customFormat="1" ht="30" x14ac:dyDescent="0.25">
      <c r="A26" s="7">
        <v>14</v>
      </c>
      <c r="B26" s="278" t="s">
        <v>3173</v>
      </c>
      <c r="C26" s="277" t="s">
        <v>5</v>
      </c>
      <c r="D26" s="12"/>
      <c r="E26" s="268"/>
      <c r="F26" s="215" t="str">
        <f t="shared" si="0"/>
        <v>N/A</v>
      </c>
      <c r="G26" s="6"/>
      <c r="AA26" s="15" t="str">
        <f t="shared" si="1"/>
        <v/>
      </c>
      <c r="AB26" s="15" t="str">
        <f>IF(LEN($AA26)=0,"N",IF(LEN($AA26)&gt;1,"Error -- Availability entered in an incorrect format",IF($AA26='Control Panel'!$F$36,$AA26,IF($AA26='Control Panel'!$F$37,$AA26,IF($AA26='Control Panel'!$F$38,$AA26,IF($AA26='Control Panel'!$F$39,$AA26,IF($AA26='Control Panel'!$F$40,$AA26,IF($AA26='Control Panel'!$F$41,$AA26,"Error -- Availability entered in an incorrect format"))))))))</f>
        <v>N</v>
      </c>
    </row>
    <row r="27" spans="1:28" s="15" customFormat="1" ht="30" x14ac:dyDescent="0.25">
      <c r="A27" s="7">
        <v>15</v>
      </c>
      <c r="B27" s="278" t="s">
        <v>3174</v>
      </c>
      <c r="C27" s="277" t="s">
        <v>5</v>
      </c>
      <c r="D27" s="12"/>
      <c r="E27" s="268"/>
      <c r="F27" s="215" t="str">
        <f t="shared" si="0"/>
        <v>N/A</v>
      </c>
      <c r="G27" s="6"/>
      <c r="AA27" s="15" t="str">
        <f t="shared" si="1"/>
        <v/>
      </c>
      <c r="AB27" s="15" t="str">
        <f>IF(LEN($AA27)=0,"N",IF(LEN($AA27)&gt;1,"Error -- Availability entered in an incorrect format",IF($AA27='Control Panel'!$F$36,$AA27,IF($AA27='Control Panel'!$F$37,$AA27,IF($AA27='Control Panel'!$F$38,$AA27,IF($AA27='Control Panel'!$F$39,$AA27,IF($AA27='Control Panel'!$F$40,$AA27,IF($AA27='Control Panel'!$F$41,$AA27,"Error -- Availability entered in an incorrect format"))))))))</f>
        <v>N</v>
      </c>
    </row>
    <row r="28" spans="1:28" s="15" customFormat="1" ht="30" x14ac:dyDescent="0.25">
      <c r="A28" s="7">
        <v>16</v>
      </c>
      <c r="B28" s="279" t="s">
        <v>3175</v>
      </c>
      <c r="C28" s="277" t="s">
        <v>6</v>
      </c>
      <c r="D28" s="12"/>
      <c r="E28" s="268"/>
      <c r="F28" s="215" t="str">
        <f t="shared" si="0"/>
        <v>N/A</v>
      </c>
      <c r="G28" s="6"/>
      <c r="AA28" s="15" t="str">
        <f t="shared" si="1"/>
        <v/>
      </c>
      <c r="AB28" s="15" t="str">
        <f>IF(LEN($AA28)=0,"N",IF(LEN($AA28)&gt;1,"Error -- Availability entered in an incorrect format",IF($AA28='Control Panel'!$F$36,$AA28,IF($AA28='Control Panel'!$F$37,$AA28,IF($AA28='Control Panel'!$F$38,$AA28,IF($AA28='Control Panel'!$F$39,$AA28,IF($AA28='Control Panel'!$F$40,$AA28,IF($AA28='Control Panel'!$F$41,$AA28,"Error -- Availability entered in an incorrect format"))))))))</f>
        <v>N</v>
      </c>
    </row>
    <row r="29" spans="1:28" s="15" customFormat="1" ht="30" x14ac:dyDescent="0.25">
      <c r="A29" s="7">
        <v>17</v>
      </c>
      <c r="B29" s="350" t="s">
        <v>3176</v>
      </c>
      <c r="C29" s="351" t="s">
        <v>5</v>
      </c>
      <c r="D29" s="12"/>
      <c r="E29" s="268"/>
      <c r="F29" s="215" t="str">
        <f t="shared" si="0"/>
        <v>N/A</v>
      </c>
      <c r="G29" s="6"/>
      <c r="AA29" s="15" t="str">
        <f t="shared" si="1"/>
        <v/>
      </c>
      <c r="AB29" s="15" t="str">
        <f>IF(LEN($AA29)=0,"N",IF(LEN($AA29)&gt;1,"Error -- Availability entered in an incorrect format",IF($AA29='Control Panel'!$F$36,$AA29,IF($AA29='Control Panel'!$F$37,$AA29,IF($AA29='Control Panel'!$F$38,$AA29,IF($AA29='Control Panel'!$F$39,$AA29,IF($AA29='Control Panel'!$F$40,$AA29,IF($AA29='Control Panel'!$F$41,$AA29,"Error -- Availability entered in an incorrect format"))))))))</f>
        <v>N</v>
      </c>
    </row>
    <row r="30" spans="1:28" s="15" customFormat="1" ht="45" x14ac:dyDescent="0.25">
      <c r="A30" s="7">
        <v>18</v>
      </c>
      <c r="B30" s="350" t="s">
        <v>3177</v>
      </c>
      <c r="C30" s="277" t="s">
        <v>5</v>
      </c>
      <c r="D30" s="12"/>
      <c r="E30" s="268"/>
      <c r="F30" s="215" t="str">
        <f t="shared" si="0"/>
        <v>N/A</v>
      </c>
      <c r="G30" s="6"/>
      <c r="AA30" s="15" t="str">
        <f t="shared" si="1"/>
        <v/>
      </c>
      <c r="AB30" s="15" t="str">
        <f>IF(LEN($AA30)=0,"N",IF(LEN($AA30)&gt;1,"Error -- Availability entered in an incorrect format",IF($AA30='Control Panel'!$F$36,$AA30,IF($AA30='Control Panel'!$F$37,$AA30,IF($AA30='Control Panel'!$F$38,$AA30,IF($AA30='Control Panel'!$F$39,$AA30,IF($AA30='Control Panel'!$F$40,$AA30,IF($AA30='Control Panel'!$F$41,$AA30,"Error -- Availability entered in an incorrect format"))))))))</f>
        <v>N</v>
      </c>
    </row>
    <row r="31" spans="1:28" s="15" customFormat="1" ht="30" x14ac:dyDescent="0.25">
      <c r="A31" s="7">
        <v>19</v>
      </c>
      <c r="B31" s="350" t="s">
        <v>3178</v>
      </c>
      <c r="C31" s="277" t="s">
        <v>5</v>
      </c>
      <c r="D31" s="231"/>
      <c r="E31" s="268"/>
      <c r="F31" s="215" t="str">
        <f t="shared" si="0"/>
        <v>N/A</v>
      </c>
      <c r="G31" s="6"/>
      <c r="AA31" s="15" t="str">
        <f t="shared" si="1"/>
        <v/>
      </c>
      <c r="AB31" s="15" t="str">
        <f>IF(LEN($AA31)=0,"N",IF(LEN($AA31)&gt;1,"Error -- Availability entered in an incorrect format",IF($AA31='Control Panel'!$F$36,$AA31,IF($AA31='Control Panel'!$F$37,$AA31,IF($AA31='Control Panel'!$F$38,$AA31,IF($AA31='Control Panel'!$F$39,$AA31,IF($AA31='Control Panel'!$F$40,$AA31,IF($AA31='Control Panel'!$F$41,$AA31,"Error -- Availability entered in an incorrect format"))))))))</f>
        <v>N</v>
      </c>
    </row>
    <row r="32" spans="1:28" s="15" customFormat="1" ht="30" x14ac:dyDescent="0.25">
      <c r="A32" s="7">
        <v>20</v>
      </c>
      <c r="B32" s="350" t="s">
        <v>3179</v>
      </c>
      <c r="C32" s="277" t="s">
        <v>5</v>
      </c>
      <c r="D32" s="231"/>
      <c r="E32" s="268"/>
      <c r="F32" s="215" t="str">
        <f t="shared" si="0"/>
        <v>N/A</v>
      </c>
      <c r="G32" s="6"/>
      <c r="AA32" s="15" t="str">
        <f t="shared" si="1"/>
        <v/>
      </c>
      <c r="AB32" s="15" t="str">
        <f>IF(LEN($AA32)=0,"N",IF(LEN($AA32)&gt;1,"Error -- Availability entered in an incorrect format",IF($AA32='Control Panel'!$F$36,$AA32,IF($AA32='Control Panel'!$F$37,$AA32,IF($AA32='Control Panel'!$F$38,$AA32,IF($AA32='Control Panel'!$F$39,$AA32,IF($AA32='Control Panel'!$F$40,$AA32,IF($AA32='Control Panel'!$F$41,$AA32,"Error -- Availability entered in an incorrect format"))))))))</f>
        <v>N</v>
      </c>
    </row>
    <row r="33" spans="1:28" s="15" customFormat="1" ht="30" x14ac:dyDescent="0.25">
      <c r="A33" s="7">
        <v>21</v>
      </c>
      <c r="B33" s="279" t="s">
        <v>3180</v>
      </c>
      <c r="C33" s="277" t="s">
        <v>5</v>
      </c>
      <c r="D33" s="231"/>
      <c r="E33" s="268"/>
      <c r="F33" s="215" t="str">
        <f t="shared" si="0"/>
        <v>N/A</v>
      </c>
      <c r="G33" s="6"/>
      <c r="AA33" s="15" t="str">
        <f t="shared" si="1"/>
        <v/>
      </c>
      <c r="AB33" s="15" t="str">
        <f>IF(LEN($AA33)=0,"N",IF(LEN($AA33)&gt;1,"Error -- Availability entered in an incorrect format",IF($AA33='Control Panel'!$F$36,$AA33,IF($AA33='Control Panel'!$F$37,$AA33,IF($AA33='Control Panel'!$F$38,$AA33,IF($AA33='Control Panel'!$F$39,$AA33,IF($AA33='Control Panel'!$F$40,$AA33,IF($AA33='Control Panel'!$F$41,$AA33,"Error -- Availability entered in an incorrect format"))))))))</f>
        <v>N</v>
      </c>
    </row>
    <row r="34" spans="1:28" s="15" customFormat="1" ht="45" x14ac:dyDescent="0.25">
      <c r="A34" s="7">
        <v>22</v>
      </c>
      <c r="B34" s="279" t="s">
        <v>3181</v>
      </c>
      <c r="C34" s="277" t="s">
        <v>5</v>
      </c>
      <c r="D34" s="231"/>
      <c r="E34" s="268"/>
      <c r="F34" s="215" t="str">
        <f t="shared" si="0"/>
        <v>N/A</v>
      </c>
      <c r="G34" s="6"/>
      <c r="AA34" s="15" t="str">
        <f t="shared" si="1"/>
        <v/>
      </c>
      <c r="AB34" s="15" t="str">
        <f>IF(LEN($AA34)=0,"N",IF(LEN($AA34)&gt;1,"Error -- Availability entered in an incorrect format",IF($AA34='Control Panel'!$F$36,$AA34,IF($AA34='Control Panel'!$F$37,$AA34,IF($AA34='Control Panel'!$F$38,$AA34,IF($AA34='Control Panel'!$F$39,$AA34,IF($AA34='Control Panel'!$F$40,$AA34,IF($AA34='Control Panel'!$F$41,$AA34,"Error -- Availability entered in an incorrect format"))))))))</f>
        <v>N</v>
      </c>
    </row>
    <row r="35" spans="1:28" s="15" customFormat="1" x14ac:dyDescent="0.25">
      <c r="A35" s="7">
        <v>23</v>
      </c>
      <c r="B35" s="279" t="s">
        <v>3182</v>
      </c>
      <c r="C35" s="277" t="s">
        <v>5</v>
      </c>
      <c r="D35" s="231"/>
      <c r="E35" s="268"/>
      <c r="F35" s="215" t="str">
        <f t="shared" si="0"/>
        <v>N/A</v>
      </c>
      <c r="G35" s="6"/>
      <c r="AA35" s="15" t="str">
        <f t="shared" si="1"/>
        <v/>
      </c>
      <c r="AB35" s="15" t="str">
        <f>IF(LEN($AA35)=0,"N",IF(LEN($AA35)&gt;1,"Error -- Availability entered in an incorrect format",IF($AA35='Control Panel'!$F$36,$AA35,IF($AA35='Control Panel'!$F$37,$AA35,IF($AA35='Control Panel'!$F$38,$AA35,IF($AA35='Control Panel'!$F$39,$AA35,IF($AA35='Control Panel'!$F$40,$AA35,IF($AA35='Control Panel'!$F$41,$AA35,"Error -- Availability entered in an incorrect format"))))))))</f>
        <v>N</v>
      </c>
    </row>
    <row r="36" spans="1:28" s="15" customFormat="1" ht="30" x14ac:dyDescent="0.25">
      <c r="A36" s="7">
        <v>24</v>
      </c>
      <c r="B36" s="279" t="s">
        <v>3183</v>
      </c>
      <c r="C36" s="277" t="s">
        <v>5</v>
      </c>
      <c r="D36" s="231"/>
      <c r="E36" s="268"/>
      <c r="F36" s="215" t="str">
        <f t="shared" si="0"/>
        <v>N/A</v>
      </c>
      <c r="G36" s="6"/>
      <c r="AA36" s="15" t="str">
        <f t="shared" si="1"/>
        <v/>
      </c>
      <c r="AB36" s="15" t="str">
        <f>IF(LEN($AA36)=0,"N",IF(LEN($AA36)&gt;1,"Error -- Availability entered in an incorrect format",IF($AA36='Control Panel'!$F$36,$AA36,IF($AA36='Control Panel'!$F$37,$AA36,IF($AA36='Control Panel'!$F$38,$AA36,IF($AA36='Control Panel'!$F$39,$AA36,IF($AA36='Control Panel'!$F$40,$AA36,IF($AA36='Control Panel'!$F$41,$AA36,"Error -- Availability entered in an incorrect format"))))))))</f>
        <v>N</v>
      </c>
    </row>
    <row r="37" spans="1:28" s="15" customFormat="1" ht="30" x14ac:dyDescent="0.25">
      <c r="A37" s="7">
        <v>25</v>
      </c>
      <c r="B37" s="279" t="s">
        <v>3184</v>
      </c>
      <c r="C37" s="277" t="s">
        <v>5</v>
      </c>
      <c r="D37" s="231"/>
      <c r="E37" s="268"/>
      <c r="F37" s="215" t="str">
        <f t="shared" si="0"/>
        <v>N/A</v>
      </c>
      <c r="G37" s="6"/>
      <c r="AA37" s="15" t="str">
        <f t="shared" si="1"/>
        <v/>
      </c>
      <c r="AB37" s="15" t="str">
        <f>IF(LEN($AA37)=0,"N",IF(LEN($AA37)&gt;1,"Error -- Availability entered in an incorrect format",IF($AA37='Control Panel'!$F$36,$AA37,IF($AA37='Control Panel'!$F$37,$AA37,IF($AA37='Control Panel'!$F$38,$AA37,IF($AA37='Control Panel'!$F$39,$AA37,IF($AA37='Control Panel'!$F$40,$AA37,IF($AA37='Control Panel'!$F$41,$AA37,"Error -- Availability entered in an incorrect format"))))))))</f>
        <v>N</v>
      </c>
    </row>
    <row r="38" spans="1:28" s="15" customFormat="1" ht="30" x14ac:dyDescent="0.25">
      <c r="A38" s="7">
        <v>26</v>
      </c>
      <c r="B38" s="279" t="s">
        <v>3185</v>
      </c>
      <c r="C38" s="277" t="s">
        <v>5</v>
      </c>
      <c r="D38" s="231"/>
      <c r="E38" s="268"/>
      <c r="F38" s="215" t="str">
        <f t="shared" si="0"/>
        <v>N/A</v>
      </c>
      <c r="G38" s="6"/>
      <c r="AA38" s="15" t="str">
        <f t="shared" si="1"/>
        <v/>
      </c>
      <c r="AB38" s="15" t="str">
        <f>IF(LEN($AA38)=0,"N",IF(LEN($AA38)&gt;1,"Error -- Availability entered in an incorrect format",IF($AA38='Control Panel'!$F$36,$AA38,IF($AA38='Control Panel'!$F$37,$AA38,IF($AA38='Control Panel'!$F$38,$AA38,IF($AA38='Control Panel'!$F$39,$AA38,IF($AA38='Control Panel'!$F$40,$AA38,IF($AA38='Control Panel'!$F$41,$AA38,"Error -- Availability entered in an incorrect format"))))))))</f>
        <v>N</v>
      </c>
    </row>
    <row r="39" spans="1:28" s="15" customFormat="1" ht="45" x14ac:dyDescent="0.25">
      <c r="A39" s="7">
        <v>27</v>
      </c>
      <c r="B39" s="279" t="s">
        <v>3186</v>
      </c>
      <c r="C39" s="277" t="s">
        <v>6</v>
      </c>
      <c r="D39" s="231"/>
      <c r="E39" s="268"/>
      <c r="F39" s="215" t="str">
        <f t="shared" si="0"/>
        <v>N/A</v>
      </c>
      <c r="G39" s="6"/>
      <c r="AA39" s="15" t="str">
        <f t="shared" si="1"/>
        <v/>
      </c>
      <c r="AB39" s="15" t="str">
        <f>IF(LEN($AA39)=0,"N",IF(LEN($AA39)&gt;1,"Error -- Availability entered in an incorrect format",IF($AA39='Control Panel'!$F$36,$AA39,IF($AA39='Control Panel'!$F$37,$AA39,IF($AA39='Control Panel'!$F$38,$AA39,IF($AA39='Control Panel'!$F$39,$AA39,IF($AA39='Control Panel'!$F$40,$AA39,IF($AA39='Control Panel'!$F$41,$AA39,"Error -- Availability entered in an incorrect format"))))))))</f>
        <v>N</v>
      </c>
    </row>
    <row r="40" spans="1:28" s="15" customFormat="1" ht="30" x14ac:dyDescent="0.25">
      <c r="A40" s="7">
        <v>28</v>
      </c>
      <c r="B40" s="279" t="s">
        <v>3187</v>
      </c>
      <c r="C40" s="277" t="s">
        <v>5</v>
      </c>
      <c r="D40" s="231"/>
      <c r="E40" s="268"/>
      <c r="F40" s="215" t="str">
        <f t="shared" si="0"/>
        <v>N/A</v>
      </c>
      <c r="G40" s="6"/>
      <c r="AA40" s="15" t="str">
        <f t="shared" si="1"/>
        <v/>
      </c>
      <c r="AB40" s="15" t="str">
        <f>IF(LEN($AA40)=0,"N",IF(LEN($AA40)&gt;1,"Error -- Availability entered in an incorrect format",IF($AA40='Control Panel'!$F$36,$AA40,IF($AA40='Control Panel'!$F$37,$AA40,IF($AA40='Control Panel'!$F$38,$AA40,IF($AA40='Control Panel'!$F$39,$AA40,IF($AA40='Control Panel'!$F$40,$AA40,IF($AA40='Control Panel'!$F$41,$AA40,"Error -- Availability entered in an incorrect format"))))))))</f>
        <v>N</v>
      </c>
    </row>
    <row r="41" spans="1:28" s="15" customFormat="1" x14ac:dyDescent="0.25">
      <c r="A41" s="7">
        <v>29</v>
      </c>
      <c r="B41" s="279" t="s">
        <v>3188</v>
      </c>
      <c r="C41" s="277" t="s">
        <v>5</v>
      </c>
      <c r="D41" s="231"/>
      <c r="E41" s="268"/>
      <c r="F41" s="215" t="str">
        <f t="shared" si="0"/>
        <v>N/A</v>
      </c>
      <c r="G41" s="6"/>
      <c r="AA41" s="15" t="str">
        <f t="shared" si="1"/>
        <v/>
      </c>
      <c r="AB41" s="15" t="str">
        <f>IF(LEN($AA41)=0,"N",IF(LEN($AA41)&gt;1,"Error -- Availability entered in an incorrect format",IF($AA41='Control Panel'!$F$36,$AA41,IF($AA41='Control Panel'!$F$37,$AA41,IF($AA41='Control Panel'!$F$38,$AA41,IF($AA41='Control Panel'!$F$39,$AA41,IF($AA41='Control Panel'!$F$40,$AA41,IF($AA41='Control Panel'!$F$41,$AA41,"Error -- Availability entered in an incorrect format"))))))))</f>
        <v>N</v>
      </c>
    </row>
    <row r="42" spans="1:28" s="15" customFormat="1" ht="30" x14ac:dyDescent="0.25">
      <c r="A42" s="7">
        <v>30</v>
      </c>
      <c r="B42" s="279" t="s">
        <v>3189</v>
      </c>
      <c r="C42" s="277" t="s">
        <v>5</v>
      </c>
      <c r="D42" s="231"/>
      <c r="E42" s="268"/>
      <c r="F42" s="215" t="str">
        <f t="shared" si="0"/>
        <v>N/A</v>
      </c>
      <c r="G42" s="6"/>
      <c r="AA42" s="15" t="str">
        <f t="shared" si="1"/>
        <v/>
      </c>
      <c r="AB42" s="15" t="str">
        <f>IF(LEN($AA42)=0,"N",IF(LEN($AA42)&gt;1,"Error -- Availability entered in an incorrect format",IF($AA42='Control Panel'!$F$36,$AA42,IF($AA42='Control Panel'!$F$37,$AA42,IF($AA42='Control Panel'!$F$38,$AA42,IF($AA42='Control Panel'!$F$39,$AA42,IF($AA42='Control Panel'!$F$40,$AA42,IF($AA42='Control Panel'!$F$41,$AA42,"Error -- Availability entered in an incorrect format"))))))))</f>
        <v>N</v>
      </c>
    </row>
    <row r="43" spans="1:28" s="15" customFormat="1" x14ac:dyDescent="0.25">
      <c r="A43" s="7">
        <v>31</v>
      </c>
      <c r="B43" s="280" t="s">
        <v>3190</v>
      </c>
      <c r="C43" s="281"/>
      <c r="D43" s="231"/>
      <c r="E43" s="268"/>
      <c r="F43" s="215" t="str">
        <f t="shared" si="0"/>
        <v>N/A</v>
      </c>
      <c r="G43" s="6"/>
      <c r="AA43" s="15" t="str">
        <f t="shared" si="1"/>
        <v/>
      </c>
      <c r="AB43" s="15" t="str">
        <f>IF(LEN($AA43)=0,"N",IF(LEN($AA43)&gt;1,"Error -- Availability entered in an incorrect format",IF($AA43='Control Panel'!$F$36,$AA43,IF($AA43='Control Panel'!$F$37,$AA43,IF($AA43='Control Panel'!$F$38,$AA43,IF($AA43='Control Panel'!$F$39,$AA43,IF($AA43='Control Panel'!$F$40,$AA43,IF($AA43='Control Panel'!$F$41,$AA43,"Error -- Availability entered in an incorrect format"))))))))</f>
        <v>N</v>
      </c>
    </row>
    <row r="44" spans="1:28" s="15" customFormat="1" ht="30" x14ac:dyDescent="0.25">
      <c r="A44" s="7">
        <v>32</v>
      </c>
      <c r="B44" s="287" t="s">
        <v>3191</v>
      </c>
      <c r="C44" s="281" t="s">
        <v>5</v>
      </c>
      <c r="D44" s="231"/>
      <c r="E44" s="268"/>
      <c r="F44" s="215" t="str">
        <f t="shared" si="0"/>
        <v>N/A</v>
      </c>
      <c r="G44" s="6"/>
      <c r="AA44" s="15" t="str">
        <f t="shared" si="1"/>
        <v/>
      </c>
      <c r="AB44" s="15" t="str">
        <f>IF(LEN($AA44)=0,"N",IF(LEN($AA44)&gt;1,"Error -- Availability entered in an incorrect format",IF($AA44='Control Panel'!$F$36,$AA44,IF($AA44='Control Panel'!$F$37,$AA44,IF($AA44='Control Panel'!$F$38,$AA44,IF($AA44='Control Panel'!$F$39,$AA44,IF($AA44='Control Panel'!$F$40,$AA44,IF($AA44='Control Panel'!$F$41,$AA44,"Error -- Availability entered in an incorrect format"))))))))</f>
        <v>N</v>
      </c>
    </row>
    <row r="45" spans="1:28" s="15" customFormat="1" ht="30" x14ac:dyDescent="0.25">
      <c r="A45" s="7">
        <v>33</v>
      </c>
      <c r="B45" s="279" t="s">
        <v>3192</v>
      </c>
      <c r="C45" s="277" t="s">
        <v>5</v>
      </c>
      <c r="D45" s="231"/>
      <c r="E45" s="268"/>
      <c r="F45" s="215" t="str">
        <f t="shared" si="0"/>
        <v>N/A</v>
      </c>
      <c r="G45" s="6"/>
      <c r="AA45" s="15" t="str">
        <f t="shared" si="1"/>
        <v/>
      </c>
      <c r="AB45" s="15" t="str">
        <f>IF(LEN($AA45)=0,"N",IF(LEN($AA45)&gt;1,"Error -- Availability entered in an incorrect format",IF($AA45='Control Panel'!$F$36,$AA45,IF($AA45='Control Panel'!$F$37,$AA45,IF($AA45='Control Panel'!$F$38,$AA45,IF($AA45='Control Panel'!$F$39,$AA45,IF($AA45='Control Panel'!$F$40,$AA45,IF($AA45='Control Panel'!$F$41,$AA45,"Error -- Availability entered in an incorrect format"))))))))</f>
        <v>N</v>
      </c>
    </row>
    <row r="46" spans="1:28" s="15" customFormat="1" ht="45" x14ac:dyDescent="0.25">
      <c r="A46" s="7">
        <v>34</v>
      </c>
      <c r="B46" s="279" t="s">
        <v>3193</v>
      </c>
      <c r="C46" s="277" t="s">
        <v>5</v>
      </c>
      <c r="D46" s="231"/>
      <c r="E46" s="268"/>
      <c r="F46" s="215" t="str">
        <f t="shared" si="0"/>
        <v>N/A</v>
      </c>
      <c r="G46" s="6"/>
      <c r="AA46" s="15" t="str">
        <f t="shared" si="1"/>
        <v/>
      </c>
      <c r="AB46" s="15" t="str">
        <f>IF(LEN($AA46)=0,"N",IF(LEN($AA46)&gt;1,"Error -- Availability entered in an incorrect format",IF($AA46='Control Panel'!$F$36,$AA46,IF($AA46='Control Panel'!$F$37,$AA46,IF($AA46='Control Panel'!$F$38,$AA46,IF($AA46='Control Panel'!$F$39,$AA46,IF($AA46='Control Panel'!$F$40,$AA46,IF($AA46='Control Panel'!$F$41,$AA46,"Error -- Availability entered in an incorrect format"))))))))</f>
        <v>N</v>
      </c>
    </row>
    <row r="47" spans="1:28" s="15" customFormat="1" ht="30" x14ac:dyDescent="0.25">
      <c r="A47" s="7">
        <v>35</v>
      </c>
      <c r="B47" s="279" t="s">
        <v>3194</v>
      </c>
      <c r="C47" s="277" t="s">
        <v>6</v>
      </c>
      <c r="D47" s="231"/>
      <c r="E47" s="268"/>
      <c r="F47" s="215" t="str">
        <f t="shared" si="0"/>
        <v>N/A</v>
      </c>
      <c r="G47" s="6"/>
      <c r="AA47" s="15" t="str">
        <f t="shared" si="1"/>
        <v/>
      </c>
      <c r="AB47" s="15" t="str">
        <f>IF(LEN($AA47)=0,"N",IF(LEN($AA47)&gt;1,"Error -- Availability entered in an incorrect format",IF($AA47='Control Panel'!$F$36,$AA47,IF($AA47='Control Panel'!$F$37,$AA47,IF($AA47='Control Panel'!$F$38,$AA47,IF($AA47='Control Panel'!$F$39,$AA47,IF($AA47='Control Panel'!$F$40,$AA47,IF($AA47='Control Panel'!$F$41,$AA47,"Error -- Availability entered in an incorrect format"))))))))</f>
        <v>N</v>
      </c>
    </row>
    <row r="48" spans="1:28" s="15" customFormat="1" ht="45" x14ac:dyDescent="0.25">
      <c r="A48" s="7">
        <v>36</v>
      </c>
      <c r="B48" s="279" t="s">
        <v>3195</v>
      </c>
      <c r="C48" s="277" t="s">
        <v>5</v>
      </c>
      <c r="D48" s="231"/>
      <c r="E48" s="268"/>
      <c r="F48" s="215" t="str">
        <f t="shared" si="0"/>
        <v>N/A</v>
      </c>
      <c r="G48" s="6"/>
      <c r="AA48" s="15" t="str">
        <f t="shared" si="1"/>
        <v/>
      </c>
      <c r="AB48" s="15" t="str">
        <f>IF(LEN($AA48)=0,"N",IF(LEN($AA48)&gt;1,"Error -- Availability entered in an incorrect format",IF($AA48='Control Panel'!$F$36,$AA48,IF($AA48='Control Panel'!$F$37,$AA48,IF($AA48='Control Panel'!$F$38,$AA48,IF($AA48='Control Panel'!$F$39,$AA48,IF($AA48='Control Panel'!$F$40,$AA48,IF($AA48='Control Panel'!$F$41,$AA48,"Error -- Availability entered in an incorrect format"))))))))</f>
        <v>N</v>
      </c>
    </row>
    <row r="49" spans="1:28" s="15" customFormat="1" ht="30" x14ac:dyDescent="0.25">
      <c r="A49" s="7">
        <v>37</v>
      </c>
      <c r="B49" s="279" t="s">
        <v>3196</v>
      </c>
      <c r="C49" s="277" t="s">
        <v>5</v>
      </c>
      <c r="D49" s="231"/>
      <c r="E49" s="268"/>
      <c r="F49" s="215" t="str">
        <f t="shared" si="0"/>
        <v>N/A</v>
      </c>
      <c r="G49" s="6"/>
      <c r="AA49" s="15" t="str">
        <f t="shared" si="1"/>
        <v/>
      </c>
      <c r="AB49" s="15" t="str">
        <f>IF(LEN($AA49)=0,"N",IF(LEN($AA49)&gt;1,"Error -- Availability entered in an incorrect format",IF($AA49='Control Panel'!$F$36,$AA49,IF($AA49='Control Panel'!$F$37,$AA49,IF($AA49='Control Panel'!$F$38,$AA49,IF($AA49='Control Panel'!$F$39,$AA49,IF($AA49='Control Panel'!$F$40,$AA49,IF($AA49='Control Panel'!$F$41,$AA49,"Error -- Availability entered in an incorrect format"))))))))</f>
        <v>N</v>
      </c>
    </row>
    <row r="50" spans="1:28" s="15" customFormat="1" ht="30" x14ac:dyDescent="0.25">
      <c r="A50" s="7">
        <v>38</v>
      </c>
      <c r="B50" s="279" t="s">
        <v>3197</v>
      </c>
      <c r="C50" s="277" t="s">
        <v>5</v>
      </c>
      <c r="D50" s="231"/>
      <c r="E50" s="268"/>
      <c r="F50" s="215" t="str">
        <f t="shared" si="0"/>
        <v>N/A</v>
      </c>
      <c r="G50" s="6"/>
      <c r="AA50" s="15" t="str">
        <f t="shared" si="1"/>
        <v/>
      </c>
      <c r="AB50" s="15" t="str">
        <f>IF(LEN($AA50)=0,"N",IF(LEN($AA50)&gt;1,"Error -- Availability entered in an incorrect format",IF($AA50='Control Panel'!$F$36,$AA50,IF($AA50='Control Panel'!$F$37,$AA50,IF($AA50='Control Panel'!$F$38,$AA50,IF($AA50='Control Panel'!$F$39,$AA50,IF($AA50='Control Panel'!$F$40,$AA50,IF($AA50='Control Panel'!$F$41,$AA50,"Error -- Availability entered in an incorrect format"))))))))</f>
        <v>N</v>
      </c>
    </row>
    <row r="51" spans="1:28" s="15" customFormat="1" x14ac:dyDescent="0.25">
      <c r="A51" s="7">
        <v>39</v>
      </c>
      <c r="B51" s="350" t="s">
        <v>3198</v>
      </c>
      <c r="C51" s="351" t="s">
        <v>6</v>
      </c>
      <c r="D51" s="231"/>
      <c r="E51" s="268"/>
      <c r="F51" s="215" t="str">
        <f t="shared" si="0"/>
        <v>N/A</v>
      </c>
      <c r="G51" s="6"/>
      <c r="AA51" s="15" t="str">
        <f t="shared" si="1"/>
        <v/>
      </c>
      <c r="AB51" s="15" t="str">
        <f>IF(LEN($AA51)=0,"N",IF(LEN($AA51)&gt;1,"Error -- Availability entered in an incorrect format",IF($AA51='Control Panel'!$F$36,$AA51,IF($AA51='Control Panel'!$F$37,$AA51,IF($AA51='Control Panel'!$F$38,$AA51,IF($AA51='Control Panel'!$F$39,$AA51,IF($AA51='Control Panel'!$F$40,$AA51,IF($AA51='Control Panel'!$F$41,$AA51,"Error -- Availability entered in an incorrect format"))))))))</f>
        <v>N</v>
      </c>
    </row>
    <row r="52" spans="1:28" s="15" customFormat="1" x14ac:dyDescent="0.25">
      <c r="A52" s="7">
        <v>40</v>
      </c>
      <c r="B52" s="350" t="s">
        <v>3199</v>
      </c>
      <c r="C52" s="351" t="s">
        <v>6</v>
      </c>
      <c r="D52" s="231"/>
      <c r="E52" s="268"/>
      <c r="F52" s="215" t="str">
        <f t="shared" si="0"/>
        <v>N/A</v>
      </c>
      <c r="G52" s="6"/>
      <c r="AA52" s="15" t="str">
        <f t="shared" si="1"/>
        <v/>
      </c>
      <c r="AB52" s="15" t="str">
        <f>IF(LEN($AA52)=0,"N",IF(LEN($AA52)&gt;1,"Error -- Availability entered in an incorrect format",IF($AA52='Control Panel'!$F$36,$AA52,IF($AA52='Control Panel'!$F$37,$AA52,IF($AA52='Control Panel'!$F$38,$AA52,IF($AA52='Control Panel'!$F$39,$AA52,IF($AA52='Control Panel'!$F$40,$AA52,IF($AA52='Control Panel'!$F$41,$AA52,"Error -- Availability entered in an incorrect format"))))))))</f>
        <v>N</v>
      </c>
    </row>
    <row r="53" spans="1:28" s="15" customFormat="1" ht="30" x14ac:dyDescent="0.25">
      <c r="A53" s="7">
        <v>41</v>
      </c>
      <c r="B53" s="350" t="s">
        <v>3200</v>
      </c>
      <c r="C53" s="351" t="s">
        <v>5</v>
      </c>
      <c r="D53" s="231"/>
      <c r="E53" s="268"/>
      <c r="F53" s="215" t="str">
        <f t="shared" si="0"/>
        <v>N/A</v>
      </c>
      <c r="G53" s="6"/>
      <c r="AA53" s="15" t="str">
        <f t="shared" si="1"/>
        <v/>
      </c>
      <c r="AB53" s="15" t="str">
        <f>IF(LEN($AA53)=0,"N",IF(LEN($AA53)&gt;1,"Error -- Availability entered in an incorrect format",IF($AA53='Control Panel'!$F$36,$AA53,IF($AA53='Control Panel'!$F$37,$AA53,IF($AA53='Control Panel'!$F$38,$AA53,IF($AA53='Control Panel'!$F$39,$AA53,IF($AA53='Control Panel'!$F$40,$AA53,IF($AA53='Control Panel'!$F$41,$AA53,"Error -- Availability entered in an incorrect format"))))))))</f>
        <v>N</v>
      </c>
    </row>
    <row r="54" spans="1:28" s="15" customFormat="1" ht="30" x14ac:dyDescent="0.25">
      <c r="A54" s="7">
        <v>42</v>
      </c>
      <c r="B54" s="350" t="s">
        <v>3201</v>
      </c>
      <c r="C54" s="351" t="s">
        <v>5</v>
      </c>
      <c r="D54" s="231"/>
      <c r="E54" s="268"/>
      <c r="F54" s="215" t="str">
        <f t="shared" si="0"/>
        <v>N/A</v>
      </c>
      <c r="G54" s="6"/>
      <c r="AA54" s="15" t="str">
        <f t="shared" si="1"/>
        <v/>
      </c>
      <c r="AB54" s="15" t="str">
        <f>IF(LEN($AA54)=0,"N",IF(LEN($AA54)&gt;1,"Error -- Availability entered in an incorrect format",IF($AA54='Control Panel'!$F$36,$AA54,IF($AA54='Control Panel'!$F$37,$AA54,IF($AA54='Control Panel'!$F$38,$AA54,IF($AA54='Control Panel'!$F$39,$AA54,IF($AA54='Control Panel'!$F$40,$AA54,IF($AA54='Control Panel'!$F$41,$AA54,"Error -- Availability entered in an incorrect format"))))))))</f>
        <v>N</v>
      </c>
    </row>
    <row r="55" spans="1:28" s="15" customFormat="1" ht="45" x14ac:dyDescent="0.25">
      <c r="A55" s="7">
        <v>43</v>
      </c>
      <c r="B55" s="279" t="s">
        <v>3202</v>
      </c>
      <c r="C55" s="277" t="s">
        <v>5</v>
      </c>
      <c r="D55" s="231"/>
      <c r="E55" s="268"/>
      <c r="F55" s="215" t="str">
        <f t="shared" si="0"/>
        <v>N/A</v>
      </c>
      <c r="G55" s="6"/>
      <c r="AA55" s="15" t="str">
        <f t="shared" si="1"/>
        <v/>
      </c>
      <c r="AB55" s="15" t="str">
        <f>IF(LEN($AA55)=0,"N",IF(LEN($AA55)&gt;1,"Error -- Availability entered in an incorrect format",IF($AA55='Control Panel'!$F$36,$AA55,IF($AA55='Control Panel'!$F$37,$AA55,IF($AA55='Control Panel'!$F$38,$AA55,IF($AA55='Control Panel'!$F$39,$AA55,IF($AA55='Control Panel'!$F$40,$AA55,IF($AA55='Control Panel'!$F$41,$AA55,"Error -- Availability entered in an incorrect format"))))))))</f>
        <v>N</v>
      </c>
    </row>
    <row r="56" spans="1:28" s="15" customFormat="1" ht="45" x14ac:dyDescent="0.25">
      <c r="A56" s="7">
        <v>44</v>
      </c>
      <c r="B56" s="279" t="s">
        <v>3203</v>
      </c>
      <c r="C56" s="277" t="s">
        <v>5</v>
      </c>
      <c r="D56" s="231"/>
      <c r="E56" s="268"/>
      <c r="F56" s="215" t="str">
        <f t="shared" si="0"/>
        <v>N/A</v>
      </c>
      <c r="G56" s="6"/>
      <c r="AA56" s="15" t="str">
        <f t="shared" si="1"/>
        <v/>
      </c>
      <c r="AB56" s="15" t="str">
        <f>IF(LEN($AA56)=0,"N",IF(LEN($AA56)&gt;1,"Error -- Availability entered in an incorrect format",IF($AA56='Control Panel'!$F$36,$AA56,IF($AA56='Control Panel'!$F$37,$AA56,IF($AA56='Control Panel'!$F$38,$AA56,IF($AA56='Control Panel'!$F$39,$AA56,IF($AA56='Control Panel'!$F$40,$AA56,IF($AA56='Control Panel'!$F$41,$AA56,"Error -- Availability entered in an incorrect format"))))))))</f>
        <v>N</v>
      </c>
    </row>
    <row r="57" spans="1:28" s="15" customFormat="1" ht="45" x14ac:dyDescent="0.25">
      <c r="A57" s="7">
        <v>45</v>
      </c>
      <c r="B57" s="279" t="s">
        <v>3204</v>
      </c>
      <c r="C57" s="277" t="s">
        <v>5</v>
      </c>
      <c r="D57" s="231"/>
      <c r="E57" s="268"/>
      <c r="F57" s="215" t="str">
        <f t="shared" si="0"/>
        <v>N/A</v>
      </c>
      <c r="G57" s="6"/>
      <c r="AA57" s="15" t="str">
        <f t="shared" si="1"/>
        <v/>
      </c>
      <c r="AB57" s="15" t="str">
        <f>IF(LEN($AA57)=0,"N",IF(LEN($AA57)&gt;1,"Error -- Availability entered in an incorrect format",IF($AA57='Control Panel'!$F$36,$AA57,IF($AA57='Control Panel'!$F$37,$AA57,IF($AA57='Control Panel'!$F$38,$AA57,IF($AA57='Control Panel'!$F$39,$AA57,IF($AA57='Control Panel'!$F$40,$AA57,IF($AA57='Control Panel'!$F$41,$AA57,"Error -- Availability entered in an incorrect format"))))))))</f>
        <v>N</v>
      </c>
    </row>
    <row r="58" spans="1:28" s="15" customFormat="1" x14ac:dyDescent="0.25">
      <c r="A58" s="7">
        <v>46</v>
      </c>
      <c r="B58" s="280" t="s">
        <v>3205</v>
      </c>
      <c r="C58" s="281"/>
      <c r="D58" s="231"/>
      <c r="E58" s="268"/>
      <c r="F58" s="215" t="str">
        <f t="shared" si="0"/>
        <v>N/A</v>
      </c>
      <c r="G58" s="6"/>
      <c r="AA58" s="15" t="str">
        <f t="shared" si="1"/>
        <v/>
      </c>
      <c r="AB58" s="15" t="str">
        <f>IF(LEN($AA58)=0,"N",IF(LEN($AA58)&gt;1,"Error -- Availability entered in an incorrect format",IF($AA58='Control Panel'!$F$36,$AA58,IF($AA58='Control Panel'!$F$37,$AA58,IF($AA58='Control Panel'!$F$38,$AA58,IF($AA58='Control Panel'!$F$39,$AA58,IF($AA58='Control Panel'!$F$40,$AA58,IF($AA58='Control Panel'!$F$41,$AA58,"Error -- Availability entered in an incorrect format"))))))))</f>
        <v>N</v>
      </c>
    </row>
    <row r="59" spans="1:28" s="15" customFormat="1" ht="30" x14ac:dyDescent="0.25">
      <c r="A59" s="7">
        <v>47</v>
      </c>
      <c r="B59" s="279" t="s">
        <v>3206</v>
      </c>
      <c r="C59" s="277" t="s">
        <v>5</v>
      </c>
      <c r="D59" s="231"/>
      <c r="E59" s="268"/>
      <c r="F59" s="215" t="str">
        <f t="shared" si="0"/>
        <v>N/A</v>
      </c>
      <c r="G59" s="6"/>
      <c r="AA59" s="15" t="str">
        <f t="shared" si="1"/>
        <v/>
      </c>
      <c r="AB59" s="15" t="str">
        <f>IF(LEN($AA59)=0,"N",IF(LEN($AA59)&gt;1,"Error -- Availability entered in an incorrect format",IF($AA59='Control Panel'!$F$36,$AA59,IF($AA59='Control Panel'!$F$37,$AA59,IF($AA59='Control Panel'!$F$38,$AA59,IF($AA59='Control Panel'!$F$39,$AA59,IF($AA59='Control Panel'!$F$40,$AA59,IF($AA59='Control Panel'!$F$41,$AA59,"Error -- Availability entered in an incorrect format"))))))))</f>
        <v>N</v>
      </c>
    </row>
    <row r="60" spans="1:28" s="15" customFormat="1" x14ac:dyDescent="0.25">
      <c r="A60" s="7">
        <v>48</v>
      </c>
      <c r="B60" s="279" t="s">
        <v>3207</v>
      </c>
      <c r="C60" s="277" t="s">
        <v>5</v>
      </c>
      <c r="D60" s="231"/>
      <c r="E60" s="268"/>
      <c r="F60" s="215" t="str">
        <f t="shared" si="0"/>
        <v>N/A</v>
      </c>
      <c r="G60" s="6"/>
      <c r="AA60" s="15" t="str">
        <f t="shared" si="1"/>
        <v/>
      </c>
      <c r="AB60" s="15" t="str">
        <f>IF(LEN($AA60)=0,"N",IF(LEN($AA60)&gt;1,"Error -- Availability entered in an incorrect format",IF($AA60='Control Panel'!$F$36,$AA60,IF($AA60='Control Panel'!$F$37,$AA60,IF($AA60='Control Panel'!$F$38,$AA60,IF($AA60='Control Panel'!$F$39,$AA60,IF($AA60='Control Panel'!$F$40,$AA60,IF($AA60='Control Panel'!$F$41,$AA60,"Error -- Availability entered in an incorrect format"))))))))</f>
        <v>N</v>
      </c>
    </row>
    <row r="61" spans="1:28" s="15" customFormat="1" ht="30" x14ac:dyDescent="0.25">
      <c r="A61" s="7">
        <v>49</v>
      </c>
      <c r="B61" s="279" t="s">
        <v>3208</v>
      </c>
      <c r="C61" s="277" t="s">
        <v>5</v>
      </c>
      <c r="D61" s="231"/>
      <c r="E61" s="268"/>
      <c r="F61" s="215" t="str">
        <f t="shared" si="0"/>
        <v>N/A</v>
      </c>
      <c r="G61" s="6"/>
      <c r="AA61" s="15" t="str">
        <f t="shared" si="1"/>
        <v/>
      </c>
      <c r="AB61" s="15" t="str">
        <f>IF(LEN($AA61)=0,"N",IF(LEN($AA61)&gt;1,"Error -- Availability entered in an incorrect format",IF($AA61='Control Panel'!$F$36,$AA61,IF($AA61='Control Panel'!$F$37,$AA61,IF($AA61='Control Panel'!$F$38,$AA61,IF($AA61='Control Panel'!$F$39,$AA61,IF($AA61='Control Panel'!$F$40,$AA61,IF($AA61='Control Panel'!$F$41,$AA61,"Error -- Availability entered in an incorrect format"))))))))</f>
        <v>N</v>
      </c>
    </row>
    <row r="62" spans="1:28" s="15" customFormat="1" x14ac:dyDescent="0.25">
      <c r="A62" s="7">
        <v>50</v>
      </c>
      <c r="B62" s="279" t="s">
        <v>3209</v>
      </c>
      <c r="C62" s="277" t="s">
        <v>5</v>
      </c>
      <c r="D62" s="231"/>
      <c r="E62" s="268"/>
      <c r="F62" s="215" t="str">
        <f t="shared" si="0"/>
        <v>N/A</v>
      </c>
      <c r="G62" s="6"/>
      <c r="AA62" s="15" t="str">
        <f t="shared" si="1"/>
        <v/>
      </c>
      <c r="AB62" s="15" t="str">
        <f>IF(LEN($AA62)=0,"N",IF(LEN($AA62)&gt;1,"Error -- Availability entered in an incorrect format",IF($AA62='Control Panel'!$F$36,$AA62,IF($AA62='Control Panel'!$F$37,$AA62,IF($AA62='Control Panel'!$F$38,$AA62,IF($AA62='Control Panel'!$F$39,$AA62,IF($AA62='Control Panel'!$F$40,$AA62,IF($AA62='Control Panel'!$F$41,$AA62,"Error -- Availability entered in an incorrect format"))))))))</f>
        <v>N</v>
      </c>
    </row>
    <row r="63" spans="1:28" s="15" customFormat="1" ht="45" x14ac:dyDescent="0.25">
      <c r="A63" s="7">
        <v>51</v>
      </c>
      <c r="B63" s="279" t="s">
        <v>3210</v>
      </c>
      <c r="C63" s="277" t="s">
        <v>5</v>
      </c>
      <c r="D63" s="231"/>
      <c r="E63" s="268"/>
      <c r="F63" s="215" t="str">
        <f t="shared" si="0"/>
        <v>N/A</v>
      </c>
      <c r="G63" s="6"/>
      <c r="AA63" s="15" t="str">
        <f t="shared" si="1"/>
        <v/>
      </c>
      <c r="AB63" s="15" t="str">
        <f>IF(LEN($AA63)=0,"N",IF(LEN($AA63)&gt;1,"Error -- Availability entered in an incorrect format",IF($AA63='Control Panel'!$F$36,$AA63,IF($AA63='Control Panel'!$F$37,$AA63,IF($AA63='Control Panel'!$F$38,$AA63,IF($AA63='Control Panel'!$F$39,$AA63,IF($AA63='Control Panel'!$F$40,$AA63,IF($AA63='Control Panel'!$F$41,$AA63,"Error -- Availability entered in an incorrect format"))))))))</f>
        <v>N</v>
      </c>
    </row>
    <row r="64" spans="1:28" s="15" customFormat="1" ht="30" x14ac:dyDescent="0.25">
      <c r="A64" s="7">
        <v>52</v>
      </c>
      <c r="B64" s="279" t="s">
        <v>3211</v>
      </c>
      <c r="C64" s="277" t="s">
        <v>5</v>
      </c>
      <c r="D64" s="231"/>
      <c r="E64" s="268"/>
      <c r="F64" s="215" t="str">
        <f t="shared" si="0"/>
        <v>N/A</v>
      </c>
      <c r="G64" s="6"/>
      <c r="AA64" s="15" t="str">
        <f t="shared" si="1"/>
        <v/>
      </c>
      <c r="AB64" s="15" t="str">
        <f>IF(LEN($AA64)=0,"N",IF(LEN($AA64)&gt;1,"Error -- Availability entered in an incorrect format",IF($AA64='Control Panel'!$F$36,$AA64,IF($AA64='Control Panel'!$F$37,$AA64,IF($AA64='Control Panel'!$F$38,$AA64,IF($AA64='Control Panel'!$F$39,$AA64,IF($AA64='Control Panel'!$F$40,$AA64,IF($AA64='Control Panel'!$F$41,$AA64,"Error -- Availability entered in an incorrect format"))))))))</f>
        <v>N</v>
      </c>
    </row>
    <row r="65" spans="1:28" s="15" customFormat="1" ht="30" x14ac:dyDescent="0.25">
      <c r="A65" s="7">
        <v>53</v>
      </c>
      <c r="B65" s="279" t="s">
        <v>3212</v>
      </c>
      <c r="C65" s="277" t="s">
        <v>5</v>
      </c>
      <c r="D65" s="231"/>
      <c r="E65" s="268"/>
      <c r="F65" s="215" t="str">
        <f t="shared" si="0"/>
        <v>N/A</v>
      </c>
      <c r="G65" s="6"/>
      <c r="AA65" s="15" t="str">
        <f t="shared" si="1"/>
        <v/>
      </c>
      <c r="AB65" s="15" t="str">
        <f>IF(LEN($AA65)=0,"N",IF(LEN($AA65)&gt;1,"Error -- Availability entered in an incorrect format",IF($AA65='Control Panel'!$F$36,$AA65,IF($AA65='Control Panel'!$F$37,$AA65,IF($AA65='Control Panel'!$F$38,$AA65,IF($AA65='Control Panel'!$F$39,$AA65,IF($AA65='Control Panel'!$F$40,$AA65,IF($AA65='Control Panel'!$F$41,$AA65,"Error -- Availability entered in an incorrect format"))))))))</f>
        <v>N</v>
      </c>
    </row>
    <row r="66" spans="1:28" s="15" customFormat="1" ht="30" x14ac:dyDescent="0.25">
      <c r="A66" s="7">
        <v>54</v>
      </c>
      <c r="B66" s="279" t="s">
        <v>3213</v>
      </c>
      <c r="C66" s="277" t="s">
        <v>6</v>
      </c>
      <c r="D66" s="231"/>
      <c r="E66" s="268"/>
      <c r="F66" s="215" t="str">
        <f t="shared" si="0"/>
        <v>N/A</v>
      </c>
      <c r="G66" s="6"/>
      <c r="AA66" s="15" t="str">
        <f t="shared" si="1"/>
        <v/>
      </c>
      <c r="AB66" s="15" t="str">
        <f>IF(LEN($AA66)=0,"N",IF(LEN($AA66)&gt;1,"Error -- Availability entered in an incorrect format",IF($AA66='Control Panel'!$F$36,$AA66,IF($AA66='Control Panel'!$F$37,$AA66,IF($AA66='Control Panel'!$F$38,$AA66,IF($AA66='Control Panel'!$F$39,$AA66,IF($AA66='Control Panel'!$F$40,$AA66,IF($AA66='Control Panel'!$F$41,$AA66,"Error -- Availability entered in an incorrect format"))))))))</f>
        <v>N</v>
      </c>
    </row>
    <row r="67" spans="1:28" s="15" customFormat="1" ht="30" x14ac:dyDescent="0.25">
      <c r="A67" s="7">
        <v>55</v>
      </c>
      <c r="B67" s="279" t="s">
        <v>3214</v>
      </c>
      <c r="C67" s="277" t="s">
        <v>5</v>
      </c>
      <c r="D67" s="231"/>
      <c r="E67" s="268"/>
      <c r="F67" s="215" t="str">
        <f t="shared" si="0"/>
        <v>N/A</v>
      </c>
      <c r="G67" s="6"/>
      <c r="AA67" s="15" t="str">
        <f t="shared" si="1"/>
        <v/>
      </c>
      <c r="AB67" s="15" t="str">
        <f>IF(LEN($AA67)=0,"N",IF(LEN($AA67)&gt;1,"Error -- Availability entered in an incorrect format",IF($AA67='Control Panel'!$F$36,$AA67,IF($AA67='Control Panel'!$F$37,$AA67,IF($AA67='Control Panel'!$F$38,$AA67,IF($AA67='Control Panel'!$F$39,$AA67,IF($AA67='Control Panel'!$F$40,$AA67,IF($AA67='Control Panel'!$F$41,$AA67,"Error -- Availability entered in an incorrect format"))))))))</f>
        <v>N</v>
      </c>
    </row>
    <row r="68" spans="1:28" s="15" customFormat="1" ht="45" x14ac:dyDescent="0.25">
      <c r="A68" s="7">
        <v>56</v>
      </c>
      <c r="B68" s="279" t="s">
        <v>3215</v>
      </c>
      <c r="C68" s="277" t="s">
        <v>5</v>
      </c>
      <c r="D68" s="231"/>
      <c r="E68" s="268"/>
      <c r="F68" s="215" t="str">
        <f t="shared" si="0"/>
        <v>N/A</v>
      </c>
      <c r="G68" s="6"/>
      <c r="AA68" s="15" t="str">
        <f t="shared" si="1"/>
        <v/>
      </c>
      <c r="AB68" s="15" t="str">
        <f>IF(LEN($AA68)=0,"N",IF(LEN($AA68)&gt;1,"Error -- Availability entered in an incorrect format",IF($AA68='Control Panel'!$F$36,$AA68,IF($AA68='Control Panel'!$F$37,$AA68,IF($AA68='Control Panel'!$F$38,$AA68,IF($AA68='Control Panel'!$F$39,$AA68,IF($AA68='Control Panel'!$F$40,$AA68,IF($AA68='Control Panel'!$F$41,$AA68,"Error -- Availability entered in an incorrect format"))))))))</f>
        <v>N</v>
      </c>
    </row>
    <row r="69" spans="1:28" s="15" customFormat="1" ht="30" x14ac:dyDescent="0.25">
      <c r="A69" s="7">
        <v>57</v>
      </c>
      <c r="B69" s="350" t="s">
        <v>3216</v>
      </c>
      <c r="C69" s="277" t="s">
        <v>6</v>
      </c>
      <c r="D69" s="231"/>
      <c r="E69" s="268"/>
      <c r="F69" s="215" t="str">
        <f t="shared" si="0"/>
        <v>N/A</v>
      </c>
      <c r="G69" s="6"/>
      <c r="AA69" s="15" t="str">
        <f t="shared" si="1"/>
        <v/>
      </c>
      <c r="AB69" s="15" t="str">
        <f>IF(LEN($AA69)=0,"N",IF(LEN($AA69)&gt;1,"Error -- Availability entered in an incorrect format",IF($AA69='Control Panel'!$F$36,$AA69,IF($AA69='Control Panel'!$F$37,$AA69,IF($AA69='Control Panel'!$F$38,$AA69,IF($AA69='Control Panel'!$F$39,$AA69,IF($AA69='Control Panel'!$F$40,$AA69,IF($AA69='Control Panel'!$F$41,$AA69,"Error -- Availability entered in an incorrect format"))))))))</f>
        <v>N</v>
      </c>
    </row>
    <row r="70" spans="1:28" s="15" customFormat="1" ht="45" x14ac:dyDescent="0.25">
      <c r="A70" s="7">
        <v>58</v>
      </c>
      <c r="B70" s="350" t="s">
        <v>3217</v>
      </c>
      <c r="C70" s="277" t="s">
        <v>6</v>
      </c>
      <c r="D70" s="231"/>
      <c r="E70" s="268"/>
      <c r="F70" s="215" t="str">
        <f t="shared" si="0"/>
        <v>N/A</v>
      </c>
      <c r="G70" s="6"/>
      <c r="AA70" s="15" t="str">
        <f t="shared" si="1"/>
        <v/>
      </c>
      <c r="AB70" s="15" t="str">
        <f>IF(LEN($AA70)=0,"N",IF(LEN($AA70)&gt;1,"Error -- Availability entered in an incorrect format",IF($AA70='Control Panel'!$F$36,$AA70,IF($AA70='Control Panel'!$F$37,$AA70,IF($AA70='Control Panel'!$F$38,$AA70,IF($AA70='Control Panel'!$F$39,$AA70,IF($AA70='Control Panel'!$F$40,$AA70,IF($AA70='Control Panel'!$F$41,$AA70,"Error -- Availability entered in an incorrect format"))))))))</f>
        <v>N</v>
      </c>
    </row>
    <row r="71" spans="1:28" s="15" customFormat="1" ht="30" x14ac:dyDescent="0.25">
      <c r="A71" s="7">
        <v>59</v>
      </c>
      <c r="B71" s="350" t="s">
        <v>3218</v>
      </c>
      <c r="C71" s="277" t="s">
        <v>5</v>
      </c>
      <c r="D71" s="231"/>
      <c r="E71" s="268"/>
      <c r="F71" s="215" t="str">
        <f t="shared" si="0"/>
        <v>N/A</v>
      </c>
      <c r="G71" s="6"/>
      <c r="AA71" s="15" t="str">
        <f t="shared" si="1"/>
        <v/>
      </c>
      <c r="AB71" s="15" t="str">
        <f>IF(LEN($AA71)=0,"N",IF(LEN($AA71)&gt;1,"Error -- Availability entered in an incorrect format",IF($AA71='Control Panel'!$F$36,$AA71,IF($AA71='Control Panel'!$F$37,$AA71,IF($AA71='Control Panel'!$F$38,$AA71,IF($AA71='Control Panel'!$F$39,$AA71,IF($AA71='Control Panel'!$F$40,$AA71,IF($AA71='Control Panel'!$F$41,$AA71,"Error -- Availability entered in an incorrect format"))))))))</f>
        <v>N</v>
      </c>
    </row>
    <row r="72" spans="1:28" s="15" customFormat="1" ht="30" x14ac:dyDescent="0.25">
      <c r="A72" s="7">
        <v>60</v>
      </c>
      <c r="B72" s="350" t="s">
        <v>3219</v>
      </c>
      <c r="C72" s="277" t="s">
        <v>5</v>
      </c>
      <c r="D72" s="231"/>
      <c r="E72" s="268"/>
      <c r="F72" s="215" t="str">
        <f t="shared" si="0"/>
        <v>N/A</v>
      </c>
      <c r="G72" s="6"/>
      <c r="AA72" s="15" t="str">
        <f t="shared" si="1"/>
        <v/>
      </c>
      <c r="AB72" s="15" t="str">
        <f>IF(LEN($AA72)=0,"N",IF(LEN($AA72)&gt;1,"Error -- Availability entered in an incorrect format",IF($AA72='Control Panel'!$F$36,$AA72,IF($AA72='Control Panel'!$F$37,$AA72,IF($AA72='Control Panel'!$F$38,$AA72,IF($AA72='Control Panel'!$F$39,$AA72,IF($AA72='Control Panel'!$F$40,$AA72,IF($AA72='Control Panel'!$F$41,$AA72,"Error -- Availability entered in an incorrect format"))))))))</f>
        <v>N</v>
      </c>
    </row>
    <row r="73" spans="1:28" s="15" customFormat="1" x14ac:dyDescent="0.25">
      <c r="A73" s="7">
        <v>61</v>
      </c>
      <c r="B73" s="350" t="s">
        <v>3220</v>
      </c>
      <c r="C73" s="277" t="s">
        <v>5</v>
      </c>
      <c r="D73" s="231"/>
      <c r="E73" s="268"/>
      <c r="F73" s="215" t="str">
        <f t="shared" si="0"/>
        <v>N/A</v>
      </c>
      <c r="G73" s="6"/>
      <c r="AA73" s="15" t="str">
        <f t="shared" si="1"/>
        <v/>
      </c>
      <c r="AB73" s="15" t="str">
        <f>IF(LEN($AA73)=0,"N",IF(LEN($AA73)&gt;1,"Error -- Availability entered in an incorrect format",IF($AA73='Control Panel'!$F$36,$AA73,IF($AA73='Control Panel'!$F$37,$AA73,IF($AA73='Control Panel'!$F$38,$AA73,IF($AA73='Control Panel'!$F$39,$AA73,IF($AA73='Control Panel'!$F$40,$AA73,IF($AA73='Control Panel'!$F$41,$AA73,"Error -- Availability entered in an incorrect format"))))))))</f>
        <v>N</v>
      </c>
    </row>
    <row r="74" spans="1:28" s="15" customFormat="1" ht="30" x14ac:dyDescent="0.25">
      <c r="A74" s="7">
        <v>62</v>
      </c>
      <c r="B74" s="350" t="s">
        <v>3221</v>
      </c>
      <c r="C74" s="277" t="s">
        <v>5</v>
      </c>
      <c r="D74" s="231"/>
      <c r="E74" s="268"/>
      <c r="F74" s="215" t="str">
        <f t="shared" si="0"/>
        <v>N/A</v>
      </c>
      <c r="G74" s="6"/>
      <c r="AA74" s="15" t="str">
        <f t="shared" si="1"/>
        <v/>
      </c>
      <c r="AB74" s="15" t="str">
        <f>IF(LEN($AA74)=0,"N",IF(LEN($AA74)&gt;1,"Error -- Availability entered in an incorrect format",IF($AA74='Control Panel'!$F$36,$AA74,IF($AA74='Control Panel'!$F$37,$AA74,IF($AA74='Control Panel'!$F$38,$AA74,IF($AA74='Control Panel'!$F$39,$AA74,IF($AA74='Control Panel'!$F$40,$AA74,IF($AA74='Control Panel'!$F$41,$AA74,"Error -- Availability entered in an incorrect format"))))))))</f>
        <v>N</v>
      </c>
    </row>
    <row r="75" spans="1:28" s="15" customFormat="1" x14ac:dyDescent="0.25">
      <c r="A75" s="7">
        <v>63</v>
      </c>
      <c r="B75" s="342" t="s">
        <v>3222</v>
      </c>
      <c r="C75" s="281" t="s">
        <v>5</v>
      </c>
      <c r="D75" s="231"/>
      <c r="E75" s="268"/>
      <c r="F75" s="215" t="str">
        <f t="shared" si="0"/>
        <v>N/A</v>
      </c>
      <c r="G75" s="6"/>
      <c r="AA75" s="15" t="str">
        <f t="shared" si="1"/>
        <v/>
      </c>
      <c r="AB75" s="15" t="str">
        <f>IF(LEN($AA75)=0,"N",IF(LEN($AA75)&gt;1,"Error -- Availability entered in an incorrect format",IF($AA75='Control Panel'!$F$36,$AA75,IF($AA75='Control Panel'!$F$37,$AA75,IF($AA75='Control Panel'!$F$38,$AA75,IF($AA75='Control Panel'!$F$39,$AA75,IF($AA75='Control Panel'!$F$40,$AA75,IF($AA75='Control Panel'!$F$41,$AA75,"Error -- Availability entered in an incorrect format"))))))))</f>
        <v>N</v>
      </c>
    </row>
    <row r="76" spans="1:28" s="15" customFormat="1" ht="45" x14ac:dyDescent="0.25">
      <c r="A76" s="7">
        <v>64</v>
      </c>
      <c r="B76" s="287" t="s">
        <v>692</v>
      </c>
      <c r="C76" s="281" t="s">
        <v>7</v>
      </c>
      <c r="D76" s="231"/>
      <c r="E76" s="268"/>
      <c r="F76" s="215" t="str">
        <f t="shared" si="0"/>
        <v>N/A</v>
      </c>
      <c r="G76" s="6"/>
      <c r="AA76" s="15" t="str">
        <f t="shared" si="1"/>
        <v/>
      </c>
      <c r="AB76" s="15" t="str">
        <f>IF(LEN($AA76)=0,"N",IF(LEN($AA76)&gt;1,"Error -- Availability entered in an incorrect format",IF($AA76='Control Panel'!$F$36,$AA76,IF($AA76='Control Panel'!$F$37,$AA76,IF($AA76='Control Panel'!$F$38,$AA76,IF($AA76='Control Panel'!$F$39,$AA76,IF($AA76='Control Panel'!$F$40,$AA76,IF($AA76='Control Panel'!$F$41,$AA76,"Error -- Availability entered in an incorrect format"))))))))</f>
        <v>N</v>
      </c>
    </row>
    <row r="77" spans="1:28" s="15" customFormat="1" ht="60" x14ac:dyDescent="0.25">
      <c r="A77" s="7">
        <v>65</v>
      </c>
      <c r="B77" s="287" t="s">
        <v>696</v>
      </c>
      <c r="C77" s="281" t="s">
        <v>6</v>
      </c>
      <c r="D77" s="231"/>
      <c r="E77" s="268"/>
      <c r="F77" s="215" t="str">
        <f t="shared" si="0"/>
        <v>N/A</v>
      </c>
      <c r="G77" s="6"/>
      <c r="AA77" s="15" t="str">
        <f t="shared" si="1"/>
        <v/>
      </c>
      <c r="AB77" s="15" t="str">
        <f>IF(LEN($AA77)=0,"N",IF(LEN($AA77)&gt;1,"Error -- Availability entered in an incorrect format",IF($AA77='Control Panel'!$F$36,$AA77,IF($AA77='Control Panel'!$F$37,$AA77,IF($AA77='Control Panel'!$F$38,$AA77,IF($AA77='Control Panel'!$F$39,$AA77,IF($AA77='Control Panel'!$F$40,$AA77,IF($AA77='Control Panel'!$F$41,$AA77,"Error -- Availability entered in an incorrect format"))))))))</f>
        <v>N</v>
      </c>
    </row>
  </sheetData>
  <sheetProtection password="E125" sheet="1" objects="1" scenarios="1" formatCells="0" formatRows="0"/>
  <protectedRanges>
    <protectedRange sqref="D1:G1048576" name="Range1"/>
  </protectedRanges>
  <mergeCells count="12">
    <mergeCell ref="A11:G11"/>
    <mergeCell ref="A10:C10"/>
    <mergeCell ref="D10:G10"/>
    <mergeCell ref="A1:G1"/>
    <mergeCell ref="B2:G2"/>
    <mergeCell ref="B3:G3"/>
    <mergeCell ref="B4:G4"/>
    <mergeCell ref="B5:G5"/>
    <mergeCell ref="B6:G6"/>
    <mergeCell ref="B7:G7"/>
    <mergeCell ref="B8:G8"/>
    <mergeCell ref="A9:G9"/>
  </mergeCells>
  <conditionalFormatting sqref="A13:A77 C13:E77 G13:G77">
    <cfRule type="expression" dxfId="79" priority="5">
      <formula>$C13=""</formula>
    </cfRule>
  </conditionalFormatting>
  <conditionalFormatting sqref="B13:B77">
    <cfRule type="expression" dxfId="78" priority="4">
      <formula>$C13=""</formula>
    </cfRule>
  </conditionalFormatting>
  <conditionalFormatting sqref="F13:F77">
    <cfRule type="expression" dxfId="77" priority="3">
      <formula>$C13=""</formula>
    </cfRule>
  </conditionalFormatting>
  <conditionalFormatting sqref="A1:G1">
    <cfRule type="cellIs" dxfId="76" priority="1" operator="equal">
      <formula>"Replace this text with vendor name in the first module."</formula>
    </cfRule>
  </conditionalFormatting>
  <dataValidations count="1">
    <dataValidation type="decimal" allowBlank="1" showInputMessage="1" showErrorMessage="1" errorTitle="Invalid Response" error="Please enter number only and inlcude text in comments column." promptTitle="Cost" prompt="Please enter any related cost for specification compliance." sqref="E13:E77">
      <formula1>0</formula1>
      <formula2>1000000</formula2>
    </dataValidation>
  </dataValidations>
  <printOptions horizontalCentered="1"/>
  <pageMargins left="0.25" right="0.25" top="0.75" bottom="0.75" header="0.3" footer="0.3"/>
  <pageSetup scale="76" fitToHeight="0" orientation="landscape" r:id="rId1"/>
  <headerFooter>
    <oddHeader>&amp;C&amp;"Calibri,Bold"&amp;12City of Bend, OR - ERP System Solution Project RFP #IT14AA
&amp;"Calibri,Italic"&amp;A</oddHeader>
    <oddFooter>&amp;L&amp;"-,Bold"&amp;10&amp;U&amp;K01+019Priority&amp;"-,Regular"&amp;U
H - High | M - Medium | L - Low&amp;C&amp;10&amp;K01+019&amp;P of &amp;N&amp;R&amp;"-,Bold"&amp;10&amp;U&amp;K01+019Availability&amp;"-,Regular"&amp;U
Y - Yes | R - Reporting Tool | T - Third Party
M - Modification | F - Future | N - Not Available</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2529" r:id="rId4" name="Button 1">
              <controlPr defaultSize="0" print="0" autoFill="0" autoPict="0" macro="[0]!FormatSpecs">
                <anchor moveWithCells="1" sizeWithCells="1">
                  <from>
                    <xdr:col>5</xdr:col>
                    <xdr:colOff>1600200</xdr:colOff>
                    <xdr:row>8</xdr:row>
                    <xdr:rowOff>133350</xdr:rowOff>
                  </from>
                  <to>
                    <xdr:col>5</xdr:col>
                    <xdr:colOff>1600200</xdr:colOff>
                    <xdr:row>14</xdr:row>
                    <xdr:rowOff>352425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00000000-0000-0000-0000-000000000000}">
            <xm:f>D10='Control Panel'!$I$25</xm:f>
            <x14:dxf>
              <font>
                <color rgb="FFFFFF00"/>
              </font>
              <fill>
                <patternFill>
                  <fgColor indexed="64"/>
                  <bgColor rgb="FFBF311A"/>
                </patternFill>
              </fill>
            </x14:dxf>
          </x14:cfRule>
          <xm:sqref>D10:G10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errorTitle="Invalid Response" error="Please enter appropriate availability response." promptTitle="Please enter availability:" prompt="_x000a_  Y - Yes_x000a_  R - Reporting_x000a_  T - Third Party_x000a_  M - Modification_x000a_  F - Future_x000a_  N - Not Available_x000a__x000a__x000a_*Paste values permitted.">
          <x14:formula1>
            <xm:f>'Control Panel'!$F$36:$F$41</xm:f>
          </x14:formula1>
          <xm:sqref>D13:D77</xm:sqref>
        </x14:dataValidation>
      </x14:dataValidation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pageSetUpPr fitToPage="1"/>
  </sheetPr>
  <dimension ref="A1:AI76"/>
  <sheetViews>
    <sheetView showGridLines="0" showRowColHeaders="0" workbookViewId="0">
      <pane ySplit="12" topLeftCell="A13" activePane="bottomLeft" state="frozen"/>
      <selection activeCell="B16" sqref="B16"/>
      <selection pane="bottomLeft" activeCell="B16" sqref="B16"/>
    </sheetView>
  </sheetViews>
  <sheetFormatPr defaultColWidth="0" defaultRowHeight="15" x14ac:dyDescent="0.25"/>
  <cols>
    <col min="1" max="1" width="8.7109375" style="218" customWidth="1"/>
    <col min="2" max="2" width="65.7109375" style="219" customWidth="1"/>
    <col min="3" max="3" width="12.7109375" style="220" customWidth="1"/>
    <col min="4" max="4" width="12.7109375" style="221" customWidth="1"/>
    <col min="5" max="5" width="12.7109375" style="220" customWidth="1"/>
    <col min="6" max="6" width="27.7109375" style="222" customWidth="1"/>
    <col min="7" max="7" width="35.7109375" style="219" customWidth="1"/>
    <col min="8" max="8" width="3.7109375" style="2" customWidth="1"/>
    <col min="9" max="34" width="9.140625" style="2" hidden="1" customWidth="1"/>
    <col min="35" max="35" width="4.140625" style="2" hidden="1" customWidth="1"/>
    <col min="36" max="16384" width="9.140625" style="2" hidden="1"/>
  </cols>
  <sheetData>
    <row r="1" spans="1:35" ht="15" customHeight="1" x14ac:dyDescent="0.25">
      <c r="A1" s="548" t="str">
        <f>'Accounts Payable'!A1</f>
        <v>Replace this text with vendor name in the first module.</v>
      </c>
      <c r="B1" s="548"/>
      <c r="C1" s="548"/>
      <c r="D1" s="548"/>
      <c r="E1" s="548"/>
      <c r="F1" s="548"/>
      <c r="G1" s="548"/>
    </row>
    <row r="2" spans="1:35" x14ac:dyDescent="0.25">
      <c r="A2" s="210" t="s">
        <v>8</v>
      </c>
      <c r="B2" s="538" t="s">
        <v>193</v>
      </c>
      <c r="C2" s="538"/>
      <c r="D2" s="538"/>
      <c r="E2" s="538"/>
      <c r="F2" s="538"/>
      <c r="G2" s="538"/>
      <c r="AB2" s="2" t="s">
        <v>219</v>
      </c>
      <c r="AC2" s="2">
        <f>SUBTOTAL(3,A13:A76)</f>
        <v>64</v>
      </c>
    </row>
    <row r="3" spans="1:35" ht="45" customHeight="1" x14ac:dyDescent="0.25">
      <c r="A3" s="232" t="str">
        <f>'Control Panel'!F36</f>
        <v>Y</v>
      </c>
      <c r="B3" s="543" t="str">
        <f>'Control Panel'!H36</f>
        <v>Functionality is provided out of the box through the completion of a task associated with a routine configurable area that includes, but is not limited to, user-defined fields, delivered or configurable workflows, alerts or notifications, standard import/export, table driven setups and standard reports with no changes.  These configuration areas will not be affected by a future upgrade.  The proposed services include implementation and training on this functionality, unless specifically excluded in the Statement of Work, as part of the deployment of the solution.</v>
      </c>
      <c r="C3" s="543"/>
      <c r="D3" s="543"/>
      <c r="E3" s="543"/>
      <c r="F3" s="543"/>
      <c r="G3" s="543"/>
    </row>
    <row r="4" spans="1:35" x14ac:dyDescent="0.25">
      <c r="A4" s="233" t="str">
        <f>'Control Panel'!F37</f>
        <v>R</v>
      </c>
      <c r="B4" s="544" t="str">
        <f>'Control Panel'!H37</f>
        <v>Functionality is provided through reports generated using proposed Reporting Tools.</v>
      </c>
      <c r="C4" s="544"/>
      <c r="D4" s="544"/>
      <c r="E4" s="544"/>
      <c r="F4" s="544"/>
      <c r="G4" s="544"/>
    </row>
    <row r="5" spans="1:35" ht="30" customHeight="1" x14ac:dyDescent="0.25">
      <c r="A5" s="232" t="str">
        <f>'Control Panel'!F38</f>
        <v>T</v>
      </c>
      <c r="B5" s="543" t="str">
        <f>'Control Panel'!H38</f>
        <v>Functionality is provided by proposed third party functionality (i.e., third party is defined as a separate software vendor from the primary software vendor).  The pricing of all third party products that provide this functionality MUST be included in the cost proposal.</v>
      </c>
      <c r="C5" s="543"/>
      <c r="D5" s="543"/>
      <c r="E5" s="543"/>
      <c r="F5" s="543"/>
      <c r="G5" s="543"/>
    </row>
    <row r="6" spans="1:35" x14ac:dyDescent="0.25">
      <c r="A6" s="233" t="str">
        <f>'Control Panel'!F39</f>
        <v>M</v>
      </c>
      <c r="B6" s="544" t="str">
        <f>'Control Panel'!H39</f>
        <v>Functionality is provided through customization to the application, including creation of a new workflow or development of a custom interface, that may have an impact on future upgradability.</v>
      </c>
      <c r="C6" s="544"/>
      <c r="D6" s="544"/>
      <c r="E6" s="544"/>
      <c r="F6" s="544"/>
      <c r="G6" s="544"/>
    </row>
    <row r="7" spans="1:35" ht="16.5" customHeight="1" x14ac:dyDescent="0.25">
      <c r="A7" s="232" t="str">
        <f>'Control Panel'!F40</f>
        <v>F</v>
      </c>
      <c r="B7" s="543" t="str">
        <f>'Control Panel'!H40</f>
        <v>Functionality is provided through a future general availability (GA) release that is scheduled to occur within 1 year of the proposal response.</v>
      </c>
      <c r="C7" s="543"/>
      <c r="D7" s="543"/>
      <c r="E7" s="543"/>
      <c r="F7" s="543"/>
      <c r="G7" s="543"/>
    </row>
    <row r="8" spans="1:35" x14ac:dyDescent="0.25">
      <c r="A8" s="233" t="str">
        <f>'Control Panel'!F41</f>
        <v>N</v>
      </c>
      <c r="B8" s="544" t="str">
        <f>'Control Panel'!H41</f>
        <v>Functionality is not provided.</v>
      </c>
      <c r="C8" s="544"/>
      <c r="D8" s="544"/>
      <c r="E8" s="544"/>
      <c r="F8" s="544"/>
      <c r="G8" s="544"/>
    </row>
    <row r="9" spans="1:35" x14ac:dyDescent="0.25">
      <c r="A9" s="545" t="str">
        <f>'Control Panel'!I25</f>
        <v>Replace this text with the primary product name(s) which satisfy requirements.</v>
      </c>
      <c r="B9" s="546"/>
      <c r="C9" s="546"/>
      <c r="D9" s="546"/>
      <c r="E9" s="546"/>
      <c r="F9" s="546"/>
      <c r="G9" s="547"/>
    </row>
    <row r="10" spans="1:35" ht="15" customHeight="1" x14ac:dyDescent="0.25">
      <c r="A10" s="541" t="str">
        <f>'Control Panel'!F67&amp;" - "&amp;'Control Panel'!E67</f>
        <v>4.22 - Planning and Zoning</v>
      </c>
      <c r="B10" s="541"/>
      <c r="C10" s="541"/>
      <c r="D10" s="542" t="str">
        <f>A9</f>
        <v>Replace this text with the primary product name(s) which satisfy requirements.</v>
      </c>
      <c r="E10" s="542"/>
      <c r="F10" s="542"/>
      <c r="G10" s="542"/>
    </row>
    <row r="11" spans="1:35" ht="15" customHeight="1" x14ac:dyDescent="0.25">
      <c r="A11" s="540" t="s">
        <v>670</v>
      </c>
      <c r="B11" s="540"/>
      <c r="C11" s="540"/>
      <c r="D11" s="540"/>
      <c r="E11" s="540"/>
      <c r="F11" s="540"/>
      <c r="G11" s="540"/>
      <c r="AA11" s="2" t="s">
        <v>30</v>
      </c>
      <c r="AI11" s="3"/>
    </row>
    <row r="12" spans="1:35" ht="15" customHeight="1" x14ac:dyDescent="0.25">
      <c r="A12" s="269" t="str">
        <f>'Accounts Payable'!A12</f>
        <v>Number</v>
      </c>
      <c r="B12" s="270" t="str">
        <f>'Accounts Payable'!B12</f>
        <v>Application Requirements</v>
      </c>
      <c r="C12" s="271" t="str">
        <f>'Accounts Payable'!C12</f>
        <v>Priority</v>
      </c>
      <c r="D12" s="269" t="str">
        <f>'Accounts Payable'!D12</f>
        <v>Availability</v>
      </c>
      <c r="E12" s="271" t="str">
        <f>'Accounts Payable'!E12</f>
        <v>Cost</v>
      </c>
      <c r="F12" s="270" t="str">
        <f>'Accounts Payable'!F12</f>
        <v>Required Product(s)</v>
      </c>
      <c r="G12" s="270" t="str">
        <f>'Accounts Payable'!G12</f>
        <v>Comments</v>
      </c>
      <c r="AA12" s="4" t="s">
        <v>27</v>
      </c>
      <c r="AC12" s="5">
        <f>COUNTIF(AB:AB,"Error -- Availability entered in an incorrect format")</f>
        <v>0</v>
      </c>
    </row>
    <row r="13" spans="1:35" s="15" customFormat="1" x14ac:dyDescent="0.25">
      <c r="A13" s="7">
        <v>1</v>
      </c>
      <c r="B13" s="280" t="s">
        <v>2345</v>
      </c>
      <c r="C13" s="281"/>
      <c r="D13" s="7"/>
      <c r="E13" s="267"/>
      <c r="F13" s="215" t="str">
        <f>IF($D$10=$A$9,"N/A",$D$10)</f>
        <v>N/A</v>
      </c>
      <c r="G13" s="10"/>
      <c r="AA13" s="15" t="str">
        <f>TRIM($D13)</f>
        <v/>
      </c>
      <c r="AB13" s="15" t="str">
        <f>IF(LEN($AA13)=0,"N",IF(LEN($AA13)&gt;1,"Error -- Availability entered in an incorrect format",IF($AA13='Control Panel'!$F$36,$AA13,IF($AA13='Control Panel'!$F$37,$AA13,IF($AA13='Control Panel'!$F$38,$AA13,IF($AA13='Control Panel'!$F$39,$AA13,IF($AA13='Control Panel'!$F$40,$AA13,IF($AA13='Control Panel'!$F$41,$AA13,"Error -- Availability entered in an incorrect format"))))))))</f>
        <v>N</v>
      </c>
    </row>
    <row r="14" spans="1:35" s="15" customFormat="1" ht="60" x14ac:dyDescent="0.25">
      <c r="A14" s="7">
        <v>2</v>
      </c>
      <c r="B14" s="376" t="s">
        <v>3223</v>
      </c>
      <c r="C14" s="377" t="s">
        <v>5</v>
      </c>
      <c r="D14" s="7"/>
      <c r="E14" s="267"/>
      <c r="F14" s="215" t="str">
        <f t="shared" ref="F14:F76" si="0">IF($D$10=$A$9,"N/A",$D$10)</f>
        <v>N/A</v>
      </c>
      <c r="G14" s="10"/>
      <c r="AA14" s="15" t="str">
        <f t="shared" ref="AA14:AA76" si="1">TRIM($D14)</f>
        <v/>
      </c>
      <c r="AB14" s="15" t="str">
        <f>IF(LEN($AA14)=0,"N",IF(LEN($AA14)&gt;1,"Error -- Availability entered in an incorrect format",IF($AA14='Control Panel'!$F$36,$AA14,IF($AA14='Control Panel'!$F$37,$AA14,IF($AA14='Control Panel'!$F$38,$AA14,IF($AA14='Control Panel'!$F$39,$AA14,IF($AA14='Control Panel'!$F$40,$AA14,IF($AA14='Control Panel'!$F$41,$AA14,"Error -- Availability entered in an incorrect format"))))))))</f>
        <v>N</v>
      </c>
    </row>
    <row r="15" spans="1:35" s="13" customFormat="1" ht="45" x14ac:dyDescent="0.25">
      <c r="A15" s="7">
        <v>3</v>
      </c>
      <c r="B15" s="279" t="s">
        <v>3224</v>
      </c>
      <c r="C15" s="277" t="s">
        <v>5</v>
      </c>
      <c r="D15" s="7"/>
      <c r="E15" s="267"/>
      <c r="F15" s="215" t="str">
        <f t="shared" si="0"/>
        <v>N/A</v>
      </c>
      <c r="G15" s="10"/>
      <c r="AA15" s="13" t="str">
        <f t="shared" si="1"/>
        <v/>
      </c>
      <c r="AB15" s="13" t="str">
        <f>IF(LEN($AA15)=0,"N",IF(LEN($AA15)&gt;1,"Error -- Availability entered in an incorrect format",IF($AA15='Control Panel'!$F$36,$AA15,IF($AA15='Control Panel'!$F$37,$AA15,IF($AA15='Control Panel'!$F$38,$AA15,IF($AA15='Control Panel'!$F$39,$AA15,IF($AA15='Control Panel'!$F$40,$AA15,IF($AA15='Control Panel'!$F$41,$AA15,"Error -- Availability entered in an incorrect format"))))))))</f>
        <v>N</v>
      </c>
    </row>
    <row r="16" spans="1:35" s="13" customFormat="1" ht="30" x14ac:dyDescent="0.25">
      <c r="A16" s="7">
        <v>4</v>
      </c>
      <c r="B16" s="279" t="s">
        <v>3225</v>
      </c>
      <c r="C16" s="277" t="s">
        <v>5</v>
      </c>
      <c r="D16" s="7"/>
      <c r="E16" s="267"/>
      <c r="F16" s="215" t="str">
        <f t="shared" si="0"/>
        <v>N/A</v>
      </c>
      <c r="G16" s="10"/>
      <c r="AA16" s="13" t="str">
        <f t="shared" si="1"/>
        <v/>
      </c>
      <c r="AB16" s="13" t="str">
        <f>IF(LEN($AA16)=0,"N",IF(LEN($AA16)&gt;1,"Error -- Availability entered in an incorrect format",IF($AA16='Control Panel'!$F$36,$AA16,IF($AA16='Control Panel'!$F$37,$AA16,IF($AA16='Control Panel'!$F$38,$AA16,IF($AA16='Control Panel'!$F$39,$AA16,IF($AA16='Control Panel'!$F$40,$AA16,IF($AA16='Control Panel'!$F$41,$AA16,"Error -- Availability entered in an incorrect format"))))))))</f>
        <v>N</v>
      </c>
    </row>
    <row r="17" spans="1:28" s="13" customFormat="1" ht="45" x14ac:dyDescent="0.25">
      <c r="A17" s="7">
        <v>5</v>
      </c>
      <c r="B17" s="278" t="s">
        <v>3226</v>
      </c>
      <c r="C17" s="277" t="s">
        <v>5</v>
      </c>
      <c r="D17" s="7"/>
      <c r="E17" s="267"/>
      <c r="F17" s="215" t="str">
        <f t="shared" si="0"/>
        <v>N/A</v>
      </c>
      <c r="G17" s="10"/>
      <c r="AA17" s="13" t="str">
        <f t="shared" si="1"/>
        <v/>
      </c>
      <c r="AB17" s="13" t="str">
        <f>IF(LEN($AA17)=0,"N",IF(LEN($AA17)&gt;1,"Error -- Availability entered in an incorrect format",IF($AA17='Control Panel'!$F$36,$AA17,IF($AA17='Control Panel'!$F$37,$AA17,IF($AA17='Control Panel'!$F$38,$AA17,IF($AA17='Control Panel'!$F$39,$AA17,IF($AA17='Control Panel'!$F$40,$AA17,IF($AA17='Control Panel'!$F$41,$AA17,"Error -- Availability entered in an incorrect format"))))))))</f>
        <v>N</v>
      </c>
    </row>
    <row r="18" spans="1:28" s="13" customFormat="1" ht="30" x14ac:dyDescent="0.25">
      <c r="A18" s="7">
        <v>6</v>
      </c>
      <c r="B18" s="278" t="s">
        <v>3227</v>
      </c>
      <c r="C18" s="277" t="s">
        <v>5</v>
      </c>
      <c r="D18" s="7"/>
      <c r="E18" s="267"/>
      <c r="F18" s="215" t="str">
        <f t="shared" si="0"/>
        <v>N/A</v>
      </c>
      <c r="G18" s="10"/>
      <c r="AA18" s="13" t="str">
        <f t="shared" si="1"/>
        <v/>
      </c>
      <c r="AB18" s="13" t="str">
        <f>IF(LEN($AA18)=0,"N",IF(LEN($AA18)&gt;1,"Error -- Availability entered in an incorrect format",IF($AA18='Control Panel'!$F$36,$AA18,IF($AA18='Control Panel'!$F$37,$AA18,IF($AA18='Control Panel'!$F$38,$AA18,IF($AA18='Control Panel'!$F$39,$AA18,IF($AA18='Control Panel'!$F$40,$AA18,IF($AA18='Control Panel'!$F$41,$AA18,"Error -- Availability entered in an incorrect format"))))))))</f>
        <v>N</v>
      </c>
    </row>
    <row r="19" spans="1:28" s="13" customFormat="1" ht="60" x14ac:dyDescent="0.25">
      <c r="A19" s="7">
        <v>7</v>
      </c>
      <c r="B19" s="278" t="s">
        <v>3228</v>
      </c>
      <c r="C19" s="277" t="s">
        <v>5</v>
      </c>
      <c r="D19" s="7"/>
      <c r="E19" s="267"/>
      <c r="F19" s="215" t="str">
        <f t="shared" si="0"/>
        <v>N/A</v>
      </c>
      <c r="G19" s="10"/>
      <c r="AA19" s="13" t="str">
        <f t="shared" si="1"/>
        <v/>
      </c>
      <c r="AB19" s="13" t="str">
        <f>IF(LEN($AA19)=0,"N",IF(LEN($AA19)&gt;1,"Error -- Availability entered in an incorrect format",IF($AA19='Control Panel'!$F$36,$AA19,IF($AA19='Control Panel'!$F$37,$AA19,IF($AA19='Control Panel'!$F$38,$AA19,IF($AA19='Control Panel'!$F$39,$AA19,IF($AA19='Control Panel'!$F$40,$AA19,IF($AA19='Control Panel'!$F$41,$AA19,"Error -- Availability entered in an incorrect format"))))))))</f>
        <v>N</v>
      </c>
    </row>
    <row r="20" spans="1:28" s="13" customFormat="1" ht="60" x14ac:dyDescent="0.25">
      <c r="A20" s="7">
        <v>8</v>
      </c>
      <c r="B20" s="350" t="s">
        <v>3229</v>
      </c>
      <c r="C20" s="351" t="s">
        <v>5</v>
      </c>
      <c r="D20" s="7"/>
      <c r="E20" s="267"/>
      <c r="F20" s="215" t="str">
        <f t="shared" si="0"/>
        <v>N/A</v>
      </c>
      <c r="G20" s="10"/>
      <c r="AA20" s="13" t="str">
        <f t="shared" si="1"/>
        <v/>
      </c>
      <c r="AB20" s="13" t="str">
        <f>IF(LEN($AA20)=0,"N",IF(LEN($AA20)&gt;1,"Error -- Availability entered in an incorrect format",IF($AA20='Control Panel'!$F$36,$AA20,IF($AA20='Control Panel'!$F$37,$AA20,IF($AA20='Control Panel'!$F$38,$AA20,IF($AA20='Control Panel'!$F$39,$AA20,IF($AA20='Control Panel'!$F$40,$AA20,IF($AA20='Control Panel'!$F$41,$AA20,"Error -- Availability entered in an incorrect format"))))))))</f>
        <v>N</v>
      </c>
    </row>
    <row r="21" spans="1:28" s="13" customFormat="1" x14ac:dyDescent="0.25">
      <c r="A21" s="7">
        <v>9</v>
      </c>
      <c r="B21" s="278" t="s">
        <v>3230</v>
      </c>
      <c r="C21" s="277" t="s">
        <v>5</v>
      </c>
      <c r="D21" s="7"/>
      <c r="E21" s="267"/>
      <c r="F21" s="215" t="str">
        <f t="shared" si="0"/>
        <v>N/A</v>
      </c>
      <c r="G21" s="10"/>
      <c r="AA21" s="13" t="str">
        <f t="shared" si="1"/>
        <v/>
      </c>
      <c r="AB21" s="13" t="str">
        <f>IF(LEN($AA21)=0,"N",IF(LEN($AA21)&gt;1,"Error -- Availability entered in an incorrect format",IF($AA21='Control Panel'!$F$36,$AA21,IF($AA21='Control Panel'!$F$37,$AA21,IF($AA21='Control Panel'!$F$38,$AA21,IF($AA21='Control Panel'!$F$39,$AA21,IF($AA21='Control Panel'!$F$40,$AA21,IF($AA21='Control Panel'!$F$41,$AA21,"Error -- Availability entered in an incorrect format"))))))))</f>
        <v>N</v>
      </c>
    </row>
    <row r="22" spans="1:28" s="13" customFormat="1" ht="30" x14ac:dyDescent="0.25">
      <c r="A22" s="7">
        <v>10</v>
      </c>
      <c r="B22" s="350" t="s">
        <v>3231</v>
      </c>
      <c r="C22" s="351" t="s">
        <v>5</v>
      </c>
      <c r="D22" s="7"/>
      <c r="E22" s="267"/>
      <c r="F22" s="215" t="str">
        <f t="shared" si="0"/>
        <v>N/A</v>
      </c>
      <c r="G22" s="10"/>
      <c r="AA22" s="13" t="str">
        <f t="shared" si="1"/>
        <v/>
      </c>
      <c r="AB22" s="13" t="str">
        <f>IF(LEN($AA22)=0,"N",IF(LEN($AA22)&gt;1,"Error -- Availability entered in an incorrect format",IF($AA22='Control Panel'!$F$36,$AA22,IF($AA22='Control Panel'!$F$37,$AA22,IF($AA22='Control Panel'!$F$38,$AA22,IF($AA22='Control Panel'!$F$39,$AA22,IF($AA22='Control Panel'!$F$40,$AA22,IF($AA22='Control Panel'!$F$41,$AA22,"Error -- Availability entered in an incorrect format"))))))))</f>
        <v>N</v>
      </c>
    </row>
    <row r="23" spans="1:28" s="13" customFormat="1" ht="30" x14ac:dyDescent="0.25">
      <c r="A23" s="7">
        <v>11</v>
      </c>
      <c r="B23" s="279" t="s">
        <v>3232</v>
      </c>
      <c r="C23" s="277" t="s">
        <v>6</v>
      </c>
      <c r="D23" s="7"/>
      <c r="E23" s="267"/>
      <c r="F23" s="215" t="str">
        <f t="shared" si="0"/>
        <v>N/A</v>
      </c>
      <c r="G23" s="10"/>
      <c r="AA23" s="13" t="str">
        <f t="shared" si="1"/>
        <v/>
      </c>
      <c r="AB23" s="13" t="str">
        <f>IF(LEN($AA23)=0,"N",IF(LEN($AA23)&gt;1,"Error -- Availability entered in an incorrect format",IF($AA23='Control Panel'!$F$36,$AA23,IF($AA23='Control Panel'!$F$37,$AA23,IF($AA23='Control Panel'!$F$38,$AA23,IF($AA23='Control Panel'!$F$39,$AA23,IF($AA23='Control Panel'!$F$40,$AA23,IF($AA23='Control Panel'!$F$41,$AA23,"Error -- Availability entered in an incorrect format"))))))))</f>
        <v>N</v>
      </c>
    </row>
    <row r="24" spans="1:28" s="13" customFormat="1" ht="30" x14ac:dyDescent="0.25">
      <c r="A24" s="7">
        <v>12</v>
      </c>
      <c r="B24" s="283" t="s">
        <v>3233</v>
      </c>
      <c r="C24" s="277" t="s">
        <v>5</v>
      </c>
      <c r="D24" s="7"/>
      <c r="E24" s="267"/>
      <c r="F24" s="215" t="str">
        <f t="shared" si="0"/>
        <v>N/A</v>
      </c>
      <c r="G24" s="10"/>
      <c r="AA24" s="13" t="str">
        <f t="shared" si="1"/>
        <v/>
      </c>
      <c r="AB24" s="13" t="str">
        <f>IF(LEN($AA24)=0,"N",IF(LEN($AA24)&gt;1,"Error -- Availability entered in an incorrect format",IF($AA24='Control Panel'!$F$36,$AA24,IF($AA24='Control Panel'!$F$37,$AA24,IF($AA24='Control Panel'!$F$38,$AA24,IF($AA24='Control Panel'!$F$39,$AA24,IF($AA24='Control Panel'!$F$40,$AA24,IF($AA24='Control Panel'!$F$41,$AA24,"Error -- Availability entered in an incorrect format"))))))))</f>
        <v>N</v>
      </c>
    </row>
    <row r="25" spans="1:28" s="15" customFormat="1" x14ac:dyDescent="0.25">
      <c r="A25" s="7">
        <v>13</v>
      </c>
      <c r="B25" s="280" t="s">
        <v>3234</v>
      </c>
      <c r="C25" s="281"/>
      <c r="D25" s="12"/>
      <c r="E25" s="268"/>
      <c r="F25" s="215" t="str">
        <f t="shared" si="0"/>
        <v>N/A</v>
      </c>
      <c r="G25" s="6"/>
      <c r="AA25" s="15" t="str">
        <f t="shared" si="1"/>
        <v/>
      </c>
      <c r="AB25" s="15" t="str">
        <f>IF(LEN($AA25)=0,"N",IF(LEN($AA25)&gt;1,"Error -- Availability entered in an incorrect format",IF($AA25='Control Panel'!$F$36,$AA25,IF($AA25='Control Panel'!$F$37,$AA25,IF($AA25='Control Panel'!$F$38,$AA25,IF($AA25='Control Panel'!$F$39,$AA25,IF($AA25='Control Panel'!$F$40,$AA25,IF($AA25='Control Panel'!$F$41,$AA25,"Error -- Availability entered in an incorrect format"))))))))</f>
        <v>N</v>
      </c>
    </row>
    <row r="26" spans="1:28" s="15" customFormat="1" ht="30" x14ac:dyDescent="0.25">
      <c r="A26" s="7">
        <v>14</v>
      </c>
      <c r="B26" s="278" t="s">
        <v>3235</v>
      </c>
      <c r="C26" s="277" t="s">
        <v>5</v>
      </c>
      <c r="D26" s="12"/>
      <c r="E26" s="268"/>
      <c r="F26" s="215" t="str">
        <f t="shared" si="0"/>
        <v>N/A</v>
      </c>
      <c r="G26" s="6"/>
      <c r="AA26" s="15" t="str">
        <f t="shared" si="1"/>
        <v/>
      </c>
      <c r="AB26" s="15" t="str">
        <f>IF(LEN($AA26)=0,"N",IF(LEN($AA26)&gt;1,"Error -- Availability entered in an incorrect format",IF($AA26='Control Panel'!$F$36,$AA26,IF($AA26='Control Panel'!$F$37,$AA26,IF($AA26='Control Panel'!$F$38,$AA26,IF($AA26='Control Panel'!$F$39,$AA26,IF($AA26='Control Panel'!$F$40,$AA26,IF($AA26='Control Panel'!$F$41,$AA26,"Error -- Availability entered in an incorrect format"))))))))</f>
        <v>N</v>
      </c>
    </row>
    <row r="27" spans="1:28" s="15" customFormat="1" ht="30" x14ac:dyDescent="0.25">
      <c r="A27" s="7">
        <v>15</v>
      </c>
      <c r="B27" s="278" t="s">
        <v>3236</v>
      </c>
      <c r="C27" s="277" t="s">
        <v>6</v>
      </c>
      <c r="D27" s="12"/>
      <c r="E27" s="268"/>
      <c r="F27" s="215" t="str">
        <f t="shared" si="0"/>
        <v>N/A</v>
      </c>
      <c r="G27" s="6"/>
      <c r="AA27" s="15" t="str">
        <f t="shared" si="1"/>
        <v/>
      </c>
      <c r="AB27" s="15" t="str">
        <f>IF(LEN($AA27)=0,"N",IF(LEN($AA27)&gt;1,"Error -- Availability entered in an incorrect format",IF($AA27='Control Panel'!$F$36,$AA27,IF($AA27='Control Panel'!$F$37,$AA27,IF($AA27='Control Panel'!$F$38,$AA27,IF($AA27='Control Panel'!$F$39,$AA27,IF($AA27='Control Panel'!$F$40,$AA27,IF($AA27='Control Panel'!$F$41,$AA27,"Error -- Availability entered in an incorrect format"))))))))</f>
        <v>N</v>
      </c>
    </row>
    <row r="28" spans="1:28" s="15" customFormat="1" ht="45" x14ac:dyDescent="0.25">
      <c r="A28" s="7">
        <v>16</v>
      </c>
      <c r="B28" s="350" t="s">
        <v>3237</v>
      </c>
      <c r="C28" s="277" t="s">
        <v>5</v>
      </c>
      <c r="D28" s="12"/>
      <c r="E28" s="268"/>
      <c r="F28" s="215" t="str">
        <f t="shared" si="0"/>
        <v>N/A</v>
      </c>
      <c r="G28" s="6"/>
      <c r="AA28" s="15" t="str">
        <f t="shared" si="1"/>
        <v/>
      </c>
      <c r="AB28" s="15" t="str">
        <f>IF(LEN($AA28)=0,"N",IF(LEN($AA28)&gt;1,"Error -- Availability entered in an incorrect format",IF($AA28='Control Panel'!$F$36,$AA28,IF($AA28='Control Panel'!$F$37,$AA28,IF($AA28='Control Panel'!$F$38,$AA28,IF($AA28='Control Panel'!$F$39,$AA28,IF($AA28='Control Panel'!$F$40,$AA28,IF($AA28='Control Panel'!$F$41,$AA28,"Error -- Availability entered in an incorrect format"))))))))</f>
        <v>N</v>
      </c>
    </row>
    <row r="29" spans="1:28" s="15" customFormat="1" ht="30" x14ac:dyDescent="0.25">
      <c r="A29" s="7">
        <v>17</v>
      </c>
      <c r="B29" s="279" t="s">
        <v>3180</v>
      </c>
      <c r="C29" s="277" t="s">
        <v>5</v>
      </c>
      <c r="D29" s="12"/>
      <c r="E29" s="268"/>
      <c r="F29" s="215" t="str">
        <f t="shared" si="0"/>
        <v>N/A</v>
      </c>
      <c r="G29" s="6"/>
      <c r="AA29" s="15" t="str">
        <f t="shared" si="1"/>
        <v/>
      </c>
      <c r="AB29" s="15" t="str">
        <f>IF(LEN($AA29)=0,"N",IF(LEN($AA29)&gt;1,"Error -- Availability entered in an incorrect format",IF($AA29='Control Panel'!$F$36,$AA29,IF($AA29='Control Panel'!$F$37,$AA29,IF($AA29='Control Panel'!$F$38,$AA29,IF($AA29='Control Panel'!$F$39,$AA29,IF($AA29='Control Panel'!$F$40,$AA29,IF($AA29='Control Panel'!$F$41,$AA29,"Error -- Availability entered in an incorrect format"))))))))</f>
        <v>N</v>
      </c>
    </row>
    <row r="30" spans="1:28" s="15" customFormat="1" ht="30" x14ac:dyDescent="0.25">
      <c r="A30" s="7">
        <v>18</v>
      </c>
      <c r="B30" s="279" t="s">
        <v>3238</v>
      </c>
      <c r="C30" s="277" t="s">
        <v>5</v>
      </c>
      <c r="D30" s="12"/>
      <c r="E30" s="268"/>
      <c r="F30" s="215" t="str">
        <f t="shared" si="0"/>
        <v>N/A</v>
      </c>
      <c r="G30" s="6"/>
      <c r="AA30" s="15" t="str">
        <f t="shared" si="1"/>
        <v/>
      </c>
      <c r="AB30" s="15" t="str">
        <f>IF(LEN($AA30)=0,"N",IF(LEN($AA30)&gt;1,"Error -- Availability entered in an incorrect format",IF($AA30='Control Panel'!$F$36,$AA30,IF($AA30='Control Panel'!$F$37,$AA30,IF($AA30='Control Panel'!$F$38,$AA30,IF($AA30='Control Panel'!$F$39,$AA30,IF($AA30='Control Panel'!$F$40,$AA30,IF($AA30='Control Panel'!$F$41,$AA30,"Error -- Availability entered in an incorrect format"))))))))</f>
        <v>N</v>
      </c>
    </row>
    <row r="31" spans="1:28" s="15" customFormat="1" ht="30" x14ac:dyDescent="0.25">
      <c r="A31" s="7">
        <v>19</v>
      </c>
      <c r="B31" s="279" t="s">
        <v>3184</v>
      </c>
      <c r="C31" s="277" t="s">
        <v>5</v>
      </c>
      <c r="D31" s="231"/>
      <c r="E31" s="268"/>
      <c r="F31" s="215" t="str">
        <f t="shared" si="0"/>
        <v>N/A</v>
      </c>
      <c r="G31" s="6"/>
      <c r="AA31" s="15" t="str">
        <f t="shared" si="1"/>
        <v/>
      </c>
      <c r="AB31" s="15" t="str">
        <f>IF(LEN($AA31)=0,"N",IF(LEN($AA31)&gt;1,"Error -- Availability entered in an incorrect format",IF($AA31='Control Panel'!$F$36,$AA31,IF($AA31='Control Panel'!$F$37,$AA31,IF($AA31='Control Panel'!$F$38,$AA31,IF($AA31='Control Panel'!$F$39,$AA31,IF($AA31='Control Panel'!$F$40,$AA31,IF($AA31='Control Panel'!$F$41,$AA31,"Error -- Availability entered in an incorrect format"))))))))</f>
        <v>N</v>
      </c>
    </row>
    <row r="32" spans="1:28" s="15" customFormat="1" ht="30" x14ac:dyDescent="0.25">
      <c r="A32" s="7">
        <v>20</v>
      </c>
      <c r="B32" s="279" t="s">
        <v>3185</v>
      </c>
      <c r="C32" s="277" t="s">
        <v>5</v>
      </c>
      <c r="D32" s="231"/>
      <c r="E32" s="268"/>
      <c r="F32" s="215" t="str">
        <f t="shared" si="0"/>
        <v>N/A</v>
      </c>
      <c r="G32" s="6"/>
      <c r="AA32" s="15" t="str">
        <f t="shared" si="1"/>
        <v/>
      </c>
      <c r="AB32" s="15" t="str">
        <f>IF(LEN($AA32)=0,"N",IF(LEN($AA32)&gt;1,"Error -- Availability entered in an incorrect format",IF($AA32='Control Panel'!$F$36,$AA32,IF($AA32='Control Panel'!$F$37,$AA32,IF($AA32='Control Panel'!$F$38,$AA32,IF($AA32='Control Panel'!$F$39,$AA32,IF($AA32='Control Panel'!$F$40,$AA32,IF($AA32='Control Panel'!$F$41,$AA32,"Error -- Availability entered in an incorrect format"))))))))</f>
        <v>N</v>
      </c>
    </row>
    <row r="33" spans="1:28" s="15" customFormat="1" x14ac:dyDescent="0.25">
      <c r="A33" s="7">
        <v>21</v>
      </c>
      <c r="B33" s="280" t="s">
        <v>3239</v>
      </c>
      <c r="C33" s="281"/>
      <c r="D33" s="231"/>
      <c r="E33" s="268"/>
      <c r="F33" s="215" t="str">
        <f t="shared" si="0"/>
        <v>N/A</v>
      </c>
      <c r="G33" s="6"/>
      <c r="AA33" s="15" t="str">
        <f t="shared" si="1"/>
        <v/>
      </c>
      <c r="AB33" s="15" t="str">
        <f>IF(LEN($AA33)=0,"N",IF(LEN($AA33)&gt;1,"Error -- Availability entered in an incorrect format",IF($AA33='Control Panel'!$F$36,$AA33,IF($AA33='Control Panel'!$F$37,$AA33,IF($AA33='Control Panel'!$F$38,$AA33,IF($AA33='Control Panel'!$F$39,$AA33,IF($AA33='Control Panel'!$F$40,$AA33,IF($AA33='Control Panel'!$F$41,$AA33,"Error -- Availability entered in an incorrect format"))))))))</f>
        <v>N</v>
      </c>
    </row>
    <row r="34" spans="1:28" s="15" customFormat="1" ht="30" x14ac:dyDescent="0.25">
      <c r="A34" s="7">
        <v>22</v>
      </c>
      <c r="B34" s="376" t="s">
        <v>3240</v>
      </c>
      <c r="C34" s="377" t="s">
        <v>5</v>
      </c>
      <c r="D34" s="231"/>
      <c r="E34" s="268"/>
      <c r="F34" s="215" t="str">
        <f t="shared" si="0"/>
        <v>N/A</v>
      </c>
      <c r="G34" s="6"/>
      <c r="AA34" s="15" t="str">
        <f t="shared" si="1"/>
        <v/>
      </c>
      <c r="AB34" s="15" t="str">
        <f>IF(LEN($AA34)=0,"N",IF(LEN($AA34)&gt;1,"Error -- Availability entered in an incorrect format",IF($AA34='Control Panel'!$F$36,$AA34,IF($AA34='Control Panel'!$F$37,$AA34,IF($AA34='Control Panel'!$F$38,$AA34,IF($AA34='Control Panel'!$F$39,$AA34,IF($AA34='Control Panel'!$F$40,$AA34,IF($AA34='Control Panel'!$F$41,$AA34,"Error -- Availability entered in an incorrect format"))))))))</f>
        <v>N</v>
      </c>
    </row>
    <row r="35" spans="1:28" s="15" customFormat="1" ht="30" x14ac:dyDescent="0.25">
      <c r="A35" s="7">
        <v>23</v>
      </c>
      <c r="B35" s="378" t="s">
        <v>3241</v>
      </c>
      <c r="C35" s="379" t="s">
        <v>5</v>
      </c>
      <c r="D35" s="231"/>
      <c r="E35" s="268"/>
      <c r="F35" s="215" t="str">
        <f t="shared" si="0"/>
        <v>N/A</v>
      </c>
      <c r="G35" s="6"/>
      <c r="AA35" s="15" t="str">
        <f t="shared" si="1"/>
        <v/>
      </c>
      <c r="AB35" s="15" t="str">
        <f>IF(LEN($AA35)=0,"N",IF(LEN($AA35)&gt;1,"Error -- Availability entered in an incorrect format",IF($AA35='Control Panel'!$F$36,$AA35,IF($AA35='Control Panel'!$F$37,$AA35,IF($AA35='Control Panel'!$F$38,$AA35,IF($AA35='Control Panel'!$F$39,$AA35,IF($AA35='Control Panel'!$F$40,$AA35,IF($AA35='Control Panel'!$F$41,$AA35,"Error -- Availability entered in an incorrect format"))))))))</f>
        <v>N</v>
      </c>
    </row>
    <row r="36" spans="1:28" s="15" customFormat="1" x14ac:dyDescent="0.25">
      <c r="A36" s="7">
        <v>24</v>
      </c>
      <c r="B36" s="280" t="s">
        <v>3242</v>
      </c>
      <c r="C36" s="281"/>
      <c r="D36" s="231"/>
      <c r="E36" s="268"/>
      <c r="F36" s="215" t="str">
        <f t="shared" si="0"/>
        <v>N/A</v>
      </c>
      <c r="G36" s="6"/>
      <c r="AA36" s="15" t="str">
        <f t="shared" si="1"/>
        <v/>
      </c>
      <c r="AB36" s="15" t="str">
        <f>IF(LEN($AA36)=0,"N",IF(LEN($AA36)&gt;1,"Error -- Availability entered in an incorrect format",IF($AA36='Control Panel'!$F$36,$AA36,IF($AA36='Control Panel'!$F$37,$AA36,IF($AA36='Control Panel'!$F$38,$AA36,IF($AA36='Control Panel'!$F$39,$AA36,IF($AA36='Control Panel'!$F$40,$AA36,IF($AA36='Control Panel'!$F$41,$AA36,"Error -- Availability entered in an incorrect format"))))))))</f>
        <v>N</v>
      </c>
    </row>
    <row r="37" spans="1:28" s="15" customFormat="1" ht="30" x14ac:dyDescent="0.25">
      <c r="A37" s="7">
        <v>25</v>
      </c>
      <c r="B37" s="279" t="s">
        <v>3243</v>
      </c>
      <c r="C37" s="277" t="s">
        <v>5</v>
      </c>
      <c r="D37" s="231"/>
      <c r="E37" s="268"/>
      <c r="F37" s="215" t="str">
        <f t="shared" si="0"/>
        <v>N/A</v>
      </c>
      <c r="G37" s="6"/>
      <c r="AA37" s="15" t="str">
        <f t="shared" si="1"/>
        <v/>
      </c>
      <c r="AB37" s="15" t="str">
        <f>IF(LEN($AA37)=0,"N",IF(LEN($AA37)&gt;1,"Error -- Availability entered in an incorrect format",IF($AA37='Control Panel'!$F$36,$AA37,IF($AA37='Control Panel'!$F$37,$AA37,IF($AA37='Control Panel'!$F$38,$AA37,IF($AA37='Control Panel'!$F$39,$AA37,IF($AA37='Control Panel'!$F$40,$AA37,IF($AA37='Control Panel'!$F$41,$AA37,"Error -- Availability entered in an incorrect format"))))))))</f>
        <v>N</v>
      </c>
    </row>
    <row r="38" spans="1:28" s="15" customFormat="1" ht="60" x14ac:dyDescent="0.25">
      <c r="A38" s="7">
        <v>26</v>
      </c>
      <c r="B38" s="279" t="s">
        <v>3244</v>
      </c>
      <c r="C38" s="277" t="s">
        <v>5</v>
      </c>
      <c r="D38" s="231"/>
      <c r="E38" s="268"/>
      <c r="F38" s="215" t="str">
        <f t="shared" si="0"/>
        <v>N/A</v>
      </c>
      <c r="G38" s="6"/>
      <c r="AA38" s="15" t="str">
        <f t="shared" si="1"/>
        <v/>
      </c>
      <c r="AB38" s="15" t="str">
        <f>IF(LEN($AA38)=0,"N",IF(LEN($AA38)&gt;1,"Error -- Availability entered in an incorrect format",IF($AA38='Control Panel'!$F$36,$AA38,IF($AA38='Control Panel'!$F$37,$AA38,IF($AA38='Control Panel'!$F$38,$AA38,IF($AA38='Control Panel'!$F$39,$AA38,IF($AA38='Control Panel'!$F$40,$AA38,IF($AA38='Control Panel'!$F$41,$AA38,"Error -- Availability entered in an incorrect format"))))))))</f>
        <v>N</v>
      </c>
    </row>
    <row r="39" spans="1:28" s="15" customFormat="1" ht="30" x14ac:dyDescent="0.25">
      <c r="A39" s="7">
        <v>27</v>
      </c>
      <c r="B39" s="279" t="s">
        <v>3245</v>
      </c>
      <c r="C39" s="277" t="s">
        <v>5</v>
      </c>
      <c r="D39" s="231"/>
      <c r="E39" s="268"/>
      <c r="F39" s="215" t="str">
        <f t="shared" si="0"/>
        <v>N/A</v>
      </c>
      <c r="G39" s="6"/>
      <c r="AA39" s="15" t="str">
        <f t="shared" si="1"/>
        <v/>
      </c>
      <c r="AB39" s="15" t="str">
        <f>IF(LEN($AA39)=0,"N",IF(LEN($AA39)&gt;1,"Error -- Availability entered in an incorrect format",IF($AA39='Control Panel'!$F$36,$AA39,IF($AA39='Control Panel'!$F$37,$AA39,IF($AA39='Control Panel'!$F$38,$AA39,IF($AA39='Control Panel'!$F$39,$AA39,IF($AA39='Control Panel'!$F$40,$AA39,IF($AA39='Control Panel'!$F$41,$AA39,"Error -- Availability entered in an incorrect format"))))))))</f>
        <v>N</v>
      </c>
    </row>
    <row r="40" spans="1:28" s="15" customFormat="1" x14ac:dyDescent="0.25">
      <c r="A40" s="7">
        <v>28</v>
      </c>
      <c r="B40" s="279" t="s">
        <v>3246</v>
      </c>
      <c r="C40" s="277" t="s">
        <v>5</v>
      </c>
      <c r="D40" s="231"/>
      <c r="E40" s="268"/>
      <c r="F40" s="215" t="str">
        <f t="shared" si="0"/>
        <v>N/A</v>
      </c>
      <c r="G40" s="6"/>
      <c r="AA40" s="15" t="str">
        <f t="shared" si="1"/>
        <v/>
      </c>
      <c r="AB40" s="15" t="str">
        <f>IF(LEN($AA40)=0,"N",IF(LEN($AA40)&gt;1,"Error -- Availability entered in an incorrect format",IF($AA40='Control Panel'!$F$36,$AA40,IF($AA40='Control Panel'!$F$37,$AA40,IF($AA40='Control Panel'!$F$38,$AA40,IF($AA40='Control Panel'!$F$39,$AA40,IF($AA40='Control Panel'!$F$40,$AA40,IF($AA40='Control Panel'!$F$41,$AA40,"Error -- Availability entered in an incorrect format"))))))))</f>
        <v>N</v>
      </c>
    </row>
    <row r="41" spans="1:28" s="15" customFormat="1" x14ac:dyDescent="0.25">
      <c r="A41" s="7">
        <v>29</v>
      </c>
      <c r="B41" s="280" t="s">
        <v>3247</v>
      </c>
      <c r="C41" s="281"/>
      <c r="D41" s="231"/>
      <c r="E41" s="268"/>
      <c r="F41" s="215" t="str">
        <f t="shared" si="0"/>
        <v>N/A</v>
      </c>
      <c r="G41" s="6"/>
      <c r="AA41" s="15" t="str">
        <f t="shared" si="1"/>
        <v/>
      </c>
      <c r="AB41" s="15" t="str">
        <f>IF(LEN($AA41)=0,"N",IF(LEN($AA41)&gt;1,"Error -- Availability entered in an incorrect format",IF($AA41='Control Panel'!$F$36,$AA41,IF($AA41='Control Panel'!$F$37,$AA41,IF($AA41='Control Panel'!$F$38,$AA41,IF($AA41='Control Panel'!$F$39,$AA41,IF($AA41='Control Panel'!$F$40,$AA41,IF($AA41='Control Panel'!$F$41,$AA41,"Error -- Availability entered in an incorrect format"))))))))</f>
        <v>N</v>
      </c>
    </row>
    <row r="42" spans="1:28" s="15" customFormat="1" ht="45" x14ac:dyDescent="0.25">
      <c r="A42" s="7">
        <v>30</v>
      </c>
      <c r="B42" s="279" t="s">
        <v>3248</v>
      </c>
      <c r="C42" s="277" t="s">
        <v>5</v>
      </c>
      <c r="D42" s="231"/>
      <c r="E42" s="268"/>
      <c r="F42" s="215" t="str">
        <f t="shared" si="0"/>
        <v>N/A</v>
      </c>
      <c r="G42" s="6"/>
      <c r="AA42" s="15" t="str">
        <f t="shared" si="1"/>
        <v/>
      </c>
      <c r="AB42" s="15" t="str">
        <f>IF(LEN($AA42)=0,"N",IF(LEN($AA42)&gt;1,"Error -- Availability entered in an incorrect format",IF($AA42='Control Panel'!$F$36,$AA42,IF($AA42='Control Panel'!$F$37,$AA42,IF($AA42='Control Panel'!$F$38,$AA42,IF($AA42='Control Panel'!$F$39,$AA42,IF($AA42='Control Panel'!$F$40,$AA42,IF($AA42='Control Panel'!$F$41,$AA42,"Error -- Availability entered in an incorrect format"))))))))</f>
        <v>N</v>
      </c>
    </row>
    <row r="43" spans="1:28" s="15" customFormat="1" ht="45" x14ac:dyDescent="0.25">
      <c r="A43" s="7">
        <v>31</v>
      </c>
      <c r="B43" s="279" t="s">
        <v>3249</v>
      </c>
      <c r="C43" s="277" t="s">
        <v>5</v>
      </c>
      <c r="D43" s="231"/>
      <c r="E43" s="268"/>
      <c r="F43" s="215" t="str">
        <f t="shared" si="0"/>
        <v>N/A</v>
      </c>
      <c r="G43" s="6"/>
      <c r="AA43" s="15" t="str">
        <f t="shared" si="1"/>
        <v/>
      </c>
      <c r="AB43" s="15" t="str">
        <f>IF(LEN($AA43)=0,"N",IF(LEN($AA43)&gt;1,"Error -- Availability entered in an incorrect format",IF($AA43='Control Panel'!$F$36,$AA43,IF($AA43='Control Panel'!$F$37,$AA43,IF($AA43='Control Panel'!$F$38,$AA43,IF($AA43='Control Panel'!$F$39,$AA43,IF($AA43='Control Panel'!$F$40,$AA43,IF($AA43='Control Panel'!$F$41,$AA43,"Error -- Availability entered in an incorrect format"))))))))</f>
        <v>N</v>
      </c>
    </row>
    <row r="44" spans="1:28" s="15" customFormat="1" ht="60" x14ac:dyDescent="0.25">
      <c r="A44" s="7">
        <v>32</v>
      </c>
      <c r="B44" s="279" t="s">
        <v>3250</v>
      </c>
      <c r="C44" s="277" t="s">
        <v>5</v>
      </c>
      <c r="D44" s="231"/>
      <c r="E44" s="268"/>
      <c r="F44" s="215" t="str">
        <f t="shared" si="0"/>
        <v>N/A</v>
      </c>
      <c r="G44" s="6"/>
      <c r="AA44" s="15" t="str">
        <f t="shared" si="1"/>
        <v/>
      </c>
      <c r="AB44" s="15" t="str">
        <f>IF(LEN($AA44)=0,"N",IF(LEN($AA44)&gt;1,"Error -- Availability entered in an incorrect format",IF($AA44='Control Panel'!$F$36,$AA44,IF($AA44='Control Panel'!$F$37,$AA44,IF($AA44='Control Panel'!$F$38,$AA44,IF($AA44='Control Panel'!$F$39,$AA44,IF($AA44='Control Panel'!$F$40,$AA44,IF($AA44='Control Panel'!$F$41,$AA44,"Error -- Availability entered in an incorrect format"))))))))</f>
        <v>N</v>
      </c>
    </row>
    <row r="45" spans="1:28" s="15" customFormat="1" ht="30" x14ac:dyDescent="0.25">
      <c r="A45" s="7">
        <v>33</v>
      </c>
      <c r="B45" s="278" t="s">
        <v>3173</v>
      </c>
      <c r="C45" s="277" t="s">
        <v>5</v>
      </c>
      <c r="D45" s="231"/>
      <c r="E45" s="268"/>
      <c r="F45" s="215" t="str">
        <f t="shared" si="0"/>
        <v>N/A</v>
      </c>
      <c r="G45" s="6"/>
      <c r="AA45" s="15" t="str">
        <f t="shared" si="1"/>
        <v/>
      </c>
      <c r="AB45" s="15" t="str">
        <f>IF(LEN($AA45)=0,"N",IF(LEN($AA45)&gt;1,"Error -- Availability entered in an incorrect format",IF($AA45='Control Panel'!$F$36,$AA45,IF($AA45='Control Panel'!$F$37,$AA45,IF($AA45='Control Panel'!$F$38,$AA45,IF($AA45='Control Panel'!$F$39,$AA45,IF($AA45='Control Panel'!$F$40,$AA45,IF($AA45='Control Panel'!$F$41,$AA45,"Error -- Availability entered in an incorrect format"))))))))</f>
        <v>N</v>
      </c>
    </row>
    <row r="46" spans="1:28" s="15" customFormat="1" x14ac:dyDescent="0.25">
      <c r="A46" s="7">
        <v>34</v>
      </c>
      <c r="B46" s="280" t="s">
        <v>3251</v>
      </c>
      <c r="C46" s="281"/>
      <c r="D46" s="231"/>
      <c r="E46" s="268"/>
      <c r="F46" s="215" t="str">
        <f t="shared" si="0"/>
        <v>N/A</v>
      </c>
      <c r="G46" s="6"/>
      <c r="AA46" s="15" t="str">
        <f t="shared" si="1"/>
        <v/>
      </c>
      <c r="AB46" s="15" t="str">
        <f>IF(LEN($AA46)=0,"N",IF(LEN($AA46)&gt;1,"Error -- Availability entered in an incorrect format",IF($AA46='Control Panel'!$F$36,$AA46,IF($AA46='Control Panel'!$F$37,$AA46,IF($AA46='Control Panel'!$F$38,$AA46,IF($AA46='Control Panel'!$F$39,$AA46,IF($AA46='Control Panel'!$F$40,$AA46,IF($AA46='Control Panel'!$F$41,$AA46,"Error -- Availability entered in an incorrect format"))))))))</f>
        <v>N</v>
      </c>
    </row>
    <row r="47" spans="1:28" s="15" customFormat="1" ht="45" x14ac:dyDescent="0.25">
      <c r="A47" s="7">
        <v>35</v>
      </c>
      <c r="B47" s="287" t="s">
        <v>3252</v>
      </c>
      <c r="C47" s="281" t="s">
        <v>5</v>
      </c>
      <c r="D47" s="231"/>
      <c r="E47" s="268"/>
      <c r="F47" s="215" t="str">
        <f t="shared" si="0"/>
        <v>N/A</v>
      </c>
      <c r="G47" s="6"/>
      <c r="AA47" s="15" t="str">
        <f t="shared" si="1"/>
        <v/>
      </c>
      <c r="AB47" s="15" t="str">
        <f>IF(LEN($AA47)=0,"N",IF(LEN($AA47)&gt;1,"Error -- Availability entered in an incorrect format",IF($AA47='Control Panel'!$F$36,$AA47,IF($AA47='Control Panel'!$F$37,$AA47,IF($AA47='Control Panel'!$F$38,$AA47,IF($AA47='Control Panel'!$F$39,$AA47,IF($AA47='Control Panel'!$F$40,$AA47,IF($AA47='Control Panel'!$F$41,$AA47,"Error -- Availability entered in an incorrect format"))))))))</f>
        <v>N</v>
      </c>
    </row>
    <row r="48" spans="1:28" s="15" customFormat="1" ht="30" x14ac:dyDescent="0.25">
      <c r="A48" s="7">
        <v>36</v>
      </c>
      <c r="B48" s="287" t="s">
        <v>3253</v>
      </c>
      <c r="C48" s="281" t="s">
        <v>5</v>
      </c>
      <c r="D48" s="231"/>
      <c r="E48" s="268"/>
      <c r="F48" s="215" t="str">
        <f t="shared" si="0"/>
        <v>N/A</v>
      </c>
      <c r="G48" s="6"/>
      <c r="AA48" s="15" t="str">
        <f t="shared" si="1"/>
        <v/>
      </c>
      <c r="AB48" s="15" t="str">
        <f>IF(LEN($AA48)=0,"N",IF(LEN($AA48)&gt;1,"Error -- Availability entered in an incorrect format",IF($AA48='Control Panel'!$F$36,$AA48,IF($AA48='Control Panel'!$F$37,$AA48,IF($AA48='Control Panel'!$F$38,$AA48,IF($AA48='Control Panel'!$F$39,$AA48,IF($AA48='Control Panel'!$F$40,$AA48,IF($AA48='Control Panel'!$F$41,$AA48,"Error -- Availability entered in an incorrect format"))))))))</f>
        <v>N</v>
      </c>
    </row>
    <row r="49" spans="1:28" s="15" customFormat="1" ht="30" x14ac:dyDescent="0.25">
      <c r="A49" s="7">
        <v>37</v>
      </c>
      <c r="B49" s="287" t="s">
        <v>3254</v>
      </c>
      <c r="C49" s="281" t="s">
        <v>5</v>
      </c>
      <c r="D49" s="231"/>
      <c r="E49" s="268"/>
      <c r="F49" s="215" t="str">
        <f t="shared" si="0"/>
        <v>N/A</v>
      </c>
      <c r="G49" s="6"/>
      <c r="AA49" s="15" t="str">
        <f t="shared" si="1"/>
        <v/>
      </c>
      <c r="AB49" s="15" t="str">
        <f>IF(LEN($AA49)=0,"N",IF(LEN($AA49)&gt;1,"Error -- Availability entered in an incorrect format",IF($AA49='Control Panel'!$F$36,$AA49,IF($AA49='Control Panel'!$F$37,$AA49,IF($AA49='Control Panel'!$F$38,$AA49,IF($AA49='Control Panel'!$F$39,$AA49,IF($AA49='Control Panel'!$F$40,$AA49,IF($AA49='Control Panel'!$F$41,$AA49,"Error -- Availability entered in an incorrect format"))))))))</f>
        <v>N</v>
      </c>
    </row>
    <row r="50" spans="1:28" s="15" customFormat="1" x14ac:dyDescent="0.25">
      <c r="A50" s="7">
        <v>38</v>
      </c>
      <c r="B50" s="287" t="s">
        <v>3255</v>
      </c>
      <c r="C50" s="281" t="s">
        <v>5</v>
      </c>
      <c r="D50" s="231"/>
      <c r="E50" s="268"/>
      <c r="F50" s="215" t="str">
        <f t="shared" si="0"/>
        <v>N/A</v>
      </c>
      <c r="G50" s="6"/>
      <c r="AA50" s="15" t="str">
        <f t="shared" si="1"/>
        <v/>
      </c>
      <c r="AB50" s="15" t="str">
        <f>IF(LEN($AA50)=0,"N",IF(LEN($AA50)&gt;1,"Error -- Availability entered in an incorrect format",IF($AA50='Control Panel'!$F$36,$AA50,IF($AA50='Control Panel'!$F$37,$AA50,IF($AA50='Control Panel'!$F$38,$AA50,IF($AA50='Control Panel'!$F$39,$AA50,IF($AA50='Control Panel'!$F$40,$AA50,IF($AA50='Control Panel'!$F$41,$AA50,"Error -- Availability entered in an incorrect format"))))))))</f>
        <v>N</v>
      </c>
    </row>
    <row r="51" spans="1:28" s="15" customFormat="1" ht="45" x14ac:dyDescent="0.25">
      <c r="A51" s="7">
        <v>39</v>
      </c>
      <c r="B51" s="287" t="s">
        <v>3256</v>
      </c>
      <c r="C51" s="281" t="s">
        <v>5</v>
      </c>
      <c r="D51" s="231"/>
      <c r="E51" s="268"/>
      <c r="F51" s="215" t="str">
        <f t="shared" si="0"/>
        <v>N/A</v>
      </c>
      <c r="G51" s="6"/>
      <c r="AA51" s="15" t="str">
        <f t="shared" si="1"/>
        <v/>
      </c>
      <c r="AB51" s="15" t="str">
        <f>IF(LEN($AA51)=0,"N",IF(LEN($AA51)&gt;1,"Error -- Availability entered in an incorrect format",IF($AA51='Control Panel'!$F$36,$AA51,IF($AA51='Control Panel'!$F$37,$AA51,IF($AA51='Control Panel'!$F$38,$AA51,IF($AA51='Control Panel'!$F$39,$AA51,IF($AA51='Control Panel'!$F$40,$AA51,IF($AA51='Control Panel'!$F$41,$AA51,"Error -- Availability entered in an incorrect format"))))))))</f>
        <v>N</v>
      </c>
    </row>
    <row r="52" spans="1:28" s="15" customFormat="1" ht="45" x14ac:dyDescent="0.25">
      <c r="A52" s="7">
        <v>40</v>
      </c>
      <c r="B52" s="287" t="s">
        <v>3257</v>
      </c>
      <c r="C52" s="281" t="s">
        <v>5</v>
      </c>
      <c r="D52" s="231"/>
      <c r="E52" s="268"/>
      <c r="F52" s="215" t="str">
        <f t="shared" si="0"/>
        <v>N/A</v>
      </c>
      <c r="G52" s="6"/>
      <c r="AA52" s="15" t="str">
        <f t="shared" si="1"/>
        <v/>
      </c>
      <c r="AB52" s="15" t="str">
        <f>IF(LEN($AA52)=0,"N",IF(LEN($AA52)&gt;1,"Error -- Availability entered in an incorrect format",IF($AA52='Control Panel'!$F$36,$AA52,IF($AA52='Control Panel'!$F$37,$AA52,IF($AA52='Control Panel'!$F$38,$AA52,IF($AA52='Control Panel'!$F$39,$AA52,IF($AA52='Control Panel'!$F$40,$AA52,IF($AA52='Control Panel'!$F$41,$AA52,"Error -- Availability entered in an incorrect format"))))))))</f>
        <v>N</v>
      </c>
    </row>
    <row r="53" spans="1:28" s="15" customFormat="1" ht="30" x14ac:dyDescent="0.25">
      <c r="A53" s="7">
        <v>41</v>
      </c>
      <c r="B53" s="287" t="s">
        <v>3258</v>
      </c>
      <c r="C53" s="281" t="s">
        <v>5</v>
      </c>
      <c r="D53" s="231"/>
      <c r="E53" s="268"/>
      <c r="F53" s="215" t="str">
        <f t="shared" si="0"/>
        <v>N/A</v>
      </c>
      <c r="G53" s="6"/>
      <c r="AA53" s="15" t="str">
        <f t="shared" si="1"/>
        <v/>
      </c>
      <c r="AB53" s="15" t="str">
        <f>IF(LEN($AA53)=0,"N",IF(LEN($AA53)&gt;1,"Error -- Availability entered in an incorrect format",IF($AA53='Control Panel'!$F$36,$AA53,IF($AA53='Control Panel'!$F$37,$AA53,IF($AA53='Control Panel'!$F$38,$AA53,IF($AA53='Control Panel'!$F$39,$AA53,IF($AA53='Control Panel'!$F$40,$AA53,IF($AA53='Control Panel'!$F$41,$AA53,"Error -- Availability entered in an incorrect format"))))))))</f>
        <v>N</v>
      </c>
    </row>
    <row r="54" spans="1:28" s="15" customFormat="1" ht="30" x14ac:dyDescent="0.25">
      <c r="A54" s="7">
        <v>42</v>
      </c>
      <c r="B54" s="287" t="s">
        <v>3259</v>
      </c>
      <c r="C54" s="281" t="s">
        <v>5</v>
      </c>
      <c r="D54" s="231"/>
      <c r="E54" s="268"/>
      <c r="F54" s="215" t="str">
        <f t="shared" si="0"/>
        <v>N/A</v>
      </c>
      <c r="G54" s="6"/>
      <c r="AA54" s="15" t="str">
        <f t="shared" si="1"/>
        <v/>
      </c>
      <c r="AB54" s="15" t="str">
        <f>IF(LEN($AA54)=0,"N",IF(LEN($AA54)&gt;1,"Error -- Availability entered in an incorrect format",IF($AA54='Control Panel'!$F$36,$AA54,IF($AA54='Control Panel'!$F$37,$AA54,IF($AA54='Control Panel'!$F$38,$AA54,IF($AA54='Control Panel'!$F$39,$AA54,IF($AA54='Control Panel'!$F$40,$AA54,IF($AA54='Control Panel'!$F$41,$AA54,"Error -- Availability entered in an incorrect format"))))))))</f>
        <v>N</v>
      </c>
    </row>
    <row r="55" spans="1:28" s="15" customFormat="1" ht="45" x14ac:dyDescent="0.25">
      <c r="A55" s="7">
        <v>43</v>
      </c>
      <c r="B55" s="287" t="s">
        <v>3260</v>
      </c>
      <c r="C55" s="281" t="s">
        <v>5</v>
      </c>
      <c r="D55" s="231"/>
      <c r="E55" s="268"/>
      <c r="F55" s="215" t="str">
        <f t="shared" si="0"/>
        <v>N/A</v>
      </c>
      <c r="G55" s="6"/>
      <c r="AA55" s="15" t="str">
        <f t="shared" si="1"/>
        <v/>
      </c>
      <c r="AB55" s="15" t="str">
        <f>IF(LEN($AA55)=0,"N",IF(LEN($AA55)&gt;1,"Error -- Availability entered in an incorrect format",IF($AA55='Control Panel'!$F$36,$AA55,IF($AA55='Control Panel'!$F$37,$AA55,IF($AA55='Control Panel'!$F$38,$AA55,IF($AA55='Control Panel'!$F$39,$AA55,IF($AA55='Control Panel'!$F$40,$AA55,IF($AA55='Control Panel'!$F$41,$AA55,"Error -- Availability entered in an incorrect format"))))))))</f>
        <v>N</v>
      </c>
    </row>
    <row r="56" spans="1:28" s="15" customFormat="1" ht="45" x14ac:dyDescent="0.25">
      <c r="A56" s="7">
        <v>44</v>
      </c>
      <c r="B56" s="279" t="s">
        <v>3261</v>
      </c>
      <c r="C56" s="277" t="s">
        <v>5</v>
      </c>
      <c r="D56" s="231"/>
      <c r="E56" s="268"/>
      <c r="F56" s="215" t="str">
        <f t="shared" si="0"/>
        <v>N/A</v>
      </c>
      <c r="G56" s="6"/>
      <c r="AA56" s="15" t="str">
        <f t="shared" si="1"/>
        <v/>
      </c>
      <c r="AB56" s="15" t="str">
        <f>IF(LEN($AA56)=0,"N",IF(LEN($AA56)&gt;1,"Error -- Availability entered in an incorrect format",IF($AA56='Control Panel'!$F$36,$AA56,IF($AA56='Control Panel'!$F$37,$AA56,IF($AA56='Control Panel'!$F$38,$AA56,IF($AA56='Control Panel'!$F$39,$AA56,IF($AA56='Control Panel'!$F$40,$AA56,IF($AA56='Control Panel'!$F$41,$AA56,"Error -- Availability entered in an incorrect format"))))))))</f>
        <v>N</v>
      </c>
    </row>
    <row r="57" spans="1:28" s="15" customFormat="1" ht="30" x14ac:dyDescent="0.25">
      <c r="A57" s="7">
        <v>45</v>
      </c>
      <c r="B57" s="279" t="s">
        <v>3262</v>
      </c>
      <c r="C57" s="277" t="s">
        <v>5</v>
      </c>
      <c r="D57" s="231"/>
      <c r="E57" s="268"/>
      <c r="F57" s="215" t="str">
        <f t="shared" si="0"/>
        <v>N/A</v>
      </c>
      <c r="G57" s="6"/>
      <c r="AA57" s="15" t="str">
        <f t="shared" si="1"/>
        <v/>
      </c>
      <c r="AB57" s="15" t="str">
        <f>IF(LEN($AA57)=0,"N",IF(LEN($AA57)&gt;1,"Error -- Availability entered in an incorrect format",IF($AA57='Control Panel'!$F$36,$AA57,IF($AA57='Control Panel'!$F$37,$AA57,IF($AA57='Control Panel'!$F$38,$AA57,IF($AA57='Control Panel'!$F$39,$AA57,IF($AA57='Control Panel'!$F$40,$AA57,IF($AA57='Control Panel'!$F$41,$AA57,"Error -- Availability entered in an incorrect format"))))))))</f>
        <v>N</v>
      </c>
    </row>
    <row r="58" spans="1:28" s="15" customFormat="1" ht="30" x14ac:dyDescent="0.25">
      <c r="A58" s="7">
        <v>46</v>
      </c>
      <c r="B58" s="279" t="s">
        <v>3263</v>
      </c>
      <c r="C58" s="277" t="s">
        <v>5</v>
      </c>
      <c r="D58" s="231"/>
      <c r="E58" s="268"/>
      <c r="F58" s="215" t="str">
        <f t="shared" si="0"/>
        <v>N/A</v>
      </c>
      <c r="G58" s="6"/>
      <c r="AA58" s="15" t="str">
        <f t="shared" si="1"/>
        <v/>
      </c>
      <c r="AB58" s="15" t="str">
        <f>IF(LEN($AA58)=0,"N",IF(LEN($AA58)&gt;1,"Error -- Availability entered in an incorrect format",IF($AA58='Control Panel'!$F$36,$AA58,IF($AA58='Control Panel'!$F$37,$AA58,IF($AA58='Control Panel'!$F$38,$AA58,IF($AA58='Control Panel'!$F$39,$AA58,IF($AA58='Control Panel'!$F$40,$AA58,IF($AA58='Control Panel'!$F$41,$AA58,"Error -- Availability entered in an incorrect format"))))))))</f>
        <v>N</v>
      </c>
    </row>
    <row r="59" spans="1:28" s="15" customFormat="1" ht="30" x14ac:dyDescent="0.25">
      <c r="A59" s="7">
        <v>47</v>
      </c>
      <c r="B59" s="279" t="s">
        <v>3264</v>
      </c>
      <c r="C59" s="277" t="s">
        <v>5</v>
      </c>
      <c r="D59" s="231"/>
      <c r="E59" s="268"/>
      <c r="F59" s="215" t="str">
        <f t="shared" si="0"/>
        <v>N/A</v>
      </c>
      <c r="G59" s="6"/>
      <c r="AA59" s="15" t="str">
        <f t="shared" si="1"/>
        <v/>
      </c>
      <c r="AB59" s="15" t="str">
        <f>IF(LEN($AA59)=0,"N",IF(LEN($AA59)&gt;1,"Error -- Availability entered in an incorrect format",IF($AA59='Control Panel'!$F$36,$AA59,IF($AA59='Control Panel'!$F$37,$AA59,IF($AA59='Control Panel'!$F$38,$AA59,IF($AA59='Control Panel'!$F$39,$AA59,IF($AA59='Control Panel'!$F$40,$AA59,IF($AA59='Control Panel'!$F$41,$AA59,"Error -- Availability entered in an incorrect format"))))))))</f>
        <v>N</v>
      </c>
    </row>
    <row r="60" spans="1:28" s="15" customFormat="1" ht="30" x14ac:dyDescent="0.25">
      <c r="A60" s="7">
        <v>48</v>
      </c>
      <c r="B60" s="279" t="s">
        <v>3265</v>
      </c>
      <c r="C60" s="277" t="s">
        <v>6</v>
      </c>
      <c r="D60" s="231"/>
      <c r="E60" s="268"/>
      <c r="F60" s="215" t="str">
        <f t="shared" si="0"/>
        <v>N/A</v>
      </c>
      <c r="G60" s="6"/>
      <c r="AA60" s="15" t="str">
        <f t="shared" si="1"/>
        <v/>
      </c>
      <c r="AB60" s="15" t="str">
        <f>IF(LEN($AA60)=0,"N",IF(LEN($AA60)&gt;1,"Error -- Availability entered in an incorrect format",IF($AA60='Control Panel'!$F$36,$AA60,IF($AA60='Control Panel'!$F$37,$AA60,IF($AA60='Control Panel'!$F$38,$AA60,IF($AA60='Control Panel'!$F$39,$AA60,IF($AA60='Control Panel'!$F$40,$AA60,IF($AA60='Control Panel'!$F$41,$AA60,"Error -- Availability entered in an incorrect format"))))))))</f>
        <v>N</v>
      </c>
    </row>
    <row r="61" spans="1:28" s="15" customFormat="1" ht="30" x14ac:dyDescent="0.25">
      <c r="A61" s="7">
        <v>49</v>
      </c>
      <c r="B61" s="279" t="s">
        <v>3266</v>
      </c>
      <c r="C61" s="277" t="s">
        <v>5</v>
      </c>
      <c r="D61" s="231"/>
      <c r="E61" s="268"/>
      <c r="F61" s="215" t="str">
        <f t="shared" si="0"/>
        <v>N/A</v>
      </c>
      <c r="G61" s="6"/>
      <c r="AA61" s="15" t="str">
        <f t="shared" si="1"/>
        <v/>
      </c>
      <c r="AB61" s="15" t="str">
        <f>IF(LEN($AA61)=0,"N",IF(LEN($AA61)&gt;1,"Error -- Availability entered in an incorrect format",IF($AA61='Control Panel'!$F$36,$AA61,IF($AA61='Control Panel'!$F$37,$AA61,IF($AA61='Control Panel'!$F$38,$AA61,IF($AA61='Control Panel'!$F$39,$AA61,IF($AA61='Control Panel'!$F$40,$AA61,IF($AA61='Control Panel'!$F$41,$AA61,"Error -- Availability entered in an incorrect format"))))))))</f>
        <v>N</v>
      </c>
    </row>
    <row r="62" spans="1:28" s="15" customFormat="1" ht="45" x14ac:dyDescent="0.25">
      <c r="A62" s="7">
        <v>50</v>
      </c>
      <c r="B62" s="279" t="s">
        <v>3267</v>
      </c>
      <c r="C62" s="277" t="s">
        <v>5</v>
      </c>
      <c r="D62" s="231"/>
      <c r="E62" s="268"/>
      <c r="F62" s="215" t="str">
        <f t="shared" si="0"/>
        <v>N/A</v>
      </c>
      <c r="G62" s="6"/>
      <c r="AA62" s="15" t="str">
        <f t="shared" si="1"/>
        <v/>
      </c>
      <c r="AB62" s="15" t="str">
        <f>IF(LEN($AA62)=0,"N",IF(LEN($AA62)&gt;1,"Error -- Availability entered in an incorrect format",IF($AA62='Control Panel'!$F$36,$AA62,IF($AA62='Control Panel'!$F$37,$AA62,IF($AA62='Control Panel'!$F$38,$AA62,IF($AA62='Control Panel'!$F$39,$AA62,IF($AA62='Control Panel'!$F$40,$AA62,IF($AA62='Control Panel'!$F$41,$AA62,"Error -- Availability entered in an incorrect format"))))))))</f>
        <v>N</v>
      </c>
    </row>
    <row r="63" spans="1:28" s="15" customFormat="1" ht="45" x14ac:dyDescent="0.25">
      <c r="A63" s="7">
        <v>51</v>
      </c>
      <c r="B63" s="279" t="s">
        <v>3268</v>
      </c>
      <c r="C63" s="277" t="s">
        <v>5</v>
      </c>
      <c r="D63" s="231"/>
      <c r="E63" s="268"/>
      <c r="F63" s="215" t="str">
        <f t="shared" si="0"/>
        <v>N/A</v>
      </c>
      <c r="G63" s="6"/>
      <c r="AA63" s="15" t="str">
        <f t="shared" si="1"/>
        <v/>
      </c>
      <c r="AB63" s="15" t="str">
        <f>IF(LEN($AA63)=0,"N",IF(LEN($AA63)&gt;1,"Error -- Availability entered in an incorrect format",IF($AA63='Control Panel'!$F$36,$AA63,IF($AA63='Control Panel'!$F$37,$AA63,IF($AA63='Control Panel'!$F$38,$AA63,IF($AA63='Control Panel'!$F$39,$AA63,IF($AA63='Control Panel'!$F$40,$AA63,IF($AA63='Control Panel'!$F$41,$AA63,"Error -- Availability entered in an incorrect format"))))))))</f>
        <v>N</v>
      </c>
    </row>
    <row r="64" spans="1:28" s="15" customFormat="1" ht="45" x14ac:dyDescent="0.25">
      <c r="A64" s="7">
        <v>52</v>
      </c>
      <c r="B64" s="279" t="s">
        <v>3269</v>
      </c>
      <c r="C64" s="277" t="s">
        <v>5</v>
      </c>
      <c r="D64" s="231"/>
      <c r="E64" s="268"/>
      <c r="F64" s="215" t="str">
        <f t="shared" si="0"/>
        <v>N/A</v>
      </c>
      <c r="G64" s="6"/>
      <c r="AA64" s="15" t="str">
        <f t="shared" si="1"/>
        <v/>
      </c>
      <c r="AB64" s="15" t="str">
        <f>IF(LEN($AA64)=0,"N",IF(LEN($AA64)&gt;1,"Error -- Availability entered in an incorrect format",IF($AA64='Control Panel'!$F$36,$AA64,IF($AA64='Control Panel'!$F$37,$AA64,IF($AA64='Control Panel'!$F$38,$AA64,IF($AA64='Control Panel'!$F$39,$AA64,IF($AA64='Control Panel'!$F$40,$AA64,IF($AA64='Control Panel'!$F$41,$AA64,"Error -- Availability entered in an incorrect format"))))))))</f>
        <v>N</v>
      </c>
    </row>
    <row r="65" spans="1:28" s="15" customFormat="1" ht="45" x14ac:dyDescent="0.25">
      <c r="A65" s="7">
        <v>53</v>
      </c>
      <c r="B65" s="279" t="s">
        <v>3270</v>
      </c>
      <c r="C65" s="277" t="s">
        <v>5</v>
      </c>
      <c r="D65" s="231"/>
      <c r="E65" s="268"/>
      <c r="F65" s="215" t="str">
        <f t="shared" si="0"/>
        <v>N/A</v>
      </c>
      <c r="G65" s="6"/>
      <c r="AA65" s="15" t="str">
        <f t="shared" si="1"/>
        <v/>
      </c>
      <c r="AB65" s="15" t="str">
        <f>IF(LEN($AA65)=0,"N",IF(LEN($AA65)&gt;1,"Error -- Availability entered in an incorrect format",IF($AA65='Control Panel'!$F$36,$AA65,IF($AA65='Control Panel'!$F$37,$AA65,IF($AA65='Control Panel'!$F$38,$AA65,IF($AA65='Control Panel'!$F$39,$AA65,IF($AA65='Control Panel'!$F$40,$AA65,IF($AA65='Control Panel'!$F$41,$AA65,"Error -- Availability entered in an incorrect format"))))))))</f>
        <v>N</v>
      </c>
    </row>
    <row r="66" spans="1:28" s="15" customFormat="1" ht="30" x14ac:dyDescent="0.25">
      <c r="A66" s="7">
        <v>54</v>
      </c>
      <c r="B66" s="279" t="s">
        <v>3271</v>
      </c>
      <c r="C66" s="277" t="s">
        <v>6</v>
      </c>
      <c r="D66" s="231"/>
      <c r="E66" s="268"/>
      <c r="F66" s="215" t="str">
        <f t="shared" si="0"/>
        <v>N/A</v>
      </c>
      <c r="G66" s="6"/>
      <c r="AA66" s="15" t="str">
        <f t="shared" si="1"/>
        <v/>
      </c>
      <c r="AB66" s="15" t="str">
        <f>IF(LEN($AA66)=0,"N",IF(LEN($AA66)&gt;1,"Error -- Availability entered in an incorrect format",IF($AA66='Control Panel'!$F$36,$AA66,IF($AA66='Control Panel'!$F$37,$AA66,IF($AA66='Control Panel'!$F$38,$AA66,IF($AA66='Control Panel'!$F$39,$AA66,IF($AA66='Control Panel'!$F$40,$AA66,IF($AA66='Control Panel'!$F$41,$AA66,"Error -- Availability entered in an incorrect format"))))))))</f>
        <v>N</v>
      </c>
    </row>
    <row r="67" spans="1:28" s="15" customFormat="1" ht="45" x14ac:dyDescent="0.25">
      <c r="A67" s="7">
        <v>55</v>
      </c>
      <c r="B67" s="279" t="s">
        <v>3272</v>
      </c>
      <c r="C67" s="277" t="s">
        <v>5</v>
      </c>
      <c r="D67" s="231"/>
      <c r="E67" s="268"/>
      <c r="F67" s="215" t="str">
        <f t="shared" si="0"/>
        <v>N/A</v>
      </c>
      <c r="G67" s="6"/>
      <c r="AA67" s="15" t="str">
        <f t="shared" si="1"/>
        <v/>
      </c>
      <c r="AB67" s="15" t="str">
        <f>IF(LEN($AA67)=0,"N",IF(LEN($AA67)&gt;1,"Error -- Availability entered in an incorrect format",IF($AA67='Control Panel'!$F$36,$AA67,IF($AA67='Control Panel'!$F$37,$AA67,IF($AA67='Control Panel'!$F$38,$AA67,IF($AA67='Control Panel'!$F$39,$AA67,IF($AA67='Control Panel'!$F$40,$AA67,IF($AA67='Control Panel'!$F$41,$AA67,"Error -- Availability entered in an incorrect format"))))))))</f>
        <v>N</v>
      </c>
    </row>
    <row r="68" spans="1:28" s="15" customFormat="1" x14ac:dyDescent="0.25">
      <c r="A68" s="7">
        <v>56</v>
      </c>
      <c r="B68" s="280" t="s">
        <v>3273</v>
      </c>
      <c r="C68" s="281"/>
      <c r="D68" s="231"/>
      <c r="E68" s="268"/>
      <c r="F68" s="215" t="str">
        <f t="shared" si="0"/>
        <v>N/A</v>
      </c>
      <c r="G68" s="6"/>
      <c r="AA68" s="15" t="str">
        <f t="shared" si="1"/>
        <v/>
      </c>
      <c r="AB68" s="15" t="str">
        <f>IF(LEN($AA68)=0,"N",IF(LEN($AA68)&gt;1,"Error -- Availability entered in an incorrect format",IF($AA68='Control Panel'!$F$36,$AA68,IF($AA68='Control Panel'!$F$37,$AA68,IF($AA68='Control Panel'!$F$38,$AA68,IF($AA68='Control Panel'!$F$39,$AA68,IF($AA68='Control Panel'!$F$40,$AA68,IF($AA68='Control Panel'!$F$41,$AA68,"Error -- Availability entered in an incorrect format"))))))))</f>
        <v>N</v>
      </c>
    </row>
    <row r="69" spans="1:28" s="15" customFormat="1" ht="30" x14ac:dyDescent="0.25">
      <c r="A69" s="7">
        <v>57</v>
      </c>
      <c r="B69" s="287" t="s">
        <v>3274</v>
      </c>
      <c r="C69" s="281" t="s">
        <v>5</v>
      </c>
      <c r="D69" s="231"/>
      <c r="E69" s="268"/>
      <c r="F69" s="215" t="str">
        <f t="shared" si="0"/>
        <v>N/A</v>
      </c>
      <c r="G69" s="6"/>
      <c r="AA69" s="15" t="str">
        <f t="shared" si="1"/>
        <v/>
      </c>
      <c r="AB69" s="15" t="str">
        <f>IF(LEN($AA69)=0,"N",IF(LEN($AA69)&gt;1,"Error -- Availability entered in an incorrect format",IF($AA69='Control Panel'!$F$36,$AA69,IF($AA69='Control Panel'!$F$37,$AA69,IF($AA69='Control Panel'!$F$38,$AA69,IF($AA69='Control Panel'!$F$39,$AA69,IF($AA69='Control Panel'!$F$40,$AA69,IF($AA69='Control Panel'!$F$41,$AA69,"Error -- Availability entered in an incorrect format"))))))))</f>
        <v>N</v>
      </c>
    </row>
    <row r="70" spans="1:28" s="15" customFormat="1" ht="30" x14ac:dyDescent="0.25">
      <c r="A70" s="7">
        <v>58</v>
      </c>
      <c r="B70" s="287" t="s">
        <v>3275</v>
      </c>
      <c r="C70" s="281" t="s">
        <v>5</v>
      </c>
      <c r="D70" s="231"/>
      <c r="E70" s="268"/>
      <c r="F70" s="215" t="str">
        <f t="shared" si="0"/>
        <v>N/A</v>
      </c>
      <c r="G70" s="6"/>
      <c r="AA70" s="15" t="str">
        <f t="shared" si="1"/>
        <v/>
      </c>
      <c r="AB70" s="15" t="str">
        <f>IF(LEN($AA70)=0,"N",IF(LEN($AA70)&gt;1,"Error -- Availability entered in an incorrect format",IF($AA70='Control Panel'!$F$36,$AA70,IF($AA70='Control Panel'!$F$37,$AA70,IF($AA70='Control Panel'!$F$38,$AA70,IF($AA70='Control Panel'!$F$39,$AA70,IF($AA70='Control Panel'!$F$40,$AA70,IF($AA70='Control Panel'!$F$41,$AA70,"Error -- Availability entered in an incorrect format"))))))))</f>
        <v>N</v>
      </c>
    </row>
    <row r="71" spans="1:28" s="15" customFormat="1" x14ac:dyDescent="0.25">
      <c r="A71" s="7">
        <v>59</v>
      </c>
      <c r="B71" s="287" t="s">
        <v>3276</v>
      </c>
      <c r="C71" s="281" t="s">
        <v>5</v>
      </c>
      <c r="D71" s="231"/>
      <c r="E71" s="268"/>
      <c r="F71" s="215" t="str">
        <f t="shared" si="0"/>
        <v>N/A</v>
      </c>
      <c r="G71" s="6"/>
      <c r="AA71" s="15" t="str">
        <f t="shared" si="1"/>
        <v/>
      </c>
      <c r="AB71" s="15" t="str">
        <f>IF(LEN($AA71)=0,"N",IF(LEN($AA71)&gt;1,"Error -- Availability entered in an incorrect format",IF($AA71='Control Panel'!$F$36,$AA71,IF($AA71='Control Panel'!$F$37,$AA71,IF($AA71='Control Panel'!$F$38,$AA71,IF($AA71='Control Panel'!$F$39,$AA71,IF($AA71='Control Panel'!$F$40,$AA71,IF($AA71='Control Panel'!$F$41,$AA71,"Error -- Availability entered in an incorrect format"))))))))</f>
        <v>N</v>
      </c>
    </row>
    <row r="72" spans="1:28" s="15" customFormat="1" x14ac:dyDescent="0.25">
      <c r="A72" s="7">
        <v>60</v>
      </c>
      <c r="B72" s="287" t="s">
        <v>3277</v>
      </c>
      <c r="C72" s="281" t="s">
        <v>5</v>
      </c>
      <c r="D72" s="231"/>
      <c r="E72" s="268"/>
      <c r="F72" s="215" t="str">
        <f t="shared" si="0"/>
        <v>N/A</v>
      </c>
      <c r="G72" s="6"/>
      <c r="AA72" s="15" t="str">
        <f t="shared" si="1"/>
        <v/>
      </c>
      <c r="AB72" s="15" t="str">
        <f>IF(LEN($AA72)=0,"N",IF(LEN($AA72)&gt;1,"Error -- Availability entered in an incorrect format",IF($AA72='Control Panel'!$F$36,$AA72,IF($AA72='Control Panel'!$F$37,$AA72,IF($AA72='Control Panel'!$F$38,$AA72,IF($AA72='Control Panel'!$F$39,$AA72,IF($AA72='Control Panel'!$F$40,$AA72,IF($AA72='Control Panel'!$F$41,$AA72,"Error -- Availability entered in an incorrect format"))))))))</f>
        <v>N</v>
      </c>
    </row>
    <row r="73" spans="1:28" s="15" customFormat="1" ht="30" x14ac:dyDescent="0.25">
      <c r="A73" s="7">
        <v>61</v>
      </c>
      <c r="B73" s="287" t="s">
        <v>3278</v>
      </c>
      <c r="C73" s="281" t="s">
        <v>5</v>
      </c>
      <c r="D73" s="231"/>
      <c r="E73" s="268"/>
      <c r="F73" s="215" t="str">
        <f t="shared" si="0"/>
        <v>N/A</v>
      </c>
      <c r="G73" s="6"/>
      <c r="AA73" s="15" t="str">
        <f t="shared" si="1"/>
        <v/>
      </c>
      <c r="AB73" s="15" t="str">
        <f>IF(LEN($AA73)=0,"N",IF(LEN($AA73)&gt;1,"Error -- Availability entered in an incorrect format",IF($AA73='Control Panel'!$F$36,$AA73,IF($AA73='Control Panel'!$F$37,$AA73,IF($AA73='Control Panel'!$F$38,$AA73,IF($AA73='Control Panel'!$F$39,$AA73,IF($AA73='Control Panel'!$F$40,$AA73,IF($AA73='Control Panel'!$F$41,$AA73,"Error -- Availability entered in an incorrect format"))))))))</f>
        <v>N</v>
      </c>
    </row>
    <row r="74" spans="1:28" s="15" customFormat="1" ht="30" x14ac:dyDescent="0.25">
      <c r="A74" s="7">
        <v>62</v>
      </c>
      <c r="B74" s="287" t="s">
        <v>3279</v>
      </c>
      <c r="C74" s="281" t="s">
        <v>5</v>
      </c>
      <c r="D74" s="231"/>
      <c r="E74" s="268"/>
      <c r="F74" s="215" t="str">
        <f t="shared" si="0"/>
        <v>N/A</v>
      </c>
      <c r="G74" s="6"/>
      <c r="AA74" s="15" t="str">
        <f t="shared" si="1"/>
        <v/>
      </c>
      <c r="AB74" s="15" t="str">
        <f>IF(LEN($AA74)=0,"N",IF(LEN($AA74)&gt;1,"Error -- Availability entered in an incorrect format",IF($AA74='Control Panel'!$F$36,$AA74,IF($AA74='Control Panel'!$F$37,$AA74,IF($AA74='Control Panel'!$F$38,$AA74,IF($AA74='Control Panel'!$F$39,$AA74,IF($AA74='Control Panel'!$F$40,$AA74,IF($AA74='Control Panel'!$F$41,$AA74,"Error -- Availability entered in an incorrect format"))))))))</f>
        <v>N</v>
      </c>
    </row>
    <row r="75" spans="1:28" s="15" customFormat="1" x14ac:dyDescent="0.25">
      <c r="A75" s="7">
        <v>63</v>
      </c>
      <c r="B75" s="287" t="s">
        <v>3280</v>
      </c>
      <c r="C75" s="281" t="s">
        <v>5</v>
      </c>
      <c r="D75" s="231"/>
      <c r="E75" s="268"/>
      <c r="F75" s="215" t="str">
        <f t="shared" si="0"/>
        <v>N/A</v>
      </c>
      <c r="G75" s="6"/>
      <c r="AA75" s="15" t="str">
        <f t="shared" si="1"/>
        <v/>
      </c>
      <c r="AB75" s="15" t="str">
        <f>IF(LEN($AA75)=0,"N",IF(LEN($AA75)&gt;1,"Error -- Availability entered in an incorrect format",IF($AA75='Control Panel'!$F$36,$AA75,IF($AA75='Control Panel'!$F$37,$AA75,IF($AA75='Control Panel'!$F$38,$AA75,IF($AA75='Control Panel'!$F$39,$AA75,IF($AA75='Control Panel'!$F$40,$AA75,IF($AA75='Control Panel'!$F$41,$AA75,"Error -- Availability entered in an incorrect format"))))))))</f>
        <v>N</v>
      </c>
    </row>
    <row r="76" spans="1:28" s="15" customFormat="1" ht="30" x14ac:dyDescent="0.25">
      <c r="A76" s="7">
        <v>64</v>
      </c>
      <c r="B76" s="287" t="s">
        <v>3281</v>
      </c>
      <c r="C76" s="281" t="s">
        <v>5</v>
      </c>
      <c r="D76" s="231"/>
      <c r="E76" s="268"/>
      <c r="F76" s="215" t="str">
        <f t="shared" si="0"/>
        <v>N/A</v>
      </c>
      <c r="G76" s="6"/>
      <c r="AA76" s="15" t="str">
        <f t="shared" si="1"/>
        <v/>
      </c>
      <c r="AB76" s="15" t="str">
        <f>IF(LEN($AA76)=0,"N",IF(LEN($AA76)&gt;1,"Error -- Availability entered in an incorrect format",IF($AA76='Control Panel'!$F$36,$AA76,IF($AA76='Control Panel'!$F$37,$AA76,IF($AA76='Control Panel'!$F$38,$AA76,IF($AA76='Control Panel'!$F$39,$AA76,IF($AA76='Control Panel'!$F$40,$AA76,IF($AA76='Control Panel'!$F$41,$AA76,"Error -- Availability entered in an incorrect format"))))))))</f>
        <v>N</v>
      </c>
    </row>
  </sheetData>
  <sheetProtection password="E125" sheet="1" objects="1" scenarios="1" formatCells="0" formatRows="0"/>
  <protectedRanges>
    <protectedRange sqref="D1:G1048576" name="Range1"/>
  </protectedRanges>
  <mergeCells count="12">
    <mergeCell ref="A11:G11"/>
    <mergeCell ref="A10:C10"/>
    <mergeCell ref="D10:G10"/>
    <mergeCell ref="A1:G1"/>
    <mergeCell ref="B2:G2"/>
    <mergeCell ref="B3:G3"/>
    <mergeCell ref="B4:G4"/>
    <mergeCell ref="B5:G5"/>
    <mergeCell ref="B6:G6"/>
    <mergeCell ref="B7:G7"/>
    <mergeCell ref="B8:G8"/>
    <mergeCell ref="A9:G9"/>
  </mergeCells>
  <conditionalFormatting sqref="A13:A76 C13:E76 G13:G76">
    <cfRule type="expression" dxfId="74" priority="5">
      <formula>$C13=""</formula>
    </cfRule>
  </conditionalFormatting>
  <conditionalFormatting sqref="B13:B76">
    <cfRule type="expression" dxfId="73" priority="4">
      <formula>$C13=""</formula>
    </cfRule>
  </conditionalFormatting>
  <conditionalFormatting sqref="F13:F76">
    <cfRule type="expression" dxfId="72" priority="3">
      <formula>$C13=""</formula>
    </cfRule>
  </conditionalFormatting>
  <conditionalFormatting sqref="A1:G1">
    <cfRule type="cellIs" dxfId="71" priority="1" operator="equal">
      <formula>"Replace this text with vendor name in the first module."</formula>
    </cfRule>
  </conditionalFormatting>
  <dataValidations count="1">
    <dataValidation type="decimal" allowBlank="1" showInputMessage="1" showErrorMessage="1" errorTitle="Invalid Response" error="Please enter number only and inlcude text in comments column." promptTitle="Cost" prompt="Please enter any related cost for specification compliance." sqref="E13:E76">
      <formula1>0</formula1>
      <formula2>1000000</formula2>
    </dataValidation>
  </dataValidations>
  <printOptions horizontalCentered="1"/>
  <pageMargins left="0.25" right="0.25" top="0.75" bottom="0.75" header="0.3" footer="0.3"/>
  <pageSetup scale="76" fitToHeight="0" orientation="landscape" r:id="rId1"/>
  <headerFooter>
    <oddHeader>&amp;C&amp;"Calibri,Bold"&amp;12City of Bend, OR - ERP System Solution Project RFP #IT14AA
&amp;"Calibri,Italic"&amp;A</oddHeader>
    <oddFooter>&amp;L&amp;"-,Bold"&amp;10&amp;U&amp;K01+019Priority&amp;"-,Regular"&amp;U
H - High | M - Medium | L - Low&amp;C&amp;10&amp;K01+019&amp;P of &amp;N&amp;R&amp;"-,Bold"&amp;10&amp;U&amp;K01+019Availability&amp;"-,Regular"&amp;U
Y - Yes | R - Reporting Tool | T - Third Party
M - Modification | F - Future | N - Not Available</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3553" r:id="rId4" name="Button 1">
              <controlPr defaultSize="0" print="0" autoFill="0" autoPict="0" macro="[0]!FormatSpecs">
                <anchor moveWithCells="1" sizeWithCells="1">
                  <from>
                    <xdr:col>5</xdr:col>
                    <xdr:colOff>1600200</xdr:colOff>
                    <xdr:row>8</xdr:row>
                    <xdr:rowOff>133350</xdr:rowOff>
                  </from>
                  <to>
                    <xdr:col>5</xdr:col>
                    <xdr:colOff>1600200</xdr:colOff>
                    <xdr:row>14</xdr:row>
                    <xdr:rowOff>352425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00000000-0000-0000-0000-000000000000}">
            <xm:f>D10='Control Panel'!$I$25</xm:f>
            <x14:dxf>
              <font>
                <color rgb="FFFFFF00"/>
              </font>
              <fill>
                <patternFill>
                  <fgColor indexed="64"/>
                  <bgColor rgb="FFBF311A"/>
                </patternFill>
              </fill>
            </x14:dxf>
          </x14:cfRule>
          <xm:sqref>D10:G10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errorTitle="Invalid Response" error="Please enter appropriate availability response." promptTitle="Please enter availability:" prompt="_x000a_  Y - Yes_x000a_  R - Reporting_x000a_  T - Third Party_x000a_  M - Modification_x000a_  F - Future_x000a_  N - Not Available_x000a__x000a__x000a_*Paste values permitted.">
          <x14:formula1>
            <xm:f>'Control Panel'!$F$36:$F$41</xm:f>
          </x14:formula1>
          <xm:sqref>D13:D76</xm:sqref>
        </x14:dataValidation>
      </x14:dataValidation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pageSetUpPr fitToPage="1"/>
  </sheetPr>
  <dimension ref="A1:AI205"/>
  <sheetViews>
    <sheetView showGridLines="0" showRowColHeaders="0" workbookViewId="0">
      <pane ySplit="12" topLeftCell="A13" activePane="bottomLeft" state="frozen"/>
      <selection activeCell="B16" sqref="B16"/>
      <selection pane="bottomLeft" activeCell="B16" sqref="B16"/>
    </sheetView>
  </sheetViews>
  <sheetFormatPr defaultColWidth="0" defaultRowHeight="15" x14ac:dyDescent="0.25"/>
  <cols>
    <col min="1" max="1" width="8.7109375" style="218" customWidth="1"/>
    <col min="2" max="2" width="65.7109375" style="219" customWidth="1"/>
    <col min="3" max="3" width="12.7109375" style="220" customWidth="1"/>
    <col min="4" max="4" width="12.7109375" style="221" customWidth="1"/>
    <col min="5" max="5" width="12.7109375" style="220" customWidth="1"/>
    <col min="6" max="6" width="27.7109375" style="222" customWidth="1"/>
    <col min="7" max="7" width="35.7109375" style="219" customWidth="1"/>
    <col min="8" max="8" width="3.7109375" style="2" customWidth="1"/>
    <col min="9" max="34" width="9.140625" style="2" hidden="1" customWidth="1"/>
    <col min="35" max="35" width="4.140625" style="2" hidden="1" customWidth="1"/>
    <col min="36" max="16384" width="9.140625" style="2" hidden="1"/>
  </cols>
  <sheetData>
    <row r="1" spans="1:35" ht="15" customHeight="1" x14ac:dyDescent="0.25">
      <c r="A1" s="548" t="str">
        <f>'Accounts Payable'!A1</f>
        <v>Replace this text with vendor name in the first module.</v>
      </c>
      <c r="B1" s="548"/>
      <c r="C1" s="548"/>
      <c r="D1" s="548"/>
      <c r="E1" s="548"/>
      <c r="F1" s="548"/>
      <c r="G1" s="548"/>
    </row>
    <row r="2" spans="1:35" x14ac:dyDescent="0.25">
      <c r="A2" s="210" t="s">
        <v>8</v>
      </c>
      <c r="B2" s="538" t="s">
        <v>193</v>
      </c>
      <c r="C2" s="538"/>
      <c r="D2" s="538"/>
      <c r="E2" s="538"/>
      <c r="F2" s="538"/>
      <c r="G2" s="538"/>
      <c r="AB2" s="2" t="s">
        <v>219</v>
      </c>
      <c r="AC2" s="2">
        <f>SUBTOTAL(3,A13:A205)</f>
        <v>193</v>
      </c>
    </row>
    <row r="3" spans="1:35" ht="45" customHeight="1" x14ac:dyDescent="0.25">
      <c r="A3" s="232" t="str">
        <f>'Control Panel'!F36</f>
        <v>Y</v>
      </c>
      <c r="B3" s="543" t="str">
        <f>'Control Panel'!H36</f>
        <v>Functionality is provided out of the box through the completion of a task associated with a routine configurable area that includes, but is not limited to, user-defined fields, delivered or configurable workflows, alerts or notifications, standard import/export, table driven setups and standard reports with no changes.  These configuration areas will not be affected by a future upgrade.  The proposed services include implementation and training on this functionality, unless specifically excluded in the Statement of Work, as part of the deployment of the solution.</v>
      </c>
      <c r="C3" s="543"/>
      <c r="D3" s="543"/>
      <c r="E3" s="543"/>
      <c r="F3" s="543"/>
      <c r="G3" s="543"/>
    </row>
    <row r="4" spans="1:35" x14ac:dyDescent="0.25">
      <c r="A4" s="233" t="str">
        <f>'Control Panel'!F37</f>
        <v>R</v>
      </c>
      <c r="B4" s="544" t="str">
        <f>'Control Panel'!H37</f>
        <v>Functionality is provided through reports generated using proposed Reporting Tools.</v>
      </c>
      <c r="C4" s="544"/>
      <c r="D4" s="544"/>
      <c r="E4" s="544"/>
      <c r="F4" s="544"/>
      <c r="G4" s="544"/>
    </row>
    <row r="5" spans="1:35" ht="30" customHeight="1" x14ac:dyDescent="0.25">
      <c r="A5" s="232" t="str">
        <f>'Control Panel'!F38</f>
        <v>T</v>
      </c>
      <c r="B5" s="543" t="str">
        <f>'Control Panel'!H38</f>
        <v>Functionality is provided by proposed third party functionality (i.e., third party is defined as a separate software vendor from the primary software vendor).  The pricing of all third party products that provide this functionality MUST be included in the cost proposal.</v>
      </c>
      <c r="C5" s="543"/>
      <c r="D5" s="543"/>
      <c r="E5" s="543"/>
      <c r="F5" s="543"/>
      <c r="G5" s="543"/>
    </row>
    <row r="6" spans="1:35" x14ac:dyDescent="0.25">
      <c r="A6" s="233" t="str">
        <f>'Control Panel'!F39</f>
        <v>M</v>
      </c>
      <c r="B6" s="544" t="str">
        <f>'Control Panel'!H39</f>
        <v>Functionality is provided through customization to the application, including creation of a new workflow or development of a custom interface, that may have an impact on future upgradability.</v>
      </c>
      <c r="C6" s="544"/>
      <c r="D6" s="544"/>
      <c r="E6" s="544"/>
      <c r="F6" s="544"/>
      <c r="G6" s="544"/>
    </row>
    <row r="7" spans="1:35" ht="16.5" customHeight="1" x14ac:dyDescent="0.25">
      <c r="A7" s="232" t="str">
        <f>'Control Panel'!F40</f>
        <v>F</v>
      </c>
      <c r="B7" s="543" t="str">
        <f>'Control Panel'!H40</f>
        <v>Functionality is provided through a future general availability (GA) release that is scheduled to occur within 1 year of the proposal response.</v>
      </c>
      <c r="C7" s="543"/>
      <c r="D7" s="543"/>
      <c r="E7" s="543"/>
      <c r="F7" s="543"/>
      <c r="G7" s="543"/>
    </row>
    <row r="8" spans="1:35" x14ac:dyDescent="0.25">
      <c r="A8" s="233" t="str">
        <f>'Control Panel'!F41</f>
        <v>N</v>
      </c>
      <c r="B8" s="544" t="str">
        <f>'Control Panel'!H41</f>
        <v>Functionality is not provided.</v>
      </c>
      <c r="C8" s="544"/>
      <c r="D8" s="544"/>
      <c r="E8" s="544"/>
      <c r="F8" s="544"/>
      <c r="G8" s="544"/>
    </row>
    <row r="9" spans="1:35" x14ac:dyDescent="0.25">
      <c r="A9" s="545" t="str">
        <f>'Control Panel'!I25</f>
        <v>Replace this text with the primary product name(s) which satisfy requirements.</v>
      </c>
      <c r="B9" s="546"/>
      <c r="C9" s="546"/>
      <c r="D9" s="546"/>
      <c r="E9" s="546"/>
      <c r="F9" s="546"/>
      <c r="G9" s="547"/>
    </row>
    <row r="10" spans="1:35" ht="15" customHeight="1" x14ac:dyDescent="0.25">
      <c r="A10" s="541" t="str">
        <f>'Control Panel'!F68&amp;" - "&amp;'Control Panel'!E68</f>
        <v>4.23 - Project Accounting</v>
      </c>
      <c r="B10" s="541"/>
      <c r="C10" s="541"/>
      <c r="D10" s="542" t="str">
        <f>A9</f>
        <v>Replace this text with the primary product name(s) which satisfy requirements.</v>
      </c>
      <c r="E10" s="542"/>
      <c r="F10" s="542"/>
      <c r="G10" s="542"/>
    </row>
    <row r="11" spans="1:35" ht="15" customHeight="1" x14ac:dyDescent="0.25">
      <c r="A11" s="540" t="s">
        <v>671</v>
      </c>
      <c r="B11" s="540"/>
      <c r="C11" s="540"/>
      <c r="D11" s="540"/>
      <c r="E11" s="540"/>
      <c r="F11" s="540"/>
      <c r="G11" s="540"/>
      <c r="AA11" s="2" t="s">
        <v>30</v>
      </c>
      <c r="AI11" s="3"/>
    </row>
    <row r="12" spans="1:35" ht="15" customHeight="1" x14ac:dyDescent="0.25">
      <c r="A12" s="269" t="str">
        <f>'Accounts Payable'!A12</f>
        <v>Number</v>
      </c>
      <c r="B12" s="270" t="str">
        <f>'Accounts Payable'!B12</f>
        <v>Application Requirements</v>
      </c>
      <c r="C12" s="271" t="str">
        <f>'Accounts Payable'!C12</f>
        <v>Priority</v>
      </c>
      <c r="D12" s="269" t="str">
        <f>'Accounts Payable'!D12</f>
        <v>Availability</v>
      </c>
      <c r="E12" s="271" t="str">
        <f>'Accounts Payable'!E12</f>
        <v>Cost</v>
      </c>
      <c r="F12" s="270" t="str">
        <f>'Accounts Payable'!F12</f>
        <v>Required Product(s)</v>
      </c>
      <c r="G12" s="270" t="str">
        <f>'Accounts Payable'!G12</f>
        <v>Comments</v>
      </c>
      <c r="AA12" s="4" t="s">
        <v>27</v>
      </c>
      <c r="AC12" s="5">
        <f>COUNTIF(AB:AB,"Error -- Availability entered in an incorrect format")</f>
        <v>0</v>
      </c>
    </row>
    <row r="13" spans="1:35" s="15" customFormat="1" x14ac:dyDescent="0.25">
      <c r="A13" s="7">
        <v>1</v>
      </c>
      <c r="B13" s="282" t="s">
        <v>3282</v>
      </c>
      <c r="C13" s="281"/>
      <c r="D13" s="7"/>
      <c r="E13" s="267"/>
      <c r="F13" s="215" t="str">
        <f>IF($D$10=$A$9,"N/A",$D$10)</f>
        <v>N/A</v>
      </c>
      <c r="G13" s="10"/>
      <c r="AA13" s="15" t="str">
        <f>TRIM($D13)</f>
        <v/>
      </c>
      <c r="AB13" s="15" t="str">
        <f>IF(LEN($AA13)=0,"N",IF(LEN($AA13)&gt;1,"Error -- Availability entered in an incorrect format",IF($AA13='Control Panel'!$F$36,$AA13,IF($AA13='Control Panel'!$F$37,$AA13,IF($AA13='Control Panel'!$F$38,$AA13,IF($AA13='Control Panel'!$F$39,$AA13,IF($AA13='Control Panel'!$F$40,$AA13,IF($AA13='Control Panel'!$F$41,$AA13,"Error -- Availability entered in an incorrect format"))))))))</f>
        <v>N</v>
      </c>
    </row>
    <row r="14" spans="1:35" s="15" customFormat="1" x14ac:dyDescent="0.25">
      <c r="A14" s="7">
        <v>2</v>
      </c>
      <c r="B14" s="283" t="s">
        <v>1758</v>
      </c>
      <c r="C14" s="281" t="s">
        <v>5</v>
      </c>
      <c r="D14" s="7"/>
      <c r="E14" s="267"/>
      <c r="F14" s="215" t="str">
        <f t="shared" ref="F14:F77" si="0">IF($D$10=$A$9,"N/A",$D$10)</f>
        <v>N/A</v>
      </c>
      <c r="G14" s="10"/>
      <c r="AA14" s="15" t="str">
        <f t="shared" ref="AA14:AA77" si="1">TRIM($D14)</f>
        <v/>
      </c>
      <c r="AB14" s="15" t="str">
        <f>IF(LEN($AA14)=0,"N",IF(LEN($AA14)&gt;1,"Error -- Availability entered in an incorrect format",IF($AA14='Control Panel'!$F$36,$AA14,IF($AA14='Control Panel'!$F$37,$AA14,IF($AA14='Control Panel'!$F$38,$AA14,IF($AA14='Control Panel'!$F$39,$AA14,IF($AA14='Control Panel'!$F$40,$AA14,IF($AA14='Control Panel'!$F$41,$AA14,"Error -- Availability entered in an incorrect format"))))))))</f>
        <v>N</v>
      </c>
    </row>
    <row r="15" spans="1:35" s="13" customFormat="1" x14ac:dyDescent="0.25">
      <c r="A15" s="7">
        <v>3</v>
      </c>
      <c r="B15" s="285" t="s">
        <v>1759</v>
      </c>
      <c r="C15" s="281" t="s">
        <v>5</v>
      </c>
      <c r="D15" s="7"/>
      <c r="E15" s="267"/>
      <c r="F15" s="215" t="str">
        <f t="shared" si="0"/>
        <v>N/A</v>
      </c>
      <c r="G15" s="10"/>
      <c r="AA15" s="13" t="str">
        <f t="shared" si="1"/>
        <v/>
      </c>
      <c r="AB15" s="13" t="str">
        <f>IF(LEN($AA15)=0,"N",IF(LEN($AA15)&gt;1,"Error -- Availability entered in an incorrect format",IF($AA15='Control Panel'!$F$36,$AA15,IF($AA15='Control Panel'!$F$37,$AA15,IF($AA15='Control Panel'!$F$38,$AA15,IF($AA15='Control Panel'!$F$39,$AA15,IF($AA15='Control Panel'!$F$40,$AA15,IF($AA15='Control Panel'!$F$41,$AA15,"Error -- Availability entered in an incorrect format"))))))))</f>
        <v>N</v>
      </c>
    </row>
    <row r="16" spans="1:35" s="13" customFormat="1" x14ac:dyDescent="0.25">
      <c r="A16" s="7">
        <v>4</v>
      </c>
      <c r="B16" s="285" t="s">
        <v>1760</v>
      </c>
      <c r="C16" s="281" t="s">
        <v>5</v>
      </c>
      <c r="D16" s="7"/>
      <c r="E16" s="267"/>
      <c r="F16" s="215" t="str">
        <f t="shared" si="0"/>
        <v>N/A</v>
      </c>
      <c r="G16" s="10"/>
      <c r="AA16" s="13" t="str">
        <f t="shared" si="1"/>
        <v/>
      </c>
      <c r="AB16" s="13" t="str">
        <f>IF(LEN($AA16)=0,"N",IF(LEN($AA16)&gt;1,"Error -- Availability entered in an incorrect format",IF($AA16='Control Panel'!$F$36,$AA16,IF($AA16='Control Panel'!$F$37,$AA16,IF($AA16='Control Panel'!$F$38,$AA16,IF($AA16='Control Panel'!$F$39,$AA16,IF($AA16='Control Panel'!$F$40,$AA16,IF($AA16='Control Panel'!$F$41,$AA16,"Error -- Availability entered in an incorrect format"))))))))</f>
        <v>N</v>
      </c>
    </row>
    <row r="17" spans="1:28" s="13" customFormat="1" x14ac:dyDescent="0.25">
      <c r="A17" s="7">
        <v>5</v>
      </c>
      <c r="B17" s="285" t="s">
        <v>1761</v>
      </c>
      <c r="C17" s="281" t="s">
        <v>5</v>
      </c>
      <c r="D17" s="7"/>
      <c r="E17" s="267"/>
      <c r="F17" s="215" t="str">
        <f t="shared" si="0"/>
        <v>N/A</v>
      </c>
      <c r="G17" s="10"/>
      <c r="AA17" s="13" t="str">
        <f t="shared" si="1"/>
        <v/>
      </c>
      <c r="AB17" s="13" t="str">
        <f>IF(LEN($AA17)=0,"N",IF(LEN($AA17)&gt;1,"Error -- Availability entered in an incorrect format",IF($AA17='Control Panel'!$F$36,$AA17,IF($AA17='Control Panel'!$F$37,$AA17,IF($AA17='Control Panel'!$F$38,$AA17,IF($AA17='Control Panel'!$F$39,$AA17,IF($AA17='Control Panel'!$F$40,$AA17,IF($AA17='Control Panel'!$F$41,$AA17,"Error -- Availability entered in an incorrect format"))))))))</f>
        <v>N</v>
      </c>
    </row>
    <row r="18" spans="1:28" s="13" customFormat="1" x14ac:dyDescent="0.25">
      <c r="A18" s="7">
        <v>6</v>
      </c>
      <c r="B18" s="285" t="s">
        <v>1762</v>
      </c>
      <c r="C18" s="281" t="s">
        <v>5</v>
      </c>
      <c r="D18" s="7"/>
      <c r="E18" s="267"/>
      <c r="F18" s="215" t="str">
        <f t="shared" si="0"/>
        <v>N/A</v>
      </c>
      <c r="G18" s="10"/>
      <c r="AA18" s="13" t="str">
        <f t="shared" si="1"/>
        <v/>
      </c>
      <c r="AB18" s="13" t="str">
        <f>IF(LEN($AA18)=0,"N",IF(LEN($AA18)&gt;1,"Error -- Availability entered in an incorrect format",IF($AA18='Control Panel'!$F$36,$AA18,IF($AA18='Control Panel'!$F$37,$AA18,IF($AA18='Control Panel'!$F$38,$AA18,IF($AA18='Control Panel'!$F$39,$AA18,IF($AA18='Control Panel'!$F$40,$AA18,IF($AA18='Control Panel'!$F$41,$AA18,"Error -- Availability entered in an incorrect format"))))))))</f>
        <v>N</v>
      </c>
    </row>
    <row r="19" spans="1:28" s="13" customFormat="1" ht="30" x14ac:dyDescent="0.25">
      <c r="A19" s="7">
        <v>7</v>
      </c>
      <c r="B19" s="283" t="s">
        <v>1763</v>
      </c>
      <c r="C19" s="281" t="s">
        <v>5</v>
      </c>
      <c r="D19" s="7"/>
      <c r="E19" s="267"/>
      <c r="F19" s="215" t="str">
        <f t="shared" si="0"/>
        <v>N/A</v>
      </c>
      <c r="G19" s="10"/>
      <c r="AA19" s="13" t="str">
        <f t="shared" si="1"/>
        <v/>
      </c>
      <c r="AB19" s="13" t="str">
        <f>IF(LEN($AA19)=0,"N",IF(LEN($AA19)&gt;1,"Error -- Availability entered in an incorrect format",IF($AA19='Control Panel'!$F$36,$AA19,IF($AA19='Control Panel'!$F$37,$AA19,IF($AA19='Control Panel'!$F$38,$AA19,IF($AA19='Control Panel'!$F$39,$AA19,IF($AA19='Control Panel'!$F$40,$AA19,IF($AA19='Control Panel'!$F$41,$AA19,"Error -- Availability entered in an incorrect format"))))))))</f>
        <v>N</v>
      </c>
    </row>
    <row r="20" spans="1:28" s="13" customFormat="1" x14ac:dyDescent="0.25">
      <c r="A20" s="7">
        <v>8</v>
      </c>
      <c r="B20" s="285" t="s">
        <v>3283</v>
      </c>
      <c r="C20" s="281" t="s">
        <v>5</v>
      </c>
      <c r="D20" s="7"/>
      <c r="E20" s="267"/>
      <c r="F20" s="215" t="str">
        <f t="shared" si="0"/>
        <v>N/A</v>
      </c>
      <c r="G20" s="10"/>
      <c r="AA20" s="13" t="str">
        <f t="shared" si="1"/>
        <v/>
      </c>
      <c r="AB20" s="13" t="str">
        <f>IF(LEN($AA20)=0,"N",IF(LEN($AA20)&gt;1,"Error -- Availability entered in an incorrect format",IF($AA20='Control Panel'!$F$36,$AA20,IF($AA20='Control Panel'!$F$37,$AA20,IF($AA20='Control Panel'!$F$38,$AA20,IF($AA20='Control Panel'!$F$39,$AA20,IF($AA20='Control Panel'!$F$40,$AA20,IF($AA20='Control Panel'!$F$41,$AA20,"Error -- Availability entered in an incorrect format"))))))))</f>
        <v>N</v>
      </c>
    </row>
    <row r="21" spans="1:28" s="13" customFormat="1" x14ac:dyDescent="0.25">
      <c r="A21" s="7">
        <v>9</v>
      </c>
      <c r="B21" s="285" t="s">
        <v>3284</v>
      </c>
      <c r="C21" s="281" t="s">
        <v>5</v>
      </c>
      <c r="D21" s="7"/>
      <c r="E21" s="267"/>
      <c r="F21" s="215" t="str">
        <f t="shared" si="0"/>
        <v>N/A</v>
      </c>
      <c r="G21" s="10"/>
      <c r="AA21" s="13" t="str">
        <f t="shared" si="1"/>
        <v/>
      </c>
      <c r="AB21" s="13" t="str">
        <f>IF(LEN($AA21)=0,"N",IF(LEN($AA21)&gt;1,"Error -- Availability entered in an incorrect format",IF($AA21='Control Panel'!$F$36,$AA21,IF($AA21='Control Panel'!$F$37,$AA21,IF($AA21='Control Panel'!$F$38,$AA21,IF($AA21='Control Panel'!$F$39,$AA21,IF($AA21='Control Panel'!$F$40,$AA21,IF($AA21='Control Panel'!$F$41,$AA21,"Error -- Availability entered in an incorrect format"))))))))</f>
        <v>N</v>
      </c>
    </row>
    <row r="22" spans="1:28" s="13" customFormat="1" ht="45" x14ac:dyDescent="0.25">
      <c r="A22" s="7">
        <v>10</v>
      </c>
      <c r="B22" s="285" t="s">
        <v>1765</v>
      </c>
      <c r="C22" s="281" t="s">
        <v>5</v>
      </c>
      <c r="D22" s="7"/>
      <c r="E22" s="267"/>
      <c r="F22" s="215" t="str">
        <f t="shared" si="0"/>
        <v>N/A</v>
      </c>
      <c r="G22" s="10"/>
      <c r="AA22" s="13" t="str">
        <f t="shared" si="1"/>
        <v/>
      </c>
      <c r="AB22" s="13" t="str">
        <f>IF(LEN($AA22)=0,"N",IF(LEN($AA22)&gt;1,"Error -- Availability entered in an incorrect format",IF($AA22='Control Panel'!$F$36,$AA22,IF($AA22='Control Panel'!$F$37,$AA22,IF($AA22='Control Panel'!$F$38,$AA22,IF($AA22='Control Panel'!$F$39,$AA22,IF($AA22='Control Panel'!$F$40,$AA22,IF($AA22='Control Panel'!$F$41,$AA22,"Error -- Availability entered in an incorrect format"))))))))</f>
        <v>N</v>
      </c>
    </row>
    <row r="23" spans="1:28" s="13" customFormat="1" ht="30" x14ac:dyDescent="0.25">
      <c r="A23" s="7">
        <v>11</v>
      </c>
      <c r="B23" s="285" t="s">
        <v>3285</v>
      </c>
      <c r="C23" s="281" t="s">
        <v>5</v>
      </c>
      <c r="D23" s="7"/>
      <c r="E23" s="267"/>
      <c r="F23" s="215" t="str">
        <f t="shared" si="0"/>
        <v>N/A</v>
      </c>
      <c r="G23" s="10"/>
      <c r="AA23" s="13" t="str">
        <f t="shared" si="1"/>
        <v/>
      </c>
      <c r="AB23" s="13" t="str">
        <f>IF(LEN($AA23)=0,"N",IF(LEN($AA23)&gt;1,"Error -- Availability entered in an incorrect format",IF($AA23='Control Panel'!$F$36,$AA23,IF($AA23='Control Panel'!$F$37,$AA23,IF($AA23='Control Panel'!$F$38,$AA23,IF($AA23='Control Panel'!$F$39,$AA23,IF($AA23='Control Panel'!$F$40,$AA23,IF($AA23='Control Panel'!$F$41,$AA23,"Error -- Availability entered in an incorrect format"))))))))</f>
        <v>N</v>
      </c>
    </row>
    <row r="24" spans="1:28" s="13" customFormat="1" x14ac:dyDescent="0.25">
      <c r="A24" s="7">
        <v>12</v>
      </c>
      <c r="B24" s="285" t="s">
        <v>3286</v>
      </c>
      <c r="C24" s="281" t="s">
        <v>7</v>
      </c>
      <c r="D24" s="7"/>
      <c r="E24" s="267"/>
      <c r="F24" s="215" t="str">
        <f t="shared" si="0"/>
        <v>N/A</v>
      </c>
      <c r="G24" s="10"/>
      <c r="AA24" s="13" t="str">
        <f t="shared" si="1"/>
        <v/>
      </c>
      <c r="AB24" s="13" t="str">
        <f>IF(LEN($AA24)=0,"N",IF(LEN($AA24)&gt;1,"Error -- Availability entered in an incorrect format",IF($AA24='Control Panel'!$F$36,$AA24,IF($AA24='Control Panel'!$F$37,$AA24,IF($AA24='Control Panel'!$F$38,$AA24,IF($AA24='Control Panel'!$F$39,$AA24,IF($AA24='Control Panel'!$F$40,$AA24,IF($AA24='Control Panel'!$F$41,$AA24,"Error -- Availability entered in an incorrect format"))))))))</f>
        <v>N</v>
      </c>
    </row>
    <row r="25" spans="1:28" s="15" customFormat="1" x14ac:dyDescent="0.25">
      <c r="A25" s="7">
        <v>13</v>
      </c>
      <c r="B25" s="285" t="s">
        <v>1768</v>
      </c>
      <c r="C25" s="281" t="s">
        <v>5</v>
      </c>
      <c r="D25" s="12"/>
      <c r="E25" s="268"/>
      <c r="F25" s="215" t="str">
        <f t="shared" si="0"/>
        <v>N/A</v>
      </c>
      <c r="G25" s="6"/>
      <c r="AA25" s="15" t="str">
        <f t="shared" si="1"/>
        <v/>
      </c>
      <c r="AB25" s="15" t="str">
        <f>IF(LEN($AA25)=0,"N",IF(LEN($AA25)&gt;1,"Error -- Availability entered in an incorrect format",IF($AA25='Control Panel'!$F$36,$AA25,IF($AA25='Control Panel'!$F$37,$AA25,IF($AA25='Control Panel'!$F$38,$AA25,IF($AA25='Control Panel'!$F$39,$AA25,IF($AA25='Control Panel'!$F$40,$AA25,IF($AA25='Control Panel'!$F$41,$AA25,"Error -- Availability entered in an incorrect format"))))))))</f>
        <v>N</v>
      </c>
    </row>
    <row r="26" spans="1:28" s="15" customFormat="1" x14ac:dyDescent="0.25">
      <c r="A26" s="7">
        <v>14</v>
      </c>
      <c r="B26" s="285" t="s">
        <v>1769</v>
      </c>
      <c r="C26" s="281" t="s">
        <v>5</v>
      </c>
      <c r="D26" s="12"/>
      <c r="E26" s="268"/>
      <c r="F26" s="215" t="str">
        <f t="shared" si="0"/>
        <v>N/A</v>
      </c>
      <c r="G26" s="6"/>
      <c r="AA26" s="15" t="str">
        <f t="shared" si="1"/>
        <v/>
      </c>
      <c r="AB26" s="15" t="str">
        <f>IF(LEN($AA26)=0,"N",IF(LEN($AA26)&gt;1,"Error -- Availability entered in an incorrect format",IF($AA26='Control Panel'!$F$36,$AA26,IF($AA26='Control Panel'!$F$37,$AA26,IF($AA26='Control Panel'!$F$38,$AA26,IF($AA26='Control Panel'!$F$39,$AA26,IF($AA26='Control Panel'!$F$40,$AA26,IF($AA26='Control Panel'!$F$41,$AA26,"Error -- Availability entered in an incorrect format"))))))))</f>
        <v>N</v>
      </c>
    </row>
    <row r="27" spans="1:28" s="15" customFormat="1" ht="45" x14ac:dyDescent="0.25">
      <c r="A27" s="7">
        <v>15</v>
      </c>
      <c r="B27" s="285" t="s">
        <v>3287</v>
      </c>
      <c r="C27" s="281" t="s">
        <v>5</v>
      </c>
      <c r="D27" s="12"/>
      <c r="E27" s="268"/>
      <c r="F27" s="215" t="str">
        <f t="shared" si="0"/>
        <v>N/A</v>
      </c>
      <c r="G27" s="6"/>
      <c r="AA27" s="15" t="str">
        <f t="shared" si="1"/>
        <v/>
      </c>
      <c r="AB27" s="15" t="str">
        <f>IF(LEN($AA27)=0,"N",IF(LEN($AA27)&gt;1,"Error -- Availability entered in an incorrect format",IF($AA27='Control Panel'!$F$36,$AA27,IF($AA27='Control Panel'!$F$37,$AA27,IF($AA27='Control Panel'!$F$38,$AA27,IF($AA27='Control Panel'!$F$39,$AA27,IF($AA27='Control Panel'!$F$40,$AA27,IF($AA27='Control Panel'!$F$41,$AA27,"Error -- Availability entered in an incorrect format"))))))))</f>
        <v>N</v>
      </c>
    </row>
    <row r="28" spans="1:28" s="15" customFormat="1" x14ac:dyDescent="0.25">
      <c r="A28" s="7">
        <v>16</v>
      </c>
      <c r="B28" s="285" t="s">
        <v>1771</v>
      </c>
      <c r="C28" s="281" t="s">
        <v>5</v>
      </c>
      <c r="D28" s="12"/>
      <c r="E28" s="268"/>
      <c r="F28" s="215" t="str">
        <f t="shared" si="0"/>
        <v>N/A</v>
      </c>
      <c r="G28" s="6"/>
      <c r="AA28" s="15" t="str">
        <f t="shared" si="1"/>
        <v/>
      </c>
      <c r="AB28" s="15" t="str">
        <f>IF(LEN($AA28)=0,"N",IF(LEN($AA28)&gt;1,"Error -- Availability entered in an incorrect format",IF($AA28='Control Panel'!$F$36,$AA28,IF($AA28='Control Panel'!$F$37,$AA28,IF($AA28='Control Panel'!$F$38,$AA28,IF($AA28='Control Panel'!$F$39,$AA28,IF($AA28='Control Panel'!$F$40,$AA28,IF($AA28='Control Panel'!$F$41,$AA28,"Error -- Availability entered in an incorrect format"))))))))</f>
        <v>N</v>
      </c>
    </row>
    <row r="29" spans="1:28" s="15" customFormat="1" ht="30" x14ac:dyDescent="0.25">
      <c r="A29" s="7">
        <v>17</v>
      </c>
      <c r="B29" s="285" t="s">
        <v>1772</v>
      </c>
      <c r="C29" s="281" t="s">
        <v>5</v>
      </c>
      <c r="D29" s="12"/>
      <c r="E29" s="268"/>
      <c r="F29" s="215" t="str">
        <f t="shared" si="0"/>
        <v>N/A</v>
      </c>
      <c r="G29" s="6"/>
      <c r="AA29" s="15" t="str">
        <f t="shared" si="1"/>
        <v/>
      </c>
      <c r="AB29" s="15" t="str">
        <f>IF(LEN($AA29)=0,"N",IF(LEN($AA29)&gt;1,"Error -- Availability entered in an incorrect format",IF($AA29='Control Panel'!$F$36,$AA29,IF($AA29='Control Panel'!$F$37,$AA29,IF($AA29='Control Panel'!$F$38,$AA29,IF($AA29='Control Panel'!$F$39,$AA29,IF($AA29='Control Panel'!$F$40,$AA29,IF($AA29='Control Panel'!$F$41,$AA29,"Error -- Availability entered in an incorrect format"))))))))</f>
        <v>N</v>
      </c>
    </row>
    <row r="30" spans="1:28" s="15" customFormat="1" ht="30" x14ac:dyDescent="0.25">
      <c r="A30" s="7">
        <v>18</v>
      </c>
      <c r="B30" s="285" t="s">
        <v>1774</v>
      </c>
      <c r="C30" s="281" t="s">
        <v>5</v>
      </c>
      <c r="D30" s="12"/>
      <c r="E30" s="268"/>
      <c r="F30" s="215" t="str">
        <f t="shared" si="0"/>
        <v>N/A</v>
      </c>
      <c r="G30" s="6"/>
      <c r="AA30" s="15" t="str">
        <f t="shared" si="1"/>
        <v/>
      </c>
      <c r="AB30" s="15" t="str">
        <f>IF(LEN($AA30)=0,"N",IF(LEN($AA30)&gt;1,"Error -- Availability entered in an incorrect format",IF($AA30='Control Panel'!$F$36,$AA30,IF($AA30='Control Panel'!$F$37,$AA30,IF($AA30='Control Panel'!$F$38,$AA30,IF($AA30='Control Panel'!$F$39,$AA30,IF($AA30='Control Panel'!$F$40,$AA30,IF($AA30='Control Panel'!$F$41,$AA30,"Error -- Availability entered in an incorrect format"))))))))</f>
        <v>N</v>
      </c>
    </row>
    <row r="31" spans="1:28" s="15" customFormat="1" ht="30" x14ac:dyDescent="0.25">
      <c r="A31" s="7">
        <v>19</v>
      </c>
      <c r="B31" s="285" t="s">
        <v>1775</v>
      </c>
      <c r="C31" s="281" t="s">
        <v>5</v>
      </c>
      <c r="D31" s="231"/>
      <c r="E31" s="268"/>
      <c r="F31" s="215" t="str">
        <f t="shared" si="0"/>
        <v>N/A</v>
      </c>
      <c r="G31" s="6"/>
      <c r="AA31" s="15" t="str">
        <f t="shared" si="1"/>
        <v/>
      </c>
      <c r="AB31" s="15" t="str">
        <f>IF(LEN($AA31)=0,"N",IF(LEN($AA31)&gt;1,"Error -- Availability entered in an incorrect format",IF($AA31='Control Panel'!$F$36,$AA31,IF($AA31='Control Panel'!$F$37,$AA31,IF($AA31='Control Panel'!$F$38,$AA31,IF($AA31='Control Panel'!$F$39,$AA31,IF($AA31='Control Panel'!$F$40,$AA31,IF($AA31='Control Panel'!$F$41,$AA31,"Error -- Availability entered in an incorrect format"))))))))</f>
        <v>N</v>
      </c>
    </row>
    <row r="32" spans="1:28" s="15" customFormat="1" ht="45" x14ac:dyDescent="0.25">
      <c r="A32" s="7">
        <v>20</v>
      </c>
      <c r="B32" s="285" t="s">
        <v>3288</v>
      </c>
      <c r="C32" s="281" t="s">
        <v>6</v>
      </c>
      <c r="D32" s="231"/>
      <c r="E32" s="268"/>
      <c r="F32" s="215" t="str">
        <f t="shared" si="0"/>
        <v>N/A</v>
      </c>
      <c r="G32" s="6"/>
      <c r="AA32" s="15" t="str">
        <f t="shared" si="1"/>
        <v/>
      </c>
      <c r="AB32" s="15" t="str">
        <f>IF(LEN($AA32)=0,"N",IF(LEN($AA32)&gt;1,"Error -- Availability entered in an incorrect format",IF($AA32='Control Panel'!$F$36,$AA32,IF($AA32='Control Panel'!$F$37,$AA32,IF($AA32='Control Panel'!$F$38,$AA32,IF($AA32='Control Panel'!$F$39,$AA32,IF($AA32='Control Panel'!$F$40,$AA32,IF($AA32='Control Panel'!$F$41,$AA32,"Error -- Availability entered in an incorrect format"))))))))</f>
        <v>N</v>
      </c>
    </row>
    <row r="33" spans="1:28" s="15" customFormat="1" ht="30" x14ac:dyDescent="0.25">
      <c r="A33" s="7">
        <v>21</v>
      </c>
      <c r="B33" s="285" t="s">
        <v>3289</v>
      </c>
      <c r="C33" s="281" t="s">
        <v>6</v>
      </c>
      <c r="D33" s="231"/>
      <c r="E33" s="268"/>
      <c r="F33" s="215" t="str">
        <f t="shared" si="0"/>
        <v>N/A</v>
      </c>
      <c r="G33" s="6"/>
      <c r="AA33" s="15" t="str">
        <f t="shared" si="1"/>
        <v/>
      </c>
      <c r="AB33" s="15" t="str">
        <f>IF(LEN($AA33)=0,"N",IF(LEN($AA33)&gt;1,"Error -- Availability entered in an incorrect format",IF($AA33='Control Panel'!$F$36,$AA33,IF($AA33='Control Panel'!$F$37,$AA33,IF($AA33='Control Panel'!$F$38,$AA33,IF($AA33='Control Panel'!$F$39,$AA33,IF($AA33='Control Panel'!$F$40,$AA33,IF($AA33='Control Panel'!$F$41,$AA33,"Error -- Availability entered in an incorrect format"))))))))</f>
        <v>N</v>
      </c>
    </row>
    <row r="34" spans="1:28" s="15" customFormat="1" x14ac:dyDescent="0.25">
      <c r="A34" s="7">
        <v>22</v>
      </c>
      <c r="B34" s="285" t="s">
        <v>3290</v>
      </c>
      <c r="C34" s="281" t="s">
        <v>5</v>
      </c>
      <c r="D34" s="231"/>
      <c r="E34" s="268"/>
      <c r="F34" s="215" t="str">
        <f t="shared" si="0"/>
        <v>N/A</v>
      </c>
      <c r="G34" s="6"/>
      <c r="AA34" s="15" t="str">
        <f t="shared" si="1"/>
        <v/>
      </c>
      <c r="AB34" s="15" t="str">
        <f>IF(LEN($AA34)=0,"N",IF(LEN($AA34)&gt;1,"Error -- Availability entered in an incorrect format",IF($AA34='Control Panel'!$F$36,$AA34,IF($AA34='Control Panel'!$F$37,$AA34,IF($AA34='Control Panel'!$F$38,$AA34,IF($AA34='Control Panel'!$F$39,$AA34,IF($AA34='Control Panel'!$F$40,$AA34,IF($AA34='Control Panel'!$F$41,$AA34,"Error -- Availability entered in an incorrect format"))))))))</f>
        <v>N</v>
      </c>
    </row>
    <row r="35" spans="1:28" s="15" customFormat="1" ht="30" x14ac:dyDescent="0.25">
      <c r="A35" s="7">
        <v>23</v>
      </c>
      <c r="B35" s="285" t="s">
        <v>1777</v>
      </c>
      <c r="C35" s="281" t="s">
        <v>6</v>
      </c>
      <c r="D35" s="231"/>
      <c r="E35" s="268"/>
      <c r="F35" s="215" t="str">
        <f t="shared" si="0"/>
        <v>N/A</v>
      </c>
      <c r="G35" s="6"/>
      <c r="AA35" s="15" t="str">
        <f t="shared" si="1"/>
        <v/>
      </c>
      <c r="AB35" s="15" t="str">
        <f>IF(LEN($AA35)=0,"N",IF(LEN($AA35)&gt;1,"Error -- Availability entered in an incorrect format",IF($AA35='Control Panel'!$F$36,$AA35,IF($AA35='Control Panel'!$F$37,$AA35,IF($AA35='Control Panel'!$F$38,$AA35,IF($AA35='Control Panel'!$F$39,$AA35,IF($AA35='Control Panel'!$F$40,$AA35,IF($AA35='Control Panel'!$F$41,$AA35,"Error -- Availability entered in an incorrect format"))))))))</f>
        <v>N</v>
      </c>
    </row>
    <row r="36" spans="1:28" s="15" customFormat="1" ht="30" x14ac:dyDescent="0.25">
      <c r="A36" s="7">
        <v>24</v>
      </c>
      <c r="B36" s="285" t="s">
        <v>1778</v>
      </c>
      <c r="C36" s="281" t="s">
        <v>5</v>
      </c>
      <c r="D36" s="231"/>
      <c r="E36" s="268"/>
      <c r="F36" s="215" t="str">
        <f t="shared" si="0"/>
        <v>N/A</v>
      </c>
      <c r="G36" s="6"/>
      <c r="AA36" s="15" t="str">
        <f t="shared" si="1"/>
        <v/>
      </c>
      <c r="AB36" s="15" t="str">
        <f>IF(LEN($AA36)=0,"N",IF(LEN($AA36)&gt;1,"Error -- Availability entered in an incorrect format",IF($AA36='Control Panel'!$F$36,$AA36,IF($AA36='Control Panel'!$F$37,$AA36,IF($AA36='Control Panel'!$F$38,$AA36,IF($AA36='Control Panel'!$F$39,$AA36,IF($AA36='Control Panel'!$F$40,$AA36,IF($AA36='Control Panel'!$F$41,$AA36,"Error -- Availability entered in an incorrect format"))))))))</f>
        <v>N</v>
      </c>
    </row>
    <row r="37" spans="1:28" s="15" customFormat="1" ht="30" x14ac:dyDescent="0.25">
      <c r="A37" s="7">
        <v>25</v>
      </c>
      <c r="B37" s="285" t="s">
        <v>1779</v>
      </c>
      <c r="C37" s="281" t="s">
        <v>5</v>
      </c>
      <c r="D37" s="231"/>
      <c r="E37" s="268"/>
      <c r="F37" s="215" t="str">
        <f t="shared" si="0"/>
        <v>N/A</v>
      </c>
      <c r="G37" s="6"/>
      <c r="AA37" s="15" t="str">
        <f t="shared" si="1"/>
        <v/>
      </c>
      <c r="AB37" s="15" t="str">
        <f>IF(LEN($AA37)=0,"N",IF(LEN($AA37)&gt;1,"Error -- Availability entered in an incorrect format",IF($AA37='Control Panel'!$F$36,$AA37,IF($AA37='Control Panel'!$F$37,$AA37,IF($AA37='Control Panel'!$F$38,$AA37,IF($AA37='Control Panel'!$F$39,$AA37,IF($AA37='Control Panel'!$F$40,$AA37,IF($AA37='Control Panel'!$F$41,$AA37,"Error -- Availability entered in an incorrect format"))))))))</f>
        <v>N</v>
      </c>
    </row>
    <row r="38" spans="1:28" s="15" customFormat="1" ht="30" x14ac:dyDescent="0.25">
      <c r="A38" s="7">
        <v>26</v>
      </c>
      <c r="B38" s="285" t="s">
        <v>3291</v>
      </c>
      <c r="C38" s="281" t="s">
        <v>5</v>
      </c>
      <c r="D38" s="231"/>
      <c r="E38" s="268"/>
      <c r="F38" s="215" t="str">
        <f t="shared" si="0"/>
        <v>N/A</v>
      </c>
      <c r="G38" s="6"/>
      <c r="AA38" s="15" t="str">
        <f t="shared" si="1"/>
        <v/>
      </c>
      <c r="AB38" s="15" t="str">
        <f>IF(LEN($AA38)=0,"N",IF(LEN($AA38)&gt;1,"Error -- Availability entered in an incorrect format",IF($AA38='Control Panel'!$F$36,$AA38,IF($AA38='Control Panel'!$F$37,$AA38,IF($AA38='Control Panel'!$F$38,$AA38,IF($AA38='Control Panel'!$F$39,$AA38,IF($AA38='Control Panel'!$F$40,$AA38,IF($AA38='Control Panel'!$F$41,$AA38,"Error -- Availability entered in an incorrect format"))))))))</f>
        <v>N</v>
      </c>
    </row>
    <row r="39" spans="1:28" s="15" customFormat="1" x14ac:dyDescent="0.25">
      <c r="A39" s="7">
        <v>27</v>
      </c>
      <c r="B39" s="285" t="s">
        <v>1781</v>
      </c>
      <c r="C39" s="281" t="s">
        <v>5</v>
      </c>
      <c r="D39" s="231"/>
      <c r="E39" s="268"/>
      <c r="F39" s="215" t="str">
        <f t="shared" si="0"/>
        <v>N/A</v>
      </c>
      <c r="G39" s="6"/>
      <c r="AA39" s="15" t="str">
        <f t="shared" si="1"/>
        <v/>
      </c>
      <c r="AB39" s="15" t="str">
        <f>IF(LEN($AA39)=0,"N",IF(LEN($AA39)&gt;1,"Error -- Availability entered in an incorrect format",IF($AA39='Control Panel'!$F$36,$AA39,IF($AA39='Control Panel'!$F$37,$AA39,IF($AA39='Control Panel'!$F$38,$AA39,IF($AA39='Control Panel'!$F$39,$AA39,IF($AA39='Control Panel'!$F$40,$AA39,IF($AA39='Control Panel'!$F$41,$AA39,"Error -- Availability entered in an incorrect format"))))))))</f>
        <v>N</v>
      </c>
    </row>
    <row r="40" spans="1:28" s="15" customFormat="1" x14ac:dyDescent="0.25">
      <c r="A40" s="7">
        <v>28</v>
      </c>
      <c r="B40" s="285" t="s">
        <v>1782</v>
      </c>
      <c r="C40" s="281" t="s">
        <v>5</v>
      </c>
      <c r="D40" s="231"/>
      <c r="E40" s="268"/>
      <c r="F40" s="215" t="str">
        <f t="shared" si="0"/>
        <v>N/A</v>
      </c>
      <c r="G40" s="6"/>
      <c r="AA40" s="15" t="str">
        <f t="shared" si="1"/>
        <v/>
      </c>
      <c r="AB40" s="15" t="str">
        <f>IF(LEN($AA40)=0,"N",IF(LEN($AA40)&gt;1,"Error -- Availability entered in an incorrect format",IF($AA40='Control Panel'!$F$36,$AA40,IF($AA40='Control Panel'!$F$37,$AA40,IF($AA40='Control Panel'!$F$38,$AA40,IF($AA40='Control Panel'!$F$39,$AA40,IF($AA40='Control Panel'!$F$40,$AA40,IF($AA40='Control Panel'!$F$41,$AA40,"Error -- Availability entered in an incorrect format"))))))))</f>
        <v>N</v>
      </c>
    </row>
    <row r="41" spans="1:28" s="15" customFormat="1" x14ac:dyDescent="0.25">
      <c r="A41" s="7">
        <v>29</v>
      </c>
      <c r="B41" s="285" t="s">
        <v>1783</v>
      </c>
      <c r="C41" s="281" t="s">
        <v>5</v>
      </c>
      <c r="D41" s="231"/>
      <c r="E41" s="268"/>
      <c r="F41" s="215" t="str">
        <f t="shared" si="0"/>
        <v>N/A</v>
      </c>
      <c r="G41" s="6"/>
      <c r="AA41" s="15" t="str">
        <f t="shared" si="1"/>
        <v/>
      </c>
      <c r="AB41" s="15" t="str">
        <f>IF(LEN($AA41)=0,"N",IF(LEN($AA41)&gt;1,"Error -- Availability entered in an incorrect format",IF($AA41='Control Panel'!$F$36,$AA41,IF($AA41='Control Panel'!$F$37,$AA41,IF($AA41='Control Panel'!$F$38,$AA41,IF($AA41='Control Panel'!$F$39,$AA41,IF($AA41='Control Panel'!$F$40,$AA41,IF($AA41='Control Panel'!$F$41,$AA41,"Error -- Availability entered in an incorrect format"))))))))</f>
        <v>N</v>
      </c>
    </row>
    <row r="42" spans="1:28" s="15" customFormat="1" x14ac:dyDescent="0.25">
      <c r="A42" s="7">
        <v>30</v>
      </c>
      <c r="B42" s="285" t="s">
        <v>1784</v>
      </c>
      <c r="C42" s="281" t="s">
        <v>5</v>
      </c>
      <c r="D42" s="231"/>
      <c r="E42" s="268"/>
      <c r="F42" s="215" t="str">
        <f t="shared" si="0"/>
        <v>N/A</v>
      </c>
      <c r="G42" s="6"/>
      <c r="AA42" s="15" t="str">
        <f t="shared" si="1"/>
        <v/>
      </c>
      <c r="AB42" s="15" t="str">
        <f>IF(LEN($AA42)=0,"N",IF(LEN($AA42)&gt;1,"Error -- Availability entered in an incorrect format",IF($AA42='Control Panel'!$F$36,$AA42,IF($AA42='Control Panel'!$F$37,$AA42,IF($AA42='Control Panel'!$F$38,$AA42,IF($AA42='Control Panel'!$F$39,$AA42,IF($AA42='Control Panel'!$F$40,$AA42,IF($AA42='Control Panel'!$F$41,$AA42,"Error -- Availability entered in an incorrect format"))))))))</f>
        <v>N</v>
      </c>
    </row>
    <row r="43" spans="1:28" s="15" customFormat="1" x14ac:dyDescent="0.25">
      <c r="A43" s="7">
        <v>31</v>
      </c>
      <c r="B43" s="285" t="s">
        <v>1785</v>
      </c>
      <c r="C43" s="281" t="s">
        <v>6</v>
      </c>
      <c r="D43" s="231"/>
      <c r="E43" s="268"/>
      <c r="F43" s="215" t="str">
        <f t="shared" si="0"/>
        <v>N/A</v>
      </c>
      <c r="G43" s="6"/>
      <c r="AA43" s="15" t="str">
        <f t="shared" si="1"/>
        <v/>
      </c>
      <c r="AB43" s="15" t="str">
        <f>IF(LEN($AA43)=0,"N",IF(LEN($AA43)&gt;1,"Error -- Availability entered in an incorrect format",IF($AA43='Control Panel'!$F$36,$AA43,IF($AA43='Control Panel'!$F$37,$AA43,IF($AA43='Control Panel'!$F$38,$AA43,IF($AA43='Control Panel'!$F$39,$AA43,IF($AA43='Control Panel'!$F$40,$AA43,IF($AA43='Control Panel'!$F$41,$AA43,"Error -- Availability entered in an incorrect format"))))))))</f>
        <v>N</v>
      </c>
    </row>
    <row r="44" spans="1:28" s="15" customFormat="1" x14ac:dyDescent="0.25">
      <c r="A44" s="7">
        <v>32</v>
      </c>
      <c r="B44" s="285" t="s">
        <v>3292</v>
      </c>
      <c r="C44" s="281" t="s">
        <v>5</v>
      </c>
      <c r="D44" s="231"/>
      <c r="E44" s="268"/>
      <c r="F44" s="215" t="str">
        <f t="shared" si="0"/>
        <v>N/A</v>
      </c>
      <c r="G44" s="6"/>
      <c r="AA44" s="15" t="str">
        <f t="shared" si="1"/>
        <v/>
      </c>
      <c r="AB44" s="15" t="str">
        <f>IF(LEN($AA44)=0,"N",IF(LEN($AA44)&gt;1,"Error -- Availability entered in an incorrect format",IF($AA44='Control Panel'!$F$36,$AA44,IF($AA44='Control Panel'!$F$37,$AA44,IF($AA44='Control Panel'!$F$38,$AA44,IF($AA44='Control Panel'!$F$39,$AA44,IF($AA44='Control Panel'!$F$40,$AA44,IF($AA44='Control Panel'!$F$41,$AA44,"Error -- Availability entered in an incorrect format"))))))))</f>
        <v>N</v>
      </c>
    </row>
    <row r="45" spans="1:28" s="15" customFormat="1" x14ac:dyDescent="0.25">
      <c r="A45" s="7">
        <v>33</v>
      </c>
      <c r="B45" s="285" t="s">
        <v>1788</v>
      </c>
      <c r="C45" s="281" t="s">
        <v>6</v>
      </c>
      <c r="D45" s="231"/>
      <c r="E45" s="268"/>
      <c r="F45" s="215" t="str">
        <f t="shared" si="0"/>
        <v>N/A</v>
      </c>
      <c r="G45" s="6"/>
      <c r="AA45" s="15" t="str">
        <f t="shared" si="1"/>
        <v/>
      </c>
      <c r="AB45" s="15" t="str">
        <f>IF(LEN($AA45)=0,"N",IF(LEN($AA45)&gt;1,"Error -- Availability entered in an incorrect format",IF($AA45='Control Panel'!$F$36,$AA45,IF($AA45='Control Panel'!$F$37,$AA45,IF($AA45='Control Panel'!$F$38,$AA45,IF($AA45='Control Panel'!$F$39,$AA45,IF($AA45='Control Panel'!$F$40,$AA45,IF($AA45='Control Panel'!$F$41,$AA45,"Error -- Availability entered in an incorrect format"))))))))</f>
        <v>N</v>
      </c>
    </row>
    <row r="46" spans="1:28" s="15" customFormat="1" x14ac:dyDescent="0.25">
      <c r="A46" s="7">
        <v>34</v>
      </c>
      <c r="B46" s="285" t="s">
        <v>1789</v>
      </c>
      <c r="C46" s="281" t="s">
        <v>6</v>
      </c>
      <c r="D46" s="231"/>
      <c r="E46" s="268"/>
      <c r="F46" s="215" t="str">
        <f t="shared" si="0"/>
        <v>N/A</v>
      </c>
      <c r="G46" s="6"/>
      <c r="AA46" s="15" t="str">
        <f t="shared" si="1"/>
        <v/>
      </c>
      <c r="AB46" s="15" t="str">
        <f>IF(LEN($AA46)=0,"N",IF(LEN($AA46)&gt;1,"Error -- Availability entered in an incorrect format",IF($AA46='Control Panel'!$F$36,$AA46,IF($AA46='Control Panel'!$F$37,$AA46,IF($AA46='Control Panel'!$F$38,$AA46,IF($AA46='Control Panel'!$F$39,$AA46,IF($AA46='Control Panel'!$F$40,$AA46,IF($AA46='Control Panel'!$F$41,$AA46,"Error -- Availability entered in an incorrect format"))))))))</f>
        <v>N</v>
      </c>
    </row>
    <row r="47" spans="1:28" s="15" customFormat="1" x14ac:dyDescent="0.25">
      <c r="A47" s="7">
        <v>35</v>
      </c>
      <c r="B47" s="285" t="s">
        <v>1790</v>
      </c>
      <c r="C47" s="281" t="s">
        <v>6</v>
      </c>
      <c r="D47" s="231"/>
      <c r="E47" s="268"/>
      <c r="F47" s="215" t="str">
        <f t="shared" si="0"/>
        <v>N/A</v>
      </c>
      <c r="G47" s="6"/>
      <c r="AA47" s="15" t="str">
        <f t="shared" si="1"/>
        <v/>
      </c>
      <c r="AB47" s="15" t="str">
        <f>IF(LEN($AA47)=0,"N",IF(LEN($AA47)&gt;1,"Error -- Availability entered in an incorrect format",IF($AA47='Control Panel'!$F$36,$AA47,IF($AA47='Control Panel'!$F$37,$AA47,IF($AA47='Control Panel'!$F$38,$AA47,IF($AA47='Control Panel'!$F$39,$AA47,IF($AA47='Control Panel'!$F$40,$AA47,IF($AA47='Control Panel'!$F$41,$AA47,"Error -- Availability entered in an incorrect format"))))))))</f>
        <v>N</v>
      </c>
    </row>
    <row r="48" spans="1:28" s="15" customFormat="1" x14ac:dyDescent="0.25">
      <c r="A48" s="7">
        <v>36</v>
      </c>
      <c r="B48" s="285" t="s">
        <v>3293</v>
      </c>
      <c r="C48" s="281" t="s">
        <v>7</v>
      </c>
      <c r="D48" s="231"/>
      <c r="E48" s="268"/>
      <c r="F48" s="215" t="str">
        <f t="shared" si="0"/>
        <v>N/A</v>
      </c>
      <c r="G48" s="6"/>
      <c r="AA48" s="15" t="str">
        <f t="shared" si="1"/>
        <v/>
      </c>
      <c r="AB48" s="15" t="str">
        <f>IF(LEN($AA48)=0,"N",IF(LEN($AA48)&gt;1,"Error -- Availability entered in an incorrect format",IF($AA48='Control Panel'!$F$36,$AA48,IF($AA48='Control Panel'!$F$37,$AA48,IF($AA48='Control Panel'!$F$38,$AA48,IF($AA48='Control Panel'!$F$39,$AA48,IF($AA48='Control Panel'!$F$40,$AA48,IF($AA48='Control Panel'!$F$41,$AA48,"Error -- Availability entered in an incorrect format"))))))))</f>
        <v>N</v>
      </c>
    </row>
    <row r="49" spans="1:28" s="15" customFormat="1" ht="30" x14ac:dyDescent="0.25">
      <c r="A49" s="7">
        <v>37</v>
      </c>
      <c r="B49" s="283" t="s">
        <v>3294</v>
      </c>
      <c r="C49" s="281" t="s">
        <v>7</v>
      </c>
      <c r="D49" s="231"/>
      <c r="E49" s="268"/>
      <c r="F49" s="215" t="str">
        <f t="shared" si="0"/>
        <v>N/A</v>
      </c>
      <c r="G49" s="6"/>
      <c r="AA49" s="15" t="str">
        <f t="shared" si="1"/>
        <v/>
      </c>
      <c r="AB49" s="15" t="str">
        <f>IF(LEN($AA49)=0,"N",IF(LEN($AA49)&gt;1,"Error -- Availability entered in an incorrect format",IF($AA49='Control Panel'!$F$36,$AA49,IF($AA49='Control Panel'!$F$37,$AA49,IF($AA49='Control Panel'!$F$38,$AA49,IF($AA49='Control Panel'!$F$39,$AA49,IF($AA49='Control Panel'!$F$40,$AA49,IF($AA49='Control Panel'!$F$41,$AA49,"Error -- Availability entered in an incorrect format"))))))))</f>
        <v>N</v>
      </c>
    </row>
    <row r="50" spans="1:28" s="15" customFormat="1" x14ac:dyDescent="0.25">
      <c r="A50" s="7">
        <v>38</v>
      </c>
      <c r="B50" s="286" t="s">
        <v>3295</v>
      </c>
      <c r="C50" s="281" t="s">
        <v>5</v>
      </c>
      <c r="D50" s="231"/>
      <c r="E50" s="268"/>
      <c r="F50" s="215" t="str">
        <f t="shared" si="0"/>
        <v>N/A</v>
      </c>
      <c r="G50" s="6"/>
      <c r="AA50" s="15" t="str">
        <f t="shared" si="1"/>
        <v/>
      </c>
      <c r="AB50" s="15" t="str">
        <f>IF(LEN($AA50)=0,"N",IF(LEN($AA50)&gt;1,"Error -- Availability entered in an incorrect format",IF($AA50='Control Panel'!$F$36,$AA50,IF($AA50='Control Panel'!$F$37,$AA50,IF($AA50='Control Panel'!$F$38,$AA50,IF($AA50='Control Panel'!$F$39,$AA50,IF($AA50='Control Panel'!$F$40,$AA50,IF($AA50='Control Panel'!$F$41,$AA50,"Error -- Availability entered in an incorrect format"))))))))</f>
        <v>N</v>
      </c>
    </row>
    <row r="51" spans="1:28" s="15" customFormat="1" ht="30" x14ac:dyDescent="0.25">
      <c r="A51" s="7">
        <v>39</v>
      </c>
      <c r="B51" s="283" t="s">
        <v>3296</v>
      </c>
      <c r="C51" s="281" t="s">
        <v>5</v>
      </c>
      <c r="D51" s="231"/>
      <c r="E51" s="268"/>
      <c r="F51" s="215" t="str">
        <f t="shared" si="0"/>
        <v>N/A</v>
      </c>
      <c r="G51" s="6"/>
      <c r="AA51" s="15" t="str">
        <f t="shared" si="1"/>
        <v/>
      </c>
      <c r="AB51" s="15" t="str">
        <f>IF(LEN($AA51)=0,"N",IF(LEN($AA51)&gt;1,"Error -- Availability entered in an incorrect format",IF($AA51='Control Panel'!$F$36,$AA51,IF($AA51='Control Panel'!$F$37,$AA51,IF($AA51='Control Panel'!$F$38,$AA51,IF($AA51='Control Panel'!$F$39,$AA51,IF($AA51='Control Panel'!$F$40,$AA51,IF($AA51='Control Panel'!$F$41,$AA51,"Error -- Availability entered in an incorrect format"))))))))</f>
        <v>N</v>
      </c>
    </row>
    <row r="52" spans="1:28" s="15" customFormat="1" ht="30" x14ac:dyDescent="0.25">
      <c r="A52" s="7">
        <v>40</v>
      </c>
      <c r="B52" s="286" t="s">
        <v>3297</v>
      </c>
      <c r="C52" s="281" t="s">
        <v>5</v>
      </c>
      <c r="D52" s="231"/>
      <c r="E52" s="268"/>
      <c r="F52" s="215" t="str">
        <f t="shared" si="0"/>
        <v>N/A</v>
      </c>
      <c r="G52" s="6"/>
      <c r="AA52" s="15" t="str">
        <f t="shared" si="1"/>
        <v/>
      </c>
      <c r="AB52" s="15" t="str">
        <f>IF(LEN($AA52)=0,"N",IF(LEN($AA52)&gt;1,"Error -- Availability entered in an incorrect format",IF($AA52='Control Panel'!$F$36,$AA52,IF($AA52='Control Panel'!$F$37,$AA52,IF($AA52='Control Panel'!$F$38,$AA52,IF($AA52='Control Panel'!$F$39,$AA52,IF($AA52='Control Panel'!$F$40,$AA52,IF($AA52='Control Panel'!$F$41,$AA52,"Error -- Availability entered in an incorrect format"))))))))</f>
        <v>N</v>
      </c>
    </row>
    <row r="53" spans="1:28" s="15" customFormat="1" ht="30" x14ac:dyDescent="0.25">
      <c r="A53" s="7">
        <v>41</v>
      </c>
      <c r="B53" s="286" t="s">
        <v>3298</v>
      </c>
      <c r="C53" s="281" t="s">
        <v>5</v>
      </c>
      <c r="D53" s="231"/>
      <c r="E53" s="268"/>
      <c r="F53" s="215" t="str">
        <f t="shared" si="0"/>
        <v>N/A</v>
      </c>
      <c r="G53" s="6"/>
      <c r="AA53" s="15" t="str">
        <f t="shared" si="1"/>
        <v/>
      </c>
      <c r="AB53" s="15" t="str">
        <f>IF(LEN($AA53)=0,"N",IF(LEN($AA53)&gt;1,"Error -- Availability entered in an incorrect format",IF($AA53='Control Panel'!$F$36,$AA53,IF($AA53='Control Panel'!$F$37,$AA53,IF($AA53='Control Panel'!$F$38,$AA53,IF($AA53='Control Panel'!$F$39,$AA53,IF($AA53='Control Panel'!$F$40,$AA53,IF($AA53='Control Panel'!$F$41,$AA53,"Error -- Availability entered in an incorrect format"))))))))</f>
        <v>N</v>
      </c>
    </row>
    <row r="54" spans="1:28" s="15" customFormat="1" ht="45" x14ac:dyDescent="0.25">
      <c r="A54" s="7">
        <v>42</v>
      </c>
      <c r="B54" s="286" t="s">
        <v>1803</v>
      </c>
      <c r="C54" s="281" t="s">
        <v>5</v>
      </c>
      <c r="D54" s="231"/>
      <c r="E54" s="268"/>
      <c r="F54" s="215" t="str">
        <f t="shared" si="0"/>
        <v>N/A</v>
      </c>
      <c r="G54" s="6"/>
      <c r="AA54" s="15" t="str">
        <f t="shared" si="1"/>
        <v/>
      </c>
      <c r="AB54" s="15" t="str">
        <f>IF(LEN($AA54)=0,"N",IF(LEN($AA54)&gt;1,"Error -- Availability entered in an incorrect format",IF($AA54='Control Panel'!$F$36,$AA54,IF($AA54='Control Panel'!$F$37,$AA54,IF($AA54='Control Panel'!$F$38,$AA54,IF($AA54='Control Panel'!$F$39,$AA54,IF($AA54='Control Panel'!$F$40,$AA54,IF($AA54='Control Panel'!$F$41,$AA54,"Error -- Availability entered in an incorrect format"))))))))</f>
        <v>N</v>
      </c>
    </row>
    <row r="55" spans="1:28" s="15" customFormat="1" ht="30" x14ac:dyDescent="0.25">
      <c r="A55" s="7">
        <v>43</v>
      </c>
      <c r="B55" s="380" t="s">
        <v>3299</v>
      </c>
      <c r="C55" s="281" t="s">
        <v>6</v>
      </c>
      <c r="D55" s="231"/>
      <c r="E55" s="268"/>
      <c r="F55" s="215" t="str">
        <f t="shared" si="0"/>
        <v>N/A</v>
      </c>
      <c r="G55" s="6"/>
      <c r="AA55" s="15" t="str">
        <f t="shared" si="1"/>
        <v/>
      </c>
      <c r="AB55" s="15" t="str">
        <f>IF(LEN($AA55)=0,"N",IF(LEN($AA55)&gt;1,"Error -- Availability entered in an incorrect format",IF($AA55='Control Panel'!$F$36,$AA55,IF($AA55='Control Panel'!$F$37,$AA55,IF($AA55='Control Panel'!$F$38,$AA55,IF($AA55='Control Panel'!$F$39,$AA55,IF($AA55='Control Panel'!$F$40,$AA55,IF($AA55='Control Panel'!$F$41,$AA55,"Error -- Availability entered in an incorrect format"))))))))</f>
        <v>N</v>
      </c>
    </row>
    <row r="56" spans="1:28" s="15" customFormat="1" x14ac:dyDescent="0.25">
      <c r="A56" s="7">
        <v>44</v>
      </c>
      <c r="B56" s="380" t="s">
        <v>3300</v>
      </c>
      <c r="C56" s="281" t="s">
        <v>6</v>
      </c>
      <c r="D56" s="231"/>
      <c r="E56" s="268"/>
      <c r="F56" s="215" t="str">
        <f t="shared" si="0"/>
        <v>N/A</v>
      </c>
      <c r="G56" s="6"/>
      <c r="AA56" s="15" t="str">
        <f t="shared" si="1"/>
        <v/>
      </c>
      <c r="AB56" s="15" t="str">
        <f>IF(LEN($AA56)=0,"N",IF(LEN($AA56)&gt;1,"Error -- Availability entered in an incorrect format",IF($AA56='Control Panel'!$F$36,$AA56,IF($AA56='Control Panel'!$F$37,$AA56,IF($AA56='Control Panel'!$F$38,$AA56,IF($AA56='Control Panel'!$F$39,$AA56,IF($AA56='Control Panel'!$F$40,$AA56,IF($AA56='Control Panel'!$F$41,$AA56,"Error -- Availability entered in an incorrect format"))))))))</f>
        <v>N</v>
      </c>
    </row>
    <row r="57" spans="1:28" s="15" customFormat="1" ht="30" x14ac:dyDescent="0.25">
      <c r="A57" s="7">
        <v>45</v>
      </c>
      <c r="B57" s="283" t="s">
        <v>3301</v>
      </c>
      <c r="C57" s="281" t="s">
        <v>6</v>
      </c>
      <c r="D57" s="231"/>
      <c r="E57" s="268"/>
      <c r="F57" s="215" t="str">
        <f t="shared" si="0"/>
        <v>N/A</v>
      </c>
      <c r="G57" s="6"/>
      <c r="AA57" s="15" t="str">
        <f t="shared" si="1"/>
        <v/>
      </c>
      <c r="AB57" s="15" t="str">
        <f>IF(LEN($AA57)=0,"N",IF(LEN($AA57)&gt;1,"Error -- Availability entered in an incorrect format",IF($AA57='Control Panel'!$F$36,$AA57,IF($AA57='Control Panel'!$F$37,$AA57,IF($AA57='Control Panel'!$F$38,$AA57,IF($AA57='Control Panel'!$F$39,$AA57,IF($AA57='Control Panel'!$F$40,$AA57,IF($AA57='Control Panel'!$F$41,$AA57,"Error -- Availability entered in an incorrect format"))))))))</f>
        <v>N</v>
      </c>
    </row>
    <row r="58" spans="1:28" s="15" customFormat="1" x14ac:dyDescent="0.25">
      <c r="A58" s="7">
        <v>46</v>
      </c>
      <c r="B58" s="283" t="s">
        <v>3302</v>
      </c>
      <c r="C58" s="281" t="s">
        <v>7</v>
      </c>
      <c r="D58" s="231"/>
      <c r="E58" s="268"/>
      <c r="F58" s="215" t="str">
        <f t="shared" si="0"/>
        <v>N/A</v>
      </c>
      <c r="G58" s="6"/>
      <c r="AA58" s="15" t="str">
        <f t="shared" si="1"/>
        <v/>
      </c>
      <c r="AB58" s="15" t="str">
        <f>IF(LEN($AA58)=0,"N",IF(LEN($AA58)&gt;1,"Error -- Availability entered in an incorrect format",IF($AA58='Control Panel'!$F$36,$AA58,IF($AA58='Control Panel'!$F$37,$AA58,IF($AA58='Control Panel'!$F$38,$AA58,IF($AA58='Control Panel'!$F$39,$AA58,IF($AA58='Control Panel'!$F$40,$AA58,IF($AA58='Control Panel'!$F$41,$AA58,"Error -- Availability entered in an incorrect format"))))))))</f>
        <v>N</v>
      </c>
    </row>
    <row r="59" spans="1:28" s="15" customFormat="1" ht="30" x14ac:dyDescent="0.25">
      <c r="A59" s="7">
        <v>47</v>
      </c>
      <c r="B59" s="283" t="s">
        <v>3303</v>
      </c>
      <c r="C59" s="281" t="s">
        <v>7</v>
      </c>
      <c r="D59" s="231"/>
      <c r="E59" s="268"/>
      <c r="F59" s="215" t="str">
        <f t="shared" si="0"/>
        <v>N/A</v>
      </c>
      <c r="G59" s="6"/>
      <c r="AA59" s="15" t="str">
        <f t="shared" si="1"/>
        <v/>
      </c>
      <c r="AB59" s="15" t="str">
        <f>IF(LEN($AA59)=0,"N",IF(LEN($AA59)&gt;1,"Error -- Availability entered in an incorrect format",IF($AA59='Control Panel'!$F$36,$AA59,IF($AA59='Control Panel'!$F$37,$AA59,IF($AA59='Control Panel'!$F$38,$AA59,IF($AA59='Control Panel'!$F$39,$AA59,IF($AA59='Control Panel'!$F$40,$AA59,IF($AA59='Control Panel'!$F$41,$AA59,"Error -- Availability entered in an incorrect format"))))))))</f>
        <v>N</v>
      </c>
    </row>
    <row r="60" spans="1:28" s="15" customFormat="1" ht="30" x14ac:dyDescent="0.25">
      <c r="A60" s="7">
        <v>48</v>
      </c>
      <c r="B60" s="283" t="s">
        <v>3304</v>
      </c>
      <c r="C60" s="281" t="s">
        <v>7</v>
      </c>
      <c r="D60" s="231"/>
      <c r="E60" s="268"/>
      <c r="F60" s="215" t="str">
        <f t="shared" si="0"/>
        <v>N/A</v>
      </c>
      <c r="G60" s="6"/>
      <c r="AA60" s="15" t="str">
        <f t="shared" si="1"/>
        <v/>
      </c>
      <c r="AB60" s="15" t="str">
        <f>IF(LEN($AA60)=0,"N",IF(LEN($AA60)&gt;1,"Error -- Availability entered in an incorrect format",IF($AA60='Control Panel'!$F$36,$AA60,IF($AA60='Control Panel'!$F$37,$AA60,IF($AA60='Control Panel'!$F$38,$AA60,IF($AA60='Control Panel'!$F$39,$AA60,IF($AA60='Control Panel'!$F$40,$AA60,IF($AA60='Control Panel'!$F$41,$AA60,"Error -- Availability entered in an incorrect format"))))))))</f>
        <v>N</v>
      </c>
    </row>
    <row r="61" spans="1:28" s="15" customFormat="1" ht="30" x14ac:dyDescent="0.25">
      <c r="A61" s="7">
        <v>49</v>
      </c>
      <c r="B61" s="283" t="s">
        <v>3305</v>
      </c>
      <c r="C61" s="281" t="s">
        <v>7</v>
      </c>
      <c r="D61" s="231"/>
      <c r="E61" s="268"/>
      <c r="F61" s="215" t="str">
        <f t="shared" si="0"/>
        <v>N/A</v>
      </c>
      <c r="G61" s="6"/>
      <c r="AA61" s="15" t="str">
        <f t="shared" si="1"/>
        <v/>
      </c>
      <c r="AB61" s="15" t="str">
        <f>IF(LEN($AA61)=0,"N",IF(LEN($AA61)&gt;1,"Error -- Availability entered in an incorrect format",IF($AA61='Control Panel'!$F$36,$AA61,IF($AA61='Control Panel'!$F$37,$AA61,IF($AA61='Control Panel'!$F$38,$AA61,IF($AA61='Control Panel'!$F$39,$AA61,IF($AA61='Control Panel'!$F$40,$AA61,IF($AA61='Control Panel'!$F$41,$AA61,"Error -- Availability entered in an incorrect format"))))))))</f>
        <v>N</v>
      </c>
    </row>
    <row r="62" spans="1:28" s="15" customFormat="1" x14ac:dyDescent="0.25">
      <c r="A62" s="7">
        <v>50</v>
      </c>
      <c r="B62" s="283" t="s">
        <v>3306</v>
      </c>
      <c r="C62" s="281" t="s">
        <v>5</v>
      </c>
      <c r="D62" s="231"/>
      <c r="E62" s="268"/>
      <c r="F62" s="215" t="str">
        <f t="shared" si="0"/>
        <v>N/A</v>
      </c>
      <c r="G62" s="6"/>
      <c r="AA62" s="15" t="str">
        <f t="shared" si="1"/>
        <v/>
      </c>
      <c r="AB62" s="15" t="str">
        <f>IF(LEN($AA62)=0,"N",IF(LEN($AA62)&gt;1,"Error -- Availability entered in an incorrect format",IF($AA62='Control Panel'!$F$36,$AA62,IF($AA62='Control Panel'!$F$37,$AA62,IF($AA62='Control Panel'!$F$38,$AA62,IF($AA62='Control Panel'!$F$39,$AA62,IF($AA62='Control Panel'!$F$40,$AA62,IF($AA62='Control Panel'!$F$41,$AA62,"Error -- Availability entered in an incorrect format"))))))))</f>
        <v>N</v>
      </c>
    </row>
    <row r="63" spans="1:28" s="15" customFormat="1" x14ac:dyDescent="0.25">
      <c r="A63" s="7">
        <v>51</v>
      </c>
      <c r="B63" s="282" t="s">
        <v>612</v>
      </c>
      <c r="C63" s="293"/>
      <c r="D63" s="231"/>
      <c r="E63" s="268"/>
      <c r="F63" s="215" t="str">
        <f t="shared" si="0"/>
        <v>N/A</v>
      </c>
      <c r="G63" s="6"/>
      <c r="AA63" s="15" t="str">
        <f t="shared" si="1"/>
        <v/>
      </c>
      <c r="AB63" s="15" t="str">
        <f>IF(LEN($AA63)=0,"N",IF(LEN($AA63)&gt;1,"Error -- Availability entered in an incorrect format",IF($AA63='Control Panel'!$F$36,$AA63,IF($AA63='Control Panel'!$F$37,$AA63,IF($AA63='Control Panel'!$F$38,$AA63,IF($AA63='Control Panel'!$F$39,$AA63,IF($AA63='Control Panel'!$F$40,$AA63,IF($AA63='Control Panel'!$F$41,$AA63,"Error -- Availability entered in an incorrect format"))))))))</f>
        <v>N</v>
      </c>
    </row>
    <row r="64" spans="1:28" s="15" customFormat="1" ht="30" x14ac:dyDescent="0.25">
      <c r="A64" s="7">
        <v>52</v>
      </c>
      <c r="B64" s="283" t="s">
        <v>3307</v>
      </c>
      <c r="C64" s="281" t="s">
        <v>5</v>
      </c>
      <c r="D64" s="231"/>
      <c r="E64" s="268"/>
      <c r="F64" s="215" t="str">
        <f t="shared" si="0"/>
        <v>N/A</v>
      </c>
      <c r="G64" s="6"/>
      <c r="AA64" s="15" t="str">
        <f t="shared" si="1"/>
        <v/>
      </c>
      <c r="AB64" s="15" t="str">
        <f>IF(LEN($AA64)=0,"N",IF(LEN($AA64)&gt;1,"Error -- Availability entered in an incorrect format",IF($AA64='Control Panel'!$F$36,$AA64,IF($AA64='Control Panel'!$F$37,$AA64,IF($AA64='Control Panel'!$F$38,$AA64,IF($AA64='Control Panel'!$F$39,$AA64,IF($AA64='Control Panel'!$F$40,$AA64,IF($AA64='Control Panel'!$F$41,$AA64,"Error -- Availability entered in an incorrect format"))))))))</f>
        <v>N</v>
      </c>
    </row>
    <row r="65" spans="1:28" s="15" customFormat="1" ht="30" x14ac:dyDescent="0.25">
      <c r="A65" s="7">
        <v>53</v>
      </c>
      <c r="B65" s="283" t="s">
        <v>3308</v>
      </c>
      <c r="C65" s="281" t="s">
        <v>7</v>
      </c>
      <c r="D65" s="231"/>
      <c r="E65" s="268"/>
      <c r="F65" s="215" t="str">
        <f t="shared" si="0"/>
        <v>N/A</v>
      </c>
      <c r="G65" s="6"/>
      <c r="AA65" s="15" t="str">
        <f t="shared" si="1"/>
        <v/>
      </c>
      <c r="AB65" s="15" t="str">
        <f>IF(LEN($AA65)=0,"N",IF(LEN($AA65)&gt;1,"Error -- Availability entered in an incorrect format",IF($AA65='Control Panel'!$F$36,$AA65,IF($AA65='Control Panel'!$F$37,$AA65,IF($AA65='Control Panel'!$F$38,$AA65,IF($AA65='Control Panel'!$F$39,$AA65,IF($AA65='Control Panel'!$F$40,$AA65,IF($AA65='Control Panel'!$F$41,$AA65,"Error -- Availability entered in an incorrect format"))))))))</f>
        <v>N</v>
      </c>
    </row>
    <row r="66" spans="1:28" s="15" customFormat="1" ht="30" x14ac:dyDescent="0.25">
      <c r="A66" s="7">
        <v>54</v>
      </c>
      <c r="B66" s="283" t="s">
        <v>1814</v>
      </c>
      <c r="C66" s="281" t="s">
        <v>7</v>
      </c>
      <c r="D66" s="231"/>
      <c r="E66" s="268"/>
      <c r="F66" s="215" t="str">
        <f t="shared" si="0"/>
        <v>N/A</v>
      </c>
      <c r="G66" s="6"/>
      <c r="AA66" s="15" t="str">
        <f t="shared" si="1"/>
        <v/>
      </c>
      <c r="AB66" s="15" t="str">
        <f>IF(LEN($AA66)=0,"N",IF(LEN($AA66)&gt;1,"Error -- Availability entered in an incorrect format",IF($AA66='Control Panel'!$F$36,$AA66,IF($AA66='Control Panel'!$F$37,$AA66,IF($AA66='Control Panel'!$F$38,$AA66,IF($AA66='Control Panel'!$F$39,$AA66,IF($AA66='Control Panel'!$F$40,$AA66,IF($AA66='Control Panel'!$F$41,$AA66,"Error -- Availability entered in an incorrect format"))))))))</f>
        <v>N</v>
      </c>
    </row>
    <row r="67" spans="1:28" s="15" customFormat="1" x14ac:dyDescent="0.25">
      <c r="A67" s="7">
        <v>55</v>
      </c>
      <c r="B67" s="283" t="s">
        <v>1815</v>
      </c>
      <c r="C67" s="281" t="s">
        <v>5</v>
      </c>
      <c r="D67" s="231"/>
      <c r="E67" s="268"/>
      <c r="F67" s="215" t="str">
        <f t="shared" si="0"/>
        <v>N/A</v>
      </c>
      <c r="G67" s="6"/>
      <c r="AA67" s="15" t="str">
        <f t="shared" si="1"/>
        <v/>
      </c>
      <c r="AB67" s="15" t="str">
        <f>IF(LEN($AA67)=0,"N",IF(LEN($AA67)&gt;1,"Error -- Availability entered in an incorrect format",IF($AA67='Control Panel'!$F$36,$AA67,IF($AA67='Control Panel'!$F$37,$AA67,IF($AA67='Control Panel'!$F$38,$AA67,IF($AA67='Control Panel'!$F$39,$AA67,IF($AA67='Control Panel'!$F$40,$AA67,IF($AA67='Control Panel'!$F$41,$AA67,"Error -- Availability entered in an incorrect format"))))))))</f>
        <v>N</v>
      </c>
    </row>
    <row r="68" spans="1:28" s="15" customFormat="1" ht="30" x14ac:dyDescent="0.25">
      <c r="A68" s="7">
        <v>56</v>
      </c>
      <c r="B68" s="287" t="s">
        <v>3309</v>
      </c>
      <c r="C68" s="281" t="s">
        <v>5</v>
      </c>
      <c r="D68" s="231"/>
      <c r="E68" s="268"/>
      <c r="F68" s="215" t="str">
        <f t="shared" si="0"/>
        <v>N/A</v>
      </c>
      <c r="G68" s="6"/>
      <c r="AA68" s="15" t="str">
        <f t="shared" si="1"/>
        <v/>
      </c>
      <c r="AB68" s="15" t="str">
        <f>IF(LEN($AA68)=0,"N",IF(LEN($AA68)&gt;1,"Error -- Availability entered in an incorrect format",IF($AA68='Control Panel'!$F$36,$AA68,IF($AA68='Control Panel'!$F$37,$AA68,IF($AA68='Control Panel'!$F$38,$AA68,IF($AA68='Control Panel'!$F$39,$AA68,IF($AA68='Control Panel'!$F$40,$AA68,IF($AA68='Control Panel'!$F$41,$AA68,"Error -- Availability entered in an incorrect format"))))))))</f>
        <v>N</v>
      </c>
    </row>
    <row r="69" spans="1:28" s="15" customFormat="1" ht="30" x14ac:dyDescent="0.25">
      <c r="A69" s="7">
        <v>57</v>
      </c>
      <c r="B69" s="287" t="s">
        <v>1819</v>
      </c>
      <c r="C69" s="281" t="s">
        <v>5</v>
      </c>
      <c r="D69" s="231"/>
      <c r="E69" s="268"/>
      <c r="F69" s="215" t="str">
        <f t="shared" si="0"/>
        <v>N/A</v>
      </c>
      <c r="G69" s="6"/>
      <c r="AA69" s="15" t="str">
        <f t="shared" si="1"/>
        <v/>
      </c>
      <c r="AB69" s="15" t="str">
        <f>IF(LEN($AA69)=0,"N",IF(LEN($AA69)&gt;1,"Error -- Availability entered in an incorrect format",IF($AA69='Control Panel'!$F$36,$AA69,IF($AA69='Control Panel'!$F$37,$AA69,IF($AA69='Control Panel'!$F$38,$AA69,IF($AA69='Control Panel'!$F$39,$AA69,IF($AA69='Control Panel'!$F$40,$AA69,IF($AA69='Control Panel'!$F$41,$AA69,"Error -- Availability entered in an incorrect format"))))))))</f>
        <v>N</v>
      </c>
    </row>
    <row r="70" spans="1:28" s="15" customFormat="1" ht="30" x14ac:dyDescent="0.25">
      <c r="A70" s="7">
        <v>58</v>
      </c>
      <c r="B70" s="287" t="s">
        <v>1820</v>
      </c>
      <c r="C70" s="281" t="s">
        <v>7</v>
      </c>
      <c r="D70" s="231"/>
      <c r="E70" s="268"/>
      <c r="F70" s="215" t="str">
        <f t="shared" si="0"/>
        <v>N/A</v>
      </c>
      <c r="G70" s="6"/>
      <c r="AA70" s="15" t="str">
        <f t="shared" si="1"/>
        <v/>
      </c>
      <c r="AB70" s="15" t="str">
        <f>IF(LEN($AA70)=0,"N",IF(LEN($AA70)&gt;1,"Error -- Availability entered in an incorrect format",IF($AA70='Control Panel'!$F$36,$AA70,IF($AA70='Control Panel'!$F$37,$AA70,IF($AA70='Control Panel'!$F$38,$AA70,IF($AA70='Control Panel'!$F$39,$AA70,IF($AA70='Control Panel'!$F$40,$AA70,IF($AA70='Control Panel'!$F$41,$AA70,"Error -- Availability entered in an incorrect format"))))))))</f>
        <v>N</v>
      </c>
    </row>
    <row r="71" spans="1:28" s="15" customFormat="1" x14ac:dyDescent="0.25">
      <c r="A71" s="7">
        <v>59</v>
      </c>
      <c r="B71" s="287" t="s">
        <v>1821</v>
      </c>
      <c r="C71" s="281" t="s">
        <v>5</v>
      </c>
      <c r="D71" s="231"/>
      <c r="E71" s="268"/>
      <c r="F71" s="215" t="str">
        <f t="shared" si="0"/>
        <v>N/A</v>
      </c>
      <c r="G71" s="6"/>
      <c r="AA71" s="15" t="str">
        <f t="shared" si="1"/>
        <v/>
      </c>
      <c r="AB71" s="15" t="str">
        <f>IF(LEN($AA71)=0,"N",IF(LEN($AA71)&gt;1,"Error -- Availability entered in an incorrect format",IF($AA71='Control Panel'!$F$36,$AA71,IF($AA71='Control Panel'!$F$37,$AA71,IF($AA71='Control Panel'!$F$38,$AA71,IF($AA71='Control Panel'!$F$39,$AA71,IF($AA71='Control Panel'!$F$40,$AA71,IF($AA71='Control Panel'!$F$41,$AA71,"Error -- Availability entered in an incorrect format"))))))))</f>
        <v>N</v>
      </c>
    </row>
    <row r="72" spans="1:28" s="15" customFormat="1" x14ac:dyDescent="0.25">
      <c r="A72" s="7">
        <v>60</v>
      </c>
      <c r="B72" s="287" t="s">
        <v>1822</v>
      </c>
      <c r="C72" s="281" t="s">
        <v>5</v>
      </c>
      <c r="D72" s="231"/>
      <c r="E72" s="268"/>
      <c r="F72" s="215" t="str">
        <f t="shared" si="0"/>
        <v>N/A</v>
      </c>
      <c r="G72" s="6"/>
      <c r="AA72" s="15" t="str">
        <f t="shared" si="1"/>
        <v/>
      </c>
      <c r="AB72" s="15" t="str">
        <f>IF(LEN($AA72)=0,"N",IF(LEN($AA72)&gt;1,"Error -- Availability entered in an incorrect format",IF($AA72='Control Panel'!$F$36,$AA72,IF($AA72='Control Panel'!$F$37,$AA72,IF($AA72='Control Panel'!$F$38,$AA72,IF($AA72='Control Panel'!$F$39,$AA72,IF($AA72='Control Panel'!$F$40,$AA72,IF($AA72='Control Panel'!$F$41,$AA72,"Error -- Availability entered in an incorrect format"))))))))</f>
        <v>N</v>
      </c>
    </row>
    <row r="73" spans="1:28" s="15" customFormat="1" x14ac:dyDescent="0.25">
      <c r="A73" s="7">
        <v>61</v>
      </c>
      <c r="B73" s="282" t="s">
        <v>3310</v>
      </c>
      <c r="C73" s="281"/>
      <c r="D73" s="231"/>
      <c r="E73" s="268"/>
      <c r="F73" s="215" t="str">
        <f t="shared" si="0"/>
        <v>N/A</v>
      </c>
      <c r="G73" s="6"/>
      <c r="AA73" s="15" t="str">
        <f t="shared" si="1"/>
        <v/>
      </c>
      <c r="AB73" s="15" t="str">
        <f>IF(LEN($AA73)=0,"N",IF(LEN($AA73)&gt;1,"Error -- Availability entered in an incorrect format",IF($AA73='Control Panel'!$F$36,$AA73,IF($AA73='Control Panel'!$F$37,$AA73,IF($AA73='Control Panel'!$F$38,$AA73,IF($AA73='Control Panel'!$F$39,$AA73,IF($AA73='Control Panel'!$F$40,$AA73,IF($AA73='Control Panel'!$F$41,$AA73,"Error -- Availability entered in an incorrect format"))))))))</f>
        <v>N</v>
      </c>
    </row>
    <row r="74" spans="1:28" s="15" customFormat="1" ht="45" x14ac:dyDescent="0.25">
      <c r="A74" s="7">
        <v>62</v>
      </c>
      <c r="B74" s="286" t="s">
        <v>1825</v>
      </c>
      <c r="C74" s="281" t="s">
        <v>6</v>
      </c>
      <c r="D74" s="231"/>
      <c r="E74" s="268"/>
      <c r="F74" s="215" t="str">
        <f t="shared" si="0"/>
        <v>N/A</v>
      </c>
      <c r="G74" s="6"/>
      <c r="AA74" s="15" t="str">
        <f t="shared" si="1"/>
        <v/>
      </c>
      <c r="AB74" s="15" t="str">
        <f>IF(LEN($AA74)=0,"N",IF(LEN($AA74)&gt;1,"Error -- Availability entered in an incorrect format",IF($AA74='Control Panel'!$F$36,$AA74,IF($AA74='Control Panel'!$F$37,$AA74,IF($AA74='Control Panel'!$F$38,$AA74,IF($AA74='Control Panel'!$F$39,$AA74,IF($AA74='Control Panel'!$F$40,$AA74,IF($AA74='Control Panel'!$F$41,$AA74,"Error -- Availability entered in an incorrect format"))))))))</f>
        <v>N</v>
      </c>
    </row>
    <row r="75" spans="1:28" s="15" customFormat="1" ht="45" x14ac:dyDescent="0.25">
      <c r="A75" s="7">
        <v>63</v>
      </c>
      <c r="B75" s="283" t="s">
        <v>1826</v>
      </c>
      <c r="C75" s="281" t="s">
        <v>7</v>
      </c>
      <c r="D75" s="231"/>
      <c r="E75" s="268"/>
      <c r="F75" s="215" t="str">
        <f t="shared" si="0"/>
        <v>N/A</v>
      </c>
      <c r="G75" s="6"/>
      <c r="AA75" s="15" t="str">
        <f t="shared" si="1"/>
        <v/>
      </c>
      <c r="AB75" s="15" t="str">
        <f>IF(LEN($AA75)=0,"N",IF(LEN($AA75)&gt;1,"Error -- Availability entered in an incorrect format",IF($AA75='Control Panel'!$F$36,$AA75,IF($AA75='Control Panel'!$F$37,$AA75,IF($AA75='Control Panel'!$F$38,$AA75,IF($AA75='Control Panel'!$F$39,$AA75,IF($AA75='Control Panel'!$F$40,$AA75,IF($AA75='Control Panel'!$F$41,$AA75,"Error -- Availability entered in an incorrect format"))))))))</f>
        <v>N</v>
      </c>
    </row>
    <row r="76" spans="1:28" s="15" customFormat="1" ht="30" x14ac:dyDescent="0.25">
      <c r="A76" s="7">
        <v>64</v>
      </c>
      <c r="B76" s="283" t="s">
        <v>1827</v>
      </c>
      <c r="C76" s="281" t="s">
        <v>7</v>
      </c>
      <c r="D76" s="231"/>
      <c r="E76" s="268"/>
      <c r="F76" s="215" t="str">
        <f t="shared" si="0"/>
        <v>N/A</v>
      </c>
      <c r="G76" s="6"/>
      <c r="AA76" s="15" t="str">
        <f t="shared" si="1"/>
        <v/>
      </c>
      <c r="AB76" s="15" t="str">
        <f>IF(LEN($AA76)=0,"N",IF(LEN($AA76)&gt;1,"Error -- Availability entered in an incorrect format",IF($AA76='Control Panel'!$F$36,$AA76,IF($AA76='Control Panel'!$F$37,$AA76,IF($AA76='Control Panel'!$F$38,$AA76,IF($AA76='Control Panel'!$F$39,$AA76,IF($AA76='Control Panel'!$F$40,$AA76,IF($AA76='Control Panel'!$F$41,$AA76,"Error -- Availability entered in an incorrect format"))))))))</f>
        <v>N</v>
      </c>
    </row>
    <row r="77" spans="1:28" s="15" customFormat="1" ht="75" x14ac:dyDescent="0.25">
      <c r="A77" s="7">
        <v>65</v>
      </c>
      <c r="B77" s="283" t="s">
        <v>3311</v>
      </c>
      <c r="C77" s="281" t="s">
        <v>5</v>
      </c>
      <c r="D77" s="231"/>
      <c r="E77" s="268"/>
      <c r="F77" s="215" t="str">
        <f t="shared" si="0"/>
        <v>N/A</v>
      </c>
      <c r="G77" s="6"/>
      <c r="AA77" s="15" t="str">
        <f t="shared" si="1"/>
        <v/>
      </c>
      <c r="AB77" s="15" t="str">
        <f>IF(LEN($AA77)=0,"N",IF(LEN($AA77)&gt;1,"Error -- Availability entered in an incorrect format",IF($AA77='Control Panel'!$F$36,$AA77,IF($AA77='Control Panel'!$F$37,$AA77,IF($AA77='Control Panel'!$F$38,$AA77,IF($AA77='Control Panel'!$F$39,$AA77,IF($AA77='Control Panel'!$F$40,$AA77,IF($AA77='Control Panel'!$F$41,$AA77,"Error -- Availability entered in an incorrect format"))))))))</f>
        <v>N</v>
      </c>
    </row>
    <row r="78" spans="1:28" s="15" customFormat="1" ht="75" x14ac:dyDescent="0.25">
      <c r="A78" s="7">
        <v>66</v>
      </c>
      <c r="B78" s="283" t="s">
        <v>1831</v>
      </c>
      <c r="C78" s="281" t="s">
        <v>5</v>
      </c>
      <c r="D78" s="231"/>
      <c r="E78" s="268"/>
      <c r="F78" s="215" t="str">
        <f t="shared" ref="F78:F141" si="2">IF($D$10=$A$9,"N/A",$D$10)</f>
        <v>N/A</v>
      </c>
      <c r="G78" s="6"/>
      <c r="AA78" s="15" t="str">
        <f t="shared" ref="AA78:AA141" si="3">TRIM($D78)</f>
        <v/>
      </c>
      <c r="AB78" s="15" t="str">
        <f>IF(LEN($AA78)=0,"N",IF(LEN($AA78)&gt;1,"Error -- Availability entered in an incorrect format",IF($AA78='Control Panel'!$F$36,$AA78,IF($AA78='Control Panel'!$F$37,$AA78,IF($AA78='Control Panel'!$F$38,$AA78,IF($AA78='Control Panel'!$F$39,$AA78,IF($AA78='Control Panel'!$F$40,$AA78,IF($AA78='Control Panel'!$F$41,$AA78,"Error -- Availability entered in an incorrect format"))))))))</f>
        <v>N</v>
      </c>
    </row>
    <row r="79" spans="1:28" s="15" customFormat="1" x14ac:dyDescent="0.25">
      <c r="A79" s="7">
        <v>67</v>
      </c>
      <c r="B79" s="282" t="s">
        <v>3312</v>
      </c>
      <c r="C79" s="281"/>
      <c r="D79" s="231"/>
      <c r="E79" s="268"/>
      <c r="F79" s="215" t="str">
        <f t="shared" si="2"/>
        <v>N/A</v>
      </c>
      <c r="G79" s="6"/>
      <c r="AA79" s="15" t="str">
        <f t="shared" si="3"/>
        <v/>
      </c>
      <c r="AB79" s="15" t="str">
        <f>IF(LEN($AA79)=0,"N",IF(LEN($AA79)&gt;1,"Error -- Availability entered in an incorrect format",IF($AA79='Control Panel'!$F$36,$AA79,IF($AA79='Control Panel'!$F$37,$AA79,IF($AA79='Control Panel'!$F$38,$AA79,IF($AA79='Control Panel'!$F$39,$AA79,IF($AA79='Control Panel'!$F$40,$AA79,IF($AA79='Control Panel'!$F$41,$AA79,"Error -- Availability entered in an incorrect format"))))))))</f>
        <v>N</v>
      </c>
    </row>
    <row r="80" spans="1:28" s="15" customFormat="1" x14ac:dyDescent="0.25">
      <c r="A80" s="7">
        <v>68</v>
      </c>
      <c r="B80" s="283" t="s">
        <v>1833</v>
      </c>
      <c r="C80" s="281" t="s">
        <v>7</v>
      </c>
      <c r="D80" s="231"/>
      <c r="E80" s="268"/>
      <c r="F80" s="215" t="str">
        <f t="shared" si="2"/>
        <v>N/A</v>
      </c>
      <c r="G80" s="6"/>
      <c r="AA80" s="15" t="str">
        <f t="shared" si="3"/>
        <v/>
      </c>
      <c r="AB80" s="15" t="str">
        <f>IF(LEN($AA80)=0,"N",IF(LEN($AA80)&gt;1,"Error -- Availability entered in an incorrect format",IF($AA80='Control Panel'!$F$36,$AA80,IF($AA80='Control Panel'!$F$37,$AA80,IF($AA80='Control Panel'!$F$38,$AA80,IF($AA80='Control Panel'!$F$39,$AA80,IF($AA80='Control Panel'!$F$40,$AA80,IF($AA80='Control Panel'!$F$41,$AA80,"Error -- Availability entered in an incorrect format"))))))))</f>
        <v>N</v>
      </c>
    </row>
    <row r="81" spans="1:28" s="15" customFormat="1" ht="30" x14ac:dyDescent="0.25">
      <c r="A81" s="7">
        <v>69</v>
      </c>
      <c r="B81" s="283" t="s">
        <v>3313</v>
      </c>
      <c r="C81" s="281" t="s">
        <v>5</v>
      </c>
      <c r="D81" s="231"/>
      <c r="E81" s="268"/>
      <c r="F81" s="215" t="str">
        <f t="shared" si="2"/>
        <v>N/A</v>
      </c>
      <c r="G81" s="6"/>
      <c r="AA81" s="15" t="str">
        <f t="shared" si="3"/>
        <v/>
      </c>
      <c r="AB81" s="15" t="str">
        <f>IF(LEN($AA81)=0,"N",IF(LEN($AA81)&gt;1,"Error -- Availability entered in an incorrect format",IF($AA81='Control Panel'!$F$36,$AA81,IF($AA81='Control Panel'!$F$37,$AA81,IF($AA81='Control Panel'!$F$38,$AA81,IF($AA81='Control Panel'!$F$39,$AA81,IF($AA81='Control Panel'!$F$40,$AA81,IF($AA81='Control Panel'!$F$41,$AA81,"Error -- Availability entered in an incorrect format"))))))))</f>
        <v>N</v>
      </c>
    </row>
    <row r="82" spans="1:28" s="15" customFormat="1" ht="45" x14ac:dyDescent="0.25">
      <c r="A82" s="7">
        <v>70</v>
      </c>
      <c r="B82" s="279" t="s">
        <v>1835</v>
      </c>
      <c r="C82" s="281" t="s">
        <v>6</v>
      </c>
      <c r="D82" s="231"/>
      <c r="E82" s="268"/>
      <c r="F82" s="215" t="str">
        <f t="shared" si="2"/>
        <v>N/A</v>
      </c>
      <c r="G82" s="6"/>
      <c r="AA82" s="15" t="str">
        <f t="shared" si="3"/>
        <v/>
      </c>
      <c r="AB82" s="15" t="str">
        <f>IF(LEN($AA82)=0,"N",IF(LEN($AA82)&gt;1,"Error -- Availability entered in an incorrect format",IF($AA82='Control Panel'!$F$36,$AA82,IF($AA82='Control Panel'!$F$37,$AA82,IF($AA82='Control Panel'!$F$38,$AA82,IF($AA82='Control Panel'!$F$39,$AA82,IF($AA82='Control Panel'!$F$40,$AA82,IF($AA82='Control Panel'!$F$41,$AA82,"Error -- Availability entered in an incorrect format"))))))))</f>
        <v>N</v>
      </c>
    </row>
    <row r="83" spans="1:28" s="15" customFormat="1" ht="30" x14ac:dyDescent="0.25">
      <c r="A83" s="7">
        <v>71</v>
      </c>
      <c r="B83" s="279" t="s">
        <v>1836</v>
      </c>
      <c r="C83" s="281" t="s">
        <v>7</v>
      </c>
      <c r="D83" s="231"/>
      <c r="E83" s="268"/>
      <c r="F83" s="215" t="str">
        <f t="shared" si="2"/>
        <v>N/A</v>
      </c>
      <c r="G83" s="6"/>
      <c r="AA83" s="15" t="str">
        <f t="shared" si="3"/>
        <v/>
      </c>
      <c r="AB83" s="15" t="str">
        <f>IF(LEN($AA83)=0,"N",IF(LEN($AA83)&gt;1,"Error -- Availability entered in an incorrect format",IF($AA83='Control Panel'!$F$36,$AA83,IF($AA83='Control Panel'!$F$37,$AA83,IF($AA83='Control Panel'!$F$38,$AA83,IF($AA83='Control Panel'!$F$39,$AA83,IF($AA83='Control Panel'!$F$40,$AA83,IF($AA83='Control Panel'!$F$41,$AA83,"Error -- Availability entered in an incorrect format"))))))))</f>
        <v>N</v>
      </c>
    </row>
    <row r="84" spans="1:28" s="15" customFormat="1" ht="45" x14ac:dyDescent="0.25">
      <c r="A84" s="7">
        <v>72</v>
      </c>
      <c r="B84" s="283" t="s">
        <v>3314</v>
      </c>
      <c r="C84" s="281" t="s">
        <v>5</v>
      </c>
      <c r="D84" s="231"/>
      <c r="E84" s="268"/>
      <c r="F84" s="215" t="str">
        <f t="shared" si="2"/>
        <v>N/A</v>
      </c>
      <c r="G84" s="6"/>
      <c r="AA84" s="15" t="str">
        <f t="shared" si="3"/>
        <v/>
      </c>
      <c r="AB84" s="15" t="str">
        <f>IF(LEN($AA84)=0,"N",IF(LEN($AA84)&gt;1,"Error -- Availability entered in an incorrect format",IF($AA84='Control Panel'!$F$36,$AA84,IF($AA84='Control Panel'!$F$37,$AA84,IF($AA84='Control Panel'!$F$38,$AA84,IF($AA84='Control Panel'!$F$39,$AA84,IF($AA84='Control Panel'!$F$40,$AA84,IF($AA84='Control Panel'!$F$41,$AA84,"Error -- Availability entered in an incorrect format"))))))))</f>
        <v>N</v>
      </c>
    </row>
    <row r="85" spans="1:28" s="15" customFormat="1" x14ac:dyDescent="0.25">
      <c r="A85" s="7">
        <v>73</v>
      </c>
      <c r="B85" s="283" t="s">
        <v>3315</v>
      </c>
      <c r="C85" s="281" t="s">
        <v>6</v>
      </c>
      <c r="D85" s="231"/>
      <c r="E85" s="268"/>
      <c r="F85" s="215" t="str">
        <f t="shared" si="2"/>
        <v>N/A</v>
      </c>
      <c r="G85" s="6"/>
      <c r="AA85" s="15" t="str">
        <f t="shared" si="3"/>
        <v/>
      </c>
      <c r="AB85" s="15" t="str">
        <f>IF(LEN($AA85)=0,"N",IF(LEN($AA85)&gt;1,"Error -- Availability entered in an incorrect format",IF($AA85='Control Panel'!$F$36,$AA85,IF($AA85='Control Panel'!$F$37,$AA85,IF($AA85='Control Panel'!$F$38,$AA85,IF($AA85='Control Panel'!$F$39,$AA85,IF($AA85='Control Panel'!$F$40,$AA85,IF($AA85='Control Panel'!$F$41,$AA85,"Error -- Availability entered in an incorrect format"))))))))</f>
        <v>N</v>
      </c>
    </row>
    <row r="86" spans="1:28" s="15" customFormat="1" ht="30" x14ac:dyDescent="0.25">
      <c r="A86" s="7">
        <v>74</v>
      </c>
      <c r="B86" s="283" t="s">
        <v>1841</v>
      </c>
      <c r="C86" s="281" t="s">
        <v>5</v>
      </c>
      <c r="D86" s="231"/>
      <c r="E86" s="268"/>
      <c r="F86" s="215" t="str">
        <f t="shared" si="2"/>
        <v>N/A</v>
      </c>
      <c r="G86" s="6"/>
      <c r="AA86" s="15" t="str">
        <f t="shared" si="3"/>
        <v/>
      </c>
      <c r="AB86" s="15" t="str">
        <f>IF(LEN($AA86)=0,"N",IF(LEN($AA86)&gt;1,"Error -- Availability entered in an incorrect format",IF($AA86='Control Panel'!$F$36,$AA86,IF($AA86='Control Panel'!$F$37,$AA86,IF($AA86='Control Panel'!$F$38,$AA86,IF($AA86='Control Panel'!$F$39,$AA86,IF($AA86='Control Panel'!$F$40,$AA86,IF($AA86='Control Panel'!$F$41,$AA86,"Error -- Availability entered in an incorrect format"))))))))</f>
        <v>N</v>
      </c>
    </row>
    <row r="87" spans="1:28" s="15" customFormat="1" ht="75" x14ac:dyDescent="0.25">
      <c r="A87" s="7">
        <v>75</v>
      </c>
      <c r="B87" s="287" t="s">
        <v>1842</v>
      </c>
      <c r="C87" s="281" t="s">
        <v>7</v>
      </c>
      <c r="D87" s="231"/>
      <c r="E87" s="268"/>
      <c r="F87" s="215" t="str">
        <f t="shared" si="2"/>
        <v>N/A</v>
      </c>
      <c r="G87" s="6"/>
      <c r="AA87" s="15" t="str">
        <f t="shared" si="3"/>
        <v/>
      </c>
      <c r="AB87" s="15" t="str">
        <f>IF(LEN($AA87)=0,"N",IF(LEN($AA87)&gt;1,"Error -- Availability entered in an incorrect format",IF($AA87='Control Panel'!$F$36,$AA87,IF($AA87='Control Panel'!$F$37,$AA87,IF($AA87='Control Panel'!$F$38,$AA87,IF($AA87='Control Panel'!$F$39,$AA87,IF($AA87='Control Panel'!$F$40,$AA87,IF($AA87='Control Panel'!$F$41,$AA87,"Error -- Availability entered in an incorrect format"))))))))</f>
        <v>N</v>
      </c>
    </row>
    <row r="88" spans="1:28" s="15" customFormat="1" ht="30" x14ac:dyDescent="0.25">
      <c r="A88" s="7">
        <v>76</v>
      </c>
      <c r="B88" s="287" t="s">
        <v>1843</v>
      </c>
      <c r="C88" s="281" t="s">
        <v>6</v>
      </c>
      <c r="D88" s="231"/>
      <c r="E88" s="268"/>
      <c r="F88" s="215" t="str">
        <f t="shared" si="2"/>
        <v>N/A</v>
      </c>
      <c r="G88" s="6"/>
      <c r="AA88" s="15" t="str">
        <f t="shared" si="3"/>
        <v/>
      </c>
      <c r="AB88" s="15" t="str">
        <f>IF(LEN($AA88)=0,"N",IF(LEN($AA88)&gt;1,"Error -- Availability entered in an incorrect format",IF($AA88='Control Panel'!$F$36,$AA88,IF($AA88='Control Panel'!$F$37,$AA88,IF($AA88='Control Panel'!$F$38,$AA88,IF($AA88='Control Panel'!$F$39,$AA88,IF($AA88='Control Panel'!$F$40,$AA88,IF($AA88='Control Panel'!$F$41,$AA88,"Error -- Availability entered in an incorrect format"))))))))</f>
        <v>N</v>
      </c>
    </row>
    <row r="89" spans="1:28" s="15" customFormat="1" ht="30" x14ac:dyDescent="0.25">
      <c r="A89" s="7">
        <v>77</v>
      </c>
      <c r="B89" s="287" t="s">
        <v>1844</v>
      </c>
      <c r="C89" s="281" t="s">
        <v>6</v>
      </c>
      <c r="D89" s="231"/>
      <c r="E89" s="268"/>
      <c r="F89" s="215" t="str">
        <f t="shared" si="2"/>
        <v>N/A</v>
      </c>
      <c r="G89" s="6"/>
      <c r="AA89" s="15" t="str">
        <f t="shared" si="3"/>
        <v/>
      </c>
      <c r="AB89" s="15" t="str">
        <f>IF(LEN($AA89)=0,"N",IF(LEN($AA89)&gt;1,"Error -- Availability entered in an incorrect format",IF($AA89='Control Panel'!$F$36,$AA89,IF($AA89='Control Panel'!$F$37,$AA89,IF($AA89='Control Panel'!$F$38,$AA89,IF($AA89='Control Panel'!$F$39,$AA89,IF($AA89='Control Panel'!$F$40,$AA89,IF($AA89='Control Panel'!$F$41,$AA89,"Error -- Availability entered in an incorrect format"))))))))</f>
        <v>N</v>
      </c>
    </row>
    <row r="90" spans="1:28" s="15" customFormat="1" x14ac:dyDescent="0.25">
      <c r="A90" s="7">
        <v>78</v>
      </c>
      <c r="B90" s="280" t="s">
        <v>3316</v>
      </c>
      <c r="C90" s="281"/>
      <c r="D90" s="231"/>
      <c r="E90" s="268"/>
      <c r="F90" s="215" t="str">
        <f t="shared" si="2"/>
        <v>N/A</v>
      </c>
      <c r="G90" s="6"/>
      <c r="AA90" s="15" t="str">
        <f t="shared" si="3"/>
        <v/>
      </c>
      <c r="AB90" s="15" t="str">
        <f>IF(LEN($AA90)=0,"N",IF(LEN($AA90)&gt;1,"Error -- Availability entered in an incorrect format",IF($AA90='Control Panel'!$F$36,$AA90,IF($AA90='Control Panel'!$F$37,$AA90,IF($AA90='Control Panel'!$F$38,$AA90,IF($AA90='Control Panel'!$F$39,$AA90,IF($AA90='Control Panel'!$F$40,$AA90,IF($AA90='Control Panel'!$F$41,$AA90,"Error -- Availability entered in an incorrect format"))))))))</f>
        <v>N</v>
      </c>
    </row>
    <row r="91" spans="1:28" s="15" customFormat="1" ht="45" x14ac:dyDescent="0.25">
      <c r="A91" s="7">
        <v>79</v>
      </c>
      <c r="B91" s="287" t="s">
        <v>3317</v>
      </c>
      <c r="C91" s="281" t="s">
        <v>5</v>
      </c>
      <c r="D91" s="231"/>
      <c r="E91" s="268"/>
      <c r="F91" s="215" t="str">
        <f t="shared" si="2"/>
        <v>N/A</v>
      </c>
      <c r="G91" s="6"/>
      <c r="AA91" s="15" t="str">
        <f t="shared" si="3"/>
        <v/>
      </c>
      <c r="AB91" s="15" t="str">
        <f>IF(LEN($AA91)=0,"N",IF(LEN($AA91)&gt;1,"Error -- Availability entered in an incorrect format",IF($AA91='Control Panel'!$F$36,$AA91,IF($AA91='Control Panel'!$F$37,$AA91,IF($AA91='Control Panel'!$F$38,$AA91,IF($AA91='Control Panel'!$F$39,$AA91,IF($AA91='Control Panel'!$F$40,$AA91,IF($AA91='Control Panel'!$F$41,$AA91,"Error -- Availability entered in an incorrect format"))))))))</f>
        <v>N</v>
      </c>
    </row>
    <row r="92" spans="1:28" s="15" customFormat="1" x14ac:dyDescent="0.25">
      <c r="A92" s="7">
        <v>80</v>
      </c>
      <c r="B92" s="287" t="s">
        <v>3318</v>
      </c>
      <c r="C92" s="281" t="s">
        <v>5</v>
      </c>
      <c r="D92" s="231"/>
      <c r="E92" s="268"/>
      <c r="F92" s="215" t="str">
        <f t="shared" si="2"/>
        <v>N/A</v>
      </c>
      <c r="G92" s="6"/>
      <c r="AA92" s="15" t="str">
        <f t="shared" si="3"/>
        <v/>
      </c>
      <c r="AB92" s="15" t="str">
        <f>IF(LEN($AA92)=0,"N",IF(LEN($AA92)&gt;1,"Error -- Availability entered in an incorrect format",IF($AA92='Control Panel'!$F$36,$AA92,IF($AA92='Control Panel'!$F$37,$AA92,IF($AA92='Control Panel'!$F$38,$AA92,IF($AA92='Control Panel'!$F$39,$AA92,IF($AA92='Control Panel'!$F$40,$AA92,IF($AA92='Control Panel'!$F$41,$AA92,"Error -- Availability entered in an incorrect format"))))))))</f>
        <v>N</v>
      </c>
    </row>
    <row r="93" spans="1:28" s="15" customFormat="1" ht="30" x14ac:dyDescent="0.25">
      <c r="A93" s="7">
        <v>81</v>
      </c>
      <c r="B93" s="287" t="s">
        <v>3319</v>
      </c>
      <c r="C93" s="281" t="s">
        <v>5</v>
      </c>
      <c r="D93" s="231"/>
      <c r="E93" s="268"/>
      <c r="F93" s="215" t="str">
        <f t="shared" si="2"/>
        <v>N/A</v>
      </c>
      <c r="G93" s="6"/>
      <c r="AA93" s="15" t="str">
        <f t="shared" si="3"/>
        <v/>
      </c>
      <c r="AB93" s="15" t="str">
        <f>IF(LEN($AA93)=0,"N",IF(LEN($AA93)&gt;1,"Error -- Availability entered in an incorrect format",IF($AA93='Control Panel'!$F$36,$AA93,IF($AA93='Control Panel'!$F$37,$AA93,IF($AA93='Control Panel'!$F$38,$AA93,IF($AA93='Control Panel'!$F$39,$AA93,IF($AA93='Control Panel'!$F$40,$AA93,IF($AA93='Control Panel'!$F$41,$AA93,"Error -- Availability entered in an incorrect format"))))))))</f>
        <v>N</v>
      </c>
    </row>
    <row r="94" spans="1:28" s="15" customFormat="1" ht="30" x14ac:dyDescent="0.25">
      <c r="A94" s="7">
        <v>82</v>
      </c>
      <c r="B94" s="287" t="s">
        <v>3320</v>
      </c>
      <c r="C94" s="281" t="s">
        <v>5</v>
      </c>
      <c r="D94" s="231"/>
      <c r="E94" s="268"/>
      <c r="F94" s="215" t="str">
        <f t="shared" si="2"/>
        <v>N/A</v>
      </c>
      <c r="G94" s="6"/>
      <c r="AA94" s="15" t="str">
        <f t="shared" si="3"/>
        <v/>
      </c>
      <c r="AB94" s="15" t="str">
        <f>IF(LEN($AA94)=0,"N",IF(LEN($AA94)&gt;1,"Error -- Availability entered in an incorrect format",IF($AA94='Control Panel'!$F$36,$AA94,IF($AA94='Control Panel'!$F$37,$AA94,IF($AA94='Control Panel'!$F$38,$AA94,IF($AA94='Control Panel'!$F$39,$AA94,IF($AA94='Control Panel'!$F$40,$AA94,IF($AA94='Control Panel'!$F$41,$AA94,"Error -- Availability entered in an incorrect format"))))))))</f>
        <v>N</v>
      </c>
    </row>
    <row r="95" spans="1:28" s="15" customFormat="1" x14ac:dyDescent="0.25">
      <c r="A95" s="7">
        <v>83</v>
      </c>
      <c r="B95" s="282" t="s">
        <v>3321</v>
      </c>
      <c r="C95" s="281"/>
      <c r="D95" s="231"/>
      <c r="E95" s="268"/>
      <c r="F95" s="215" t="str">
        <f t="shared" si="2"/>
        <v>N/A</v>
      </c>
      <c r="G95" s="6"/>
      <c r="AA95" s="15" t="str">
        <f t="shared" si="3"/>
        <v/>
      </c>
      <c r="AB95" s="15" t="str">
        <f>IF(LEN($AA95)=0,"N",IF(LEN($AA95)&gt;1,"Error -- Availability entered in an incorrect format",IF($AA95='Control Panel'!$F$36,$AA95,IF($AA95='Control Panel'!$F$37,$AA95,IF($AA95='Control Panel'!$F$38,$AA95,IF($AA95='Control Panel'!$F$39,$AA95,IF($AA95='Control Panel'!$F$40,$AA95,IF($AA95='Control Panel'!$F$41,$AA95,"Error -- Availability entered in an incorrect format"))))))))</f>
        <v>N</v>
      </c>
    </row>
    <row r="96" spans="1:28" s="15" customFormat="1" x14ac:dyDescent="0.25">
      <c r="A96" s="7">
        <v>84</v>
      </c>
      <c r="B96" s="283" t="s">
        <v>3322</v>
      </c>
      <c r="C96" s="281" t="s">
        <v>5</v>
      </c>
      <c r="D96" s="231"/>
      <c r="E96" s="268"/>
      <c r="F96" s="215" t="str">
        <f t="shared" si="2"/>
        <v>N/A</v>
      </c>
      <c r="G96" s="6"/>
      <c r="AA96" s="15" t="str">
        <f t="shared" si="3"/>
        <v/>
      </c>
      <c r="AB96" s="15" t="str">
        <f>IF(LEN($AA96)=0,"N",IF(LEN($AA96)&gt;1,"Error -- Availability entered in an incorrect format",IF($AA96='Control Panel'!$F$36,$AA96,IF($AA96='Control Panel'!$F$37,$AA96,IF($AA96='Control Panel'!$F$38,$AA96,IF($AA96='Control Panel'!$F$39,$AA96,IF($AA96='Control Panel'!$F$40,$AA96,IF($AA96='Control Panel'!$F$41,$AA96,"Error -- Availability entered in an incorrect format"))))))))</f>
        <v>N</v>
      </c>
    </row>
    <row r="97" spans="1:28" s="15" customFormat="1" x14ac:dyDescent="0.25">
      <c r="A97" s="7">
        <v>85</v>
      </c>
      <c r="B97" s="283" t="s">
        <v>3323</v>
      </c>
      <c r="C97" s="281" t="s">
        <v>7</v>
      </c>
      <c r="D97" s="231"/>
      <c r="E97" s="268"/>
      <c r="F97" s="215" t="str">
        <f t="shared" si="2"/>
        <v>N/A</v>
      </c>
      <c r="G97" s="6"/>
      <c r="AA97" s="15" t="str">
        <f t="shared" si="3"/>
        <v/>
      </c>
      <c r="AB97" s="15" t="str">
        <f>IF(LEN($AA97)=0,"N",IF(LEN($AA97)&gt;1,"Error -- Availability entered in an incorrect format",IF($AA97='Control Panel'!$F$36,$AA97,IF($AA97='Control Panel'!$F$37,$AA97,IF($AA97='Control Panel'!$F$38,$AA97,IF($AA97='Control Panel'!$F$39,$AA97,IF($AA97='Control Panel'!$F$40,$AA97,IF($AA97='Control Panel'!$F$41,$AA97,"Error -- Availability entered in an incorrect format"))))))))</f>
        <v>N</v>
      </c>
    </row>
    <row r="98" spans="1:28" s="15" customFormat="1" ht="30" x14ac:dyDescent="0.25">
      <c r="A98" s="7">
        <v>86</v>
      </c>
      <c r="B98" s="380" t="s">
        <v>3324</v>
      </c>
      <c r="C98" s="281" t="s">
        <v>7</v>
      </c>
      <c r="D98" s="231"/>
      <c r="E98" s="268"/>
      <c r="F98" s="215" t="str">
        <f t="shared" si="2"/>
        <v>N/A</v>
      </c>
      <c r="G98" s="6"/>
      <c r="AA98" s="15" t="str">
        <f t="shared" si="3"/>
        <v/>
      </c>
      <c r="AB98" s="15" t="str">
        <f>IF(LEN($AA98)=0,"N",IF(LEN($AA98)&gt;1,"Error -- Availability entered in an incorrect format",IF($AA98='Control Panel'!$F$36,$AA98,IF($AA98='Control Panel'!$F$37,$AA98,IF($AA98='Control Panel'!$F$38,$AA98,IF($AA98='Control Panel'!$F$39,$AA98,IF($AA98='Control Panel'!$F$40,$AA98,IF($AA98='Control Panel'!$F$41,$AA98,"Error -- Availability entered in an incorrect format"))))))))</f>
        <v>N</v>
      </c>
    </row>
    <row r="99" spans="1:28" s="15" customFormat="1" x14ac:dyDescent="0.25">
      <c r="A99" s="7">
        <v>87</v>
      </c>
      <c r="B99" s="282" t="s">
        <v>3325</v>
      </c>
      <c r="C99" s="281"/>
      <c r="D99" s="231"/>
      <c r="E99" s="268"/>
      <c r="F99" s="215" t="str">
        <f t="shared" si="2"/>
        <v>N/A</v>
      </c>
      <c r="G99" s="6"/>
      <c r="AA99" s="15" t="str">
        <f t="shared" si="3"/>
        <v/>
      </c>
      <c r="AB99" s="15" t="str">
        <f>IF(LEN($AA99)=0,"N",IF(LEN($AA99)&gt;1,"Error -- Availability entered in an incorrect format",IF($AA99='Control Panel'!$F$36,$AA99,IF($AA99='Control Panel'!$F$37,$AA99,IF($AA99='Control Panel'!$F$38,$AA99,IF($AA99='Control Panel'!$F$39,$AA99,IF($AA99='Control Panel'!$F$40,$AA99,IF($AA99='Control Panel'!$F$41,$AA99,"Error -- Availability entered in an incorrect format"))))))))</f>
        <v>N</v>
      </c>
    </row>
    <row r="100" spans="1:28" s="15" customFormat="1" ht="30" x14ac:dyDescent="0.25">
      <c r="A100" s="7">
        <v>88</v>
      </c>
      <c r="B100" s="283" t="s">
        <v>3326</v>
      </c>
      <c r="C100" s="281" t="s">
        <v>5</v>
      </c>
      <c r="D100" s="231"/>
      <c r="E100" s="268"/>
      <c r="F100" s="215" t="str">
        <f t="shared" si="2"/>
        <v>N/A</v>
      </c>
      <c r="G100" s="6"/>
      <c r="AA100" s="15" t="str">
        <f t="shared" si="3"/>
        <v/>
      </c>
      <c r="AB100" s="15" t="str">
        <f>IF(LEN($AA100)=0,"N",IF(LEN($AA100)&gt;1,"Error -- Availability entered in an incorrect format",IF($AA100='Control Panel'!$F$36,$AA100,IF($AA100='Control Panel'!$F$37,$AA100,IF($AA100='Control Panel'!$F$38,$AA100,IF($AA100='Control Panel'!$F$39,$AA100,IF($AA100='Control Panel'!$F$40,$AA100,IF($AA100='Control Panel'!$F$41,$AA100,"Error -- Availability entered in an incorrect format"))))))))</f>
        <v>N</v>
      </c>
    </row>
    <row r="101" spans="1:28" s="15" customFormat="1" ht="30" x14ac:dyDescent="0.25">
      <c r="A101" s="7">
        <v>89</v>
      </c>
      <c r="B101" s="283" t="s">
        <v>3327</v>
      </c>
      <c r="C101" s="281" t="s">
        <v>5</v>
      </c>
      <c r="D101" s="231"/>
      <c r="E101" s="268"/>
      <c r="F101" s="215" t="str">
        <f t="shared" si="2"/>
        <v>N/A</v>
      </c>
      <c r="G101" s="6"/>
      <c r="AA101" s="15" t="str">
        <f t="shared" si="3"/>
        <v/>
      </c>
      <c r="AB101" s="15" t="str">
        <f>IF(LEN($AA101)=0,"N",IF(LEN($AA101)&gt;1,"Error -- Availability entered in an incorrect format",IF($AA101='Control Panel'!$F$36,$AA101,IF($AA101='Control Panel'!$F$37,$AA101,IF($AA101='Control Panel'!$F$38,$AA101,IF($AA101='Control Panel'!$F$39,$AA101,IF($AA101='Control Panel'!$F$40,$AA101,IF($AA101='Control Panel'!$F$41,$AA101,"Error -- Availability entered in an incorrect format"))))))))</f>
        <v>N</v>
      </c>
    </row>
    <row r="102" spans="1:28" s="15" customFormat="1" x14ac:dyDescent="0.25">
      <c r="A102" s="7">
        <v>90</v>
      </c>
      <c r="B102" s="283" t="s">
        <v>3328</v>
      </c>
      <c r="C102" s="281" t="s">
        <v>5</v>
      </c>
      <c r="D102" s="231"/>
      <c r="E102" s="268"/>
      <c r="F102" s="215" t="str">
        <f t="shared" si="2"/>
        <v>N/A</v>
      </c>
      <c r="G102" s="6"/>
      <c r="AA102" s="15" t="str">
        <f t="shared" si="3"/>
        <v/>
      </c>
      <c r="AB102" s="15" t="str">
        <f>IF(LEN($AA102)=0,"N",IF(LEN($AA102)&gt;1,"Error -- Availability entered in an incorrect format",IF($AA102='Control Panel'!$F$36,$AA102,IF($AA102='Control Panel'!$F$37,$AA102,IF($AA102='Control Panel'!$F$38,$AA102,IF($AA102='Control Panel'!$F$39,$AA102,IF($AA102='Control Panel'!$F$40,$AA102,IF($AA102='Control Panel'!$F$41,$AA102,"Error -- Availability entered in an incorrect format"))))))))</f>
        <v>N</v>
      </c>
    </row>
    <row r="103" spans="1:28" s="15" customFormat="1" ht="30" x14ac:dyDescent="0.25">
      <c r="A103" s="7">
        <v>91</v>
      </c>
      <c r="B103" s="283" t="s">
        <v>3329</v>
      </c>
      <c r="C103" s="281" t="s">
        <v>5</v>
      </c>
      <c r="D103" s="231"/>
      <c r="E103" s="268"/>
      <c r="F103" s="215" t="str">
        <f t="shared" si="2"/>
        <v>N/A</v>
      </c>
      <c r="G103" s="6"/>
      <c r="AA103" s="15" t="str">
        <f t="shared" si="3"/>
        <v/>
      </c>
      <c r="AB103" s="15" t="str">
        <f>IF(LEN($AA103)=0,"N",IF(LEN($AA103)&gt;1,"Error -- Availability entered in an incorrect format",IF($AA103='Control Panel'!$F$36,$AA103,IF($AA103='Control Panel'!$F$37,$AA103,IF($AA103='Control Panel'!$F$38,$AA103,IF($AA103='Control Panel'!$F$39,$AA103,IF($AA103='Control Panel'!$F$40,$AA103,IF($AA103='Control Panel'!$F$41,$AA103,"Error -- Availability entered in an incorrect format"))))))))</f>
        <v>N</v>
      </c>
    </row>
    <row r="104" spans="1:28" s="15" customFormat="1" x14ac:dyDescent="0.25">
      <c r="A104" s="7">
        <v>92</v>
      </c>
      <c r="B104" s="283" t="s">
        <v>3330</v>
      </c>
      <c r="C104" s="281" t="s">
        <v>5</v>
      </c>
      <c r="D104" s="231"/>
      <c r="E104" s="268"/>
      <c r="F104" s="215" t="str">
        <f t="shared" si="2"/>
        <v>N/A</v>
      </c>
      <c r="G104" s="6"/>
      <c r="AA104" s="15" t="str">
        <f t="shared" si="3"/>
        <v/>
      </c>
      <c r="AB104" s="15" t="str">
        <f>IF(LEN($AA104)=0,"N",IF(LEN($AA104)&gt;1,"Error -- Availability entered in an incorrect format",IF($AA104='Control Panel'!$F$36,$AA104,IF($AA104='Control Panel'!$F$37,$AA104,IF($AA104='Control Panel'!$F$38,$AA104,IF($AA104='Control Panel'!$F$39,$AA104,IF($AA104='Control Panel'!$F$40,$AA104,IF($AA104='Control Panel'!$F$41,$AA104,"Error -- Availability entered in an incorrect format"))))))))</f>
        <v>N</v>
      </c>
    </row>
    <row r="105" spans="1:28" s="15" customFormat="1" ht="30" x14ac:dyDescent="0.25">
      <c r="A105" s="7">
        <v>93</v>
      </c>
      <c r="B105" s="283" t="s">
        <v>3331</v>
      </c>
      <c r="C105" s="281" t="s">
        <v>5</v>
      </c>
      <c r="D105" s="231"/>
      <c r="E105" s="268"/>
      <c r="F105" s="215" t="str">
        <f t="shared" si="2"/>
        <v>N/A</v>
      </c>
      <c r="G105" s="6"/>
      <c r="AA105" s="15" t="str">
        <f t="shared" si="3"/>
        <v/>
      </c>
      <c r="AB105" s="15" t="str">
        <f>IF(LEN($AA105)=0,"N",IF(LEN($AA105)&gt;1,"Error -- Availability entered in an incorrect format",IF($AA105='Control Panel'!$F$36,$AA105,IF($AA105='Control Panel'!$F$37,$AA105,IF($AA105='Control Panel'!$F$38,$AA105,IF($AA105='Control Panel'!$F$39,$AA105,IF($AA105='Control Panel'!$F$40,$AA105,IF($AA105='Control Panel'!$F$41,$AA105,"Error -- Availability entered in an incorrect format"))))))))</f>
        <v>N</v>
      </c>
    </row>
    <row r="106" spans="1:28" s="15" customFormat="1" ht="30" x14ac:dyDescent="0.25">
      <c r="A106" s="7">
        <v>94</v>
      </c>
      <c r="B106" s="283" t="s">
        <v>3332</v>
      </c>
      <c r="C106" s="281" t="s">
        <v>5</v>
      </c>
      <c r="D106" s="231"/>
      <c r="E106" s="268"/>
      <c r="F106" s="215" t="str">
        <f t="shared" si="2"/>
        <v>N/A</v>
      </c>
      <c r="G106" s="6"/>
      <c r="AA106" s="15" t="str">
        <f t="shared" si="3"/>
        <v/>
      </c>
      <c r="AB106" s="15" t="str">
        <f>IF(LEN($AA106)=0,"N",IF(LEN($AA106)&gt;1,"Error -- Availability entered in an incorrect format",IF($AA106='Control Panel'!$F$36,$AA106,IF($AA106='Control Panel'!$F$37,$AA106,IF($AA106='Control Panel'!$F$38,$AA106,IF($AA106='Control Panel'!$F$39,$AA106,IF($AA106='Control Panel'!$F$40,$AA106,IF($AA106='Control Panel'!$F$41,$AA106,"Error -- Availability entered in an incorrect format"))))))))</f>
        <v>N</v>
      </c>
    </row>
    <row r="107" spans="1:28" s="15" customFormat="1" x14ac:dyDescent="0.25">
      <c r="A107" s="7">
        <v>95</v>
      </c>
      <c r="B107" s="368" t="s">
        <v>3333</v>
      </c>
      <c r="C107" s="281" t="s">
        <v>5</v>
      </c>
      <c r="D107" s="231"/>
      <c r="E107" s="268"/>
      <c r="F107" s="215" t="str">
        <f t="shared" si="2"/>
        <v>N/A</v>
      </c>
      <c r="G107" s="6"/>
      <c r="AA107" s="15" t="str">
        <f t="shared" si="3"/>
        <v/>
      </c>
      <c r="AB107" s="15" t="str">
        <f>IF(LEN($AA107)=0,"N",IF(LEN($AA107)&gt;1,"Error -- Availability entered in an incorrect format",IF($AA107='Control Panel'!$F$36,$AA107,IF($AA107='Control Panel'!$F$37,$AA107,IF($AA107='Control Panel'!$F$38,$AA107,IF($AA107='Control Panel'!$F$39,$AA107,IF($AA107='Control Panel'!$F$40,$AA107,IF($AA107='Control Panel'!$F$41,$AA107,"Error -- Availability entered in an incorrect format"))))))))</f>
        <v>N</v>
      </c>
    </row>
    <row r="108" spans="1:28" s="15" customFormat="1" ht="30" x14ac:dyDescent="0.25">
      <c r="A108" s="7">
        <v>96</v>
      </c>
      <c r="B108" s="368" t="s">
        <v>3334</v>
      </c>
      <c r="C108" s="281" t="s">
        <v>5</v>
      </c>
      <c r="D108" s="231"/>
      <c r="E108" s="268"/>
      <c r="F108" s="215" t="str">
        <f t="shared" si="2"/>
        <v>N/A</v>
      </c>
      <c r="G108" s="6"/>
      <c r="AA108" s="15" t="str">
        <f t="shared" si="3"/>
        <v/>
      </c>
      <c r="AB108" s="15" t="str">
        <f>IF(LEN($AA108)=0,"N",IF(LEN($AA108)&gt;1,"Error -- Availability entered in an incorrect format",IF($AA108='Control Panel'!$F$36,$AA108,IF($AA108='Control Panel'!$F$37,$AA108,IF($AA108='Control Panel'!$F$38,$AA108,IF($AA108='Control Panel'!$F$39,$AA108,IF($AA108='Control Panel'!$F$40,$AA108,IF($AA108='Control Panel'!$F$41,$AA108,"Error -- Availability entered in an incorrect format"))))))))</f>
        <v>N</v>
      </c>
    </row>
    <row r="109" spans="1:28" s="15" customFormat="1" ht="30" x14ac:dyDescent="0.25">
      <c r="A109" s="7">
        <v>97</v>
      </c>
      <c r="B109" s="368" t="s">
        <v>3335</v>
      </c>
      <c r="C109" s="281" t="s">
        <v>5</v>
      </c>
      <c r="D109" s="231"/>
      <c r="E109" s="268"/>
      <c r="F109" s="215" t="str">
        <f t="shared" si="2"/>
        <v>N/A</v>
      </c>
      <c r="G109" s="6"/>
      <c r="AA109" s="15" t="str">
        <f t="shared" si="3"/>
        <v/>
      </c>
      <c r="AB109" s="15" t="str">
        <f>IF(LEN($AA109)=0,"N",IF(LEN($AA109)&gt;1,"Error -- Availability entered in an incorrect format",IF($AA109='Control Panel'!$F$36,$AA109,IF($AA109='Control Panel'!$F$37,$AA109,IF($AA109='Control Panel'!$F$38,$AA109,IF($AA109='Control Panel'!$F$39,$AA109,IF($AA109='Control Panel'!$F$40,$AA109,IF($AA109='Control Panel'!$F$41,$AA109,"Error -- Availability entered in an incorrect format"))))))))</f>
        <v>N</v>
      </c>
    </row>
    <row r="110" spans="1:28" s="15" customFormat="1" ht="60" x14ac:dyDescent="0.25">
      <c r="A110" s="7">
        <v>98</v>
      </c>
      <c r="B110" s="368" t="s">
        <v>3336</v>
      </c>
      <c r="C110" s="281" t="s">
        <v>5</v>
      </c>
      <c r="D110" s="231"/>
      <c r="E110" s="268"/>
      <c r="F110" s="215" t="str">
        <f t="shared" si="2"/>
        <v>N/A</v>
      </c>
      <c r="G110" s="6"/>
      <c r="AA110" s="15" t="str">
        <f t="shared" si="3"/>
        <v/>
      </c>
      <c r="AB110" s="15" t="str">
        <f>IF(LEN($AA110)=0,"N",IF(LEN($AA110)&gt;1,"Error -- Availability entered in an incorrect format",IF($AA110='Control Panel'!$F$36,$AA110,IF($AA110='Control Panel'!$F$37,$AA110,IF($AA110='Control Panel'!$F$38,$AA110,IF($AA110='Control Panel'!$F$39,$AA110,IF($AA110='Control Panel'!$F$40,$AA110,IF($AA110='Control Panel'!$F$41,$AA110,"Error -- Availability entered in an incorrect format"))))))))</f>
        <v>N</v>
      </c>
    </row>
    <row r="111" spans="1:28" s="15" customFormat="1" x14ac:dyDescent="0.25">
      <c r="A111" s="7">
        <v>99</v>
      </c>
      <c r="B111" s="368" t="s">
        <v>3337</v>
      </c>
      <c r="C111" s="281" t="s">
        <v>5</v>
      </c>
      <c r="D111" s="231"/>
      <c r="E111" s="268"/>
      <c r="F111" s="215" t="str">
        <f t="shared" si="2"/>
        <v>N/A</v>
      </c>
      <c r="G111" s="6"/>
      <c r="AA111" s="15" t="str">
        <f t="shared" si="3"/>
        <v/>
      </c>
      <c r="AB111" s="15" t="str">
        <f>IF(LEN($AA111)=0,"N",IF(LEN($AA111)&gt;1,"Error -- Availability entered in an incorrect format",IF($AA111='Control Panel'!$F$36,$AA111,IF($AA111='Control Panel'!$F$37,$AA111,IF($AA111='Control Panel'!$F$38,$AA111,IF($AA111='Control Panel'!$F$39,$AA111,IF($AA111='Control Panel'!$F$40,$AA111,IF($AA111='Control Panel'!$F$41,$AA111,"Error -- Availability entered in an incorrect format"))))))))</f>
        <v>N</v>
      </c>
    </row>
    <row r="112" spans="1:28" s="15" customFormat="1" x14ac:dyDescent="0.25">
      <c r="A112" s="7">
        <v>100</v>
      </c>
      <c r="B112" s="282" t="s">
        <v>3338</v>
      </c>
      <c r="C112" s="281"/>
      <c r="D112" s="231"/>
      <c r="E112" s="268"/>
      <c r="F112" s="215" t="str">
        <f t="shared" si="2"/>
        <v>N/A</v>
      </c>
      <c r="G112" s="6"/>
      <c r="AA112" s="15" t="str">
        <f t="shared" si="3"/>
        <v/>
      </c>
      <c r="AB112" s="15" t="str">
        <f>IF(LEN($AA112)=0,"N",IF(LEN($AA112)&gt;1,"Error -- Availability entered in an incorrect format",IF($AA112='Control Panel'!$F$36,$AA112,IF($AA112='Control Panel'!$F$37,$AA112,IF($AA112='Control Panel'!$F$38,$AA112,IF($AA112='Control Panel'!$F$39,$AA112,IF($AA112='Control Panel'!$F$40,$AA112,IF($AA112='Control Panel'!$F$41,$AA112,"Error -- Availability entered in an incorrect format"))))))))</f>
        <v>N</v>
      </c>
    </row>
    <row r="113" spans="1:28" s="15" customFormat="1" x14ac:dyDescent="0.25">
      <c r="A113" s="7">
        <v>101</v>
      </c>
      <c r="B113" s="283" t="s">
        <v>3339</v>
      </c>
      <c r="C113" s="281" t="s">
        <v>5</v>
      </c>
      <c r="D113" s="231"/>
      <c r="E113" s="268"/>
      <c r="F113" s="215" t="str">
        <f t="shared" si="2"/>
        <v>N/A</v>
      </c>
      <c r="G113" s="6"/>
      <c r="AA113" s="15" t="str">
        <f t="shared" si="3"/>
        <v/>
      </c>
      <c r="AB113" s="15" t="str">
        <f>IF(LEN($AA113)=0,"N",IF(LEN($AA113)&gt;1,"Error -- Availability entered in an incorrect format",IF($AA113='Control Panel'!$F$36,$AA113,IF($AA113='Control Panel'!$F$37,$AA113,IF($AA113='Control Panel'!$F$38,$AA113,IF($AA113='Control Panel'!$F$39,$AA113,IF($AA113='Control Panel'!$F$40,$AA113,IF($AA113='Control Panel'!$F$41,$AA113,"Error -- Availability entered in an incorrect format"))))))))</f>
        <v>N</v>
      </c>
    </row>
    <row r="114" spans="1:28" s="15" customFormat="1" ht="75" x14ac:dyDescent="0.25">
      <c r="A114" s="7">
        <v>102</v>
      </c>
      <c r="B114" s="283" t="s">
        <v>3340</v>
      </c>
      <c r="C114" s="281" t="s">
        <v>5</v>
      </c>
      <c r="D114" s="231"/>
      <c r="E114" s="268"/>
      <c r="F114" s="215" t="str">
        <f t="shared" si="2"/>
        <v>N/A</v>
      </c>
      <c r="G114" s="6"/>
      <c r="AA114" s="15" t="str">
        <f t="shared" si="3"/>
        <v/>
      </c>
      <c r="AB114" s="15" t="str">
        <f>IF(LEN($AA114)=0,"N",IF(LEN($AA114)&gt;1,"Error -- Availability entered in an incorrect format",IF($AA114='Control Panel'!$F$36,$AA114,IF($AA114='Control Panel'!$F$37,$AA114,IF($AA114='Control Panel'!$F$38,$AA114,IF($AA114='Control Panel'!$F$39,$AA114,IF($AA114='Control Panel'!$F$40,$AA114,IF($AA114='Control Panel'!$F$41,$AA114,"Error -- Availability entered in an incorrect format"))))))))</f>
        <v>N</v>
      </c>
    </row>
    <row r="115" spans="1:28" s="15" customFormat="1" ht="30" x14ac:dyDescent="0.25">
      <c r="A115" s="7">
        <v>103</v>
      </c>
      <c r="B115" s="283" t="s">
        <v>3341</v>
      </c>
      <c r="C115" s="281" t="s">
        <v>5</v>
      </c>
      <c r="D115" s="231"/>
      <c r="E115" s="268"/>
      <c r="F115" s="215" t="str">
        <f t="shared" si="2"/>
        <v>N/A</v>
      </c>
      <c r="G115" s="6"/>
      <c r="AA115" s="15" t="str">
        <f t="shared" si="3"/>
        <v/>
      </c>
      <c r="AB115" s="15" t="str">
        <f>IF(LEN($AA115)=0,"N",IF(LEN($AA115)&gt;1,"Error -- Availability entered in an incorrect format",IF($AA115='Control Panel'!$F$36,$AA115,IF($AA115='Control Panel'!$F$37,$AA115,IF($AA115='Control Panel'!$F$38,$AA115,IF($AA115='Control Panel'!$F$39,$AA115,IF($AA115='Control Panel'!$F$40,$AA115,IF($AA115='Control Panel'!$F$41,$AA115,"Error -- Availability entered in an incorrect format"))))))))</f>
        <v>N</v>
      </c>
    </row>
    <row r="116" spans="1:28" s="15" customFormat="1" x14ac:dyDescent="0.25">
      <c r="A116" s="7">
        <v>104</v>
      </c>
      <c r="B116" s="282" t="s">
        <v>2495</v>
      </c>
      <c r="C116" s="281"/>
      <c r="D116" s="231"/>
      <c r="E116" s="268"/>
      <c r="F116" s="215" t="str">
        <f t="shared" si="2"/>
        <v>N/A</v>
      </c>
      <c r="G116" s="6"/>
      <c r="AA116" s="15" t="str">
        <f t="shared" si="3"/>
        <v/>
      </c>
      <c r="AB116" s="15" t="str">
        <f>IF(LEN($AA116)=0,"N",IF(LEN($AA116)&gt;1,"Error -- Availability entered in an incorrect format",IF($AA116='Control Panel'!$F$36,$AA116,IF($AA116='Control Panel'!$F$37,$AA116,IF($AA116='Control Panel'!$F$38,$AA116,IF($AA116='Control Panel'!$F$39,$AA116,IF($AA116='Control Panel'!$F$40,$AA116,IF($AA116='Control Panel'!$F$41,$AA116,"Error -- Availability entered in an incorrect format"))))))))</f>
        <v>N</v>
      </c>
    </row>
    <row r="117" spans="1:28" s="15" customFormat="1" ht="75" x14ac:dyDescent="0.25">
      <c r="A117" s="7">
        <v>105</v>
      </c>
      <c r="B117" s="286" t="s">
        <v>3342</v>
      </c>
      <c r="C117" s="281" t="s">
        <v>5</v>
      </c>
      <c r="D117" s="231"/>
      <c r="E117" s="268"/>
      <c r="F117" s="215" t="str">
        <f t="shared" si="2"/>
        <v>N/A</v>
      </c>
      <c r="G117" s="6"/>
      <c r="AA117" s="15" t="str">
        <f t="shared" si="3"/>
        <v/>
      </c>
      <c r="AB117" s="15" t="str">
        <f>IF(LEN($AA117)=0,"N",IF(LEN($AA117)&gt;1,"Error -- Availability entered in an incorrect format",IF($AA117='Control Panel'!$F$36,$AA117,IF($AA117='Control Panel'!$F$37,$AA117,IF($AA117='Control Panel'!$F$38,$AA117,IF($AA117='Control Panel'!$F$39,$AA117,IF($AA117='Control Panel'!$F$40,$AA117,IF($AA117='Control Panel'!$F$41,$AA117,"Error -- Availability entered in an incorrect format"))))))))</f>
        <v>N</v>
      </c>
    </row>
    <row r="118" spans="1:28" s="15" customFormat="1" ht="60" x14ac:dyDescent="0.25">
      <c r="A118" s="7">
        <v>106</v>
      </c>
      <c r="B118" s="286" t="s">
        <v>3343</v>
      </c>
      <c r="C118" s="281" t="s">
        <v>6</v>
      </c>
      <c r="D118" s="231"/>
      <c r="E118" s="268"/>
      <c r="F118" s="215" t="str">
        <f t="shared" si="2"/>
        <v>N/A</v>
      </c>
      <c r="G118" s="6"/>
      <c r="AA118" s="15" t="str">
        <f t="shared" si="3"/>
        <v/>
      </c>
      <c r="AB118" s="15" t="str">
        <f>IF(LEN($AA118)=0,"N",IF(LEN($AA118)&gt;1,"Error -- Availability entered in an incorrect format",IF($AA118='Control Panel'!$F$36,$AA118,IF($AA118='Control Panel'!$F$37,$AA118,IF($AA118='Control Panel'!$F$38,$AA118,IF($AA118='Control Panel'!$F$39,$AA118,IF($AA118='Control Panel'!$F$40,$AA118,IF($AA118='Control Panel'!$F$41,$AA118,"Error -- Availability entered in an incorrect format"))))))))</f>
        <v>N</v>
      </c>
    </row>
    <row r="119" spans="1:28" s="15" customFormat="1" ht="30" x14ac:dyDescent="0.25">
      <c r="A119" s="7">
        <v>107</v>
      </c>
      <c r="B119" s="286" t="s">
        <v>3344</v>
      </c>
      <c r="C119" s="281" t="s">
        <v>5</v>
      </c>
      <c r="D119" s="231"/>
      <c r="E119" s="268"/>
      <c r="F119" s="215" t="str">
        <f t="shared" si="2"/>
        <v>N/A</v>
      </c>
      <c r="G119" s="6"/>
      <c r="AA119" s="15" t="str">
        <f t="shared" si="3"/>
        <v/>
      </c>
      <c r="AB119" s="15" t="str">
        <f>IF(LEN($AA119)=0,"N",IF(LEN($AA119)&gt;1,"Error -- Availability entered in an incorrect format",IF($AA119='Control Panel'!$F$36,$AA119,IF($AA119='Control Panel'!$F$37,$AA119,IF($AA119='Control Panel'!$F$38,$AA119,IF($AA119='Control Panel'!$F$39,$AA119,IF($AA119='Control Panel'!$F$40,$AA119,IF($AA119='Control Panel'!$F$41,$AA119,"Error -- Availability entered in an incorrect format"))))))))</f>
        <v>N</v>
      </c>
    </row>
    <row r="120" spans="1:28" s="15" customFormat="1" ht="30" x14ac:dyDescent="0.25">
      <c r="A120" s="7">
        <v>108</v>
      </c>
      <c r="B120" s="286" t="s">
        <v>3345</v>
      </c>
      <c r="C120" s="281" t="s">
        <v>5</v>
      </c>
      <c r="D120" s="231"/>
      <c r="E120" s="268"/>
      <c r="F120" s="215" t="str">
        <f t="shared" si="2"/>
        <v>N/A</v>
      </c>
      <c r="G120" s="6"/>
      <c r="AA120" s="15" t="str">
        <f t="shared" si="3"/>
        <v/>
      </c>
      <c r="AB120" s="15" t="str">
        <f>IF(LEN($AA120)=0,"N",IF(LEN($AA120)&gt;1,"Error -- Availability entered in an incorrect format",IF($AA120='Control Panel'!$F$36,$AA120,IF($AA120='Control Panel'!$F$37,$AA120,IF($AA120='Control Panel'!$F$38,$AA120,IF($AA120='Control Panel'!$F$39,$AA120,IF($AA120='Control Panel'!$F$40,$AA120,IF($AA120='Control Panel'!$F$41,$AA120,"Error -- Availability entered in an incorrect format"))))))))</f>
        <v>N</v>
      </c>
    </row>
    <row r="121" spans="1:28" s="15" customFormat="1" x14ac:dyDescent="0.25">
      <c r="A121" s="7">
        <v>109</v>
      </c>
      <c r="B121" s="282" t="s">
        <v>116</v>
      </c>
      <c r="C121" s="281"/>
      <c r="D121" s="231"/>
      <c r="E121" s="268"/>
      <c r="F121" s="215" t="str">
        <f t="shared" si="2"/>
        <v>N/A</v>
      </c>
      <c r="G121" s="6"/>
      <c r="AA121" s="15" t="str">
        <f t="shared" si="3"/>
        <v/>
      </c>
      <c r="AB121" s="15" t="str">
        <f>IF(LEN($AA121)=0,"N",IF(LEN($AA121)&gt;1,"Error -- Availability entered in an incorrect format",IF($AA121='Control Panel'!$F$36,$AA121,IF($AA121='Control Panel'!$F$37,$AA121,IF($AA121='Control Panel'!$F$38,$AA121,IF($AA121='Control Panel'!$F$39,$AA121,IF($AA121='Control Panel'!$F$40,$AA121,IF($AA121='Control Panel'!$F$41,$AA121,"Error -- Availability entered in an incorrect format"))))))))</f>
        <v>N</v>
      </c>
    </row>
    <row r="122" spans="1:28" s="15" customFormat="1" ht="30" x14ac:dyDescent="0.25">
      <c r="A122" s="7">
        <v>110</v>
      </c>
      <c r="B122" s="283" t="s">
        <v>3346</v>
      </c>
      <c r="C122" s="281" t="s">
        <v>5</v>
      </c>
      <c r="D122" s="231"/>
      <c r="E122" s="268"/>
      <c r="F122" s="215" t="str">
        <f t="shared" si="2"/>
        <v>N/A</v>
      </c>
      <c r="G122" s="6"/>
      <c r="AA122" s="15" t="str">
        <f t="shared" si="3"/>
        <v/>
      </c>
      <c r="AB122" s="15" t="str">
        <f>IF(LEN($AA122)=0,"N",IF(LEN($AA122)&gt;1,"Error -- Availability entered in an incorrect format",IF($AA122='Control Panel'!$F$36,$AA122,IF($AA122='Control Panel'!$F$37,$AA122,IF($AA122='Control Panel'!$F$38,$AA122,IF($AA122='Control Panel'!$F$39,$AA122,IF($AA122='Control Panel'!$F$40,$AA122,IF($AA122='Control Panel'!$F$41,$AA122,"Error -- Availability entered in an incorrect format"))))))))</f>
        <v>N</v>
      </c>
    </row>
    <row r="123" spans="1:28" s="15" customFormat="1" ht="45" x14ac:dyDescent="0.25">
      <c r="A123" s="7">
        <v>111</v>
      </c>
      <c r="B123" s="283" t="s">
        <v>3347</v>
      </c>
      <c r="C123" s="281" t="s">
        <v>5</v>
      </c>
      <c r="D123" s="231"/>
      <c r="E123" s="268"/>
      <c r="F123" s="215" t="str">
        <f t="shared" si="2"/>
        <v>N/A</v>
      </c>
      <c r="G123" s="6"/>
      <c r="AA123" s="15" t="str">
        <f t="shared" si="3"/>
        <v/>
      </c>
      <c r="AB123" s="15" t="str">
        <f>IF(LEN($AA123)=0,"N",IF(LEN($AA123)&gt;1,"Error -- Availability entered in an incorrect format",IF($AA123='Control Panel'!$F$36,$AA123,IF($AA123='Control Panel'!$F$37,$AA123,IF($AA123='Control Panel'!$F$38,$AA123,IF($AA123='Control Panel'!$F$39,$AA123,IF($AA123='Control Panel'!$F$40,$AA123,IF($AA123='Control Panel'!$F$41,$AA123,"Error -- Availability entered in an incorrect format"))))))))</f>
        <v>N</v>
      </c>
    </row>
    <row r="124" spans="1:28" s="15" customFormat="1" ht="45" x14ac:dyDescent="0.25">
      <c r="A124" s="7">
        <v>112</v>
      </c>
      <c r="B124" s="283" t="s">
        <v>3348</v>
      </c>
      <c r="C124" s="281" t="s">
        <v>6</v>
      </c>
      <c r="D124" s="231"/>
      <c r="E124" s="268"/>
      <c r="F124" s="215" t="str">
        <f t="shared" si="2"/>
        <v>N/A</v>
      </c>
      <c r="G124" s="6"/>
      <c r="AA124" s="15" t="str">
        <f t="shared" si="3"/>
        <v/>
      </c>
      <c r="AB124" s="15" t="str">
        <f>IF(LEN($AA124)=0,"N",IF(LEN($AA124)&gt;1,"Error -- Availability entered in an incorrect format",IF($AA124='Control Panel'!$F$36,$AA124,IF($AA124='Control Panel'!$F$37,$AA124,IF($AA124='Control Panel'!$F$38,$AA124,IF($AA124='Control Panel'!$F$39,$AA124,IF($AA124='Control Panel'!$F$40,$AA124,IF($AA124='Control Panel'!$F$41,$AA124,"Error -- Availability entered in an incorrect format"))))))))</f>
        <v>N</v>
      </c>
    </row>
    <row r="125" spans="1:28" s="15" customFormat="1" ht="30" x14ac:dyDescent="0.25">
      <c r="A125" s="7">
        <v>113</v>
      </c>
      <c r="B125" s="287" t="s">
        <v>3349</v>
      </c>
      <c r="C125" s="281" t="s">
        <v>6</v>
      </c>
      <c r="D125" s="231"/>
      <c r="E125" s="268"/>
      <c r="F125" s="215" t="str">
        <f t="shared" si="2"/>
        <v>N/A</v>
      </c>
      <c r="G125" s="6"/>
      <c r="AA125" s="15" t="str">
        <f t="shared" si="3"/>
        <v/>
      </c>
      <c r="AB125" s="15" t="str">
        <f>IF(LEN($AA125)=0,"N",IF(LEN($AA125)&gt;1,"Error -- Availability entered in an incorrect format",IF($AA125='Control Panel'!$F$36,$AA125,IF($AA125='Control Panel'!$F$37,$AA125,IF($AA125='Control Panel'!$F$38,$AA125,IF($AA125='Control Panel'!$F$39,$AA125,IF($AA125='Control Panel'!$F$40,$AA125,IF($AA125='Control Panel'!$F$41,$AA125,"Error -- Availability entered in an incorrect format"))))))))</f>
        <v>N</v>
      </c>
    </row>
    <row r="126" spans="1:28" s="15" customFormat="1" ht="75" x14ac:dyDescent="0.25">
      <c r="A126" s="7">
        <v>114</v>
      </c>
      <c r="B126" s="283" t="s">
        <v>3350</v>
      </c>
      <c r="C126" s="281" t="s">
        <v>5</v>
      </c>
      <c r="D126" s="231"/>
      <c r="E126" s="268"/>
      <c r="F126" s="215" t="str">
        <f t="shared" si="2"/>
        <v>N/A</v>
      </c>
      <c r="G126" s="6"/>
      <c r="AA126" s="15" t="str">
        <f t="shared" si="3"/>
        <v/>
      </c>
      <c r="AB126" s="15" t="str">
        <f>IF(LEN($AA126)=0,"N",IF(LEN($AA126)&gt;1,"Error -- Availability entered in an incorrect format",IF($AA126='Control Panel'!$F$36,$AA126,IF($AA126='Control Panel'!$F$37,$AA126,IF($AA126='Control Panel'!$F$38,$AA126,IF($AA126='Control Panel'!$F$39,$AA126,IF($AA126='Control Panel'!$F$40,$AA126,IF($AA126='Control Panel'!$F$41,$AA126,"Error -- Availability entered in an incorrect format"))))))))</f>
        <v>N</v>
      </c>
    </row>
    <row r="127" spans="1:28" s="15" customFormat="1" ht="30" x14ac:dyDescent="0.25">
      <c r="A127" s="7">
        <v>115</v>
      </c>
      <c r="B127" s="283" t="s">
        <v>3351</v>
      </c>
      <c r="C127" s="281" t="s">
        <v>5</v>
      </c>
      <c r="D127" s="231"/>
      <c r="E127" s="268"/>
      <c r="F127" s="215" t="str">
        <f t="shared" si="2"/>
        <v>N/A</v>
      </c>
      <c r="G127" s="6"/>
      <c r="AA127" s="15" t="str">
        <f t="shared" si="3"/>
        <v/>
      </c>
      <c r="AB127" s="15" t="str">
        <f>IF(LEN($AA127)=0,"N",IF(LEN($AA127)&gt;1,"Error -- Availability entered in an incorrect format",IF($AA127='Control Panel'!$F$36,$AA127,IF($AA127='Control Panel'!$F$37,$AA127,IF($AA127='Control Panel'!$F$38,$AA127,IF($AA127='Control Panel'!$F$39,$AA127,IF($AA127='Control Panel'!$F$40,$AA127,IF($AA127='Control Panel'!$F$41,$AA127,"Error -- Availability entered in an incorrect format"))))))))</f>
        <v>N</v>
      </c>
    </row>
    <row r="128" spans="1:28" s="15" customFormat="1" ht="30" x14ac:dyDescent="0.25">
      <c r="A128" s="7">
        <v>116</v>
      </c>
      <c r="B128" s="283" t="s">
        <v>3352</v>
      </c>
      <c r="C128" s="281" t="s">
        <v>5</v>
      </c>
      <c r="D128" s="231"/>
      <c r="E128" s="268"/>
      <c r="F128" s="215" t="str">
        <f t="shared" si="2"/>
        <v>N/A</v>
      </c>
      <c r="G128" s="6"/>
      <c r="AA128" s="15" t="str">
        <f t="shared" si="3"/>
        <v/>
      </c>
      <c r="AB128" s="15" t="str">
        <f>IF(LEN($AA128)=0,"N",IF(LEN($AA128)&gt;1,"Error -- Availability entered in an incorrect format",IF($AA128='Control Panel'!$F$36,$AA128,IF($AA128='Control Panel'!$F$37,$AA128,IF($AA128='Control Panel'!$F$38,$AA128,IF($AA128='Control Panel'!$F$39,$AA128,IF($AA128='Control Panel'!$F$40,$AA128,IF($AA128='Control Panel'!$F$41,$AA128,"Error -- Availability entered in an incorrect format"))))))))</f>
        <v>N</v>
      </c>
    </row>
    <row r="129" spans="1:28" s="15" customFormat="1" ht="45" x14ac:dyDescent="0.25">
      <c r="A129" s="7">
        <v>117</v>
      </c>
      <c r="B129" s="283" t="s">
        <v>3353</v>
      </c>
      <c r="C129" s="281" t="s">
        <v>5</v>
      </c>
      <c r="D129" s="231"/>
      <c r="E129" s="268"/>
      <c r="F129" s="215" t="str">
        <f t="shared" si="2"/>
        <v>N/A</v>
      </c>
      <c r="G129" s="6"/>
      <c r="AA129" s="15" t="str">
        <f t="shared" si="3"/>
        <v/>
      </c>
      <c r="AB129" s="15" t="str">
        <f>IF(LEN($AA129)=0,"N",IF(LEN($AA129)&gt;1,"Error -- Availability entered in an incorrect format",IF($AA129='Control Panel'!$F$36,$AA129,IF($AA129='Control Panel'!$F$37,$AA129,IF($AA129='Control Panel'!$F$38,$AA129,IF($AA129='Control Panel'!$F$39,$AA129,IF($AA129='Control Panel'!$F$40,$AA129,IF($AA129='Control Panel'!$F$41,$AA129,"Error -- Availability entered in an incorrect format"))))))))</f>
        <v>N</v>
      </c>
    </row>
    <row r="130" spans="1:28" s="15" customFormat="1" ht="30" x14ac:dyDescent="0.25">
      <c r="A130" s="7">
        <v>118</v>
      </c>
      <c r="B130" s="287" t="s">
        <v>3354</v>
      </c>
      <c r="C130" s="281" t="s">
        <v>5</v>
      </c>
      <c r="D130" s="231"/>
      <c r="E130" s="268"/>
      <c r="F130" s="215" t="str">
        <f t="shared" si="2"/>
        <v>N/A</v>
      </c>
      <c r="G130" s="6"/>
      <c r="AA130" s="15" t="str">
        <f t="shared" si="3"/>
        <v/>
      </c>
      <c r="AB130" s="15" t="str">
        <f>IF(LEN($AA130)=0,"N",IF(LEN($AA130)&gt;1,"Error -- Availability entered in an incorrect format",IF($AA130='Control Panel'!$F$36,$AA130,IF($AA130='Control Panel'!$F$37,$AA130,IF($AA130='Control Panel'!$F$38,$AA130,IF($AA130='Control Panel'!$F$39,$AA130,IF($AA130='Control Panel'!$F$40,$AA130,IF($AA130='Control Panel'!$F$41,$AA130,"Error -- Availability entered in an incorrect format"))))))))</f>
        <v>N</v>
      </c>
    </row>
    <row r="131" spans="1:28" s="15" customFormat="1" x14ac:dyDescent="0.25">
      <c r="A131" s="7">
        <v>119</v>
      </c>
      <c r="B131" s="380" t="s">
        <v>3355</v>
      </c>
      <c r="C131" s="284" t="s">
        <v>212</v>
      </c>
      <c r="D131" s="231"/>
      <c r="E131" s="268"/>
      <c r="F131" s="215" t="str">
        <f t="shared" si="2"/>
        <v>N/A</v>
      </c>
      <c r="G131" s="6"/>
      <c r="AA131" s="15" t="str">
        <f t="shared" si="3"/>
        <v/>
      </c>
      <c r="AB131" s="15" t="str">
        <f>IF(LEN($AA131)=0,"N",IF(LEN($AA131)&gt;1,"Error -- Availability entered in an incorrect format",IF($AA131='Control Panel'!$F$36,$AA131,IF($AA131='Control Panel'!$F$37,$AA131,IF($AA131='Control Panel'!$F$38,$AA131,IF($AA131='Control Panel'!$F$39,$AA131,IF($AA131='Control Panel'!$F$40,$AA131,IF($AA131='Control Panel'!$F$41,$AA131,"Error -- Availability entered in an incorrect format"))))))))</f>
        <v>N</v>
      </c>
    </row>
    <row r="132" spans="1:28" s="15" customFormat="1" x14ac:dyDescent="0.25">
      <c r="A132" s="7">
        <v>120</v>
      </c>
      <c r="B132" s="381" t="s">
        <v>3356</v>
      </c>
      <c r="C132" s="281" t="s">
        <v>5</v>
      </c>
      <c r="D132" s="231"/>
      <c r="E132" s="268"/>
      <c r="F132" s="215" t="str">
        <f t="shared" si="2"/>
        <v>N/A</v>
      </c>
      <c r="G132" s="6"/>
      <c r="AA132" s="15" t="str">
        <f t="shared" si="3"/>
        <v/>
      </c>
      <c r="AB132" s="15" t="str">
        <f>IF(LEN($AA132)=0,"N",IF(LEN($AA132)&gt;1,"Error -- Availability entered in an incorrect format",IF($AA132='Control Panel'!$F$36,$AA132,IF($AA132='Control Panel'!$F$37,$AA132,IF($AA132='Control Panel'!$F$38,$AA132,IF($AA132='Control Panel'!$F$39,$AA132,IF($AA132='Control Panel'!$F$40,$AA132,IF($AA132='Control Panel'!$F$41,$AA132,"Error -- Availability entered in an incorrect format"))))))))</f>
        <v>N</v>
      </c>
    </row>
    <row r="133" spans="1:28" s="15" customFormat="1" x14ac:dyDescent="0.25">
      <c r="A133" s="7">
        <v>121</v>
      </c>
      <c r="B133" s="381" t="s">
        <v>3357</v>
      </c>
      <c r="C133" s="281" t="s">
        <v>5</v>
      </c>
      <c r="D133" s="231"/>
      <c r="E133" s="268"/>
      <c r="F133" s="215" t="str">
        <f t="shared" si="2"/>
        <v>N/A</v>
      </c>
      <c r="G133" s="6"/>
      <c r="AA133" s="15" t="str">
        <f t="shared" si="3"/>
        <v/>
      </c>
      <c r="AB133" s="15" t="str">
        <f>IF(LEN($AA133)=0,"N",IF(LEN($AA133)&gt;1,"Error -- Availability entered in an incorrect format",IF($AA133='Control Panel'!$F$36,$AA133,IF($AA133='Control Panel'!$F$37,$AA133,IF($AA133='Control Panel'!$F$38,$AA133,IF($AA133='Control Panel'!$F$39,$AA133,IF($AA133='Control Panel'!$F$40,$AA133,IF($AA133='Control Panel'!$F$41,$AA133,"Error -- Availability entered in an incorrect format"))))))))</f>
        <v>N</v>
      </c>
    </row>
    <row r="134" spans="1:28" s="15" customFormat="1" x14ac:dyDescent="0.25">
      <c r="A134" s="7">
        <v>122</v>
      </c>
      <c r="B134" s="381" t="s">
        <v>3358</v>
      </c>
      <c r="C134" s="281" t="s">
        <v>5</v>
      </c>
      <c r="D134" s="231"/>
      <c r="E134" s="268"/>
      <c r="F134" s="215" t="str">
        <f t="shared" si="2"/>
        <v>N/A</v>
      </c>
      <c r="G134" s="6"/>
      <c r="AA134" s="15" t="str">
        <f t="shared" si="3"/>
        <v/>
      </c>
      <c r="AB134" s="15" t="str">
        <f>IF(LEN($AA134)=0,"N",IF(LEN($AA134)&gt;1,"Error -- Availability entered in an incorrect format",IF($AA134='Control Panel'!$F$36,$AA134,IF($AA134='Control Panel'!$F$37,$AA134,IF($AA134='Control Panel'!$F$38,$AA134,IF($AA134='Control Panel'!$F$39,$AA134,IF($AA134='Control Panel'!$F$40,$AA134,IF($AA134='Control Panel'!$F$41,$AA134,"Error -- Availability entered in an incorrect format"))))))))</f>
        <v>N</v>
      </c>
    </row>
    <row r="135" spans="1:28" s="15" customFormat="1" x14ac:dyDescent="0.25">
      <c r="A135" s="7">
        <v>123</v>
      </c>
      <c r="B135" s="381" t="s">
        <v>3359</v>
      </c>
      <c r="C135" s="281" t="s">
        <v>5</v>
      </c>
      <c r="D135" s="231"/>
      <c r="E135" s="268"/>
      <c r="F135" s="215" t="str">
        <f t="shared" si="2"/>
        <v>N/A</v>
      </c>
      <c r="G135" s="6"/>
      <c r="AA135" s="15" t="str">
        <f t="shared" si="3"/>
        <v/>
      </c>
      <c r="AB135" s="15" t="str">
        <f>IF(LEN($AA135)=0,"N",IF(LEN($AA135)&gt;1,"Error -- Availability entered in an incorrect format",IF($AA135='Control Panel'!$F$36,$AA135,IF($AA135='Control Panel'!$F$37,$AA135,IF($AA135='Control Panel'!$F$38,$AA135,IF($AA135='Control Panel'!$F$39,$AA135,IF($AA135='Control Panel'!$F$40,$AA135,IF($AA135='Control Panel'!$F$41,$AA135,"Error -- Availability entered in an incorrect format"))))))))</f>
        <v>N</v>
      </c>
    </row>
    <row r="136" spans="1:28" s="15" customFormat="1" x14ac:dyDescent="0.25">
      <c r="A136" s="7">
        <v>124</v>
      </c>
      <c r="B136" s="381" t="s">
        <v>3360</v>
      </c>
      <c r="C136" s="281" t="s">
        <v>5</v>
      </c>
      <c r="D136" s="231"/>
      <c r="E136" s="268"/>
      <c r="F136" s="215" t="str">
        <f t="shared" si="2"/>
        <v>N/A</v>
      </c>
      <c r="G136" s="6"/>
      <c r="AA136" s="15" t="str">
        <f t="shared" si="3"/>
        <v/>
      </c>
      <c r="AB136" s="15" t="str">
        <f>IF(LEN($AA136)=0,"N",IF(LEN($AA136)&gt;1,"Error -- Availability entered in an incorrect format",IF($AA136='Control Panel'!$F$36,$AA136,IF($AA136='Control Panel'!$F$37,$AA136,IF($AA136='Control Panel'!$F$38,$AA136,IF($AA136='Control Panel'!$F$39,$AA136,IF($AA136='Control Panel'!$F$40,$AA136,IF($AA136='Control Panel'!$F$41,$AA136,"Error -- Availability entered in an incorrect format"))))))))</f>
        <v>N</v>
      </c>
    </row>
    <row r="137" spans="1:28" s="15" customFormat="1" x14ac:dyDescent="0.25">
      <c r="A137" s="7">
        <v>125</v>
      </c>
      <c r="B137" s="381" t="s">
        <v>3361</v>
      </c>
      <c r="C137" s="281" t="s">
        <v>5</v>
      </c>
      <c r="D137" s="231"/>
      <c r="E137" s="268"/>
      <c r="F137" s="215" t="str">
        <f t="shared" si="2"/>
        <v>N/A</v>
      </c>
      <c r="G137" s="6"/>
      <c r="AA137" s="15" t="str">
        <f t="shared" si="3"/>
        <v/>
      </c>
      <c r="AB137" s="15" t="str">
        <f>IF(LEN($AA137)=0,"N",IF(LEN($AA137)&gt;1,"Error -- Availability entered in an incorrect format",IF($AA137='Control Panel'!$F$36,$AA137,IF($AA137='Control Panel'!$F$37,$AA137,IF($AA137='Control Panel'!$F$38,$AA137,IF($AA137='Control Panel'!$F$39,$AA137,IF($AA137='Control Panel'!$F$40,$AA137,IF($AA137='Control Panel'!$F$41,$AA137,"Error -- Availability entered in an incorrect format"))))))))</f>
        <v>N</v>
      </c>
    </row>
    <row r="138" spans="1:28" s="15" customFormat="1" x14ac:dyDescent="0.25">
      <c r="A138" s="7">
        <v>126</v>
      </c>
      <c r="B138" s="381" t="s">
        <v>3362</v>
      </c>
      <c r="C138" s="281" t="s">
        <v>5</v>
      </c>
      <c r="D138" s="231"/>
      <c r="E138" s="268"/>
      <c r="F138" s="215" t="str">
        <f t="shared" si="2"/>
        <v>N/A</v>
      </c>
      <c r="G138" s="6"/>
      <c r="AA138" s="15" t="str">
        <f t="shared" si="3"/>
        <v/>
      </c>
      <c r="AB138" s="15" t="str">
        <f>IF(LEN($AA138)=0,"N",IF(LEN($AA138)&gt;1,"Error -- Availability entered in an incorrect format",IF($AA138='Control Panel'!$F$36,$AA138,IF($AA138='Control Panel'!$F$37,$AA138,IF($AA138='Control Panel'!$F$38,$AA138,IF($AA138='Control Panel'!$F$39,$AA138,IF($AA138='Control Panel'!$F$40,$AA138,IF($AA138='Control Panel'!$F$41,$AA138,"Error -- Availability entered in an incorrect format"))))))))</f>
        <v>N</v>
      </c>
    </row>
    <row r="139" spans="1:28" s="15" customFormat="1" x14ac:dyDescent="0.25">
      <c r="A139" s="7">
        <v>127</v>
      </c>
      <c r="B139" s="380" t="s">
        <v>3363</v>
      </c>
      <c r="C139" s="284"/>
      <c r="D139" s="231"/>
      <c r="E139" s="268"/>
      <c r="F139" s="215" t="str">
        <f t="shared" si="2"/>
        <v>N/A</v>
      </c>
      <c r="G139" s="6"/>
      <c r="AA139" s="15" t="str">
        <f t="shared" si="3"/>
        <v/>
      </c>
      <c r="AB139" s="15" t="str">
        <f>IF(LEN($AA139)=0,"N",IF(LEN($AA139)&gt;1,"Error -- Availability entered in an incorrect format",IF($AA139='Control Panel'!$F$36,$AA139,IF($AA139='Control Panel'!$F$37,$AA139,IF($AA139='Control Panel'!$F$38,$AA139,IF($AA139='Control Panel'!$F$39,$AA139,IF($AA139='Control Panel'!$F$40,$AA139,IF($AA139='Control Panel'!$F$41,$AA139,"Error -- Availability entered in an incorrect format"))))))))</f>
        <v>N</v>
      </c>
    </row>
    <row r="140" spans="1:28" s="15" customFormat="1" x14ac:dyDescent="0.25">
      <c r="A140" s="7">
        <v>128</v>
      </c>
      <c r="B140" s="381" t="s">
        <v>3364</v>
      </c>
      <c r="C140" s="281" t="s">
        <v>5</v>
      </c>
      <c r="D140" s="231"/>
      <c r="E140" s="268"/>
      <c r="F140" s="215" t="str">
        <f t="shared" si="2"/>
        <v>N/A</v>
      </c>
      <c r="G140" s="6"/>
      <c r="AA140" s="15" t="str">
        <f t="shared" si="3"/>
        <v/>
      </c>
      <c r="AB140" s="15" t="str">
        <f>IF(LEN($AA140)=0,"N",IF(LEN($AA140)&gt;1,"Error -- Availability entered in an incorrect format",IF($AA140='Control Panel'!$F$36,$AA140,IF($AA140='Control Panel'!$F$37,$AA140,IF($AA140='Control Panel'!$F$38,$AA140,IF($AA140='Control Panel'!$F$39,$AA140,IF($AA140='Control Panel'!$F$40,$AA140,IF($AA140='Control Panel'!$F$41,$AA140,"Error -- Availability entered in an incorrect format"))))))))</f>
        <v>N</v>
      </c>
    </row>
    <row r="141" spans="1:28" s="15" customFormat="1" x14ac:dyDescent="0.25">
      <c r="A141" s="7">
        <v>129</v>
      </c>
      <c r="B141" s="382" t="s">
        <v>3365</v>
      </c>
      <c r="C141" s="281" t="s">
        <v>5</v>
      </c>
      <c r="D141" s="231"/>
      <c r="E141" s="268"/>
      <c r="F141" s="215" t="str">
        <f t="shared" si="2"/>
        <v>N/A</v>
      </c>
      <c r="G141" s="6"/>
      <c r="AA141" s="15" t="str">
        <f t="shared" si="3"/>
        <v/>
      </c>
      <c r="AB141" s="15" t="str">
        <f>IF(LEN($AA141)=0,"N",IF(LEN($AA141)&gt;1,"Error -- Availability entered in an incorrect format",IF($AA141='Control Panel'!$F$36,$AA141,IF($AA141='Control Panel'!$F$37,$AA141,IF($AA141='Control Panel'!$F$38,$AA141,IF($AA141='Control Panel'!$F$39,$AA141,IF($AA141='Control Panel'!$F$40,$AA141,IF($AA141='Control Panel'!$F$41,$AA141,"Error -- Availability entered in an incorrect format"))))))))</f>
        <v>N</v>
      </c>
    </row>
    <row r="142" spans="1:28" s="15" customFormat="1" x14ac:dyDescent="0.25">
      <c r="A142" s="7">
        <v>130</v>
      </c>
      <c r="B142" s="382" t="s">
        <v>3366</v>
      </c>
      <c r="C142" s="281" t="s">
        <v>5</v>
      </c>
      <c r="D142" s="231"/>
      <c r="E142" s="268"/>
      <c r="F142" s="215" t="str">
        <f t="shared" ref="F142:F205" si="4">IF($D$10=$A$9,"N/A",$D$10)</f>
        <v>N/A</v>
      </c>
      <c r="G142" s="6"/>
      <c r="AA142" s="15" t="str">
        <f t="shared" ref="AA142:AA205" si="5">TRIM($D142)</f>
        <v/>
      </c>
      <c r="AB142" s="15" t="str">
        <f>IF(LEN($AA142)=0,"N",IF(LEN($AA142)&gt;1,"Error -- Availability entered in an incorrect format",IF($AA142='Control Panel'!$F$36,$AA142,IF($AA142='Control Panel'!$F$37,$AA142,IF($AA142='Control Panel'!$F$38,$AA142,IF($AA142='Control Panel'!$F$39,$AA142,IF($AA142='Control Panel'!$F$40,$AA142,IF($AA142='Control Panel'!$F$41,$AA142,"Error -- Availability entered in an incorrect format"))))))))</f>
        <v>N</v>
      </c>
    </row>
    <row r="143" spans="1:28" s="15" customFormat="1" x14ac:dyDescent="0.25">
      <c r="A143" s="7">
        <v>131</v>
      </c>
      <c r="B143" s="381" t="s">
        <v>3367</v>
      </c>
      <c r="C143" s="281" t="s">
        <v>5</v>
      </c>
      <c r="D143" s="231"/>
      <c r="E143" s="268"/>
      <c r="F143" s="215" t="str">
        <f t="shared" si="4"/>
        <v>N/A</v>
      </c>
      <c r="G143" s="6"/>
      <c r="AA143" s="15" t="str">
        <f t="shared" si="5"/>
        <v/>
      </c>
      <c r="AB143" s="15" t="str">
        <f>IF(LEN($AA143)=0,"N",IF(LEN($AA143)&gt;1,"Error -- Availability entered in an incorrect format",IF($AA143='Control Panel'!$F$36,$AA143,IF($AA143='Control Panel'!$F$37,$AA143,IF($AA143='Control Panel'!$F$38,$AA143,IF($AA143='Control Panel'!$F$39,$AA143,IF($AA143='Control Panel'!$F$40,$AA143,IF($AA143='Control Panel'!$F$41,$AA143,"Error -- Availability entered in an incorrect format"))))))))</f>
        <v>N</v>
      </c>
    </row>
    <row r="144" spans="1:28" s="15" customFormat="1" x14ac:dyDescent="0.25">
      <c r="A144" s="7">
        <v>132</v>
      </c>
      <c r="B144" s="381" t="s">
        <v>3368</v>
      </c>
      <c r="C144" s="281" t="s">
        <v>6</v>
      </c>
      <c r="D144" s="231"/>
      <c r="E144" s="268"/>
      <c r="F144" s="215" t="str">
        <f t="shared" si="4"/>
        <v>N/A</v>
      </c>
      <c r="G144" s="6"/>
      <c r="AA144" s="15" t="str">
        <f t="shared" si="5"/>
        <v/>
      </c>
      <c r="AB144" s="15" t="str">
        <f>IF(LEN($AA144)=0,"N",IF(LEN($AA144)&gt;1,"Error -- Availability entered in an incorrect format",IF($AA144='Control Panel'!$F$36,$AA144,IF($AA144='Control Panel'!$F$37,$AA144,IF($AA144='Control Panel'!$F$38,$AA144,IF($AA144='Control Panel'!$F$39,$AA144,IF($AA144='Control Panel'!$F$40,$AA144,IF($AA144='Control Panel'!$F$41,$AA144,"Error -- Availability entered in an incorrect format"))))))))</f>
        <v>N</v>
      </c>
    </row>
    <row r="145" spans="1:28" s="15" customFormat="1" x14ac:dyDescent="0.25">
      <c r="A145" s="7">
        <v>133</v>
      </c>
      <c r="B145" s="381" t="s">
        <v>3369</v>
      </c>
      <c r="C145" s="281" t="s">
        <v>5</v>
      </c>
      <c r="D145" s="231"/>
      <c r="E145" s="268"/>
      <c r="F145" s="215" t="str">
        <f t="shared" si="4"/>
        <v>N/A</v>
      </c>
      <c r="G145" s="6"/>
      <c r="AA145" s="15" t="str">
        <f t="shared" si="5"/>
        <v/>
      </c>
      <c r="AB145" s="15" t="str">
        <f>IF(LEN($AA145)=0,"N",IF(LEN($AA145)&gt;1,"Error -- Availability entered in an incorrect format",IF($AA145='Control Panel'!$F$36,$AA145,IF($AA145='Control Panel'!$F$37,$AA145,IF($AA145='Control Panel'!$F$38,$AA145,IF($AA145='Control Panel'!$F$39,$AA145,IF($AA145='Control Panel'!$F$40,$AA145,IF($AA145='Control Panel'!$F$41,$AA145,"Error -- Availability entered in an incorrect format"))))))))</f>
        <v>N</v>
      </c>
    </row>
    <row r="146" spans="1:28" s="15" customFormat="1" x14ac:dyDescent="0.25">
      <c r="A146" s="7">
        <v>134</v>
      </c>
      <c r="B146" s="380" t="s">
        <v>3370</v>
      </c>
      <c r="C146" s="284"/>
      <c r="D146" s="231"/>
      <c r="E146" s="268"/>
      <c r="F146" s="215" t="str">
        <f t="shared" si="4"/>
        <v>N/A</v>
      </c>
      <c r="G146" s="6"/>
      <c r="AA146" s="15" t="str">
        <f t="shared" si="5"/>
        <v/>
      </c>
      <c r="AB146" s="15" t="str">
        <f>IF(LEN($AA146)=0,"N",IF(LEN($AA146)&gt;1,"Error -- Availability entered in an incorrect format",IF($AA146='Control Panel'!$F$36,$AA146,IF($AA146='Control Panel'!$F$37,$AA146,IF($AA146='Control Panel'!$F$38,$AA146,IF($AA146='Control Panel'!$F$39,$AA146,IF($AA146='Control Panel'!$F$40,$AA146,IF($AA146='Control Panel'!$F$41,$AA146,"Error -- Availability entered in an incorrect format"))))))))</f>
        <v>N</v>
      </c>
    </row>
    <row r="147" spans="1:28" s="15" customFormat="1" x14ac:dyDescent="0.25">
      <c r="A147" s="7">
        <v>135</v>
      </c>
      <c r="B147" s="383" t="s">
        <v>3371</v>
      </c>
      <c r="C147" s="281" t="s">
        <v>5</v>
      </c>
      <c r="D147" s="231"/>
      <c r="E147" s="268"/>
      <c r="F147" s="215" t="str">
        <f t="shared" si="4"/>
        <v>N/A</v>
      </c>
      <c r="G147" s="6"/>
      <c r="AA147" s="15" t="str">
        <f t="shared" si="5"/>
        <v/>
      </c>
      <c r="AB147" s="15" t="str">
        <f>IF(LEN($AA147)=0,"N",IF(LEN($AA147)&gt;1,"Error -- Availability entered in an incorrect format",IF($AA147='Control Panel'!$F$36,$AA147,IF($AA147='Control Panel'!$F$37,$AA147,IF($AA147='Control Panel'!$F$38,$AA147,IF($AA147='Control Panel'!$F$39,$AA147,IF($AA147='Control Panel'!$F$40,$AA147,IF($AA147='Control Panel'!$F$41,$AA147,"Error -- Availability entered in an incorrect format"))))))))</f>
        <v>N</v>
      </c>
    </row>
    <row r="148" spans="1:28" s="15" customFormat="1" x14ac:dyDescent="0.25">
      <c r="A148" s="7">
        <v>136</v>
      </c>
      <c r="B148" s="383" t="s">
        <v>3372</v>
      </c>
      <c r="C148" s="281" t="s">
        <v>5</v>
      </c>
      <c r="D148" s="231"/>
      <c r="E148" s="268"/>
      <c r="F148" s="215" t="str">
        <f t="shared" si="4"/>
        <v>N/A</v>
      </c>
      <c r="G148" s="6"/>
      <c r="AA148" s="15" t="str">
        <f t="shared" si="5"/>
        <v/>
      </c>
      <c r="AB148" s="15" t="str">
        <f>IF(LEN($AA148)=0,"N",IF(LEN($AA148)&gt;1,"Error -- Availability entered in an incorrect format",IF($AA148='Control Panel'!$F$36,$AA148,IF($AA148='Control Panel'!$F$37,$AA148,IF($AA148='Control Panel'!$F$38,$AA148,IF($AA148='Control Panel'!$F$39,$AA148,IF($AA148='Control Panel'!$F$40,$AA148,IF($AA148='Control Panel'!$F$41,$AA148,"Error -- Availability entered in an incorrect format"))))))))</f>
        <v>N</v>
      </c>
    </row>
    <row r="149" spans="1:28" s="15" customFormat="1" x14ac:dyDescent="0.25">
      <c r="A149" s="7">
        <v>137</v>
      </c>
      <c r="B149" s="383" t="s">
        <v>3373</v>
      </c>
      <c r="C149" s="281" t="s">
        <v>5</v>
      </c>
      <c r="D149" s="231"/>
      <c r="E149" s="268"/>
      <c r="F149" s="215" t="str">
        <f t="shared" si="4"/>
        <v>N/A</v>
      </c>
      <c r="G149" s="6"/>
      <c r="AA149" s="15" t="str">
        <f t="shared" si="5"/>
        <v/>
      </c>
      <c r="AB149" s="15" t="str">
        <f>IF(LEN($AA149)=0,"N",IF(LEN($AA149)&gt;1,"Error -- Availability entered in an incorrect format",IF($AA149='Control Panel'!$F$36,$AA149,IF($AA149='Control Panel'!$F$37,$AA149,IF($AA149='Control Panel'!$F$38,$AA149,IF($AA149='Control Panel'!$F$39,$AA149,IF($AA149='Control Panel'!$F$40,$AA149,IF($AA149='Control Panel'!$F$41,$AA149,"Error -- Availability entered in an incorrect format"))))))))</f>
        <v>N</v>
      </c>
    </row>
    <row r="150" spans="1:28" s="15" customFormat="1" x14ac:dyDescent="0.25">
      <c r="A150" s="7">
        <v>138</v>
      </c>
      <c r="B150" s="383" t="s">
        <v>3374</v>
      </c>
      <c r="C150" s="281" t="s">
        <v>5</v>
      </c>
      <c r="D150" s="231"/>
      <c r="E150" s="268"/>
      <c r="F150" s="215" t="str">
        <f t="shared" si="4"/>
        <v>N/A</v>
      </c>
      <c r="G150" s="6"/>
      <c r="AA150" s="15" t="str">
        <f t="shared" si="5"/>
        <v/>
      </c>
      <c r="AB150" s="15" t="str">
        <f>IF(LEN($AA150)=0,"N",IF(LEN($AA150)&gt;1,"Error -- Availability entered in an incorrect format",IF($AA150='Control Panel'!$F$36,$AA150,IF($AA150='Control Panel'!$F$37,$AA150,IF($AA150='Control Panel'!$F$38,$AA150,IF($AA150='Control Panel'!$F$39,$AA150,IF($AA150='Control Panel'!$F$40,$AA150,IF($AA150='Control Panel'!$F$41,$AA150,"Error -- Availability entered in an incorrect format"))))))))</f>
        <v>N</v>
      </c>
    </row>
    <row r="151" spans="1:28" s="15" customFormat="1" x14ac:dyDescent="0.25">
      <c r="A151" s="7">
        <v>139</v>
      </c>
      <c r="B151" s="383" t="s">
        <v>3375</v>
      </c>
      <c r="C151" s="281" t="s">
        <v>5</v>
      </c>
      <c r="D151" s="231"/>
      <c r="E151" s="268"/>
      <c r="F151" s="215" t="str">
        <f t="shared" si="4"/>
        <v>N/A</v>
      </c>
      <c r="G151" s="6"/>
      <c r="AA151" s="15" t="str">
        <f t="shared" si="5"/>
        <v/>
      </c>
      <c r="AB151" s="15" t="str">
        <f>IF(LEN($AA151)=0,"N",IF(LEN($AA151)&gt;1,"Error -- Availability entered in an incorrect format",IF($AA151='Control Panel'!$F$36,$AA151,IF($AA151='Control Panel'!$F$37,$AA151,IF($AA151='Control Panel'!$F$38,$AA151,IF($AA151='Control Panel'!$F$39,$AA151,IF($AA151='Control Panel'!$F$40,$AA151,IF($AA151='Control Panel'!$F$41,$AA151,"Error -- Availability entered in an incorrect format"))))))))</f>
        <v>N</v>
      </c>
    </row>
    <row r="152" spans="1:28" s="15" customFormat="1" x14ac:dyDescent="0.25">
      <c r="A152" s="7">
        <v>140</v>
      </c>
      <c r="B152" s="383" t="s">
        <v>3376</v>
      </c>
      <c r="C152" s="281" t="s">
        <v>5</v>
      </c>
      <c r="D152" s="231"/>
      <c r="E152" s="268"/>
      <c r="F152" s="215" t="str">
        <f t="shared" si="4"/>
        <v>N/A</v>
      </c>
      <c r="G152" s="6"/>
      <c r="AA152" s="15" t="str">
        <f t="shared" si="5"/>
        <v/>
      </c>
      <c r="AB152" s="15" t="str">
        <f>IF(LEN($AA152)=0,"N",IF(LEN($AA152)&gt;1,"Error -- Availability entered in an incorrect format",IF($AA152='Control Panel'!$F$36,$AA152,IF($AA152='Control Panel'!$F$37,$AA152,IF($AA152='Control Panel'!$F$38,$AA152,IF($AA152='Control Panel'!$F$39,$AA152,IF($AA152='Control Panel'!$F$40,$AA152,IF($AA152='Control Panel'!$F$41,$AA152,"Error -- Availability entered in an incorrect format"))))))))</f>
        <v>N</v>
      </c>
    </row>
    <row r="153" spans="1:28" s="15" customFormat="1" x14ac:dyDescent="0.25">
      <c r="A153" s="7">
        <v>141</v>
      </c>
      <c r="B153" s="383" t="s">
        <v>3377</v>
      </c>
      <c r="C153" s="281" t="s">
        <v>5</v>
      </c>
      <c r="D153" s="231"/>
      <c r="E153" s="268"/>
      <c r="F153" s="215" t="str">
        <f t="shared" si="4"/>
        <v>N/A</v>
      </c>
      <c r="G153" s="6"/>
      <c r="AA153" s="15" t="str">
        <f t="shared" si="5"/>
        <v/>
      </c>
      <c r="AB153" s="15" t="str">
        <f>IF(LEN($AA153)=0,"N",IF(LEN($AA153)&gt;1,"Error -- Availability entered in an incorrect format",IF($AA153='Control Panel'!$F$36,$AA153,IF($AA153='Control Panel'!$F$37,$AA153,IF($AA153='Control Panel'!$F$38,$AA153,IF($AA153='Control Panel'!$F$39,$AA153,IF($AA153='Control Panel'!$F$40,$AA153,IF($AA153='Control Panel'!$F$41,$AA153,"Error -- Availability entered in an incorrect format"))))))))</f>
        <v>N</v>
      </c>
    </row>
    <row r="154" spans="1:28" s="15" customFormat="1" x14ac:dyDescent="0.25">
      <c r="A154" s="7">
        <v>142</v>
      </c>
      <c r="B154" s="383" t="s">
        <v>3378</v>
      </c>
      <c r="C154" s="281" t="s">
        <v>5</v>
      </c>
      <c r="D154" s="231"/>
      <c r="E154" s="268"/>
      <c r="F154" s="215" t="str">
        <f t="shared" si="4"/>
        <v>N/A</v>
      </c>
      <c r="G154" s="6"/>
      <c r="AA154" s="15" t="str">
        <f t="shared" si="5"/>
        <v/>
      </c>
      <c r="AB154" s="15" t="str">
        <f>IF(LEN($AA154)=0,"N",IF(LEN($AA154)&gt;1,"Error -- Availability entered in an incorrect format",IF($AA154='Control Panel'!$F$36,$AA154,IF($AA154='Control Panel'!$F$37,$AA154,IF($AA154='Control Panel'!$F$38,$AA154,IF($AA154='Control Panel'!$F$39,$AA154,IF($AA154='Control Panel'!$F$40,$AA154,IF($AA154='Control Panel'!$F$41,$AA154,"Error -- Availability entered in an incorrect format"))))))))</f>
        <v>N</v>
      </c>
    </row>
    <row r="155" spans="1:28" s="15" customFormat="1" x14ac:dyDescent="0.25">
      <c r="A155" s="7">
        <v>143</v>
      </c>
      <c r="B155" s="383" t="s">
        <v>3379</v>
      </c>
      <c r="C155" s="281" t="s">
        <v>5</v>
      </c>
      <c r="D155" s="231"/>
      <c r="E155" s="268"/>
      <c r="F155" s="215" t="str">
        <f t="shared" si="4"/>
        <v>N/A</v>
      </c>
      <c r="G155" s="6"/>
      <c r="AA155" s="15" t="str">
        <f t="shared" si="5"/>
        <v/>
      </c>
      <c r="AB155" s="15" t="str">
        <f>IF(LEN($AA155)=0,"N",IF(LEN($AA155)&gt;1,"Error -- Availability entered in an incorrect format",IF($AA155='Control Panel'!$F$36,$AA155,IF($AA155='Control Panel'!$F$37,$AA155,IF($AA155='Control Panel'!$F$38,$AA155,IF($AA155='Control Panel'!$F$39,$AA155,IF($AA155='Control Panel'!$F$40,$AA155,IF($AA155='Control Panel'!$F$41,$AA155,"Error -- Availability entered in an incorrect format"))))))))</f>
        <v>N</v>
      </c>
    </row>
    <row r="156" spans="1:28" s="15" customFormat="1" x14ac:dyDescent="0.25">
      <c r="A156" s="7">
        <v>144</v>
      </c>
      <c r="B156" s="383" t="s">
        <v>3380</v>
      </c>
      <c r="C156" s="281" t="s">
        <v>7</v>
      </c>
      <c r="D156" s="231"/>
      <c r="E156" s="268"/>
      <c r="F156" s="215" t="str">
        <f t="shared" si="4"/>
        <v>N/A</v>
      </c>
      <c r="G156" s="6"/>
      <c r="AA156" s="15" t="str">
        <f t="shared" si="5"/>
        <v/>
      </c>
      <c r="AB156" s="15" t="str">
        <f>IF(LEN($AA156)=0,"N",IF(LEN($AA156)&gt;1,"Error -- Availability entered in an incorrect format",IF($AA156='Control Panel'!$F$36,$AA156,IF($AA156='Control Panel'!$F$37,$AA156,IF($AA156='Control Panel'!$F$38,$AA156,IF($AA156='Control Panel'!$F$39,$AA156,IF($AA156='Control Panel'!$F$40,$AA156,IF($AA156='Control Panel'!$F$41,$AA156,"Error -- Availability entered in an incorrect format"))))))))</f>
        <v>N</v>
      </c>
    </row>
    <row r="157" spans="1:28" s="15" customFormat="1" x14ac:dyDescent="0.25">
      <c r="A157" s="7">
        <v>145</v>
      </c>
      <c r="B157" s="380" t="s">
        <v>3381</v>
      </c>
      <c r="C157" s="281" t="s">
        <v>5</v>
      </c>
      <c r="D157" s="231"/>
      <c r="E157" s="268"/>
      <c r="F157" s="215" t="str">
        <f t="shared" si="4"/>
        <v>N/A</v>
      </c>
      <c r="G157" s="6"/>
      <c r="AA157" s="15" t="str">
        <f t="shared" si="5"/>
        <v/>
      </c>
      <c r="AB157" s="15" t="str">
        <f>IF(LEN($AA157)=0,"N",IF(LEN($AA157)&gt;1,"Error -- Availability entered in an incorrect format",IF($AA157='Control Panel'!$F$36,$AA157,IF($AA157='Control Panel'!$F$37,$AA157,IF($AA157='Control Panel'!$F$38,$AA157,IF($AA157='Control Panel'!$F$39,$AA157,IF($AA157='Control Panel'!$F$40,$AA157,IF($AA157='Control Panel'!$F$41,$AA157,"Error -- Availability entered in an incorrect format"))))))))</f>
        <v>N</v>
      </c>
    </row>
    <row r="158" spans="1:28" s="15" customFormat="1" x14ac:dyDescent="0.25">
      <c r="A158" s="7">
        <v>146</v>
      </c>
      <c r="B158" s="383" t="s">
        <v>3382</v>
      </c>
      <c r="C158" s="281" t="s">
        <v>5</v>
      </c>
      <c r="D158" s="231"/>
      <c r="E158" s="268"/>
      <c r="F158" s="215" t="str">
        <f t="shared" si="4"/>
        <v>N/A</v>
      </c>
      <c r="G158" s="6"/>
      <c r="AA158" s="15" t="str">
        <f t="shared" si="5"/>
        <v/>
      </c>
      <c r="AB158" s="15" t="str">
        <f>IF(LEN($AA158)=0,"N",IF(LEN($AA158)&gt;1,"Error -- Availability entered in an incorrect format",IF($AA158='Control Panel'!$F$36,$AA158,IF($AA158='Control Panel'!$F$37,$AA158,IF($AA158='Control Panel'!$F$38,$AA158,IF($AA158='Control Panel'!$F$39,$AA158,IF($AA158='Control Panel'!$F$40,$AA158,IF($AA158='Control Panel'!$F$41,$AA158,"Error -- Availability entered in an incorrect format"))))))))</f>
        <v>N</v>
      </c>
    </row>
    <row r="159" spans="1:28" s="15" customFormat="1" x14ac:dyDescent="0.25">
      <c r="A159" s="7">
        <v>147</v>
      </c>
      <c r="B159" s="383" t="s">
        <v>3383</v>
      </c>
      <c r="C159" s="281" t="s">
        <v>5</v>
      </c>
      <c r="D159" s="231"/>
      <c r="E159" s="268"/>
      <c r="F159" s="215" t="str">
        <f t="shared" si="4"/>
        <v>N/A</v>
      </c>
      <c r="G159" s="6"/>
      <c r="AA159" s="15" t="str">
        <f t="shared" si="5"/>
        <v/>
      </c>
      <c r="AB159" s="15" t="str">
        <f>IF(LEN($AA159)=0,"N",IF(LEN($AA159)&gt;1,"Error -- Availability entered in an incorrect format",IF($AA159='Control Panel'!$F$36,$AA159,IF($AA159='Control Panel'!$F$37,$AA159,IF($AA159='Control Panel'!$F$38,$AA159,IF($AA159='Control Panel'!$F$39,$AA159,IF($AA159='Control Panel'!$F$40,$AA159,IF($AA159='Control Panel'!$F$41,$AA159,"Error -- Availability entered in an incorrect format"))))))))</f>
        <v>N</v>
      </c>
    </row>
    <row r="160" spans="1:28" s="15" customFormat="1" x14ac:dyDescent="0.25">
      <c r="A160" s="7">
        <v>148</v>
      </c>
      <c r="B160" s="383" t="s">
        <v>3384</v>
      </c>
      <c r="C160" s="281" t="s">
        <v>5</v>
      </c>
      <c r="D160" s="231"/>
      <c r="E160" s="268"/>
      <c r="F160" s="215" t="str">
        <f t="shared" si="4"/>
        <v>N/A</v>
      </c>
      <c r="G160" s="6"/>
      <c r="AA160" s="15" t="str">
        <f t="shared" si="5"/>
        <v/>
      </c>
      <c r="AB160" s="15" t="str">
        <f>IF(LEN($AA160)=0,"N",IF(LEN($AA160)&gt;1,"Error -- Availability entered in an incorrect format",IF($AA160='Control Panel'!$F$36,$AA160,IF($AA160='Control Panel'!$F$37,$AA160,IF($AA160='Control Panel'!$F$38,$AA160,IF($AA160='Control Panel'!$F$39,$AA160,IF($AA160='Control Panel'!$F$40,$AA160,IF($AA160='Control Panel'!$F$41,$AA160,"Error -- Availability entered in an incorrect format"))))))))</f>
        <v>N</v>
      </c>
    </row>
    <row r="161" spans="1:28" s="15" customFormat="1" x14ac:dyDescent="0.25">
      <c r="A161" s="7">
        <v>149</v>
      </c>
      <c r="B161" s="383" t="s">
        <v>3385</v>
      </c>
      <c r="C161" s="281" t="s">
        <v>5</v>
      </c>
      <c r="D161" s="231"/>
      <c r="E161" s="268"/>
      <c r="F161" s="215" t="str">
        <f t="shared" si="4"/>
        <v>N/A</v>
      </c>
      <c r="G161" s="6"/>
      <c r="AA161" s="15" t="str">
        <f t="shared" si="5"/>
        <v/>
      </c>
      <c r="AB161" s="15" t="str">
        <f>IF(LEN($AA161)=0,"N",IF(LEN($AA161)&gt;1,"Error -- Availability entered in an incorrect format",IF($AA161='Control Panel'!$F$36,$AA161,IF($AA161='Control Panel'!$F$37,$AA161,IF($AA161='Control Panel'!$F$38,$AA161,IF($AA161='Control Panel'!$F$39,$AA161,IF($AA161='Control Panel'!$F$40,$AA161,IF($AA161='Control Panel'!$F$41,$AA161,"Error -- Availability entered in an incorrect format"))))))))</f>
        <v>N</v>
      </c>
    </row>
    <row r="162" spans="1:28" s="15" customFormat="1" x14ac:dyDescent="0.25">
      <c r="A162" s="7">
        <v>150</v>
      </c>
      <c r="B162" s="383" t="s">
        <v>3386</v>
      </c>
      <c r="C162" s="281" t="s">
        <v>5</v>
      </c>
      <c r="D162" s="231"/>
      <c r="E162" s="268"/>
      <c r="F162" s="215" t="str">
        <f t="shared" si="4"/>
        <v>N/A</v>
      </c>
      <c r="G162" s="6"/>
      <c r="AA162" s="15" t="str">
        <f t="shared" si="5"/>
        <v/>
      </c>
      <c r="AB162" s="15" t="str">
        <f>IF(LEN($AA162)=0,"N",IF(LEN($AA162)&gt;1,"Error -- Availability entered in an incorrect format",IF($AA162='Control Panel'!$F$36,$AA162,IF($AA162='Control Panel'!$F$37,$AA162,IF($AA162='Control Panel'!$F$38,$AA162,IF($AA162='Control Panel'!$F$39,$AA162,IF($AA162='Control Panel'!$F$40,$AA162,IF($AA162='Control Panel'!$F$41,$AA162,"Error -- Availability entered in an incorrect format"))))))))</f>
        <v>N</v>
      </c>
    </row>
    <row r="163" spans="1:28" s="15" customFormat="1" x14ac:dyDescent="0.25">
      <c r="A163" s="7">
        <v>151</v>
      </c>
      <c r="B163" s="383" t="s">
        <v>3387</v>
      </c>
      <c r="C163" s="281" t="s">
        <v>5</v>
      </c>
      <c r="D163" s="231"/>
      <c r="E163" s="268"/>
      <c r="F163" s="215" t="str">
        <f t="shared" si="4"/>
        <v>N/A</v>
      </c>
      <c r="G163" s="6"/>
      <c r="AA163" s="15" t="str">
        <f t="shared" si="5"/>
        <v/>
      </c>
      <c r="AB163" s="15" t="str">
        <f>IF(LEN($AA163)=0,"N",IF(LEN($AA163)&gt;1,"Error -- Availability entered in an incorrect format",IF($AA163='Control Panel'!$F$36,$AA163,IF($AA163='Control Panel'!$F$37,$AA163,IF($AA163='Control Panel'!$F$38,$AA163,IF($AA163='Control Panel'!$F$39,$AA163,IF($AA163='Control Panel'!$F$40,$AA163,IF($AA163='Control Panel'!$F$41,$AA163,"Error -- Availability entered in an incorrect format"))))))))</f>
        <v>N</v>
      </c>
    </row>
    <row r="164" spans="1:28" s="15" customFormat="1" x14ac:dyDescent="0.25">
      <c r="A164" s="7">
        <v>152</v>
      </c>
      <c r="B164" s="383" t="s">
        <v>3388</v>
      </c>
      <c r="C164" s="281" t="s">
        <v>5</v>
      </c>
      <c r="D164" s="231"/>
      <c r="E164" s="268"/>
      <c r="F164" s="215" t="str">
        <f t="shared" si="4"/>
        <v>N/A</v>
      </c>
      <c r="G164" s="6"/>
      <c r="AA164" s="15" t="str">
        <f t="shared" si="5"/>
        <v/>
      </c>
      <c r="AB164" s="15" t="str">
        <f>IF(LEN($AA164)=0,"N",IF(LEN($AA164)&gt;1,"Error -- Availability entered in an incorrect format",IF($AA164='Control Panel'!$F$36,$AA164,IF($AA164='Control Panel'!$F$37,$AA164,IF($AA164='Control Panel'!$F$38,$AA164,IF($AA164='Control Panel'!$F$39,$AA164,IF($AA164='Control Panel'!$F$40,$AA164,IF($AA164='Control Panel'!$F$41,$AA164,"Error -- Availability entered in an incorrect format"))))))))</f>
        <v>N</v>
      </c>
    </row>
    <row r="165" spans="1:28" s="15" customFormat="1" x14ac:dyDescent="0.25">
      <c r="A165" s="7">
        <v>153</v>
      </c>
      <c r="B165" s="383" t="s">
        <v>3389</v>
      </c>
      <c r="C165" s="281" t="s">
        <v>5</v>
      </c>
      <c r="D165" s="231"/>
      <c r="E165" s="268"/>
      <c r="F165" s="215" t="str">
        <f t="shared" si="4"/>
        <v>N/A</v>
      </c>
      <c r="G165" s="6"/>
      <c r="AA165" s="15" t="str">
        <f t="shared" si="5"/>
        <v/>
      </c>
      <c r="AB165" s="15" t="str">
        <f>IF(LEN($AA165)=0,"N",IF(LEN($AA165)&gt;1,"Error -- Availability entered in an incorrect format",IF($AA165='Control Panel'!$F$36,$AA165,IF($AA165='Control Panel'!$F$37,$AA165,IF($AA165='Control Panel'!$F$38,$AA165,IF($AA165='Control Panel'!$F$39,$AA165,IF($AA165='Control Panel'!$F$40,$AA165,IF($AA165='Control Panel'!$F$41,$AA165,"Error -- Availability entered in an incorrect format"))))))))</f>
        <v>N</v>
      </c>
    </row>
    <row r="166" spans="1:28" s="15" customFormat="1" x14ac:dyDescent="0.25">
      <c r="A166" s="7">
        <v>154</v>
      </c>
      <c r="B166" s="380" t="s">
        <v>3390</v>
      </c>
      <c r="C166" s="284"/>
      <c r="D166" s="231"/>
      <c r="E166" s="268"/>
      <c r="F166" s="215" t="str">
        <f t="shared" si="4"/>
        <v>N/A</v>
      </c>
      <c r="G166" s="6"/>
      <c r="AA166" s="15" t="str">
        <f t="shared" si="5"/>
        <v/>
      </c>
      <c r="AB166" s="15" t="str">
        <f>IF(LEN($AA166)=0,"N",IF(LEN($AA166)&gt;1,"Error -- Availability entered in an incorrect format",IF($AA166='Control Panel'!$F$36,$AA166,IF($AA166='Control Panel'!$F$37,$AA166,IF($AA166='Control Panel'!$F$38,$AA166,IF($AA166='Control Panel'!$F$39,$AA166,IF($AA166='Control Panel'!$F$40,$AA166,IF($AA166='Control Panel'!$F$41,$AA166,"Error -- Availability entered in an incorrect format"))))))))</f>
        <v>N</v>
      </c>
    </row>
    <row r="167" spans="1:28" s="15" customFormat="1" x14ac:dyDescent="0.25">
      <c r="A167" s="7">
        <v>155</v>
      </c>
      <c r="B167" s="382" t="s">
        <v>227</v>
      </c>
      <c r="C167" s="281" t="s">
        <v>5</v>
      </c>
      <c r="D167" s="231"/>
      <c r="E167" s="268"/>
      <c r="F167" s="215" t="str">
        <f t="shared" si="4"/>
        <v>N/A</v>
      </c>
      <c r="G167" s="6"/>
      <c r="AA167" s="15" t="str">
        <f t="shared" si="5"/>
        <v/>
      </c>
      <c r="AB167" s="15" t="str">
        <f>IF(LEN($AA167)=0,"N",IF(LEN($AA167)&gt;1,"Error -- Availability entered in an incorrect format",IF($AA167='Control Panel'!$F$36,$AA167,IF($AA167='Control Panel'!$F$37,$AA167,IF($AA167='Control Panel'!$F$38,$AA167,IF($AA167='Control Panel'!$F$39,$AA167,IF($AA167='Control Panel'!$F$40,$AA167,IF($AA167='Control Panel'!$F$41,$AA167,"Error -- Availability entered in an incorrect format"))))))))</f>
        <v>N</v>
      </c>
    </row>
    <row r="168" spans="1:28" s="15" customFormat="1" x14ac:dyDescent="0.25">
      <c r="A168" s="7">
        <v>156</v>
      </c>
      <c r="B168" s="382" t="s">
        <v>1762</v>
      </c>
      <c r="C168" s="281" t="s">
        <v>5</v>
      </c>
      <c r="D168" s="231"/>
      <c r="E168" s="268"/>
      <c r="F168" s="215" t="str">
        <f t="shared" si="4"/>
        <v>N/A</v>
      </c>
      <c r="G168" s="6"/>
      <c r="AA168" s="15" t="str">
        <f t="shared" si="5"/>
        <v/>
      </c>
      <c r="AB168" s="15" t="str">
        <f>IF(LEN($AA168)=0,"N",IF(LEN($AA168)&gt;1,"Error -- Availability entered in an incorrect format",IF($AA168='Control Panel'!$F$36,$AA168,IF($AA168='Control Panel'!$F$37,$AA168,IF($AA168='Control Panel'!$F$38,$AA168,IF($AA168='Control Panel'!$F$39,$AA168,IF($AA168='Control Panel'!$F$40,$AA168,IF($AA168='Control Panel'!$F$41,$AA168,"Error -- Availability entered in an incorrect format"))))))))</f>
        <v>N</v>
      </c>
    </row>
    <row r="169" spans="1:28" s="15" customFormat="1" x14ac:dyDescent="0.25">
      <c r="A169" s="7">
        <v>157</v>
      </c>
      <c r="B169" s="382" t="s">
        <v>3391</v>
      </c>
      <c r="C169" s="281" t="s">
        <v>5</v>
      </c>
      <c r="D169" s="231"/>
      <c r="E169" s="268"/>
      <c r="F169" s="215" t="str">
        <f t="shared" si="4"/>
        <v>N/A</v>
      </c>
      <c r="G169" s="6"/>
      <c r="AA169" s="15" t="str">
        <f t="shared" si="5"/>
        <v/>
      </c>
      <c r="AB169" s="15" t="str">
        <f>IF(LEN($AA169)=0,"N",IF(LEN($AA169)&gt;1,"Error -- Availability entered in an incorrect format",IF($AA169='Control Panel'!$F$36,$AA169,IF($AA169='Control Panel'!$F$37,$AA169,IF($AA169='Control Panel'!$F$38,$AA169,IF($AA169='Control Panel'!$F$39,$AA169,IF($AA169='Control Panel'!$F$40,$AA169,IF($AA169='Control Panel'!$F$41,$AA169,"Error -- Availability entered in an incorrect format"))))))))</f>
        <v>N</v>
      </c>
    </row>
    <row r="170" spans="1:28" s="15" customFormat="1" x14ac:dyDescent="0.25">
      <c r="A170" s="7">
        <v>158</v>
      </c>
      <c r="B170" s="382" t="s">
        <v>3392</v>
      </c>
      <c r="C170" s="281" t="s">
        <v>5</v>
      </c>
      <c r="D170" s="231"/>
      <c r="E170" s="268"/>
      <c r="F170" s="215" t="str">
        <f t="shared" si="4"/>
        <v>N/A</v>
      </c>
      <c r="G170" s="6"/>
      <c r="AA170" s="15" t="str">
        <f t="shared" si="5"/>
        <v/>
      </c>
      <c r="AB170" s="15" t="str">
        <f>IF(LEN($AA170)=0,"N",IF(LEN($AA170)&gt;1,"Error -- Availability entered in an incorrect format",IF($AA170='Control Panel'!$F$36,$AA170,IF($AA170='Control Panel'!$F$37,$AA170,IF($AA170='Control Panel'!$F$38,$AA170,IF($AA170='Control Panel'!$F$39,$AA170,IF($AA170='Control Panel'!$F$40,$AA170,IF($AA170='Control Panel'!$F$41,$AA170,"Error -- Availability entered in an incorrect format"))))))))</f>
        <v>N</v>
      </c>
    </row>
    <row r="171" spans="1:28" s="15" customFormat="1" x14ac:dyDescent="0.25">
      <c r="A171" s="7">
        <v>159</v>
      </c>
      <c r="B171" s="380" t="s">
        <v>3393</v>
      </c>
      <c r="C171" s="284"/>
      <c r="D171" s="231"/>
      <c r="E171" s="268"/>
      <c r="F171" s="215" t="str">
        <f t="shared" si="4"/>
        <v>N/A</v>
      </c>
      <c r="G171" s="6"/>
      <c r="AA171" s="15" t="str">
        <f t="shared" si="5"/>
        <v/>
      </c>
      <c r="AB171" s="15" t="str">
        <f>IF(LEN($AA171)=0,"N",IF(LEN($AA171)&gt;1,"Error -- Availability entered in an incorrect format",IF($AA171='Control Panel'!$F$36,$AA171,IF($AA171='Control Panel'!$F$37,$AA171,IF($AA171='Control Panel'!$F$38,$AA171,IF($AA171='Control Panel'!$F$39,$AA171,IF($AA171='Control Panel'!$F$40,$AA171,IF($AA171='Control Panel'!$F$41,$AA171,"Error -- Availability entered in an incorrect format"))))))))</f>
        <v>N</v>
      </c>
    </row>
    <row r="172" spans="1:28" s="15" customFormat="1" x14ac:dyDescent="0.25">
      <c r="A172" s="7">
        <v>160</v>
      </c>
      <c r="B172" s="384" t="s">
        <v>3394</v>
      </c>
      <c r="C172" s="281" t="s">
        <v>5</v>
      </c>
      <c r="D172" s="231"/>
      <c r="E172" s="268"/>
      <c r="F172" s="215" t="str">
        <f t="shared" si="4"/>
        <v>N/A</v>
      </c>
      <c r="G172" s="6"/>
      <c r="AA172" s="15" t="str">
        <f t="shared" si="5"/>
        <v/>
      </c>
      <c r="AB172" s="15" t="str">
        <f>IF(LEN($AA172)=0,"N",IF(LEN($AA172)&gt;1,"Error -- Availability entered in an incorrect format",IF($AA172='Control Panel'!$F$36,$AA172,IF($AA172='Control Panel'!$F$37,$AA172,IF($AA172='Control Panel'!$F$38,$AA172,IF($AA172='Control Panel'!$F$39,$AA172,IF($AA172='Control Panel'!$F$40,$AA172,IF($AA172='Control Panel'!$F$41,$AA172,"Error -- Availability entered in an incorrect format"))))))))</f>
        <v>N</v>
      </c>
    </row>
    <row r="173" spans="1:28" s="15" customFormat="1" x14ac:dyDescent="0.25">
      <c r="A173" s="7">
        <v>161</v>
      </c>
      <c r="B173" s="384" t="s">
        <v>3395</v>
      </c>
      <c r="C173" s="281" t="s">
        <v>5</v>
      </c>
      <c r="D173" s="231"/>
      <c r="E173" s="268"/>
      <c r="F173" s="215" t="str">
        <f t="shared" si="4"/>
        <v>N/A</v>
      </c>
      <c r="G173" s="6"/>
      <c r="AA173" s="15" t="str">
        <f t="shared" si="5"/>
        <v/>
      </c>
      <c r="AB173" s="15" t="str">
        <f>IF(LEN($AA173)=0,"N",IF(LEN($AA173)&gt;1,"Error -- Availability entered in an incorrect format",IF($AA173='Control Panel'!$F$36,$AA173,IF($AA173='Control Panel'!$F$37,$AA173,IF($AA173='Control Panel'!$F$38,$AA173,IF($AA173='Control Panel'!$F$39,$AA173,IF($AA173='Control Panel'!$F$40,$AA173,IF($AA173='Control Panel'!$F$41,$AA173,"Error -- Availability entered in an incorrect format"))))))))</f>
        <v>N</v>
      </c>
    </row>
    <row r="174" spans="1:28" s="15" customFormat="1" x14ac:dyDescent="0.25">
      <c r="A174" s="7">
        <v>162</v>
      </c>
      <c r="B174" s="384" t="s">
        <v>3396</v>
      </c>
      <c r="C174" s="281" t="s">
        <v>5</v>
      </c>
      <c r="D174" s="231"/>
      <c r="E174" s="268"/>
      <c r="F174" s="215" t="str">
        <f t="shared" si="4"/>
        <v>N/A</v>
      </c>
      <c r="G174" s="6"/>
      <c r="AA174" s="15" t="str">
        <f t="shared" si="5"/>
        <v/>
      </c>
      <c r="AB174" s="15" t="str">
        <f>IF(LEN($AA174)=0,"N",IF(LEN($AA174)&gt;1,"Error -- Availability entered in an incorrect format",IF($AA174='Control Panel'!$F$36,$AA174,IF($AA174='Control Panel'!$F$37,$AA174,IF($AA174='Control Panel'!$F$38,$AA174,IF($AA174='Control Panel'!$F$39,$AA174,IF($AA174='Control Panel'!$F$40,$AA174,IF($AA174='Control Panel'!$F$41,$AA174,"Error -- Availability entered in an incorrect format"))))))))</f>
        <v>N</v>
      </c>
    </row>
    <row r="175" spans="1:28" s="15" customFormat="1" x14ac:dyDescent="0.25">
      <c r="A175" s="7">
        <v>163</v>
      </c>
      <c r="B175" s="384" t="s">
        <v>3397</v>
      </c>
      <c r="C175" s="281" t="s">
        <v>5</v>
      </c>
      <c r="D175" s="231"/>
      <c r="E175" s="268"/>
      <c r="F175" s="215" t="str">
        <f t="shared" si="4"/>
        <v>N/A</v>
      </c>
      <c r="G175" s="6"/>
      <c r="AA175" s="15" t="str">
        <f t="shared" si="5"/>
        <v/>
      </c>
      <c r="AB175" s="15" t="str">
        <f>IF(LEN($AA175)=0,"N",IF(LEN($AA175)&gt;1,"Error -- Availability entered in an incorrect format",IF($AA175='Control Panel'!$F$36,$AA175,IF($AA175='Control Panel'!$F$37,$AA175,IF($AA175='Control Panel'!$F$38,$AA175,IF($AA175='Control Panel'!$F$39,$AA175,IF($AA175='Control Panel'!$F$40,$AA175,IF($AA175='Control Panel'!$F$41,$AA175,"Error -- Availability entered in an incorrect format"))))))))</f>
        <v>N</v>
      </c>
    </row>
    <row r="176" spans="1:28" s="15" customFormat="1" x14ac:dyDescent="0.25">
      <c r="A176" s="7">
        <v>164</v>
      </c>
      <c r="B176" s="384" t="s">
        <v>3398</v>
      </c>
      <c r="C176" s="281" t="s">
        <v>5</v>
      </c>
      <c r="D176" s="231"/>
      <c r="E176" s="268"/>
      <c r="F176" s="215" t="str">
        <f t="shared" si="4"/>
        <v>N/A</v>
      </c>
      <c r="G176" s="6"/>
      <c r="AA176" s="15" t="str">
        <f t="shared" si="5"/>
        <v/>
      </c>
      <c r="AB176" s="15" t="str">
        <f>IF(LEN($AA176)=0,"N",IF(LEN($AA176)&gt;1,"Error -- Availability entered in an incorrect format",IF($AA176='Control Panel'!$F$36,$AA176,IF($AA176='Control Panel'!$F$37,$AA176,IF($AA176='Control Panel'!$F$38,$AA176,IF($AA176='Control Panel'!$F$39,$AA176,IF($AA176='Control Panel'!$F$40,$AA176,IF($AA176='Control Panel'!$F$41,$AA176,"Error -- Availability entered in an incorrect format"))))))))</f>
        <v>N</v>
      </c>
    </row>
    <row r="177" spans="1:28" s="15" customFormat="1" x14ac:dyDescent="0.25">
      <c r="A177" s="7">
        <v>165</v>
      </c>
      <c r="B177" s="385" t="s">
        <v>3399</v>
      </c>
      <c r="C177" s="284"/>
      <c r="D177" s="231"/>
      <c r="E177" s="268"/>
      <c r="F177" s="215" t="str">
        <f t="shared" si="4"/>
        <v>N/A</v>
      </c>
      <c r="G177" s="6"/>
      <c r="AA177" s="15" t="str">
        <f t="shared" si="5"/>
        <v/>
      </c>
      <c r="AB177" s="15" t="str">
        <f>IF(LEN($AA177)=0,"N",IF(LEN($AA177)&gt;1,"Error -- Availability entered in an incorrect format",IF($AA177='Control Panel'!$F$36,$AA177,IF($AA177='Control Panel'!$F$37,$AA177,IF($AA177='Control Panel'!$F$38,$AA177,IF($AA177='Control Panel'!$F$39,$AA177,IF($AA177='Control Panel'!$F$40,$AA177,IF($AA177='Control Panel'!$F$41,$AA177,"Error -- Availability entered in an incorrect format"))))))))</f>
        <v>N</v>
      </c>
    </row>
    <row r="178" spans="1:28" s="15" customFormat="1" x14ac:dyDescent="0.25">
      <c r="A178" s="7">
        <v>166</v>
      </c>
      <c r="B178" s="382" t="s">
        <v>3400</v>
      </c>
      <c r="C178" s="281" t="s">
        <v>5</v>
      </c>
      <c r="D178" s="231"/>
      <c r="E178" s="268"/>
      <c r="F178" s="215" t="str">
        <f t="shared" si="4"/>
        <v>N/A</v>
      </c>
      <c r="G178" s="6"/>
      <c r="AA178" s="15" t="str">
        <f t="shared" si="5"/>
        <v/>
      </c>
      <c r="AB178" s="15" t="str">
        <f>IF(LEN($AA178)=0,"N",IF(LEN($AA178)&gt;1,"Error -- Availability entered in an incorrect format",IF($AA178='Control Panel'!$F$36,$AA178,IF($AA178='Control Panel'!$F$37,$AA178,IF($AA178='Control Panel'!$F$38,$AA178,IF($AA178='Control Panel'!$F$39,$AA178,IF($AA178='Control Panel'!$F$40,$AA178,IF($AA178='Control Panel'!$F$41,$AA178,"Error -- Availability entered in an incorrect format"))))))))</f>
        <v>N</v>
      </c>
    </row>
    <row r="179" spans="1:28" s="15" customFormat="1" x14ac:dyDescent="0.25">
      <c r="A179" s="7">
        <v>167</v>
      </c>
      <c r="B179" s="382" t="s">
        <v>3401</v>
      </c>
      <c r="C179" s="281" t="s">
        <v>5</v>
      </c>
      <c r="D179" s="231"/>
      <c r="E179" s="268"/>
      <c r="F179" s="215" t="str">
        <f t="shared" si="4"/>
        <v>N/A</v>
      </c>
      <c r="G179" s="6"/>
      <c r="AA179" s="15" t="str">
        <f t="shared" si="5"/>
        <v/>
      </c>
      <c r="AB179" s="15" t="str">
        <f>IF(LEN($AA179)=0,"N",IF(LEN($AA179)&gt;1,"Error -- Availability entered in an incorrect format",IF($AA179='Control Panel'!$F$36,$AA179,IF($AA179='Control Panel'!$F$37,$AA179,IF($AA179='Control Panel'!$F$38,$AA179,IF($AA179='Control Panel'!$F$39,$AA179,IF($AA179='Control Panel'!$F$40,$AA179,IF($AA179='Control Panel'!$F$41,$AA179,"Error -- Availability entered in an incorrect format"))))))))</f>
        <v>N</v>
      </c>
    </row>
    <row r="180" spans="1:28" s="15" customFormat="1" x14ac:dyDescent="0.25">
      <c r="A180" s="7">
        <v>168</v>
      </c>
      <c r="B180" s="382" t="s">
        <v>3402</v>
      </c>
      <c r="C180" s="281" t="s">
        <v>5</v>
      </c>
      <c r="D180" s="231"/>
      <c r="E180" s="268"/>
      <c r="F180" s="215" t="str">
        <f t="shared" si="4"/>
        <v>N/A</v>
      </c>
      <c r="G180" s="6"/>
      <c r="AA180" s="15" t="str">
        <f t="shared" si="5"/>
        <v/>
      </c>
      <c r="AB180" s="15" t="str">
        <f>IF(LEN($AA180)=0,"N",IF(LEN($AA180)&gt;1,"Error -- Availability entered in an incorrect format",IF($AA180='Control Panel'!$F$36,$AA180,IF($AA180='Control Panel'!$F$37,$AA180,IF($AA180='Control Panel'!$F$38,$AA180,IF($AA180='Control Panel'!$F$39,$AA180,IF($AA180='Control Panel'!$F$40,$AA180,IF($AA180='Control Panel'!$F$41,$AA180,"Error -- Availability entered in an incorrect format"))))))))</f>
        <v>N</v>
      </c>
    </row>
    <row r="181" spans="1:28" s="15" customFormat="1" x14ac:dyDescent="0.25">
      <c r="A181" s="7">
        <v>169</v>
      </c>
      <c r="B181" s="382" t="s">
        <v>3403</v>
      </c>
      <c r="C181" s="281" t="s">
        <v>5</v>
      </c>
      <c r="D181" s="231"/>
      <c r="E181" s="268"/>
      <c r="F181" s="215" t="str">
        <f t="shared" si="4"/>
        <v>N/A</v>
      </c>
      <c r="G181" s="6"/>
      <c r="AA181" s="15" t="str">
        <f t="shared" si="5"/>
        <v/>
      </c>
      <c r="AB181" s="15" t="str">
        <f>IF(LEN($AA181)=0,"N",IF(LEN($AA181)&gt;1,"Error -- Availability entered in an incorrect format",IF($AA181='Control Panel'!$F$36,$AA181,IF($AA181='Control Panel'!$F$37,$AA181,IF($AA181='Control Panel'!$F$38,$AA181,IF($AA181='Control Panel'!$F$39,$AA181,IF($AA181='Control Panel'!$F$40,$AA181,IF($AA181='Control Panel'!$F$41,$AA181,"Error -- Availability entered in an incorrect format"))))))))</f>
        <v>N</v>
      </c>
    </row>
    <row r="182" spans="1:28" s="15" customFormat="1" x14ac:dyDescent="0.25">
      <c r="A182" s="7">
        <v>170</v>
      </c>
      <c r="B182" s="382" t="s">
        <v>3404</v>
      </c>
      <c r="C182" s="281" t="s">
        <v>5</v>
      </c>
      <c r="D182" s="231"/>
      <c r="E182" s="268"/>
      <c r="F182" s="215" t="str">
        <f t="shared" si="4"/>
        <v>N/A</v>
      </c>
      <c r="G182" s="6"/>
      <c r="AA182" s="15" t="str">
        <f t="shared" si="5"/>
        <v/>
      </c>
      <c r="AB182" s="15" t="str">
        <f>IF(LEN($AA182)=0,"N",IF(LEN($AA182)&gt;1,"Error -- Availability entered in an incorrect format",IF($AA182='Control Panel'!$F$36,$AA182,IF($AA182='Control Panel'!$F$37,$AA182,IF($AA182='Control Panel'!$F$38,$AA182,IF($AA182='Control Panel'!$F$39,$AA182,IF($AA182='Control Panel'!$F$40,$AA182,IF($AA182='Control Panel'!$F$41,$AA182,"Error -- Availability entered in an incorrect format"))))))))</f>
        <v>N</v>
      </c>
    </row>
    <row r="183" spans="1:28" s="15" customFormat="1" x14ac:dyDescent="0.25">
      <c r="A183" s="7">
        <v>171</v>
      </c>
      <c r="B183" s="382" t="s">
        <v>3405</v>
      </c>
      <c r="C183" s="281" t="s">
        <v>5</v>
      </c>
      <c r="D183" s="231"/>
      <c r="E183" s="268"/>
      <c r="F183" s="215" t="str">
        <f t="shared" si="4"/>
        <v>N/A</v>
      </c>
      <c r="G183" s="6"/>
      <c r="AA183" s="15" t="str">
        <f t="shared" si="5"/>
        <v/>
      </c>
      <c r="AB183" s="15" t="str">
        <f>IF(LEN($AA183)=0,"N",IF(LEN($AA183)&gt;1,"Error -- Availability entered in an incorrect format",IF($AA183='Control Panel'!$F$36,$AA183,IF($AA183='Control Panel'!$F$37,$AA183,IF($AA183='Control Panel'!$F$38,$AA183,IF($AA183='Control Panel'!$F$39,$AA183,IF($AA183='Control Panel'!$F$40,$AA183,IF($AA183='Control Panel'!$F$41,$AA183,"Error -- Availability entered in an incorrect format"))))))))</f>
        <v>N</v>
      </c>
    </row>
    <row r="184" spans="1:28" s="15" customFormat="1" x14ac:dyDescent="0.25">
      <c r="A184" s="7">
        <v>172</v>
      </c>
      <c r="B184" s="382" t="s">
        <v>3406</v>
      </c>
      <c r="C184" s="281" t="s">
        <v>5</v>
      </c>
      <c r="D184" s="231"/>
      <c r="E184" s="268"/>
      <c r="F184" s="215" t="str">
        <f t="shared" si="4"/>
        <v>N/A</v>
      </c>
      <c r="G184" s="6"/>
      <c r="AA184" s="15" t="str">
        <f t="shared" si="5"/>
        <v/>
      </c>
      <c r="AB184" s="15" t="str">
        <f>IF(LEN($AA184)=0,"N",IF(LEN($AA184)&gt;1,"Error -- Availability entered in an incorrect format",IF($AA184='Control Panel'!$F$36,$AA184,IF($AA184='Control Panel'!$F$37,$AA184,IF($AA184='Control Panel'!$F$38,$AA184,IF($AA184='Control Panel'!$F$39,$AA184,IF($AA184='Control Panel'!$F$40,$AA184,IF($AA184='Control Panel'!$F$41,$AA184,"Error -- Availability entered in an incorrect format"))))))))</f>
        <v>N</v>
      </c>
    </row>
    <row r="185" spans="1:28" s="15" customFormat="1" ht="30" x14ac:dyDescent="0.25">
      <c r="A185" s="7">
        <v>173</v>
      </c>
      <c r="B185" s="382" t="s">
        <v>3407</v>
      </c>
      <c r="C185" s="281" t="s">
        <v>5</v>
      </c>
      <c r="D185" s="231"/>
      <c r="E185" s="268"/>
      <c r="F185" s="215" t="str">
        <f t="shared" si="4"/>
        <v>N/A</v>
      </c>
      <c r="G185" s="6"/>
      <c r="AA185" s="15" t="str">
        <f t="shared" si="5"/>
        <v/>
      </c>
      <c r="AB185" s="15" t="str">
        <f>IF(LEN($AA185)=0,"N",IF(LEN($AA185)&gt;1,"Error -- Availability entered in an incorrect format",IF($AA185='Control Panel'!$F$36,$AA185,IF($AA185='Control Panel'!$F$37,$AA185,IF($AA185='Control Panel'!$F$38,$AA185,IF($AA185='Control Panel'!$F$39,$AA185,IF($AA185='Control Panel'!$F$40,$AA185,IF($AA185='Control Panel'!$F$41,$AA185,"Error -- Availability entered in an incorrect format"))))))))</f>
        <v>N</v>
      </c>
    </row>
    <row r="186" spans="1:28" s="15" customFormat="1" x14ac:dyDescent="0.25">
      <c r="A186" s="7">
        <v>174</v>
      </c>
      <c r="B186" s="382" t="s">
        <v>3408</v>
      </c>
      <c r="C186" s="281" t="s">
        <v>5</v>
      </c>
      <c r="D186" s="231"/>
      <c r="E186" s="268"/>
      <c r="F186" s="215" t="str">
        <f t="shared" si="4"/>
        <v>N/A</v>
      </c>
      <c r="G186" s="6"/>
      <c r="AA186" s="15" t="str">
        <f t="shared" si="5"/>
        <v/>
      </c>
      <c r="AB186" s="15" t="str">
        <f>IF(LEN($AA186)=0,"N",IF(LEN($AA186)&gt;1,"Error -- Availability entered in an incorrect format",IF($AA186='Control Panel'!$F$36,$AA186,IF($AA186='Control Panel'!$F$37,$AA186,IF($AA186='Control Panel'!$F$38,$AA186,IF($AA186='Control Panel'!$F$39,$AA186,IF($AA186='Control Panel'!$F$40,$AA186,IF($AA186='Control Panel'!$F$41,$AA186,"Error -- Availability entered in an incorrect format"))))))))</f>
        <v>N</v>
      </c>
    </row>
    <row r="187" spans="1:28" s="15" customFormat="1" ht="30" x14ac:dyDescent="0.25">
      <c r="A187" s="7">
        <v>175</v>
      </c>
      <c r="B187" s="382" t="s">
        <v>3409</v>
      </c>
      <c r="C187" s="281" t="s">
        <v>5</v>
      </c>
      <c r="D187" s="231"/>
      <c r="E187" s="268"/>
      <c r="F187" s="215" t="str">
        <f t="shared" si="4"/>
        <v>N/A</v>
      </c>
      <c r="G187" s="6"/>
      <c r="AA187" s="15" t="str">
        <f t="shared" si="5"/>
        <v/>
      </c>
      <c r="AB187" s="15" t="str">
        <f>IF(LEN($AA187)=0,"N",IF(LEN($AA187)&gt;1,"Error -- Availability entered in an incorrect format",IF($AA187='Control Panel'!$F$36,$AA187,IF($AA187='Control Panel'!$F$37,$AA187,IF($AA187='Control Panel'!$F$38,$AA187,IF($AA187='Control Panel'!$F$39,$AA187,IF($AA187='Control Panel'!$F$40,$AA187,IF($AA187='Control Panel'!$F$41,$AA187,"Error -- Availability entered in an incorrect format"))))))))</f>
        <v>N</v>
      </c>
    </row>
    <row r="188" spans="1:28" s="15" customFormat="1" x14ac:dyDescent="0.25">
      <c r="A188" s="7">
        <v>176</v>
      </c>
      <c r="B188" s="382" t="s">
        <v>3410</v>
      </c>
      <c r="C188" s="281" t="s">
        <v>5</v>
      </c>
      <c r="D188" s="231"/>
      <c r="E188" s="268"/>
      <c r="F188" s="215" t="str">
        <f t="shared" si="4"/>
        <v>N/A</v>
      </c>
      <c r="G188" s="6"/>
      <c r="AA188" s="15" t="str">
        <f t="shared" si="5"/>
        <v/>
      </c>
      <c r="AB188" s="15" t="str">
        <f>IF(LEN($AA188)=0,"N",IF(LEN($AA188)&gt;1,"Error -- Availability entered in an incorrect format",IF($AA188='Control Panel'!$F$36,$AA188,IF($AA188='Control Panel'!$F$37,$AA188,IF($AA188='Control Panel'!$F$38,$AA188,IF($AA188='Control Panel'!$F$39,$AA188,IF($AA188='Control Panel'!$F$40,$AA188,IF($AA188='Control Panel'!$F$41,$AA188,"Error -- Availability entered in an incorrect format"))))))))</f>
        <v>N</v>
      </c>
    </row>
    <row r="189" spans="1:28" s="15" customFormat="1" x14ac:dyDescent="0.25">
      <c r="A189" s="7">
        <v>177</v>
      </c>
      <c r="B189" s="382" t="s">
        <v>3376</v>
      </c>
      <c r="C189" s="281" t="s">
        <v>5</v>
      </c>
      <c r="D189" s="231"/>
      <c r="E189" s="268"/>
      <c r="F189" s="215" t="str">
        <f t="shared" si="4"/>
        <v>N/A</v>
      </c>
      <c r="G189" s="6"/>
      <c r="AA189" s="15" t="str">
        <f t="shared" si="5"/>
        <v/>
      </c>
      <c r="AB189" s="15" t="str">
        <f>IF(LEN($AA189)=0,"N",IF(LEN($AA189)&gt;1,"Error -- Availability entered in an incorrect format",IF($AA189='Control Panel'!$F$36,$AA189,IF($AA189='Control Panel'!$F$37,$AA189,IF($AA189='Control Panel'!$F$38,$AA189,IF($AA189='Control Panel'!$F$39,$AA189,IF($AA189='Control Panel'!$F$40,$AA189,IF($AA189='Control Panel'!$F$41,$AA189,"Error -- Availability entered in an incorrect format"))))))))</f>
        <v>N</v>
      </c>
    </row>
    <row r="190" spans="1:28" s="15" customFormat="1" x14ac:dyDescent="0.25">
      <c r="A190" s="7">
        <v>178</v>
      </c>
      <c r="B190" s="382" t="s">
        <v>3411</v>
      </c>
      <c r="C190" s="281" t="s">
        <v>5</v>
      </c>
      <c r="D190" s="231"/>
      <c r="E190" s="268"/>
      <c r="F190" s="215" t="str">
        <f t="shared" si="4"/>
        <v>N/A</v>
      </c>
      <c r="G190" s="6"/>
      <c r="AA190" s="15" t="str">
        <f t="shared" si="5"/>
        <v/>
      </c>
      <c r="AB190" s="15" t="str">
        <f>IF(LEN($AA190)=0,"N",IF(LEN($AA190)&gt;1,"Error -- Availability entered in an incorrect format",IF($AA190='Control Panel'!$F$36,$AA190,IF($AA190='Control Panel'!$F$37,$AA190,IF($AA190='Control Panel'!$F$38,$AA190,IF($AA190='Control Panel'!$F$39,$AA190,IF($AA190='Control Panel'!$F$40,$AA190,IF($AA190='Control Panel'!$F$41,$AA190,"Error -- Availability entered in an incorrect format"))))))))</f>
        <v>N</v>
      </c>
    </row>
    <row r="191" spans="1:28" s="15" customFormat="1" x14ac:dyDescent="0.25">
      <c r="A191" s="7">
        <v>179</v>
      </c>
      <c r="B191" s="382" t="s">
        <v>3412</v>
      </c>
      <c r="C191" s="281" t="s">
        <v>5</v>
      </c>
      <c r="D191" s="231"/>
      <c r="E191" s="268"/>
      <c r="F191" s="215" t="str">
        <f t="shared" si="4"/>
        <v>N/A</v>
      </c>
      <c r="G191" s="6"/>
      <c r="AA191" s="15" t="str">
        <f t="shared" si="5"/>
        <v/>
      </c>
      <c r="AB191" s="15" t="str">
        <f>IF(LEN($AA191)=0,"N",IF(LEN($AA191)&gt;1,"Error -- Availability entered in an incorrect format",IF($AA191='Control Panel'!$F$36,$AA191,IF($AA191='Control Panel'!$F$37,$AA191,IF($AA191='Control Panel'!$F$38,$AA191,IF($AA191='Control Panel'!$F$39,$AA191,IF($AA191='Control Panel'!$F$40,$AA191,IF($AA191='Control Panel'!$F$41,$AA191,"Error -- Availability entered in an incorrect format"))))))))</f>
        <v>N</v>
      </c>
    </row>
    <row r="192" spans="1:28" s="15" customFormat="1" x14ac:dyDescent="0.25">
      <c r="A192" s="7">
        <v>180</v>
      </c>
      <c r="B192" s="382" t="s">
        <v>3413</v>
      </c>
      <c r="C192" s="281" t="s">
        <v>5</v>
      </c>
      <c r="D192" s="231"/>
      <c r="E192" s="268"/>
      <c r="F192" s="215" t="str">
        <f t="shared" si="4"/>
        <v>N/A</v>
      </c>
      <c r="G192" s="6"/>
      <c r="AA192" s="15" t="str">
        <f t="shared" si="5"/>
        <v/>
      </c>
      <c r="AB192" s="15" t="str">
        <f>IF(LEN($AA192)=0,"N",IF(LEN($AA192)&gt;1,"Error -- Availability entered in an incorrect format",IF($AA192='Control Panel'!$F$36,$AA192,IF($AA192='Control Panel'!$F$37,$AA192,IF($AA192='Control Panel'!$F$38,$AA192,IF($AA192='Control Panel'!$F$39,$AA192,IF($AA192='Control Panel'!$F$40,$AA192,IF($AA192='Control Panel'!$F$41,$AA192,"Error -- Availability entered in an incorrect format"))))))))</f>
        <v>N</v>
      </c>
    </row>
    <row r="193" spans="1:28" s="15" customFormat="1" x14ac:dyDescent="0.25">
      <c r="A193" s="7">
        <v>181</v>
      </c>
      <c r="B193" s="382" t="s">
        <v>3414</v>
      </c>
      <c r="C193" s="281" t="s">
        <v>5</v>
      </c>
      <c r="D193" s="231"/>
      <c r="E193" s="268"/>
      <c r="F193" s="215" t="str">
        <f t="shared" si="4"/>
        <v>N/A</v>
      </c>
      <c r="G193" s="6"/>
      <c r="AA193" s="15" t="str">
        <f t="shared" si="5"/>
        <v/>
      </c>
      <c r="AB193" s="15" t="str">
        <f>IF(LEN($AA193)=0,"N",IF(LEN($AA193)&gt;1,"Error -- Availability entered in an incorrect format",IF($AA193='Control Panel'!$F$36,$AA193,IF($AA193='Control Panel'!$F$37,$AA193,IF($AA193='Control Panel'!$F$38,$AA193,IF($AA193='Control Panel'!$F$39,$AA193,IF($AA193='Control Panel'!$F$40,$AA193,IF($AA193='Control Panel'!$F$41,$AA193,"Error -- Availability entered in an incorrect format"))))))))</f>
        <v>N</v>
      </c>
    </row>
    <row r="194" spans="1:28" s="15" customFormat="1" x14ac:dyDescent="0.25">
      <c r="A194" s="7">
        <v>182</v>
      </c>
      <c r="B194" s="380" t="s">
        <v>3415</v>
      </c>
      <c r="C194" s="281" t="s">
        <v>6</v>
      </c>
      <c r="D194" s="231"/>
      <c r="E194" s="268"/>
      <c r="F194" s="215" t="str">
        <f t="shared" si="4"/>
        <v>N/A</v>
      </c>
      <c r="G194" s="6"/>
      <c r="AA194" s="15" t="str">
        <f t="shared" si="5"/>
        <v/>
      </c>
      <c r="AB194" s="15" t="str">
        <f>IF(LEN($AA194)=0,"N",IF(LEN($AA194)&gt;1,"Error -- Availability entered in an incorrect format",IF($AA194='Control Panel'!$F$36,$AA194,IF($AA194='Control Panel'!$F$37,$AA194,IF($AA194='Control Panel'!$F$38,$AA194,IF($AA194='Control Panel'!$F$39,$AA194,IF($AA194='Control Panel'!$F$40,$AA194,IF($AA194='Control Panel'!$F$41,$AA194,"Error -- Availability entered in an incorrect format"))))))))</f>
        <v>N</v>
      </c>
    </row>
    <row r="195" spans="1:28" s="15" customFormat="1" x14ac:dyDescent="0.25">
      <c r="A195" s="7">
        <v>183</v>
      </c>
      <c r="B195" s="380" t="s">
        <v>3416</v>
      </c>
      <c r="C195" s="284"/>
      <c r="D195" s="231"/>
      <c r="E195" s="268"/>
      <c r="F195" s="215" t="str">
        <f t="shared" si="4"/>
        <v>N/A</v>
      </c>
      <c r="G195" s="6"/>
      <c r="AA195" s="15" t="str">
        <f t="shared" si="5"/>
        <v/>
      </c>
      <c r="AB195" s="15" t="str">
        <f>IF(LEN($AA195)=0,"N",IF(LEN($AA195)&gt;1,"Error -- Availability entered in an incorrect format",IF($AA195='Control Panel'!$F$36,$AA195,IF($AA195='Control Panel'!$F$37,$AA195,IF($AA195='Control Panel'!$F$38,$AA195,IF($AA195='Control Panel'!$F$39,$AA195,IF($AA195='Control Panel'!$F$40,$AA195,IF($AA195='Control Panel'!$F$41,$AA195,"Error -- Availability entered in an incorrect format"))))))))</f>
        <v>N</v>
      </c>
    </row>
    <row r="196" spans="1:28" s="15" customFormat="1" x14ac:dyDescent="0.25">
      <c r="A196" s="7">
        <v>184</v>
      </c>
      <c r="B196" s="382" t="s">
        <v>3417</v>
      </c>
      <c r="C196" s="281" t="s">
        <v>5</v>
      </c>
      <c r="D196" s="231"/>
      <c r="E196" s="268"/>
      <c r="F196" s="215" t="str">
        <f t="shared" si="4"/>
        <v>N/A</v>
      </c>
      <c r="G196" s="6"/>
      <c r="AA196" s="15" t="str">
        <f t="shared" si="5"/>
        <v/>
      </c>
      <c r="AB196" s="15" t="str">
        <f>IF(LEN($AA196)=0,"N",IF(LEN($AA196)&gt;1,"Error -- Availability entered in an incorrect format",IF($AA196='Control Panel'!$F$36,$AA196,IF($AA196='Control Panel'!$F$37,$AA196,IF($AA196='Control Panel'!$F$38,$AA196,IF($AA196='Control Panel'!$F$39,$AA196,IF($AA196='Control Panel'!$F$40,$AA196,IF($AA196='Control Panel'!$F$41,$AA196,"Error -- Availability entered in an incorrect format"))))))))</f>
        <v>N</v>
      </c>
    </row>
    <row r="197" spans="1:28" s="15" customFormat="1" x14ac:dyDescent="0.25">
      <c r="A197" s="7">
        <v>185</v>
      </c>
      <c r="B197" s="382" t="s">
        <v>3374</v>
      </c>
      <c r="C197" s="281" t="s">
        <v>5</v>
      </c>
      <c r="D197" s="231"/>
      <c r="E197" s="268"/>
      <c r="F197" s="215" t="str">
        <f t="shared" si="4"/>
        <v>N/A</v>
      </c>
      <c r="G197" s="6"/>
      <c r="AA197" s="15" t="str">
        <f t="shared" si="5"/>
        <v/>
      </c>
      <c r="AB197" s="15" t="str">
        <f>IF(LEN($AA197)=0,"N",IF(LEN($AA197)&gt;1,"Error -- Availability entered in an incorrect format",IF($AA197='Control Panel'!$F$36,$AA197,IF($AA197='Control Panel'!$F$37,$AA197,IF($AA197='Control Panel'!$F$38,$AA197,IF($AA197='Control Panel'!$F$39,$AA197,IF($AA197='Control Panel'!$F$40,$AA197,IF($AA197='Control Panel'!$F$41,$AA197,"Error -- Availability entered in an incorrect format"))))))))</f>
        <v>N</v>
      </c>
    </row>
    <row r="198" spans="1:28" s="15" customFormat="1" x14ac:dyDescent="0.25">
      <c r="A198" s="7">
        <v>186</v>
      </c>
      <c r="B198" s="382" t="s">
        <v>3376</v>
      </c>
      <c r="C198" s="281" t="s">
        <v>5</v>
      </c>
      <c r="D198" s="231"/>
      <c r="E198" s="268"/>
      <c r="F198" s="215" t="str">
        <f t="shared" si="4"/>
        <v>N/A</v>
      </c>
      <c r="G198" s="6"/>
      <c r="AA198" s="15" t="str">
        <f t="shared" si="5"/>
        <v/>
      </c>
      <c r="AB198" s="15" t="str">
        <f>IF(LEN($AA198)=0,"N",IF(LEN($AA198)&gt;1,"Error -- Availability entered in an incorrect format",IF($AA198='Control Panel'!$F$36,$AA198,IF($AA198='Control Panel'!$F$37,$AA198,IF($AA198='Control Panel'!$F$38,$AA198,IF($AA198='Control Panel'!$F$39,$AA198,IF($AA198='Control Panel'!$F$40,$AA198,IF($AA198='Control Panel'!$F$41,$AA198,"Error -- Availability entered in an incorrect format"))))))))</f>
        <v>N</v>
      </c>
    </row>
    <row r="199" spans="1:28" s="15" customFormat="1" ht="30" x14ac:dyDescent="0.25">
      <c r="A199" s="7">
        <v>187</v>
      </c>
      <c r="B199" s="385" t="s">
        <v>3418</v>
      </c>
      <c r="C199" s="281" t="s">
        <v>5</v>
      </c>
      <c r="D199" s="231"/>
      <c r="E199" s="268"/>
      <c r="F199" s="215" t="str">
        <f t="shared" si="4"/>
        <v>N/A</v>
      </c>
      <c r="G199" s="6"/>
      <c r="AA199" s="15" t="str">
        <f t="shared" si="5"/>
        <v/>
      </c>
      <c r="AB199" s="15" t="str">
        <f>IF(LEN($AA199)=0,"N",IF(LEN($AA199)&gt;1,"Error -- Availability entered in an incorrect format",IF($AA199='Control Panel'!$F$36,$AA199,IF($AA199='Control Panel'!$F$37,$AA199,IF($AA199='Control Panel'!$F$38,$AA199,IF($AA199='Control Panel'!$F$39,$AA199,IF($AA199='Control Panel'!$F$40,$AA199,IF($AA199='Control Panel'!$F$41,$AA199,"Error -- Availability entered in an incorrect format"))))))))</f>
        <v>N</v>
      </c>
    </row>
    <row r="200" spans="1:28" s="15" customFormat="1" x14ac:dyDescent="0.25">
      <c r="A200" s="7">
        <v>188</v>
      </c>
      <c r="B200" s="380" t="s">
        <v>3419</v>
      </c>
      <c r="C200" s="281" t="s">
        <v>5</v>
      </c>
      <c r="D200" s="231"/>
      <c r="E200" s="268"/>
      <c r="F200" s="215" t="str">
        <f t="shared" si="4"/>
        <v>N/A</v>
      </c>
      <c r="G200" s="6"/>
      <c r="AA200" s="15" t="str">
        <f t="shared" si="5"/>
        <v/>
      </c>
      <c r="AB200" s="15" t="str">
        <f>IF(LEN($AA200)=0,"N",IF(LEN($AA200)&gt;1,"Error -- Availability entered in an incorrect format",IF($AA200='Control Panel'!$F$36,$AA200,IF($AA200='Control Panel'!$F$37,$AA200,IF($AA200='Control Panel'!$F$38,$AA200,IF($AA200='Control Panel'!$F$39,$AA200,IF($AA200='Control Panel'!$F$40,$AA200,IF($AA200='Control Panel'!$F$41,$AA200,"Error -- Availability entered in an incorrect format"))))))))</f>
        <v>N</v>
      </c>
    </row>
    <row r="201" spans="1:28" s="15" customFormat="1" ht="45" x14ac:dyDescent="0.25">
      <c r="A201" s="7">
        <v>189</v>
      </c>
      <c r="B201" s="380" t="s">
        <v>3420</v>
      </c>
      <c r="C201" s="281" t="s">
        <v>5</v>
      </c>
      <c r="D201" s="231"/>
      <c r="E201" s="268"/>
      <c r="F201" s="215" t="str">
        <f t="shared" si="4"/>
        <v>N/A</v>
      </c>
      <c r="G201" s="6"/>
      <c r="AA201" s="15" t="str">
        <f t="shared" si="5"/>
        <v/>
      </c>
      <c r="AB201" s="15" t="str">
        <f>IF(LEN($AA201)=0,"N",IF(LEN($AA201)&gt;1,"Error -- Availability entered in an incorrect format",IF($AA201='Control Panel'!$F$36,$AA201,IF($AA201='Control Panel'!$F$37,$AA201,IF($AA201='Control Panel'!$F$38,$AA201,IF($AA201='Control Panel'!$F$39,$AA201,IF($AA201='Control Panel'!$F$40,$AA201,IF($AA201='Control Panel'!$F$41,$AA201,"Error -- Availability entered in an incorrect format"))))))))</f>
        <v>N</v>
      </c>
    </row>
    <row r="202" spans="1:28" s="15" customFormat="1" ht="30" x14ac:dyDescent="0.25">
      <c r="A202" s="7">
        <v>190</v>
      </c>
      <c r="B202" s="380" t="s">
        <v>3421</v>
      </c>
      <c r="C202" s="281" t="s">
        <v>5</v>
      </c>
      <c r="D202" s="231"/>
      <c r="E202" s="268"/>
      <c r="F202" s="215" t="str">
        <f t="shared" si="4"/>
        <v>N/A</v>
      </c>
      <c r="G202" s="6"/>
      <c r="AA202" s="15" t="str">
        <f t="shared" si="5"/>
        <v/>
      </c>
      <c r="AB202" s="15" t="str">
        <f>IF(LEN($AA202)=0,"N",IF(LEN($AA202)&gt;1,"Error -- Availability entered in an incorrect format",IF($AA202='Control Panel'!$F$36,$AA202,IF($AA202='Control Panel'!$F$37,$AA202,IF($AA202='Control Panel'!$F$38,$AA202,IF($AA202='Control Panel'!$F$39,$AA202,IF($AA202='Control Panel'!$F$40,$AA202,IF($AA202='Control Panel'!$F$41,$AA202,"Error -- Availability entered in an incorrect format"))))))))</f>
        <v>N</v>
      </c>
    </row>
    <row r="203" spans="1:28" s="15" customFormat="1" x14ac:dyDescent="0.25">
      <c r="A203" s="7">
        <v>191</v>
      </c>
      <c r="B203" s="380" t="s">
        <v>3422</v>
      </c>
      <c r="C203" s="281" t="s">
        <v>5</v>
      </c>
      <c r="D203" s="231"/>
      <c r="E203" s="268"/>
      <c r="F203" s="215" t="str">
        <f t="shared" si="4"/>
        <v>N/A</v>
      </c>
      <c r="G203" s="6"/>
      <c r="AA203" s="15" t="str">
        <f t="shared" si="5"/>
        <v/>
      </c>
      <c r="AB203" s="15" t="str">
        <f>IF(LEN($AA203)=0,"N",IF(LEN($AA203)&gt;1,"Error -- Availability entered in an incorrect format",IF($AA203='Control Panel'!$F$36,$AA203,IF($AA203='Control Panel'!$F$37,$AA203,IF($AA203='Control Panel'!$F$38,$AA203,IF($AA203='Control Panel'!$F$39,$AA203,IF($AA203='Control Panel'!$F$40,$AA203,IF($AA203='Control Panel'!$F$41,$AA203,"Error -- Availability entered in an incorrect format"))))))))</f>
        <v>N</v>
      </c>
    </row>
    <row r="204" spans="1:28" s="15" customFormat="1" x14ac:dyDescent="0.25">
      <c r="A204" s="7">
        <v>192</v>
      </c>
      <c r="B204" s="380" t="s">
        <v>3423</v>
      </c>
      <c r="C204" s="281" t="s">
        <v>5</v>
      </c>
      <c r="D204" s="231"/>
      <c r="E204" s="268"/>
      <c r="F204" s="215" t="str">
        <f t="shared" si="4"/>
        <v>N/A</v>
      </c>
      <c r="G204" s="6"/>
      <c r="AA204" s="15" t="str">
        <f t="shared" si="5"/>
        <v/>
      </c>
      <c r="AB204" s="15" t="str">
        <f>IF(LEN($AA204)=0,"N",IF(LEN($AA204)&gt;1,"Error -- Availability entered in an incorrect format",IF($AA204='Control Panel'!$F$36,$AA204,IF($AA204='Control Panel'!$F$37,$AA204,IF($AA204='Control Panel'!$F$38,$AA204,IF($AA204='Control Panel'!$F$39,$AA204,IF($AA204='Control Panel'!$F$40,$AA204,IF($AA204='Control Panel'!$F$41,$AA204,"Error -- Availability entered in an incorrect format"))))))))</f>
        <v>N</v>
      </c>
    </row>
    <row r="205" spans="1:28" s="15" customFormat="1" x14ac:dyDescent="0.25">
      <c r="A205" s="7">
        <v>193</v>
      </c>
      <c r="B205" s="380" t="s">
        <v>3424</v>
      </c>
      <c r="C205" s="281" t="s">
        <v>5</v>
      </c>
      <c r="D205" s="231"/>
      <c r="E205" s="268"/>
      <c r="F205" s="215" t="str">
        <f t="shared" si="4"/>
        <v>N/A</v>
      </c>
      <c r="G205" s="6"/>
      <c r="AA205" s="15" t="str">
        <f t="shared" si="5"/>
        <v/>
      </c>
      <c r="AB205" s="15" t="str">
        <f>IF(LEN($AA205)=0,"N",IF(LEN($AA205)&gt;1,"Error -- Availability entered in an incorrect format",IF($AA205='Control Panel'!$F$36,$AA205,IF($AA205='Control Panel'!$F$37,$AA205,IF($AA205='Control Panel'!$F$38,$AA205,IF($AA205='Control Panel'!$F$39,$AA205,IF($AA205='Control Panel'!$F$40,$AA205,IF($AA205='Control Panel'!$F$41,$AA205,"Error -- Availability entered in an incorrect format"))))))))</f>
        <v>N</v>
      </c>
    </row>
  </sheetData>
  <sheetProtection password="E125" sheet="1" objects="1" scenarios="1" formatCells="0" formatRows="0"/>
  <protectedRanges>
    <protectedRange sqref="D1:G1048576" name="Range1"/>
  </protectedRanges>
  <mergeCells count="12">
    <mergeCell ref="A11:G11"/>
    <mergeCell ref="A10:C10"/>
    <mergeCell ref="D10:G10"/>
    <mergeCell ref="A1:G1"/>
    <mergeCell ref="B2:G2"/>
    <mergeCell ref="B3:G3"/>
    <mergeCell ref="B4:G4"/>
    <mergeCell ref="B5:G5"/>
    <mergeCell ref="B6:G6"/>
    <mergeCell ref="B7:G7"/>
    <mergeCell ref="B8:G8"/>
    <mergeCell ref="A9:G9"/>
  </mergeCells>
  <conditionalFormatting sqref="A13:A205 C13:E205 G13:G205">
    <cfRule type="expression" dxfId="69" priority="5">
      <formula>$C13=""</formula>
    </cfRule>
  </conditionalFormatting>
  <conditionalFormatting sqref="B13:B205">
    <cfRule type="expression" dxfId="68" priority="4">
      <formula>$C13=""</formula>
    </cfRule>
  </conditionalFormatting>
  <conditionalFormatting sqref="F13:F205">
    <cfRule type="expression" dxfId="67" priority="3">
      <formula>$C13=""</formula>
    </cfRule>
  </conditionalFormatting>
  <conditionalFormatting sqref="A1:G1">
    <cfRule type="cellIs" dxfId="66" priority="1" operator="equal">
      <formula>"Replace this text with vendor name in the first module."</formula>
    </cfRule>
  </conditionalFormatting>
  <dataValidations count="1">
    <dataValidation type="decimal" allowBlank="1" showInputMessage="1" showErrorMessage="1" errorTitle="Invalid Response" error="Please enter number only and inlcude text in comments column." promptTitle="Cost" prompt="Please enter any related cost for specification compliance." sqref="E13:E205">
      <formula1>0</formula1>
      <formula2>1000000</formula2>
    </dataValidation>
  </dataValidations>
  <printOptions horizontalCentered="1"/>
  <pageMargins left="0.25" right="0.25" top="0.75" bottom="0.75" header="0.3" footer="0.3"/>
  <pageSetup scale="76" fitToHeight="0" orientation="landscape" r:id="rId1"/>
  <headerFooter>
    <oddHeader>&amp;C&amp;"Calibri,Bold"&amp;12City of Bend, OR - ERP System Solution Project RFP #IT14AA
&amp;"Calibri,Italic"&amp;A</oddHeader>
    <oddFooter>&amp;L&amp;"-,Bold"&amp;10&amp;U&amp;K01+019Priority&amp;"-,Regular"&amp;U
H - High | M - Medium | L - Low&amp;C&amp;10&amp;K01+019&amp;P of &amp;N&amp;R&amp;"-,Bold"&amp;10&amp;U&amp;K01+019Availability&amp;"-,Regular"&amp;U
Y - Yes | R - Reporting Tool | T - Third Party
M - Modification | F - Future | N - Not Available</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4577" r:id="rId4" name="Button 1">
              <controlPr defaultSize="0" print="0" autoFill="0" autoPict="0" macro="[0]!FormatSpecs">
                <anchor moveWithCells="1" sizeWithCells="1">
                  <from>
                    <xdr:col>16383</xdr:col>
                    <xdr:colOff>0</xdr:colOff>
                    <xdr:row>13</xdr:row>
                    <xdr:rowOff>0</xdr:rowOff>
                  </from>
                  <to>
                    <xdr:col>16383</xdr:col>
                    <xdr:colOff>0</xdr:colOff>
                    <xdr:row>18</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00000000-0000-0000-0000-000000000000}">
            <xm:f>D10='Control Panel'!$I$25</xm:f>
            <x14:dxf>
              <font>
                <color rgb="FFFFFF00"/>
              </font>
              <fill>
                <patternFill>
                  <fgColor indexed="64"/>
                  <bgColor rgb="FFBF311A"/>
                </patternFill>
              </fill>
            </x14:dxf>
          </x14:cfRule>
          <xm:sqref>D10:G10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errorTitle="Invalid Response" error="Please enter appropriate availability response." promptTitle="Please enter availability:" prompt="_x000a_  Y - Yes_x000a_  R - Reporting_x000a_  T - Third Party_x000a_  M - Modification_x000a_  F - Future_x000a_  N - Not Available_x000a__x000a__x000a_*Paste values permitted.">
          <x14:formula1>
            <xm:f>'Control Panel'!$F$36:$F$41</xm:f>
          </x14:formula1>
          <xm:sqref>D13:D205</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pageSetUpPr fitToPage="1"/>
  </sheetPr>
  <dimension ref="A1:AI375"/>
  <sheetViews>
    <sheetView showGridLines="0" showRowColHeaders="0" workbookViewId="0">
      <pane ySplit="12" topLeftCell="A13" activePane="bottomLeft" state="frozen"/>
      <selection activeCell="B16" sqref="B16"/>
      <selection pane="bottomLeft" activeCell="B16" sqref="B16"/>
    </sheetView>
  </sheetViews>
  <sheetFormatPr defaultColWidth="0" defaultRowHeight="15" x14ac:dyDescent="0.25"/>
  <cols>
    <col min="1" max="1" width="8.7109375" style="218" customWidth="1"/>
    <col min="2" max="2" width="65.7109375" style="219" customWidth="1"/>
    <col min="3" max="3" width="12.7109375" style="220" customWidth="1"/>
    <col min="4" max="4" width="12.7109375" style="221" customWidth="1"/>
    <col min="5" max="5" width="12.7109375" style="220" customWidth="1"/>
    <col min="6" max="6" width="27.7109375" style="222" customWidth="1"/>
    <col min="7" max="7" width="35.7109375" style="219" customWidth="1"/>
    <col min="8" max="8" width="3.7109375" style="2" customWidth="1"/>
    <col min="9" max="34" width="9.140625" style="2" hidden="1" customWidth="1"/>
    <col min="35" max="35" width="4.140625" style="2" hidden="1" customWidth="1"/>
    <col min="36" max="16384" width="9.140625" style="2" hidden="1"/>
  </cols>
  <sheetData>
    <row r="1" spans="1:35" ht="15" customHeight="1" x14ac:dyDescent="0.25">
      <c r="A1" s="548" t="str">
        <f>'Accounts Payable'!A1</f>
        <v>Replace this text with vendor name in the first module.</v>
      </c>
      <c r="B1" s="548"/>
      <c r="C1" s="548"/>
      <c r="D1" s="548"/>
      <c r="E1" s="548"/>
      <c r="F1" s="548"/>
      <c r="G1" s="548"/>
    </row>
    <row r="2" spans="1:35" x14ac:dyDescent="0.25">
      <c r="A2" s="210" t="s">
        <v>8</v>
      </c>
      <c r="B2" s="538" t="s">
        <v>193</v>
      </c>
      <c r="C2" s="538"/>
      <c r="D2" s="538"/>
      <c r="E2" s="538"/>
      <c r="F2" s="538"/>
      <c r="G2" s="538"/>
      <c r="AB2" s="2" t="s">
        <v>219</v>
      </c>
      <c r="AC2" s="2">
        <f>SUBTOTAL(3,A13:A375)</f>
        <v>363</v>
      </c>
    </row>
    <row r="3" spans="1:35" ht="45" customHeight="1" x14ac:dyDescent="0.25">
      <c r="A3" s="232" t="str">
        <f>'Control Panel'!F36</f>
        <v>Y</v>
      </c>
      <c r="B3" s="543" t="str">
        <f>'Control Panel'!H36</f>
        <v>Functionality is provided out of the box through the completion of a task associated with a routine configurable area that includes, but is not limited to, user-defined fields, delivered or configurable workflows, alerts or notifications, standard import/export, table driven setups and standard reports with no changes.  These configuration areas will not be affected by a future upgrade.  The proposed services include implementation and training on this functionality, unless specifically excluded in the Statement of Work, as part of the deployment of the solution.</v>
      </c>
      <c r="C3" s="543"/>
      <c r="D3" s="543"/>
      <c r="E3" s="543"/>
      <c r="F3" s="543"/>
      <c r="G3" s="543"/>
    </row>
    <row r="4" spans="1:35" x14ac:dyDescent="0.25">
      <c r="A4" s="233" t="str">
        <f>'Control Panel'!F37</f>
        <v>R</v>
      </c>
      <c r="B4" s="544" t="str">
        <f>'Control Panel'!H37</f>
        <v>Functionality is provided through reports generated using proposed Reporting Tools.</v>
      </c>
      <c r="C4" s="544"/>
      <c r="D4" s="544"/>
      <c r="E4" s="544"/>
      <c r="F4" s="544"/>
      <c r="G4" s="544"/>
    </row>
    <row r="5" spans="1:35" ht="30" customHeight="1" x14ac:dyDescent="0.25">
      <c r="A5" s="232" t="str">
        <f>'Control Panel'!F38</f>
        <v>T</v>
      </c>
      <c r="B5" s="543" t="str">
        <f>'Control Panel'!H38</f>
        <v>Functionality is provided by proposed third party functionality (i.e., third party is defined as a separate software vendor from the primary software vendor).  The pricing of all third party products that provide this functionality MUST be included in the cost proposal.</v>
      </c>
      <c r="C5" s="543"/>
      <c r="D5" s="543"/>
      <c r="E5" s="543"/>
      <c r="F5" s="543"/>
      <c r="G5" s="543"/>
    </row>
    <row r="6" spans="1:35" x14ac:dyDescent="0.25">
      <c r="A6" s="233" t="str">
        <f>'Control Panel'!F39</f>
        <v>M</v>
      </c>
      <c r="B6" s="544" t="str">
        <f>'Control Panel'!H39</f>
        <v>Functionality is provided through customization to the application, including creation of a new workflow or development of a custom interface, that may have an impact on future upgradability.</v>
      </c>
      <c r="C6" s="544"/>
      <c r="D6" s="544"/>
      <c r="E6" s="544"/>
      <c r="F6" s="544"/>
      <c r="G6" s="544"/>
    </row>
    <row r="7" spans="1:35" ht="16.5" customHeight="1" x14ac:dyDescent="0.25">
      <c r="A7" s="232" t="str">
        <f>'Control Panel'!F40</f>
        <v>F</v>
      </c>
      <c r="B7" s="543" t="str">
        <f>'Control Panel'!H40</f>
        <v>Functionality is provided through a future general availability (GA) release that is scheduled to occur within 1 year of the proposal response.</v>
      </c>
      <c r="C7" s="543"/>
      <c r="D7" s="543"/>
      <c r="E7" s="543"/>
      <c r="F7" s="543"/>
      <c r="G7" s="543"/>
    </row>
    <row r="8" spans="1:35" x14ac:dyDescent="0.25">
      <c r="A8" s="233" t="str">
        <f>'Control Panel'!F41</f>
        <v>N</v>
      </c>
      <c r="B8" s="544" t="str">
        <f>'Control Panel'!H41</f>
        <v>Functionality is not provided.</v>
      </c>
      <c r="C8" s="544"/>
      <c r="D8" s="544"/>
      <c r="E8" s="544"/>
      <c r="F8" s="544"/>
      <c r="G8" s="544"/>
    </row>
    <row r="9" spans="1:35" x14ac:dyDescent="0.25">
      <c r="A9" s="545" t="str">
        <f>'Control Panel'!I25</f>
        <v>Replace this text with the primary product name(s) which satisfy requirements.</v>
      </c>
      <c r="B9" s="546"/>
      <c r="C9" s="546"/>
      <c r="D9" s="546"/>
      <c r="E9" s="546"/>
      <c r="F9" s="546"/>
      <c r="G9" s="547"/>
    </row>
    <row r="10" spans="1:35" ht="15" customHeight="1" x14ac:dyDescent="0.25">
      <c r="A10" s="541" t="str">
        <f>'Control Panel'!F69&amp;" - "&amp;'Control Panel'!E69</f>
        <v>4.24 - Purchasing</v>
      </c>
      <c r="B10" s="541"/>
      <c r="C10" s="541"/>
      <c r="D10" s="542" t="str">
        <f>A9</f>
        <v>Replace this text with the primary product name(s) which satisfy requirements.</v>
      </c>
      <c r="E10" s="542"/>
      <c r="F10" s="542"/>
      <c r="G10" s="542"/>
    </row>
    <row r="11" spans="1:35" ht="29.25" customHeight="1" x14ac:dyDescent="0.25">
      <c r="A11" s="540" t="s">
        <v>672</v>
      </c>
      <c r="B11" s="540"/>
      <c r="C11" s="540"/>
      <c r="D11" s="540"/>
      <c r="E11" s="540"/>
      <c r="F11" s="540"/>
      <c r="G11" s="540"/>
      <c r="AA11" s="2" t="s">
        <v>30</v>
      </c>
      <c r="AI11" s="3"/>
    </row>
    <row r="12" spans="1:35" ht="15" customHeight="1" x14ac:dyDescent="0.25">
      <c r="A12" s="269" t="str">
        <f>'Accounts Payable'!A12</f>
        <v>Number</v>
      </c>
      <c r="B12" s="270" t="str">
        <f>'Accounts Payable'!B12</f>
        <v>Application Requirements</v>
      </c>
      <c r="C12" s="271" t="str">
        <f>'Accounts Payable'!C12</f>
        <v>Priority</v>
      </c>
      <c r="D12" s="269" t="str">
        <f>'Accounts Payable'!D12</f>
        <v>Availability</v>
      </c>
      <c r="E12" s="271" t="str">
        <f>'Accounts Payable'!E12</f>
        <v>Cost</v>
      </c>
      <c r="F12" s="270" t="str">
        <f>'Accounts Payable'!F12</f>
        <v>Required Product(s)</v>
      </c>
      <c r="G12" s="270" t="str">
        <f>'Accounts Payable'!G12</f>
        <v>Comments</v>
      </c>
      <c r="AA12" s="4" t="s">
        <v>27</v>
      </c>
      <c r="AC12" s="5">
        <f>COUNTIF(AB:AB,"Error -- Availability entered in an incorrect format")</f>
        <v>0</v>
      </c>
    </row>
    <row r="13" spans="1:35" s="15" customFormat="1" x14ac:dyDescent="0.25">
      <c r="A13" s="7">
        <v>1</v>
      </c>
      <c r="B13" s="263" t="s">
        <v>964</v>
      </c>
      <c r="C13" s="14"/>
      <c r="D13" s="7"/>
      <c r="E13" s="267"/>
      <c r="F13" s="215" t="str">
        <f>IF($D$10=$A$9,"N/A",$D$10)</f>
        <v>N/A</v>
      </c>
      <c r="G13" s="10"/>
      <c r="AA13" s="15" t="str">
        <f>TRIM($D13)</f>
        <v/>
      </c>
      <c r="AB13" s="15" t="str">
        <f>IF(LEN($AA13)=0,"N",IF(LEN($AA13)&gt;1,"Error -- Availability entered in an incorrect format",IF($AA13='Control Panel'!$F$36,$AA13,IF($AA13='Control Panel'!$F$37,$AA13,IF($AA13='Control Panel'!$F$38,$AA13,IF($AA13='Control Panel'!$F$39,$AA13,IF($AA13='Control Panel'!$F$40,$AA13,IF($AA13='Control Panel'!$F$41,$AA13,"Error -- Availability entered in an incorrect format"))))))))</f>
        <v>N</v>
      </c>
    </row>
    <row r="14" spans="1:35" s="15" customFormat="1" ht="45" x14ac:dyDescent="0.25">
      <c r="A14" s="7">
        <v>2</v>
      </c>
      <c r="B14" s="215" t="s">
        <v>3425</v>
      </c>
      <c r="C14" s="14" t="s">
        <v>5</v>
      </c>
      <c r="D14" s="7"/>
      <c r="E14" s="267"/>
      <c r="F14" s="215" t="str">
        <f t="shared" ref="F14:F77" si="0">IF($D$10=$A$9,"N/A",$D$10)</f>
        <v>N/A</v>
      </c>
      <c r="G14" s="10"/>
      <c r="AA14" s="15" t="str">
        <f t="shared" ref="AA14:AA77" si="1">TRIM($D14)</f>
        <v/>
      </c>
      <c r="AB14" s="15" t="str">
        <f>IF(LEN($AA14)=0,"N",IF(LEN($AA14)&gt;1,"Error -- Availability entered in an incorrect format",IF($AA14='Control Panel'!$F$36,$AA14,IF($AA14='Control Panel'!$F$37,$AA14,IF($AA14='Control Panel'!$F$38,$AA14,IF($AA14='Control Panel'!$F$39,$AA14,IF($AA14='Control Panel'!$F$40,$AA14,IF($AA14='Control Panel'!$F$41,$AA14,"Error -- Availability entered in an incorrect format"))))))))</f>
        <v>N</v>
      </c>
    </row>
    <row r="15" spans="1:35" s="13" customFormat="1" ht="60" x14ac:dyDescent="0.25">
      <c r="A15" s="7">
        <v>3</v>
      </c>
      <c r="B15" s="215" t="s">
        <v>3426</v>
      </c>
      <c r="C15" s="14" t="s">
        <v>5</v>
      </c>
      <c r="D15" s="7"/>
      <c r="E15" s="267"/>
      <c r="F15" s="215" t="str">
        <f t="shared" si="0"/>
        <v>N/A</v>
      </c>
      <c r="G15" s="10"/>
      <c r="AA15" s="13" t="str">
        <f t="shared" si="1"/>
        <v/>
      </c>
      <c r="AB15" s="13" t="str">
        <f>IF(LEN($AA15)=0,"N",IF(LEN($AA15)&gt;1,"Error -- Availability entered in an incorrect format",IF($AA15='Control Panel'!$F$36,$AA15,IF($AA15='Control Panel'!$F$37,$AA15,IF($AA15='Control Panel'!$F$38,$AA15,IF($AA15='Control Panel'!$F$39,$AA15,IF($AA15='Control Panel'!$F$40,$AA15,IF($AA15='Control Panel'!$F$41,$AA15,"Error -- Availability entered in an incorrect format"))))))))</f>
        <v>N</v>
      </c>
    </row>
    <row r="16" spans="1:35" s="13" customFormat="1" ht="30" x14ac:dyDescent="0.25">
      <c r="A16" s="7">
        <v>4</v>
      </c>
      <c r="B16" s="215" t="s">
        <v>3427</v>
      </c>
      <c r="C16" s="14" t="s">
        <v>5</v>
      </c>
      <c r="D16" s="7"/>
      <c r="E16" s="267"/>
      <c r="F16" s="215" t="str">
        <f t="shared" si="0"/>
        <v>N/A</v>
      </c>
      <c r="G16" s="10"/>
      <c r="AA16" s="13" t="str">
        <f t="shared" si="1"/>
        <v/>
      </c>
      <c r="AB16" s="13" t="str">
        <f>IF(LEN($AA16)=0,"N",IF(LEN($AA16)&gt;1,"Error -- Availability entered in an incorrect format",IF($AA16='Control Panel'!$F$36,$AA16,IF($AA16='Control Panel'!$F$37,$AA16,IF($AA16='Control Panel'!$F$38,$AA16,IF($AA16='Control Panel'!$F$39,$AA16,IF($AA16='Control Panel'!$F$40,$AA16,IF($AA16='Control Panel'!$F$41,$AA16,"Error -- Availability entered in an incorrect format"))))))))</f>
        <v>N</v>
      </c>
    </row>
    <row r="17" spans="1:28" s="13" customFormat="1" ht="30" x14ac:dyDescent="0.25">
      <c r="A17" s="7">
        <v>5</v>
      </c>
      <c r="B17" s="215" t="s">
        <v>3428</v>
      </c>
      <c r="C17" s="14" t="s">
        <v>5</v>
      </c>
      <c r="D17" s="7"/>
      <c r="E17" s="267"/>
      <c r="F17" s="215" t="str">
        <f t="shared" si="0"/>
        <v>N/A</v>
      </c>
      <c r="G17" s="10"/>
      <c r="AA17" s="13" t="str">
        <f t="shared" si="1"/>
        <v/>
      </c>
      <c r="AB17" s="13" t="str">
        <f>IF(LEN($AA17)=0,"N",IF(LEN($AA17)&gt;1,"Error -- Availability entered in an incorrect format",IF($AA17='Control Panel'!$F$36,$AA17,IF($AA17='Control Panel'!$F$37,$AA17,IF($AA17='Control Panel'!$F$38,$AA17,IF($AA17='Control Panel'!$F$39,$AA17,IF($AA17='Control Panel'!$F$40,$AA17,IF($AA17='Control Panel'!$F$41,$AA17,"Error -- Availability entered in an incorrect format"))))))))</f>
        <v>N</v>
      </c>
    </row>
    <row r="18" spans="1:28" s="13" customFormat="1" ht="45" x14ac:dyDescent="0.25">
      <c r="A18" s="7">
        <v>6</v>
      </c>
      <c r="B18" s="215" t="s">
        <v>3429</v>
      </c>
      <c r="C18" s="14" t="s">
        <v>5</v>
      </c>
      <c r="D18" s="7"/>
      <c r="E18" s="267"/>
      <c r="F18" s="215" t="str">
        <f t="shared" si="0"/>
        <v>N/A</v>
      </c>
      <c r="G18" s="10"/>
      <c r="AA18" s="13" t="str">
        <f t="shared" si="1"/>
        <v/>
      </c>
      <c r="AB18" s="13" t="str">
        <f>IF(LEN($AA18)=0,"N",IF(LEN($AA18)&gt;1,"Error -- Availability entered in an incorrect format",IF($AA18='Control Panel'!$F$36,$AA18,IF($AA18='Control Panel'!$F$37,$AA18,IF($AA18='Control Panel'!$F$38,$AA18,IF($AA18='Control Panel'!$F$39,$AA18,IF($AA18='Control Panel'!$F$40,$AA18,IF($AA18='Control Panel'!$F$41,$AA18,"Error -- Availability entered in an incorrect format"))))))))</f>
        <v>N</v>
      </c>
    </row>
    <row r="19" spans="1:28" s="13" customFormat="1" ht="45" x14ac:dyDescent="0.25">
      <c r="A19" s="7">
        <v>7</v>
      </c>
      <c r="B19" s="215" t="s">
        <v>3430</v>
      </c>
      <c r="C19" s="14" t="s">
        <v>5</v>
      </c>
      <c r="D19" s="7"/>
      <c r="E19" s="267"/>
      <c r="F19" s="215" t="str">
        <f t="shared" si="0"/>
        <v>N/A</v>
      </c>
      <c r="G19" s="10"/>
      <c r="AA19" s="13" t="str">
        <f t="shared" si="1"/>
        <v/>
      </c>
      <c r="AB19" s="13" t="str">
        <f>IF(LEN($AA19)=0,"N",IF(LEN($AA19)&gt;1,"Error -- Availability entered in an incorrect format",IF($AA19='Control Panel'!$F$36,$AA19,IF($AA19='Control Panel'!$F$37,$AA19,IF($AA19='Control Panel'!$F$38,$AA19,IF($AA19='Control Panel'!$F$39,$AA19,IF($AA19='Control Panel'!$F$40,$AA19,IF($AA19='Control Panel'!$F$41,$AA19,"Error -- Availability entered in an incorrect format"))))))))</f>
        <v>N</v>
      </c>
    </row>
    <row r="20" spans="1:28" s="13" customFormat="1" ht="45" x14ac:dyDescent="0.25">
      <c r="A20" s="7">
        <v>8</v>
      </c>
      <c r="B20" s="10" t="s">
        <v>3431</v>
      </c>
      <c r="C20" s="14" t="s">
        <v>6</v>
      </c>
      <c r="D20" s="7"/>
      <c r="E20" s="267"/>
      <c r="F20" s="215" t="str">
        <f t="shared" si="0"/>
        <v>N/A</v>
      </c>
      <c r="G20" s="10"/>
      <c r="AA20" s="13" t="str">
        <f t="shared" si="1"/>
        <v/>
      </c>
      <c r="AB20" s="13" t="str">
        <f>IF(LEN($AA20)=0,"N",IF(LEN($AA20)&gt;1,"Error -- Availability entered in an incorrect format",IF($AA20='Control Panel'!$F$36,$AA20,IF($AA20='Control Panel'!$F$37,$AA20,IF($AA20='Control Panel'!$F$38,$AA20,IF($AA20='Control Panel'!$F$39,$AA20,IF($AA20='Control Panel'!$F$40,$AA20,IF($AA20='Control Panel'!$F$41,$AA20,"Error -- Availability entered in an incorrect format"))))))))</f>
        <v>N</v>
      </c>
    </row>
    <row r="21" spans="1:28" s="13" customFormat="1" ht="30" x14ac:dyDescent="0.25">
      <c r="A21" s="7">
        <v>9</v>
      </c>
      <c r="B21" s="10" t="s">
        <v>3432</v>
      </c>
      <c r="C21" s="14" t="s">
        <v>5</v>
      </c>
      <c r="D21" s="7"/>
      <c r="E21" s="267"/>
      <c r="F21" s="215" t="str">
        <f t="shared" si="0"/>
        <v>N/A</v>
      </c>
      <c r="G21" s="10"/>
      <c r="AA21" s="13" t="str">
        <f t="shared" si="1"/>
        <v/>
      </c>
      <c r="AB21" s="13" t="str">
        <f>IF(LEN($AA21)=0,"N",IF(LEN($AA21)&gt;1,"Error -- Availability entered in an incorrect format",IF($AA21='Control Panel'!$F$36,$AA21,IF($AA21='Control Panel'!$F$37,$AA21,IF($AA21='Control Panel'!$F$38,$AA21,IF($AA21='Control Panel'!$F$39,$AA21,IF($AA21='Control Panel'!$F$40,$AA21,IF($AA21='Control Panel'!$F$41,$AA21,"Error -- Availability entered in an incorrect format"))))))))</f>
        <v>N</v>
      </c>
    </row>
    <row r="22" spans="1:28" s="13" customFormat="1" ht="30" x14ac:dyDescent="0.25">
      <c r="A22" s="7">
        <v>10</v>
      </c>
      <c r="B22" s="10" t="s">
        <v>3433</v>
      </c>
      <c r="C22" s="14" t="s">
        <v>6</v>
      </c>
      <c r="D22" s="7"/>
      <c r="E22" s="267"/>
      <c r="F22" s="215" t="str">
        <f t="shared" si="0"/>
        <v>N/A</v>
      </c>
      <c r="G22" s="10"/>
      <c r="AA22" s="13" t="str">
        <f t="shared" si="1"/>
        <v/>
      </c>
      <c r="AB22" s="13" t="str">
        <f>IF(LEN($AA22)=0,"N",IF(LEN($AA22)&gt;1,"Error -- Availability entered in an incorrect format",IF($AA22='Control Panel'!$F$36,$AA22,IF($AA22='Control Panel'!$F$37,$AA22,IF($AA22='Control Panel'!$F$38,$AA22,IF($AA22='Control Panel'!$F$39,$AA22,IF($AA22='Control Panel'!$F$40,$AA22,IF($AA22='Control Panel'!$F$41,$AA22,"Error -- Availability entered in an incorrect format"))))))))</f>
        <v>N</v>
      </c>
    </row>
    <row r="23" spans="1:28" s="13" customFormat="1" ht="60" x14ac:dyDescent="0.25">
      <c r="A23" s="7">
        <v>11</v>
      </c>
      <c r="B23" s="10" t="s">
        <v>3434</v>
      </c>
      <c r="C23" s="14" t="s">
        <v>5</v>
      </c>
      <c r="D23" s="7"/>
      <c r="E23" s="267"/>
      <c r="F23" s="215" t="str">
        <f t="shared" si="0"/>
        <v>N/A</v>
      </c>
      <c r="G23" s="10"/>
      <c r="AA23" s="13" t="str">
        <f t="shared" si="1"/>
        <v/>
      </c>
      <c r="AB23" s="13" t="str">
        <f>IF(LEN($AA23)=0,"N",IF(LEN($AA23)&gt;1,"Error -- Availability entered in an incorrect format",IF($AA23='Control Panel'!$F$36,$AA23,IF($AA23='Control Panel'!$F$37,$AA23,IF($AA23='Control Panel'!$F$38,$AA23,IF($AA23='Control Panel'!$F$39,$AA23,IF($AA23='Control Panel'!$F$40,$AA23,IF($AA23='Control Panel'!$F$41,$AA23,"Error -- Availability entered in an incorrect format"))))))))</f>
        <v>N</v>
      </c>
    </row>
    <row r="24" spans="1:28" s="13" customFormat="1" ht="45" x14ac:dyDescent="0.25">
      <c r="A24" s="7">
        <v>12</v>
      </c>
      <c r="B24" s="297" t="s">
        <v>3435</v>
      </c>
      <c r="C24" s="14" t="s">
        <v>5</v>
      </c>
      <c r="D24" s="7"/>
      <c r="E24" s="267"/>
      <c r="F24" s="215" t="str">
        <f t="shared" si="0"/>
        <v>N/A</v>
      </c>
      <c r="G24" s="10"/>
      <c r="AA24" s="13" t="str">
        <f t="shared" si="1"/>
        <v/>
      </c>
      <c r="AB24" s="13" t="str">
        <f>IF(LEN($AA24)=0,"N",IF(LEN($AA24)&gt;1,"Error -- Availability entered in an incorrect format",IF($AA24='Control Panel'!$F$36,$AA24,IF($AA24='Control Panel'!$F$37,$AA24,IF($AA24='Control Panel'!$F$38,$AA24,IF($AA24='Control Panel'!$F$39,$AA24,IF($AA24='Control Panel'!$F$40,$AA24,IF($AA24='Control Panel'!$F$41,$AA24,"Error -- Availability entered in an incorrect format"))))))))</f>
        <v>N</v>
      </c>
    </row>
    <row r="25" spans="1:28" s="15" customFormat="1" ht="45" x14ac:dyDescent="0.25">
      <c r="A25" s="7">
        <v>13</v>
      </c>
      <c r="B25" s="297" t="s">
        <v>3436</v>
      </c>
      <c r="C25" s="14" t="s">
        <v>5</v>
      </c>
      <c r="D25" s="12"/>
      <c r="E25" s="268"/>
      <c r="F25" s="215" t="str">
        <f t="shared" si="0"/>
        <v>N/A</v>
      </c>
      <c r="G25" s="6"/>
      <c r="AA25" s="15" t="str">
        <f t="shared" si="1"/>
        <v/>
      </c>
      <c r="AB25" s="15" t="str">
        <f>IF(LEN($AA25)=0,"N",IF(LEN($AA25)&gt;1,"Error -- Availability entered in an incorrect format",IF($AA25='Control Panel'!$F$36,$AA25,IF($AA25='Control Panel'!$F$37,$AA25,IF($AA25='Control Panel'!$F$38,$AA25,IF($AA25='Control Panel'!$F$39,$AA25,IF($AA25='Control Panel'!$F$40,$AA25,IF($AA25='Control Panel'!$F$41,$AA25,"Error -- Availability entered in an incorrect format"))))))))</f>
        <v>N</v>
      </c>
    </row>
    <row r="26" spans="1:28" s="15" customFormat="1" ht="45" x14ac:dyDescent="0.25">
      <c r="A26" s="7">
        <v>14</v>
      </c>
      <c r="B26" s="10" t="s">
        <v>3437</v>
      </c>
      <c r="C26" s="14" t="s">
        <v>6</v>
      </c>
      <c r="D26" s="12"/>
      <c r="E26" s="268"/>
      <c r="F26" s="215" t="str">
        <f t="shared" si="0"/>
        <v>N/A</v>
      </c>
      <c r="G26" s="6"/>
      <c r="AA26" s="15" t="str">
        <f t="shared" si="1"/>
        <v/>
      </c>
      <c r="AB26" s="15" t="str">
        <f>IF(LEN($AA26)=0,"N",IF(LEN($AA26)&gt;1,"Error -- Availability entered in an incorrect format",IF($AA26='Control Panel'!$F$36,$AA26,IF($AA26='Control Panel'!$F$37,$AA26,IF($AA26='Control Panel'!$F$38,$AA26,IF($AA26='Control Panel'!$F$39,$AA26,IF($AA26='Control Panel'!$F$40,$AA26,IF($AA26='Control Panel'!$F$41,$AA26,"Error -- Availability entered in an incorrect format"))))))))</f>
        <v>N</v>
      </c>
    </row>
    <row r="27" spans="1:28" s="15" customFormat="1" ht="30" x14ac:dyDescent="0.25">
      <c r="A27" s="7">
        <v>15</v>
      </c>
      <c r="B27" s="297" t="s">
        <v>3438</v>
      </c>
      <c r="C27" s="14" t="s">
        <v>6</v>
      </c>
      <c r="D27" s="12"/>
      <c r="E27" s="268"/>
      <c r="F27" s="215" t="str">
        <f t="shared" si="0"/>
        <v>N/A</v>
      </c>
      <c r="G27" s="6"/>
      <c r="AA27" s="15" t="str">
        <f t="shared" si="1"/>
        <v/>
      </c>
      <c r="AB27" s="15" t="str">
        <f>IF(LEN($AA27)=0,"N",IF(LEN($AA27)&gt;1,"Error -- Availability entered in an incorrect format",IF($AA27='Control Panel'!$F$36,$AA27,IF($AA27='Control Panel'!$F$37,$AA27,IF($AA27='Control Panel'!$F$38,$AA27,IF($AA27='Control Panel'!$F$39,$AA27,IF($AA27='Control Panel'!$F$40,$AA27,IF($AA27='Control Panel'!$F$41,$AA27,"Error -- Availability entered in an incorrect format"))))))))</f>
        <v>N</v>
      </c>
    </row>
    <row r="28" spans="1:28" s="15" customFormat="1" ht="30" x14ac:dyDescent="0.25">
      <c r="A28" s="7">
        <v>16</v>
      </c>
      <c r="B28" s="297" t="s">
        <v>3439</v>
      </c>
      <c r="C28" s="307" t="s">
        <v>212</v>
      </c>
      <c r="D28" s="12"/>
      <c r="E28" s="268"/>
      <c r="F28" s="215" t="str">
        <f t="shared" si="0"/>
        <v>N/A</v>
      </c>
      <c r="G28" s="6"/>
      <c r="AA28" s="15" t="str">
        <f t="shared" si="1"/>
        <v/>
      </c>
      <c r="AB28" s="15" t="str">
        <f>IF(LEN($AA28)=0,"N",IF(LEN($AA28)&gt;1,"Error -- Availability entered in an incorrect format",IF($AA28='Control Panel'!$F$36,$AA28,IF($AA28='Control Panel'!$F$37,$AA28,IF($AA28='Control Panel'!$F$38,$AA28,IF($AA28='Control Panel'!$F$39,$AA28,IF($AA28='Control Panel'!$F$40,$AA28,IF($AA28='Control Panel'!$F$41,$AA28,"Error -- Availability entered in an incorrect format"))))))))</f>
        <v>N</v>
      </c>
    </row>
    <row r="29" spans="1:28" s="15" customFormat="1" x14ac:dyDescent="0.25">
      <c r="A29" s="7">
        <v>17</v>
      </c>
      <c r="B29" s="264" t="s">
        <v>3440</v>
      </c>
      <c r="C29" s="14" t="s">
        <v>5</v>
      </c>
      <c r="D29" s="12"/>
      <c r="E29" s="268"/>
      <c r="F29" s="215" t="str">
        <f t="shared" si="0"/>
        <v>N/A</v>
      </c>
      <c r="G29" s="6"/>
      <c r="AA29" s="15" t="str">
        <f t="shared" si="1"/>
        <v/>
      </c>
      <c r="AB29" s="15" t="str">
        <f>IF(LEN($AA29)=0,"N",IF(LEN($AA29)&gt;1,"Error -- Availability entered in an incorrect format",IF($AA29='Control Panel'!$F$36,$AA29,IF($AA29='Control Panel'!$F$37,$AA29,IF($AA29='Control Panel'!$F$38,$AA29,IF($AA29='Control Panel'!$F$39,$AA29,IF($AA29='Control Panel'!$F$40,$AA29,IF($AA29='Control Panel'!$F$41,$AA29,"Error -- Availability entered in an incorrect format"))))))))</f>
        <v>N</v>
      </c>
    </row>
    <row r="30" spans="1:28" s="15" customFormat="1" x14ac:dyDescent="0.25">
      <c r="A30" s="7">
        <v>18</v>
      </c>
      <c r="B30" s="264" t="s">
        <v>3441</v>
      </c>
      <c r="C30" s="14" t="s">
        <v>5</v>
      </c>
      <c r="D30" s="12"/>
      <c r="E30" s="268"/>
      <c r="F30" s="215" t="str">
        <f t="shared" si="0"/>
        <v>N/A</v>
      </c>
      <c r="G30" s="6"/>
      <c r="AA30" s="15" t="str">
        <f t="shared" si="1"/>
        <v/>
      </c>
      <c r="AB30" s="15" t="str">
        <f>IF(LEN($AA30)=0,"N",IF(LEN($AA30)&gt;1,"Error -- Availability entered in an incorrect format",IF($AA30='Control Panel'!$F$36,$AA30,IF($AA30='Control Panel'!$F$37,$AA30,IF($AA30='Control Panel'!$F$38,$AA30,IF($AA30='Control Panel'!$F$39,$AA30,IF($AA30='Control Panel'!$F$40,$AA30,IF($AA30='Control Panel'!$F$41,$AA30,"Error -- Availability entered in an incorrect format"))))))))</f>
        <v>N</v>
      </c>
    </row>
    <row r="31" spans="1:28" s="15" customFormat="1" x14ac:dyDescent="0.25">
      <c r="A31" s="7">
        <v>19</v>
      </c>
      <c r="B31" s="264" t="s">
        <v>346</v>
      </c>
      <c r="C31" s="14" t="s">
        <v>5</v>
      </c>
      <c r="D31" s="231"/>
      <c r="E31" s="268"/>
      <c r="F31" s="215" t="str">
        <f t="shared" si="0"/>
        <v>N/A</v>
      </c>
      <c r="G31" s="6"/>
      <c r="AA31" s="15" t="str">
        <f t="shared" si="1"/>
        <v/>
      </c>
      <c r="AB31" s="15" t="str">
        <f>IF(LEN($AA31)=0,"N",IF(LEN($AA31)&gt;1,"Error -- Availability entered in an incorrect format",IF($AA31='Control Panel'!$F$36,$AA31,IF($AA31='Control Panel'!$F$37,$AA31,IF($AA31='Control Panel'!$F$38,$AA31,IF($AA31='Control Panel'!$F$39,$AA31,IF($AA31='Control Panel'!$F$40,$AA31,IF($AA31='Control Panel'!$F$41,$AA31,"Error -- Availability entered in an incorrect format"))))))))</f>
        <v>N</v>
      </c>
    </row>
    <row r="32" spans="1:28" s="15" customFormat="1" x14ac:dyDescent="0.25">
      <c r="A32" s="7">
        <v>20</v>
      </c>
      <c r="B32" s="264" t="s">
        <v>3442</v>
      </c>
      <c r="C32" s="14" t="s">
        <v>7</v>
      </c>
      <c r="D32" s="231"/>
      <c r="E32" s="268"/>
      <c r="F32" s="215" t="str">
        <f t="shared" si="0"/>
        <v>N/A</v>
      </c>
      <c r="G32" s="6"/>
      <c r="AA32" s="15" t="str">
        <f t="shared" si="1"/>
        <v/>
      </c>
      <c r="AB32" s="15" t="str">
        <f>IF(LEN($AA32)=0,"N",IF(LEN($AA32)&gt;1,"Error -- Availability entered in an incorrect format",IF($AA32='Control Panel'!$F$36,$AA32,IF($AA32='Control Panel'!$F$37,$AA32,IF($AA32='Control Panel'!$F$38,$AA32,IF($AA32='Control Panel'!$F$39,$AA32,IF($AA32='Control Panel'!$F$40,$AA32,IF($AA32='Control Panel'!$F$41,$AA32,"Error -- Availability entered in an incorrect format"))))))))</f>
        <v>N</v>
      </c>
    </row>
    <row r="33" spans="1:28" s="15" customFormat="1" x14ac:dyDescent="0.25">
      <c r="A33" s="7">
        <v>21</v>
      </c>
      <c r="B33" s="264" t="s">
        <v>3443</v>
      </c>
      <c r="C33" s="14" t="s">
        <v>7</v>
      </c>
      <c r="D33" s="231"/>
      <c r="E33" s="268"/>
      <c r="F33" s="215" t="str">
        <f t="shared" si="0"/>
        <v>N/A</v>
      </c>
      <c r="G33" s="6"/>
      <c r="AA33" s="15" t="str">
        <f t="shared" si="1"/>
        <v/>
      </c>
      <c r="AB33" s="15" t="str">
        <f>IF(LEN($AA33)=0,"N",IF(LEN($AA33)&gt;1,"Error -- Availability entered in an incorrect format",IF($AA33='Control Panel'!$F$36,$AA33,IF($AA33='Control Panel'!$F$37,$AA33,IF($AA33='Control Panel'!$F$38,$AA33,IF($AA33='Control Panel'!$F$39,$AA33,IF($AA33='Control Panel'!$F$40,$AA33,IF($AA33='Control Panel'!$F$41,$AA33,"Error -- Availability entered in an incorrect format"))))))))</f>
        <v>N</v>
      </c>
    </row>
    <row r="34" spans="1:28" s="15" customFormat="1" x14ac:dyDescent="0.25">
      <c r="A34" s="7">
        <v>22</v>
      </c>
      <c r="B34" s="264" t="s">
        <v>3444</v>
      </c>
      <c r="C34" s="14" t="s">
        <v>6</v>
      </c>
      <c r="D34" s="231"/>
      <c r="E34" s="268"/>
      <c r="F34" s="215" t="str">
        <f t="shared" si="0"/>
        <v>N/A</v>
      </c>
      <c r="G34" s="6"/>
      <c r="AA34" s="15" t="str">
        <f t="shared" si="1"/>
        <v/>
      </c>
      <c r="AB34" s="15" t="str">
        <f>IF(LEN($AA34)=0,"N",IF(LEN($AA34)&gt;1,"Error -- Availability entered in an incorrect format",IF($AA34='Control Panel'!$F$36,$AA34,IF($AA34='Control Panel'!$F$37,$AA34,IF($AA34='Control Panel'!$F$38,$AA34,IF($AA34='Control Panel'!$F$39,$AA34,IF($AA34='Control Panel'!$F$40,$AA34,IF($AA34='Control Panel'!$F$41,$AA34,"Error -- Availability entered in an incorrect format"))))))))</f>
        <v>N</v>
      </c>
    </row>
    <row r="35" spans="1:28" s="15" customFormat="1" ht="30" x14ac:dyDescent="0.25">
      <c r="A35" s="7">
        <v>23</v>
      </c>
      <c r="B35" s="10" t="s">
        <v>3445</v>
      </c>
      <c r="C35" s="14" t="s">
        <v>7</v>
      </c>
      <c r="D35" s="231"/>
      <c r="E35" s="268"/>
      <c r="F35" s="215" t="str">
        <f t="shared" si="0"/>
        <v>N/A</v>
      </c>
      <c r="G35" s="6"/>
      <c r="AA35" s="15" t="str">
        <f t="shared" si="1"/>
        <v/>
      </c>
      <c r="AB35" s="15" t="str">
        <f>IF(LEN($AA35)=0,"N",IF(LEN($AA35)&gt;1,"Error -- Availability entered in an incorrect format",IF($AA35='Control Panel'!$F$36,$AA35,IF($AA35='Control Panel'!$F$37,$AA35,IF($AA35='Control Panel'!$F$38,$AA35,IF($AA35='Control Panel'!$F$39,$AA35,IF($AA35='Control Panel'!$F$40,$AA35,IF($AA35='Control Panel'!$F$41,$AA35,"Error -- Availability entered in an incorrect format"))))))))</f>
        <v>N</v>
      </c>
    </row>
    <row r="36" spans="1:28" s="15" customFormat="1" ht="30" x14ac:dyDescent="0.25">
      <c r="A36" s="7">
        <v>24</v>
      </c>
      <c r="B36" s="10" t="s">
        <v>3446</v>
      </c>
      <c r="C36" s="14" t="s">
        <v>6</v>
      </c>
      <c r="D36" s="231"/>
      <c r="E36" s="268"/>
      <c r="F36" s="215" t="str">
        <f t="shared" si="0"/>
        <v>N/A</v>
      </c>
      <c r="G36" s="6"/>
      <c r="AA36" s="15" t="str">
        <f t="shared" si="1"/>
        <v/>
      </c>
      <c r="AB36" s="15" t="str">
        <f>IF(LEN($AA36)=0,"N",IF(LEN($AA36)&gt;1,"Error -- Availability entered in an incorrect format",IF($AA36='Control Panel'!$F$36,$AA36,IF($AA36='Control Panel'!$F$37,$AA36,IF($AA36='Control Panel'!$F$38,$AA36,IF($AA36='Control Panel'!$F$39,$AA36,IF($AA36='Control Panel'!$F$40,$AA36,IF($AA36='Control Panel'!$F$41,$AA36,"Error -- Availability entered in an incorrect format"))))))))</f>
        <v>N</v>
      </c>
    </row>
    <row r="37" spans="1:28" s="15" customFormat="1" ht="30" x14ac:dyDescent="0.25">
      <c r="A37" s="7">
        <v>25</v>
      </c>
      <c r="B37" s="10" t="s">
        <v>3447</v>
      </c>
      <c r="C37" s="14" t="s">
        <v>6</v>
      </c>
      <c r="D37" s="231"/>
      <c r="E37" s="268"/>
      <c r="F37" s="215" t="str">
        <f t="shared" si="0"/>
        <v>N/A</v>
      </c>
      <c r="G37" s="6"/>
      <c r="AA37" s="15" t="str">
        <f t="shared" si="1"/>
        <v/>
      </c>
      <c r="AB37" s="15" t="str">
        <f>IF(LEN($AA37)=0,"N",IF(LEN($AA37)&gt;1,"Error -- Availability entered in an incorrect format",IF($AA37='Control Panel'!$F$36,$AA37,IF($AA37='Control Panel'!$F$37,$AA37,IF($AA37='Control Panel'!$F$38,$AA37,IF($AA37='Control Panel'!$F$39,$AA37,IF($AA37='Control Panel'!$F$40,$AA37,IF($AA37='Control Panel'!$F$41,$AA37,"Error -- Availability entered in an incorrect format"))))))))</f>
        <v>N</v>
      </c>
    </row>
    <row r="38" spans="1:28" s="15" customFormat="1" ht="45" x14ac:dyDescent="0.25">
      <c r="A38" s="7">
        <v>26</v>
      </c>
      <c r="B38" s="10" t="s">
        <v>3448</v>
      </c>
      <c r="C38" s="14" t="s">
        <v>5</v>
      </c>
      <c r="D38" s="231"/>
      <c r="E38" s="268"/>
      <c r="F38" s="215" t="str">
        <f t="shared" si="0"/>
        <v>N/A</v>
      </c>
      <c r="G38" s="6"/>
      <c r="AA38" s="15" t="str">
        <f t="shared" si="1"/>
        <v/>
      </c>
      <c r="AB38" s="15" t="str">
        <f>IF(LEN($AA38)=0,"N",IF(LEN($AA38)&gt;1,"Error -- Availability entered in an incorrect format",IF($AA38='Control Panel'!$F$36,$AA38,IF($AA38='Control Panel'!$F$37,$AA38,IF($AA38='Control Panel'!$F$38,$AA38,IF($AA38='Control Panel'!$F$39,$AA38,IF($AA38='Control Panel'!$F$40,$AA38,IF($AA38='Control Panel'!$F$41,$AA38,"Error -- Availability entered in an incorrect format"))))))))</f>
        <v>N</v>
      </c>
    </row>
    <row r="39" spans="1:28" s="15" customFormat="1" ht="45" x14ac:dyDescent="0.25">
      <c r="A39" s="7">
        <v>27</v>
      </c>
      <c r="B39" s="10" t="s">
        <v>3449</v>
      </c>
      <c r="C39" s="14" t="s">
        <v>5</v>
      </c>
      <c r="D39" s="231"/>
      <c r="E39" s="268"/>
      <c r="F39" s="215" t="str">
        <f t="shared" si="0"/>
        <v>N/A</v>
      </c>
      <c r="G39" s="6"/>
      <c r="AA39" s="15" t="str">
        <f t="shared" si="1"/>
        <v/>
      </c>
      <c r="AB39" s="15" t="str">
        <f>IF(LEN($AA39)=0,"N",IF(LEN($AA39)&gt;1,"Error -- Availability entered in an incorrect format",IF($AA39='Control Panel'!$F$36,$AA39,IF($AA39='Control Panel'!$F$37,$AA39,IF($AA39='Control Panel'!$F$38,$AA39,IF($AA39='Control Panel'!$F$39,$AA39,IF($AA39='Control Panel'!$F$40,$AA39,IF($AA39='Control Panel'!$F$41,$AA39,"Error -- Availability entered in an incorrect format"))))))))</f>
        <v>N</v>
      </c>
    </row>
    <row r="40" spans="1:28" s="15" customFormat="1" ht="30" x14ac:dyDescent="0.25">
      <c r="A40" s="7">
        <v>28</v>
      </c>
      <c r="B40" s="10" t="s">
        <v>3450</v>
      </c>
      <c r="C40" s="14" t="s">
        <v>7</v>
      </c>
      <c r="D40" s="231"/>
      <c r="E40" s="268"/>
      <c r="F40" s="215" t="str">
        <f t="shared" si="0"/>
        <v>N/A</v>
      </c>
      <c r="G40" s="6"/>
      <c r="AA40" s="15" t="str">
        <f t="shared" si="1"/>
        <v/>
      </c>
      <c r="AB40" s="15" t="str">
        <f>IF(LEN($AA40)=0,"N",IF(LEN($AA40)&gt;1,"Error -- Availability entered in an incorrect format",IF($AA40='Control Panel'!$F$36,$AA40,IF($AA40='Control Panel'!$F$37,$AA40,IF($AA40='Control Panel'!$F$38,$AA40,IF($AA40='Control Panel'!$F$39,$AA40,IF($AA40='Control Panel'!$F$40,$AA40,IF($AA40='Control Panel'!$F$41,$AA40,"Error -- Availability entered in an incorrect format"))))))))</f>
        <v>N</v>
      </c>
    </row>
    <row r="41" spans="1:28" s="15" customFormat="1" x14ac:dyDescent="0.25">
      <c r="A41" s="7">
        <v>29</v>
      </c>
      <c r="B41" s="10" t="s">
        <v>3451</v>
      </c>
      <c r="C41" s="14" t="s">
        <v>5</v>
      </c>
      <c r="D41" s="231"/>
      <c r="E41" s="268"/>
      <c r="F41" s="215" t="str">
        <f t="shared" si="0"/>
        <v>N/A</v>
      </c>
      <c r="G41" s="6"/>
      <c r="AA41" s="15" t="str">
        <f t="shared" si="1"/>
        <v/>
      </c>
      <c r="AB41" s="15" t="str">
        <f>IF(LEN($AA41)=0,"N",IF(LEN($AA41)&gt;1,"Error -- Availability entered in an incorrect format",IF($AA41='Control Panel'!$F$36,$AA41,IF($AA41='Control Panel'!$F$37,$AA41,IF($AA41='Control Panel'!$F$38,$AA41,IF($AA41='Control Panel'!$F$39,$AA41,IF($AA41='Control Panel'!$F$40,$AA41,IF($AA41='Control Panel'!$F$41,$AA41,"Error -- Availability entered in an incorrect format"))))))))</f>
        <v>N</v>
      </c>
    </row>
    <row r="42" spans="1:28" s="15" customFormat="1" x14ac:dyDescent="0.25">
      <c r="A42" s="7">
        <v>30</v>
      </c>
      <c r="B42" s="10" t="s">
        <v>3452</v>
      </c>
      <c r="C42" s="14" t="s">
        <v>5</v>
      </c>
      <c r="D42" s="231"/>
      <c r="E42" s="268"/>
      <c r="F42" s="215" t="str">
        <f t="shared" si="0"/>
        <v>N/A</v>
      </c>
      <c r="G42" s="6"/>
      <c r="AA42" s="15" t="str">
        <f t="shared" si="1"/>
        <v/>
      </c>
      <c r="AB42" s="15" t="str">
        <f>IF(LEN($AA42)=0,"N",IF(LEN($AA42)&gt;1,"Error -- Availability entered in an incorrect format",IF($AA42='Control Panel'!$F$36,$AA42,IF($AA42='Control Panel'!$F$37,$AA42,IF($AA42='Control Panel'!$F$38,$AA42,IF($AA42='Control Panel'!$F$39,$AA42,IF($AA42='Control Panel'!$F$40,$AA42,IF($AA42='Control Panel'!$F$41,$AA42,"Error -- Availability entered in an incorrect format"))))))))</f>
        <v>N</v>
      </c>
    </row>
    <row r="43" spans="1:28" s="15" customFormat="1" x14ac:dyDescent="0.25">
      <c r="A43" s="7">
        <v>31</v>
      </c>
      <c r="B43" s="266" t="s">
        <v>3453</v>
      </c>
      <c r="C43" s="14"/>
      <c r="D43" s="231"/>
      <c r="E43" s="268"/>
      <c r="F43" s="215" t="str">
        <f t="shared" si="0"/>
        <v>N/A</v>
      </c>
      <c r="G43" s="6"/>
      <c r="AA43" s="15" t="str">
        <f t="shared" si="1"/>
        <v/>
      </c>
      <c r="AB43" s="15" t="str">
        <f>IF(LEN($AA43)=0,"N",IF(LEN($AA43)&gt;1,"Error -- Availability entered in an incorrect format",IF($AA43='Control Panel'!$F$36,$AA43,IF($AA43='Control Panel'!$F$37,$AA43,IF($AA43='Control Panel'!$F$38,$AA43,IF($AA43='Control Panel'!$F$39,$AA43,IF($AA43='Control Panel'!$F$40,$AA43,IF($AA43='Control Panel'!$F$41,$AA43,"Error -- Availability entered in an incorrect format"))))))))</f>
        <v>N</v>
      </c>
    </row>
    <row r="44" spans="1:28" s="15" customFormat="1" ht="75" x14ac:dyDescent="0.25">
      <c r="A44" s="7">
        <v>32</v>
      </c>
      <c r="B44" s="297" t="s">
        <v>3454</v>
      </c>
      <c r="C44" s="14" t="s">
        <v>6</v>
      </c>
      <c r="D44" s="231"/>
      <c r="E44" s="268"/>
      <c r="F44" s="215" t="str">
        <f t="shared" si="0"/>
        <v>N/A</v>
      </c>
      <c r="G44" s="6"/>
      <c r="AA44" s="15" t="str">
        <f t="shared" si="1"/>
        <v/>
      </c>
      <c r="AB44" s="15" t="str">
        <f>IF(LEN($AA44)=0,"N",IF(LEN($AA44)&gt;1,"Error -- Availability entered in an incorrect format",IF($AA44='Control Panel'!$F$36,$AA44,IF($AA44='Control Panel'!$F$37,$AA44,IF($AA44='Control Panel'!$F$38,$AA44,IF($AA44='Control Panel'!$F$39,$AA44,IF($AA44='Control Panel'!$F$40,$AA44,IF($AA44='Control Panel'!$F$41,$AA44,"Error -- Availability entered in an incorrect format"))))))))</f>
        <v>N</v>
      </c>
    </row>
    <row r="45" spans="1:28" s="15" customFormat="1" ht="30" x14ac:dyDescent="0.25">
      <c r="A45" s="7">
        <v>33</v>
      </c>
      <c r="B45" s="10" t="s">
        <v>3455</v>
      </c>
      <c r="C45" s="14" t="s">
        <v>5</v>
      </c>
      <c r="D45" s="231"/>
      <c r="E45" s="268"/>
      <c r="F45" s="215" t="str">
        <f t="shared" si="0"/>
        <v>N/A</v>
      </c>
      <c r="G45" s="6"/>
      <c r="AA45" s="15" t="str">
        <f t="shared" si="1"/>
        <v/>
      </c>
      <c r="AB45" s="15" t="str">
        <f>IF(LEN($AA45)=0,"N",IF(LEN($AA45)&gt;1,"Error -- Availability entered in an incorrect format",IF($AA45='Control Panel'!$F$36,$AA45,IF($AA45='Control Panel'!$F$37,$AA45,IF($AA45='Control Panel'!$F$38,$AA45,IF($AA45='Control Panel'!$F$39,$AA45,IF($AA45='Control Panel'!$F$40,$AA45,IF($AA45='Control Panel'!$F$41,$AA45,"Error -- Availability entered in an incorrect format"))))))))</f>
        <v>N</v>
      </c>
    </row>
    <row r="46" spans="1:28" s="15" customFormat="1" ht="30" x14ac:dyDescent="0.25">
      <c r="A46" s="7">
        <v>34</v>
      </c>
      <c r="B46" s="10" t="s">
        <v>3456</v>
      </c>
      <c r="C46" s="14" t="s">
        <v>7</v>
      </c>
      <c r="D46" s="231"/>
      <c r="E46" s="268"/>
      <c r="F46" s="215" t="str">
        <f t="shared" si="0"/>
        <v>N/A</v>
      </c>
      <c r="G46" s="6"/>
      <c r="AA46" s="15" t="str">
        <f t="shared" si="1"/>
        <v/>
      </c>
      <c r="AB46" s="15" t="str">
        <f>IF(LEN($AA46)=0,"N",IF(LEN($AA46)&gt;1,"Error -- Availability entered in an incorrect format",IF($AA46='Control Panel'!$F$36,$AA46,IF($AA46='Control Panel'!$F$37,$AA46,IF($AA46='Control Panel'!$F$38,$AA46,IF($AA46='Control Panel'!$F$39,$AA46,IF($AA46='Control Panel'!$F$40,$AA46,IF($AA46='Control Panel'!$F$41,$AA46,"Error -- Availability entered in an incorrect format"))))))))</f>
        <v>N</v>
      </c>
    </row>
    <row r="47" spans="1:28" s="15" customFormat="1" ht="60" x14ac:dyDescent="0.25">
      <c r="A47" s="7">
        <v>35</v>
      </c>
      <c r="B47" s="10" t="s">
        <v>3457</v>
      </c>
      <c r="C47" s="14" t="s">
        <v>6</v>
      </c>
      <c r="D47" s="231"/>
      <c r="E47" s="268"/>
      <c r="F47" s="215" t="str">
        <f t="shared" si="0"/>
        <v>N/A</v>
      </c>
      <c r="G47" s="6"/>
      <c r="AA47" s="15" t="str">
        <f t="shared" si="1"/>
        <v/>
      </c>
      <c r="AB47" s="15" t="str">
        <f>IF(LEN($AA47)=0,"N",IF(LEN($AA47)&gt;1,"Error -- Availability entered in an incorrect format",IF($AA47='Control Panel'!$F$36,$AA47,IF($AA47='Control Panel'!$F$37,$AA47,IF($AA47='Control Panel'!$F$38,$AA47,IF($AA47='Control Panel'!$F$39,$AA47,IF($AA47='Control Panel'!$F$40,$AA47,IF($AA47='Control Panel'!$F$41,$AA47,"Error -- Availability entered in an incorrect format"))))))))</f>
        <v>N</v>
      </c>
    </row>
    <row r="48" spans="1:28" s="15" customFormat="1" ht="30" x14ac:dyDescent="0.25">
      <c r="A48" s="7">
        <v>36</v>
      </c>
      <c r="B48" s="10" t="s">
        <v>3458</v>
      </c>
      <c r="C48" s="14" t="s">
        <v>5</v>
      </c>
      <c r="D48" s="231"/>
      <c r="E48" s="268"/>
      <c r="F48" s="215" t="str">
        <f t="shared" si="0"/>
        <v>N/A</v>
      </c>
      <c r="G48" s="6"/>
      <c r="AA48" s="15" t="str">
        <f t="shared" si="1"/>
        <v/>
      </c>
      <c r="AB48" s="15" t="str">
        <f>IF(LEN($AA48)=0,"N",IF(LEN($AA48)&gt;1,"Error -- Availability entered in an incorrect format",IF($AA48='Control Panel'!$F$36,$AA48,IF($AA48='Control Panel'!$F$37,$AA48,IF($AA48='Control Panel'!$F$38,$AA48,IF($AA48='Control Panel'!$F$39,$AA48,IF($AA48='Control Panel'!$F$40,$AA48,IF($AA48='Control Panel'!$F$41,$AA48,"Error -- Availability entered in an incorrect format"))))))))</f>
        <v>N</v>
      </c>
    </row>
    <row r="49" spans="1:28" s="15" customFormat="1" ht="45" x14ac:dyDescent="0.25">
      <c r="A49" s="7">
        <v>37</v>
      </c>
      <c r="B49" s="10" t="s">
        <v>3459</v>
      </c>
      <c r="C49" s="14" t="s">
        <v>5</v>
      </c>
      <c r="D49" s="231"/>
      <c r="E49" s="268"/>
      <c r="F49" s="215" t="str">
        <f t="shared" si="0"/>
        <v>N/A</v>
      </c>
      <c r="G49" s="6"/>
      <c r="AA49" s="15" t="str">
        <f t="shared" si="1"/>
        <v/>
      </c>
      <c r="AB49" s="15" t="str">
        <f>IF(LEN($AA49)=0,"N",IF(LEN($AA49)&gt;1,"Error -- Availability entered in an incorrect format",IF($AA49='Control Panel'!$F$36,$AA49,IF($AA49='Control Panel'!$F$37,$AA49,IF($AA49='Control Panel'!$F$38,$AA49,IF($AA49='Control Panel'!$F$39,$AA49,IF($AA49='Control Panel'!$F$40,$AA49,IF($AA49='Control Panel'!$F$41,$AA49,"Error -- Availability entered in an incorrect format"))))))))</f>
        <v>N</v>
      </c>
    </row>
    <row r="50" spans="1:28" s="15" customFormat="1" x14ac:dyDescent="0.25">
      <c r="A50" s="7">
        <v>38</v>
      </c>
      <c r="B50" s="10" t="s">
        <v>3460</v>
      </c>
      <c r="C50" s="14" t="s">
        <v>5</v>
      </c>
      <c r="D50" s="231"/>
      <c r="E50" s="268"/>
      <c r="F50" s="215" t="str">
        <f t="shared" si="0"/>
        <v>N/A</v>
      </c>
      <c r="G50" s="6"/>
      <c r="AA50" s="15" t="str">
        <f t="shared" si="1"/>
        <v/>
      </c>
      <c r="AB50" s="15" t="str">
        <f>IF(LEN($AA50)=0,"N",IF(LEN($AA50)&gt;1,"Error -- Availability entered in an incorrect format",IF($AA50='Control Panel'!$F$36,$AA50,IF($AA50='Control Panel'!$F$37,$AA50,IF($AA50='Control Panel'!$F$38,$AA50,IF($AA50='Control Panel'!$F$39,$AA50,IF($AA50='Control Panel'!$F$40,$AA50,IF($AA50='Control Panel'!$F$41,$AA50,"Error -- Availability entered in an incorrect format"))))))))</f>
        <v>N</v>
      </c>
    </row>
    <row r="51" spans="1:28" s="15" customFormat="1" ht="30" x14ac:dyDescent="0.25">
      <c r="A51" s="7">
        <v>39</v>
      </c>
      <c r="B51" s="10" t="s">
        <v>3461</v>
      </c>
      <c r="C51" s="14" t="s">
        <v>5</v>
      </c>
      <c r="D51" s="231"/>
      <c r="E51" s="268"/>
      <c r="F51" s="215" t="str">
        <f t="shared" si="0"/>
        <v>N/A</v>
      </c>
      <c r="G51" s="6"/>
      <c r="AA51" s="15" t="str">
        <f t="shared" si="1"/>
        <v/>
      </c>
      <c r="AB51" s="15" t="str">
        <f>IF(LEN($AA51)=0,"N",IF(LEN($AA51)&gt;1,"Error -- Availability entered in an incorrect format",IF($AA51='Control Panel'!$F$36,$AA51,IF($AA51='Control Panel'!$F$37,$AA51,IF($AA51='Control Panel'!$F$38,$AA51,IF($AA51='Control Panel'!$F$39,$AA51,IF($AA51='Control Panel'!$F$40,$AA51,IF($AA51='Control Panel'!$F$41,$AA51,"Error -- Availability entered in an incorrect format"))))))))</f>
        <v>N</v>
      </c>
    </row>
    <row r="52" spans="1:28" s="15" customFormat="1" ht="30" x14ac:dyDescent="0.25">
      <c r="A52" s="7">
        <v>40</v>
      </c>
      <c r="B52" s="10" t="s">
        <v>3462</v>
      </c>
      <c r="C52" s="14" t="s">
        <v>5</v>
      </c>
      <c r="D52" s="231"/>
      <c r="E52" s="268"/>
      <c r="F52" s="215" t="str">
        <f t="shared" si="0"/>
        <v>N/A</v>
      </c>
      <c r="G52" s="6"/>
      <c r="AA52" s="15" t="str">
        <f t="shared" si="1"/>
        <v/>
      </c>
      <c r="AB52" s="15" t="str">
        <f>IF(LEN($AA52)=0,"N",IF(LEN($AA52)&gt;1,"Error -- Availability entered in an incorrect format",IF($AA52='Control Panel'!$F$36,$AA52,IF($AA52='Control Panel'!$F$37,$AA52,IF($AA52='Control Panel'!$F$38,$AA52,IF($AA52='Control Panel'!$F$39,$AA52,IF($AA52='Control Panel'!$F$40,$AA52,IF($AA52='Control Panel'!$F$41,$AA52,"Error -- Availability entered in an incorrect format"))))))))</f>
        <v>N</v>
      </c>
    </row>
    <row r="53" spans="1:28" s="15" customFormat="1" ht="30" x14ac:dyDescent="0.25">
      <c r="A53" s="7">
        <v>41</v>
      </c>
      <c r="B53" s="10" t="s">
        <v>3463</v>
      </c>
      <c r="C53" s="14" t="s">
        <v>5</v>
      </c>
      <c r="D53" s="231"/>
      <c r="E53" s="268"/>
      <c r="F53" s="215" t="str">
        <f t="shared" si="0"/>
        <v>N/A</v>
      </c>
      <c r="G53" s="6"/>
      <c r="AA53" s="15" t="str">
        <f t="shared" si="1"/>
        <v/>
      </c>
      <c r="AB53" s="15" t="str">
        <f>IF(LEN($AA53)=0,"N",IF(LEN($AA53)&gt;1,"Error -- Availability entered in an incorrect format",IF($AA53='Control Panel'!$F$36,$AA53,IF($AA53='Control Panel'!$F$37,$AA53,IF($AA53='Control Panel'!$F$38,$AA53,IF($AA53='Control Panel'!$F$39,$AA53,IF($AA53='Control Panel'!$F$40,$AA53,IF($AA53='Control Panel'!$F$41,$AA53,"Error -- Availability entered in an incorrect format"))))))))</f>
        <v>N</v>
      </c>
    </row>
    <row r="54" spans="1:28" s="15" customFormat="1" ht="30" x14ac:dyDescent="0.25">
      <c r="A54" s="7">
        <v>42</v>
      </c>
      <c r="B54" s="10" t="s">
        <v>3464</v>
      </c>
      <c r="C54" s="14" t="s">
        <v>5</v>
      </c>
      <c r="D54" s="231"/>
      <c r="E54" s="268"/>
      <c r="F54" s="215" t="str">
        <f t="shared" si="0"/>
        <v>N/A</v>
      </c>
      <c r="G54" s="6"/>
      <c r="AA54" s="15" t="str">
        <f t="shared" si="1"/>
        <v/>
      </c>
      <c r="AB54" s="15" t="str">
        <f>IF(LEN($AA54)=0,"N",IF(LEN($AA54)&gt;1,"Error -- Availability entered in an incorrect format",IF($AA54='Control Panel'!$F$36,$AA54,IF($AA54='Control Panel'!$F$37,$AA54,IF($AA54='Control Panel'!$F$38,$AA54,IF($AA54='Control Panel'!$F$39,$AA54,IF($AA54='Control Panel'!$F$40,$AA54,IF($AA54='Control Panel'!$F$41,$AA54,"Error -- Availability entered in an incorrect format"))))))))</f>
        <v>N</v>
      </c>
    </row>
    <row r="55" spans="1:28" s="15" customFormat="1" ht="45" x14ac:dyDescent="0.25">
      <c r="A55" s="7">
        <v>43</v>
      </c>
      <c r="B55" s="10" t="s">
        <v>3465</v>
      </c>
      <c r="C55" s="14" t="s">
        <v>7</v>
      </c>
      <c r="D55" s="231"/>
      <c r="E55" s="268"/>
      <c r="F55" s="215" t="str">
        <f t="shared" si="0"/>
        <v>N/A</v>
      </c>
      <c r="G55" s="6"/>
      <c r="AA55" s="15" t="str">
        <f t="shared" si="1"/>
        <v/>
      </c>
      <c r="AB55" s="15" t="str">
        <f>IF(LEN($AA55)=0,"N",IF(LEN($AA55)&gt;1,"Error -- Availability entered in an incorrect format",IF($AA55='Control Panel'!$F$36,$AA55,IF($AA55='Control Panel'!$F$37,$AA55,IF($AA55='Control Panel'!$F$38,$AA55,IF($AA55='Control Panel'!$F$39,$AA55,IF($AA55='Control Panel'!$F$40,$AA55,IF($AA55='Control Panel'!$F$41,$AA55,"Error -- Availability entered in an incorrect format"))))))))</f>
        <v>N</v>
      </c>
    </row>
    <row r="56" spans="1:28" s="15" customFormat="1" ht="30" x14ac:dyDescent="0.25">
      <c r="A56" s="7">
        <v>44</v>
      </c>
      <c r="B56" s="215" t="s">
        <v>3466</v>
      </c>
      <c r="C56" s="14" t="s">
        <v>6</v>
      </c>
      <c r="D56" s="231"/>
      <c r="E56" s="268"/>
      <c r="F56" s="215" t="str">
        <f t="shared" si="0"/>
        <v>N/A</v>
      </c>
      <c r="G56" s="6"/>
      <c r="AA56" s="15" t="str">
        <f t="shared" si="1"/>
        <v/>
      </c>
      <c r="AB56" s="15" t="str">
        <f>IF(LEN($AA56)=0,"N",IF(LEN($AA56)&gt;1,"Error -- Availability entered in an incorrect format",IF($AA56='Control Panel'!$F$36,$AA56,IF($AA56='Control Panel'!$F$37,$AA56,IF($AA56='Control Panel'!$F$38,$AA56,IF($AA56='Control Panel'!$F$39,$AA56,IF($AA56='Control Panel'!$F$40,$AA56,IF($AA56='Control Panel'!$F$41,$AA56,"Error -- Availability entered in an incorrect format"))))))))</f>
        <v>N</v>
      </c>
    </row>
    <row r="57" spans="1:28" s="15" customFormat="1" ht="60" x14ac:dyDescent="0.25">
      <c r="A57" s="7">
        <v>45</v>
      </c>
      <c r="B57" s="215" t="s">
        <v>3467</v>
      </c>
      <c r="C57" s="14" t="s">
        <v>5</v>
      </c>
      <c r="D57" s="231"/>
      <c r="E57" s="268"/>
      <c r="F57" s="215" t="str">
        <f t="shared" si="0"/>
        <v>N/A</v>
      </c>
      <c r="G57" s="6"/>
      <c r="AA57" s="15" t="str">
        <f t="shared" si="1"/>
        <v/>
      </c>
      <c r="AB57" s="15" t="str">
        <f>IF(LEN($AA57)=0,"N",IF(LEN($AA57)&gt;1,"Error -- Availability entered in an incorrect format",IF($AA57='Control Panel'!$F$36,$AA57,IF($AA57='Control Panel'!$F$37,$AA57,IF($AA57='Control Panel'!$F$38,$AA57,IF($AA57='Control Panel'!$F$39,$AA57,IF($AA57='Control Panel'!$F$40,$AA57,IF($AA57='Control Panel'!$F$41,$AA57,"Error -- Availability entered in an incorrect format"))))))))</f>
        <v>N</v>
      </c>
    </row>
    <row r="58" spans="1:28" s="15" customFormat="1" ht="30" x14ac:dyDescent="0.25">
      <c r="A58" s="7">
        <v>46</v>
      </c>
      <c r="B58" s="10" t="s">
        <v>3468</v>
      </c>
      <c r="C58" s="307" t="s">
        <v>212</v>
      </c>
      <c r="D58" s="231"/>
      <c r="E58" s="268"/>
      <c r="F58" s="215" t="str">
        <f t="shared" si="0"/>
        <v>N/A</v>
      </c>
      <c r="G58" s="6"/>
      <c r="AA58" s="15" t="str">
        <f t="shared" si="1"/>
        <v/>
      </c>
      <c r="AB58" s="15" t="str">
        <f>IF(LEN($AA58)=0,"N",IF(LEN($AA58)&gt;1,"Error -- Availability entered in an incorrect format",IF($AA58='Control Panel'!$F$36,$AA58,IF($AA58='Control Panel'!$F$37,$AA58,IF($AA58='Control Panel'!$F$38,$AA58,IF($AA58='Control Panel'!$F$39,$AA58,IF($AA58='Control Panel'!$F$40,$AA58,IF($AA58='Control Panel'!$F$41,$AA58,"Error -- Availability entered in an incorrect format"))))))))</f>
        <v>N</v>
      </c>
    </row>
    <row r="59" spans="1:28" s="15" customFormat="1" x14ac:dyDescent="0.25">
      <c r="A59" s="7">
        <v>47</v>
      </c>
      <c r="B59" s="264" t="s">
        <v>3469</v>
      </c>
      <c r="C59" s="14" t="s">
        <v>7</v>
      </c>
      <c r="D59" s="231"/>
      <c r="E59" s="268"/>
      <c r="F59" s="215" t="str">
        <f t="shared" si="0"/>
        <v>N/A</v>
      </c>
      <c r="G59" s="6"/>
      <c r="AA59" s="15" t="str">
        <f t="shared" si="1"/>
        <v/>
      </c>
      <c r="AB59" s="15" t="str">
        <f>IF(LEN($AA59)=0,"N",IF(LEN($AA59)&gt;1,"Error -- Availability entered in an incorrect format",IF($AA59='Control Panel'!$F$36,$AA59,IF($AA59='Control Panel'!$F$37,$AA59,IF($AA59='Control Panel'!$F$38,$AA59,IF($AA59='Control Panel'!$F$39,$AA59,IF($AA59='Control Panel'!$F$40,$AA59,IF($AA59='Control Panel'!$F$41,$AA59,"Error -- Availability entered in an incorrect format"))))))))</f>
        <v>N</v>
      </c>
    </row>
    <row r="60" spans="1:28" s="15" customFormat="1" x14ac:dyDescent="0.25">
      <c r="A60" s="7">
        <v>48</v>
      </c>
      <c r="B60" s="264" t="s">
        <v>3470</v>
      </c>
      <c r="C60" s="14" t="s">
        <v>7</v>
      </c>
      <c r="D60" s="231"/>
      <c r="E60" s="268"/>
      <c r="F60" s="215" t="str">
        <f t="shared" si="0"/>
        <v>N/A</v>
      </c>
      <c r="G60" s="6"/>
      <c r="AA60" s="15" t="str">
        <f t="shared" si="1"/>
        <v/>
      </c>
      <c r="AB60" s="15" t="str">
        <f>IF(LEN($AA60)=0,"N",IF(LEN($AA60)&gt;1,"Error -- Availability entered in an incorrect format",IF($AA60='Control Panel'!$F$36,$AA60,IF($AA60='Control Panel'!$F$37,$AA60,IF($AA60='Control Panel'!$F$38,$AA60,IF($AA60='Control Panel'!$F$39,$AA60,IF($AA60='Control Panel'!$F$40,$AA60,IF($AA60='Control Panel'!$F$41,$AA60,"Error -- Availability entered in an incorrect format"))))))))</f>
        <v>N</v>
      </c>
    </row>
    <row r="61" spans="1:28" s="15" customFormat="1" x14ac:dyDescent="0.25">
      <c r="A61" s="7">
        <v>49</v>
      </c>
      <c r="B61" s="264" t="s">
        <v>3471</v>
      </c>
      <c r="C61" s="14" t="s">
        <v>7</v>
      </c>
      <c r="D61" s="231"/>
      <c r="E61" s="268"/>
      <c r="F61" s="215" t="str">
        <f t="shared" si="0"/>
        <v>N/A</v>
      </c>
      <c r="G61" s="6"/>
      <c r="AA61" s="15" t="str">
        <f t="shared" si="1"/>
        <v/>
      </c>
      <c r="AB61" s="15" t="str">
        <f>IF(LEN($AA61)=0,"N",IF(LEN($AA61)&gt;1,"Error -- Availability entered in an incorrect format",IF($AA61='Control Panel'!$F$36,$AA61,IF($AA61='Control Panel'!$F$37,$AA61,IF($AA61='Control Panel'!$F$38,$AA61,IF($AA61='Control Panel'!$F$39,$AA61,IF($AA61='Control Panel'!$F$40,$AA61,IF($AA61='Control Panel'!$F$41,$AA61,"Error -- Availability entered in an incorrect format"))))))))</f>
        <v>N</v>
      </c>
    </row>
    <row r="62" spans="1:28" s="15" customFormat="1" x14ac:dyDescent="0.25">
      <c r="A62" s="7">
        <v>50</v>
      </c>
      <c r="B62" s="264" t="s">
        <v>3472</v>
      </c>
      <c r="C62" s="14" t="s">
        <v>7</v>
      </c>
      <c r="D62" s="231"/>
      <c r="E62" s="268"/>
      <c r="F62" s="215" t="str">
        <f t="shared" si="0"/>
        <v>N/A</v>
      </c>
      <c r="G62" s="6"/>
      <c r="AA62" s="15" t="str">
        <f t="shared" si="1"/>
        <v/>
      </c>
      <c r="AB62" s="15" t="str">
        <f>IF(LEN($AA62)=0,"N",IF(LEN($AA62)&gt;1,"Error -- Availability entered in an incorrect format",IF($AA62='Control Panel'!$F$36,$AA62,IF($AA62='Control Panel'!$F$37,$AA62,IF($AA62='Control Panel'!$F$38,$AA62,IF($AA62='Control Panel'!$F$39,$AA62,IF($AA62='Control Panel'!$F$40,$AA62,IF($AA62='Control Panel'!$F$41,$AA62,"Error -- Availability entered in an incorrect format"))))))))</f>
        <v>N</v>
      </c>
    </row>
    <row r="63" spans="1:28" s="15" customFormat="1" x14ac:dyDescent="0.25">
      <c r="A63" s="7">
        <v>51</v>
      </c>
      <c r="B63" s="264" t="s">
        <v>3473</v>
      </c>
      <c r="C63" s="14" t="s">
        <v>7</v>
      </c>
      <c r="D63" s="231"/>
      <c r="E63" s="268"/>
      <c r="F63" s="215" t="str">
        <f t="shared" si="0"/>
        <v>N/A</v>
      </c>
      <c r="G63" s="6"/>
      <c r="AA63" s="15" t="str">
        <f t="shared" si="1"/>
        <v/>
      </c>
      <c r="AB63" s="15" t="str">
        <f>IF(LEN($AA63)=0,"N",IF(LEN($AA63)&gt;1,"Error -- Availability entered in an incorrect format",IF($AA63='Control Panel'!$F$36,$AA63,IF($AA63='Control Panel'!$F$37,$AA63,IF($AA63='Control Panel'!$F$38,$AA63,IF($AA63='Control Panel'!$F$39,$AA63,IF($AA63='Control Panel'!$F$40,$AA63,IF($AA63='Control Panel'!$F$41,$AA63,"Error -- Availability entered in an incorrect format"))))))))</f>
        <v>N</v>
      </c>
    </row>
    <row r="64" spans="1:28" s="15" customFormat="1" x14ac:dyDescent="0.25">
      <c r="A64" s="7">
        <v>52</v>
      </c>
      <c r="B64" s="264" t="s">
        <v>3474</v>
      </c>
      <c r="C64" s="14" t="s">
        <v>7</v>
      </c>
      <c r="D64" s="231"/>
      <c r="E64" s="268"/>
      <c r="F64" s="215" t="str">
        <f t="shared" si="0"/>
        <v>N/A</v>
      </c>
      <c r="G64" s="6"/>
      <c r="AA64" s="15" t="str">
        <f t="shared" si="1"/>
        <v/>
      </c>
      <c r="AB64" s="15" t="str">
        <f>IF(LEN($AA64)=0,"N",IF(LEN($AA64)&gt;1,"Error -- Availability entered in an incorrect format",IF($AA64='Control Panel'!$F$36,$AA64,IF($AA64='Control Panel'!$F$37,$AA64,IF($AA64='Control Panel'!$F$38,$AA64,IF($AA64='Control Panel'!$F$39,$AA64,IF($AA64='Control Panel'!$F$40,$AA64,IF($AA64='Control Panel'!$F$41,$AA64,"Error -- Availability entered in an incorrect format"))))))))</f>
        <v>N</v>
      </c>
    </row>
    <row r="65" spans="1:28" s="15" customFormat="1" x14ac:dyDescent="0.25">
      <c r="A65" s="7">
        <v>53</v>
      </c>
      <c r="B65" s="264" t="s">
        <v>3475</v>
      </c>
      <c r="C65" s="14" t="s">
        <v>7</v>
      </c>
      <c r="D65" s="231"/>
      <c r="E65" s="268"/>
      <c r="F65" s="215" t="str">
        <f t="shared" si="0"/>
        <v>N/A</v>
      </c>
      <c r="G65" s="6"/>
      <c r="AA65" s="15" t="str">
        <f t="shared" si="1"/>
        <v/>
      </c>
      <c r="AB65" s="15" t="str">
        <f>IF(LEN($AA65)=0,"N",IF(LEN($AA65)&gt;1,"Error -- Availability entered in an incorrect format",IF($AA65='Control Panel'!$F$36,$AA65,IF($AA65='Control Panel'!$F$37,$AA65,IF($AA65='Control Panel'!$F$38,$AA65,IF($AA65='Control Panel'!$F$39,$AA65,IF($AA65='Control Panel'!$F$40,$AA65,IF($AA65='Control Panel'!$F$41,$AA65,"Error -- Availability entered in an incorrect format"))))))))</f>
        <v>N</v>
      </c>
    </row>
    <row r="66" spans="1:28" s="15" customFormat="1" x14ac:dyDescent="0.25">
      <c r="A66" s="7">
        <v>54</v>
      </c>
      <c r="B66" s="264" t="s">
        <v>3476</v>
      </c>
      <c r="C66" s="14" t="s">
        <v>7</v>
      </c>
      <c r="D66" s="231"/>
      <c r="E66" s="268"/>
      <c r="F66" s="215" t="str">
        <f t="shared" si="0"/>
        <v>N/A</v>
      </c>
      <c r="G66" s="6"/>
      <c r="AA66" s="15" t="str">
        <f t="shared" si="1"/>
        <v/>
      </c>
      <c r="AB66" s="15" t="str">
        <f>IF(LEN($AA66)=0,"N",IF(LEN($AA66)&gt;1,"Error -- Availability entered in an incorrect format",IF($AA66='Control Panel'!$F$36,$AA66,IF($AA66='Control Panel'!$F$37,$AA66,IF($AA66='Control Panel'!$F$38,$AA66,IF($AA66='Control Panel'!$F$39,$AA66,IF($AA66='Control Panel'!$F$40,$AA66,IF($AA66='Control Panel'!$F$41,$AA66,"Error -- Availability entered in an incorrect format"))))))))</f>
        <v>N</v>
      </c>
    </row>
    <row r="67" spans="1:28" s="15" customFormat="1" x14ac:dyDescent="0.25">
      <c r="A67" s="7">
        <v>55</v>
      </c>
      <c r="B67" s="264" t="s">
        <v>3477</v>
      </c>
      <c r="C67" s="14" t="s">
        <v>7</v>
      </c>
      <c r="D67" s="231"/>
      <c r="E67" s="268"/>
      <c r="F67" s="215" t="str">
        <f t="shared" si="0"/>
        <v>N/A</v>
      </c>
      <c r="G67" s="6"/>
      <c r="AA67" s="15" t="str">
        <f t="shared" si="1"/>
        <v/>
      </c>
      <c r="AB67" s="15" t="str">
        <f>IF(LEN($AA67)=0,"N",IF(LEN($AA67)&gt;1,"Error -- Availability entered in an incorrect format",IF($AA67='Control Panel'!$F$36,$AA67,IF($AA67='Control Panel'!$F$37,$AA67,IF($AA67='Control Panel'!$F$38,$AA67,IF($AA67='Control Panel'!$F$39,$AA67,IF($AA67='Control Panel'!$F$40,$AA67,IF($AA67='Control Panel'!$F$41,$AA67,"Error -- Availability entered in an incorrect format"))))))))</f>
        <v>N</v>
      </c>
    </row>
    <row r="68" spans="1:28" s="15" customFormat="1" x14ac:dyDescent="0.25">
      <c r="A68" s="7">
        <v>56</v>
      </c>
      <c r="B68" s="264" t="s">
        <v>3478</v>
      </c>
      <c r="C68" s="14" t="s">
        <v>7</v>
      </c>
      <c r="D68" s="231"/>
      <c r="E68" s="268"/>
      <c r="F68" s="215" t="str">
        <f t="shared" si="0"/>
        <v>N/A</v>
      </c>
      <c r="G68" s="6"/>
      <c r="AA68" s="15" t="str">
        <f t="shared" si="1"/>
        <v/>
      </c>
      <c r="AB68" s="15" t="str">
        <f>IF(LEN($AA68)=0,"N",IF(LEN($AA68)&gt;1,"Error -- Availability entered in an incorrect format",IF($AA68='Control Panel'!$F$36,$AA68,IF($AA68='Control Panel'!$F$37,$AA68,IF($AA68='Control Panel'!$F$38,$AA68,IF($AA68='Control Panel'!$F$39,$AA68,IF($AA68='Control Panel'!$F$40,$AA68,IF($AA68='Control Panel'!$F$41,$AA68,"Error -- Availability entered in an incorrect format"))))))))</f>
        <v>N</v>
      </c>
    </row>
    <row r="69" spans="1:28" s="15" customFormat="1" ht="30" x14ac:dyDescent="0.25">
      <c r="A69" s="7">
        <v>57</v>
      </c>
      <c r="B69" s="10" t="s">
        <v>3479</v>
      </c>
      <c r="C69" s="307" t="s">
        <v>212</v>
      </c>
      <c r="D69" s="231"/>
      <c r="E69" s="268"/>
      <c r="F69" s="215" t="str">
        <f t="shared" si="0"/>
        <v>N/A</v>
      </c>
      <c r="G69" s="6"/>
      <c r="AA69" s="15" t="str">
        <f t="shared" si="1"/>
        <v/>
      </c>
      <c r="AB69" s="15" t="str">
        <f>IF(LEN($AA69)=0,"N",IF(LEN($AA69)&gt;1,"Error -- Availability entered in an incorrect format",IF($AA69='Control Panel'!$F$36,$AA69,IF($AA69='Control Panel'!$F$37,$AA69,IF($AA69='Control Panel'!$F$38,$AA69,IF($AA69='Control Panel'!$F$39,$AA69,IF($AA69='Control Panel'!$F$40,$AA69,IF($AA69='Control Panel'!$F$41,$AA69,"Error -- Availability entered in an incorrect format"))))))))</f>
        <v>N</v>
      </c>
    </row>
    <row r="70" spans="1:28" s="15" customFormat="1" x14ac:dyDescent="0.25">
      <c r="A70" s="7">
        <v>58</v>
      </c>
      <c r="B70" s="264" t="s">
        <v>3480</v>
      </c>
      <c r="C70" s="14" t="s">
        <v>5</v>
      </c>
      <c r="D70" s="231"/>
      <c r="E70" s="268"/>
      <c r="F70" s="215" t="str">
        <f t="shared" si="0"/>
        <v>N/A</v>
      </c>
      <c r="G70" s="6"/>
      <c r="AA70" s="15" t="str">
        <f t="shared" si="1"/>
        <v/>
      </c>
      <c r="AB70" s="15" t="str">
        <f>IF(LEN($AA70)=0,"N",IF(LEN($AA70)&gt;1,"Error -- Availability entered in an incorrect format",IF($AA70='Control Panel'!$F$36,$AA70,IF($AA70='Control Panel'!$F$37,$AA70,IF($AA70='Control Panel'!$F$38,$AA70,IF($AA70='Control Panel'!$F$39,$AA70,IF($AA70='Control Panel'!$F$40,$AA70,IF($AA70='Control Panel'!$F$41,$AA70,"Error -- Availability entered in an incorrect format"))))))))</f>
        <v>N</v>
      </c>
    </row>
    <row r="71" spans="1:28" s="15" customFormat="1" x14ac:dyDescent="0.25">
      <c r="A71" s="7">
        <v>59</v>
      </c>
      <c r="B71" s="264" t="s">
        <v>3481</v>
      </c>
      <c r="C71" s="14" t="s">
        <v>5</v>
      </c>
      <c r="D71" s="231"/>
      <c r="E71" s="268"/>
      <c r="F71" s="215" t="str">
        <f t="shared" si="0"/>
        <v>N/A</v>
      </c>
      <c r="G71" s="6"/>
      <c r="AA71" s="15" t="str">
        <f t="shared" si="1"/>
        <v/>
      </c>
      <c r="AB71" s="15" t="str">
        <f>IF(LEN($AA71)=0,"N",IF(LEN($AA71)&gt;1,"Error -- Availability entered in an incorrect format",IF($AA71='Control Panel'!$F$36,$AA71,IF($AA71='Control Panel'!$F$37,$AA71,IF($AA71='Control Panel'!$F$38,$AA71,IF($AA71='Control Panel'!$F$39,$AA71,IF($AA71='Control Panel'!$F$40,$AA71,IF($AA71='Control Panel'!$F$41,$AA71,"Error -- Availability entered in an incorrect format"))))))))</f>
        <v>N</v>
      </c>
    </row>
    <row r="72" spans="1:28" s="15" customFormat="1" x14ac:dyDescent="0.25">
      <c r="A72" s="7">
        <v>60</v>
      </c>
      <c r="B72" s="264" t="s">
        <v>3482</v>
      </c>
      <c r="C72" s="14" t="s">
        <v>6</v>
      </c>
      <c r="D72" s="231"/>
      <c r="E72" s="268"/>
      <c r="F72" s="215" t="str">
        <f t="shared" si="0"/>
        <v>N/A</v>
      </c>
      <c r="G72" s="6"/>
      <c r="AA72" s="15" t="str">
        <f t="shared" si="1"/>
        <v/>
      </c>
      <c r="AB72" s="15" t="str">
        <f>IF(LEN($AA72)=0,"N",IF(LEN($AA72)&gt;1,"Error -- Availability entered in an incorrect format",IF($AA72='Control Panel'!$F$36,$AA72,IF($AA72='Control Panel'!$F$37,$AA72,IF($AA72='Control Panel'!$F$38,$AA72,IF($AA72='Control Panel'!$F$39,$AA72,IF($AA72='Control Panel'!$F$40,$AA72,IF($AA72='Control Panel'!$F$41,$AA72,"Error -- Availability entered in an incorrect format"))))))))</f>
        <v>N</v>
      </c>
    </row>
    <row r="73" spans="1:28" s="15" customFormat="1" x14ac:dyDescent="0.25">
      <c r="A73" s="7">
        <v>61</v>
      </c>
      <c r="B73" s="264" t="s">
        <v>3483</v>
      </c>
      <c r="C73" s="14" t="s">
        <v>6</v>
      </c>
      <c r="D73" s="231"/>
      <c r="E73" s="268"/>
      <c r="F73" s="215" t="str">
        <f t="shared" si="0"/>
        <v>N/A</v>
      </c>
      <c r="G73" s="6"/>
      <c r="AA73" s="15" t="str">
        <f t="shared" si="1"/>
        <v/>
      </c>
      <c r="AB73" s="15" t="str">
        <f>IF(LEN($AA73)=0,"N",IF(LEN($AA73)&gt;1,"Error -- Availability entered in an incorrect format",IF($AA73='Control Panel'!$F$36,$AA73,IF($AA73='Control Panel'!$F$37,$AA73,IF($AA73='Control Panel'!$F$38,$AA73,IF($AA73='Control Panel'!$F$39,$AA73,IF($AA73='Control Panel'!$F$40,$AA73,IF($AA73='Control Panel'!$F$41,$AA73,"Error -- Availability entered in an incorrect format"))))))))</f>
        <v>N</v>
      </c>
    </row>
    <row r="74" spans="1:28" s="15" customFormat="1" x14ac:dyDescent="0.25">
      <c r="A74" s="7">
        <v>62</v>
      </c>
      <c r="B74" s="264" t="s">
        <v>3484</v>
      </c>
      <c r="C74" s="14" t="s">
        <v>5</v>
      </c>
      <c r="D74" s="231"/>
      <c r="E74" s="268"/>
      <c r="F74" s="215" t="str">
        <f t="shared" si="0"/>
        <v>N/A</v>
      </c>
      <c r="G74" s="6"/>
      <c r="AA74" s="15" t="str">
        <f t="shared" si="1"/>
        <v/>
      </c>
      <c r="AB74" s="15" t="str">
        <f>IF(LEN($AA74)=0,"N",IF(LEN($AA74)&gt;1,"Error -- Availability entered in an incorrect format",IF($AA74='Control Panel'!$F$36,$AA74,IF($AA74='Control Panel'!$F$37,$AA74,IF($AA74='Control Panel'!$F$38,$AA74,IF($AA74='Control Panel'!$F$39,$AA74,IF($AA74='Control Panel'!$F$40,$AA74,IF($AA74='Control Panel'!$F$41,$AA74,"Error -- Availability entered in an incorrect format"))))))))</f>
        <v>N</v>
      </c>
    </row>
    <row r="75" spans="1:28" s="15" customFormat="1" x14ac:dyDescent="0.25">
      <c r="A75" s="7">
        <v>63</v>
      </c>
      <c r="B75" s="264" t="s">
        <v>3485</v>
      </c>
      <c r="C75" s="14" t="s">
        <v>5</v>
      </c>
      <c r="D75" s="231"/>
      <c r="E75" s="268"/>
      <c r="F75" s="215" t="str">
        <f t="shared" si="0"/>
        <v>N/A</v>
      </c>
      <c r="G75" s="6"/>
      <c r="AA75" s="15" t="str">
        <f t="shared" si="1"/>
        <v/>
      </c>
      <c r="AB75" s="15" t="str">
        <f>IF(LEN($AA75)=0,"N",IF(LEN($AA75)&gt;1,"Error -- Availability entered in an incorrect format",IF($AA75='Control Panel'!$F$36,$AA75,IF($AA75='Control Panel'!$F$37,$AA75,IF($AA75='Control Panel'!$F$38,$AA75,IF($AA75='Control Panel'!$F$39,$AA75,IF($AA75='Control Panel'!$F$40,$AA75,IF($AA75='Control Panel'!$F$41,$AA75,"Error -- Availability entered in an incorrect format"))))))))</f>
        <v>N</v>
      </c>
    </row>
    <row r="76" spans="1:28" s="15" customFormat="1" x14ac:dyDescent="0.25">
      <c r="A76" s="7">
        <v>64</v>
      </c>
      <c r="B76" s="264" t="s">
        <v>3486</v>
      </c>
      <c r="C76" s="14" t="s">
        <v>5</v>
      </c>
      <c r="D76" s="231"/>
      <c r="E76" s="268"/>
      <c r="F76" s="215" t="str">
        <f t="shared" si="0"/>
        <v>N/A</v>
      </c>
      <c r="G76" s="6"/>
      <c r="AA76" s="15" t="str">
        <f t="shared" si="1"/>
        <v/>
      </c>
      <c r="AB76" s="15" t="str">
        <f>IF(LEN($AA76)=0,"N",IF(LEN($AA76)&gt;1,"Error -- Availability entered in an incorrect format",IF($AA76='Control Panel'!$F$36,$AA76,IF($AA76='Control Panel'!$F$37,$AA76,IF($AA76='Control Panel'!$F$38,$AA76,IF($AA76='Control Panel'!$F$39,$AA76,IF($AA76='Control Panel'!$F$40,$AA76,IF($AA76='Control Panel'!$F$41,$AA76,"Error -- Availability entered in an incorrect format"))))))))</f>
        <v>N</v>
      </c>
    </row>
    <row r="77" spans="1:28" s="15" customFormat="1" x14ac:dyDescent="0.25">
      <c r="A77" s="7">
        <v>65</v>
      </c>
      <c r="B77" s="264" t="s">
        <v>3487</v>
      </c>
      <c r="C77" s="14" t="s">
        <v>6</v>
      </c>
      <c r="D77" s="231"/>
      <c r="E77" s="268"/>
      <c r="F77" s="215" t="str">
        <f t="shared" si="0"/>
        <v>N/A</v>
      </c>
      <c r="G77" s="6"/>
      <c r="AA77" s="15" t="str">
        <f t="shared" si="1"/>
        <v/>
      </c>
      <c r="AB77" s="15" t="str">
        <f>IF(LEN($AA77)=0,"N",IF(LEN($AA77)&gt;1,"Error -- Availability entered in an incorrect format",IF($AA77='Control Panel'!$F$36,$AA77,IF($AA77='Control Panel'!$F$37,$AA77,IF($AA77='Control Panel'!$F$38,$AA77,IF($AA77='Control Panel'!$F$39,$AA77,IF($AA77='Control Panel'!$F$40,$AA77,IF($AA77='Control Panel'!$F$41,$AA77,"Error -- Availability entered in an incorrect format"))))))))</f>
        <v>N</v>
      </c>
    </row>
    <row r="78" spans="1:28" s="15" customFormat="1" x14ac:dyDescent="0.25">
      <c r="A78" s="7">
        <v>66</v>
      </c>
      <c r="B78" s="264" t="s">
        <v>3488</v>
      </c>
      <c r="C78" s="14" t="s">
        <v>6</v>
      </c>
      <c r="D78" s="231"/>
      <c r="E78" s="268"/>
      <c r="F78" s="215" t="str">
        <f t="shared" ref="F78:F141" si="2">IF($D$10=$A$9,"N/A",$D$10)</f>
        <v>N/A</v>
      </c>
      <c r="G78" s="6"/>
      <c r="AA78" s="15" t="str">
        <f t="shared" ref="AA78:AA141" si="3">TRIM($D78)</f>
        <v/>
      </c>
      <c r="AB78" s="15" t="str">
        <f>IF(LEN($AA78)=0,"N",IF(LEN($AA78)&gt;1,"Error -- Availability entered in an incorrect format",IF($AA78='Control Panel'!$F$36,$AA78,IF($AA78='Control Panel'!$F$37,$AA78,IF($AA78='Control Panel'!$F$38,$AA78,IF($AA78='Control Panel'!$F$39,$AA78,IF($AA78='Control Panel'!$F$40,$AA78,IF($AA78='Control Panel'!$F$41,$AA78,"Error -- Availability entered in an incorrect format"))))))))</f>
        <v>N</v>
      </c>
    </row>
    <row r="79" spans="1:28" s="15" customFormat="1" x14ac:dyDescent="0.25">
      <c r="A79" s="7">
        <v>67</v>
      </c>
      <c r="B79" s="264" t="s">
        <v>3489</v>
      </c>
      <c r="C79" s="14" t="s">
        <v>5</v>
      </c>
      <c r="D79" s="231"/>
      <c r="E79" s="268"/>
      <c r="F79" s="215" t="str">
        <f t="shared" si="2"/>
        <v>N/A</v>
      </c>
      <c r="G79" s="6"/>
      <c r="AA79" s="15" t="str">
        <f t="shared" si="3"/>
        <v/>
      </c>
      <c r="AB79" s="15" t="str">
        <f>IF(LEN($AA79)=0,"N",IF(LEN($AA79)&gt;1,"Error -- Availability entered in an incorrect format",IF($AA79='Control Panel'!$F$36,$AA79,IF($AA79='Control Panel'!$F$37,$AA79,IF($AA79='Control Panel'!$F$38,$AA79,IF($AA79='Control Panel'!$F$39,$AA79,IF($AA79='Control Panel'!$F$40,$AA79,IF($AA79='Control Panel'!$F$41,$AA79,"Error -- Availability entered in an incorrect format"))))))))</f>
        <v>N</v>
      </c>
    </row>
    <row r="80" spans="1:28" s="15" customFormat="1" x14ac:dyDescent="0.25">
      <c r="A80" s="7">
        <v>68</v>
      </c>
      <c r="B80" s="264" t="s">
        <v>3490</v>
      </c>
      <c r="C80" s="14" t="s">
        <v>5</v>
      </c>
      <c r="D80" s="231"/>
      <c r="E80" s="268"/>
      <c r="F80" s="215" t="str">
        <f t="shared" si="2"/>
        <v>N/A</v>
      </c>
      <c r="G80" s="6"/>
      <c r="AA80" s="15" t="str">
        <f t="shared" si="3"/>
        <v/>
      </c>
      <c r="AB80" s="15" t="str">
        <f>IF(LEN($AA80)=0,"N",IF(LEN($AA80)&gt;1,"Error -- Availability entered in an incorrect format",IF($AA80='Control Panel'!$F$36,$AA80,IF($AA80='Control Panel'!$F$37,$AA80,IF($AA80='Control Panel'!$F$38,$AA80,IF($AA80='Control Panel'!$F$39,$AA80,IF($AA80='Control Panel'!$F$40,$AA80,IF($AA80='Control Panel'!$F$41,$AA80,"Error -- Availability entered in an incorrect format"))))))))</f>
        <v>N</v>
      </c>
    </row>
    <row r="81" spans="1:28" s="15" customFormat="1" x14ac:dyDescent="0.25">
      <c r="A81" s="7">
        <v>69</v>
      </c>
      <c r="B81" s="264" t="s">
        <v>3491</v>
      </c>
      <c r="C81" s="14" t="s">
        <v>7</v>
      </c>
      <c r="D81" s="231"/>
      <c r="E81" s="268"/>
      <c r="F81" s="215" t="str">
        <f t="shared" si="2"/>
        <v>N/A</v>
      </c>
      <c r="G81" s="6"/>
      <c r="AA81" s="15" t="str">
        <f t="shared" si="3"/>
        <v/>
      </c>
      <c r="AB81" s="15" t="str">
        <f>IF(LEN($AA81)=0,"N",IF(LEN($AA81)&gt;1,"Error -- Availability entered in an incorrect format",IF($AA81='Control Panel'!$F$36,$AA81,IF($AA81='Control Panel'!$F$37,$AA81,IF($AA81='Control Panel'!$F$38,$AA81,IF($AA81='Control Panel'!$F$39,$AA81,IF($AA81='Control Panel'!$F$40,$AA81,IF($AA81='Control Panel'!$F$41,$AA81,"Error -- Availability entered in an incorrect format"))))))))</f>
        <v>N</v>
      </c>
    </row>
    <row r="82" spans="1:28" s="15" customFormat="1" ht="45" x14ac:dyDescent="0.25">
      <c r="A82" s="7">
        <v>70</v>
      </c>
      <c r="B82" s="264" t="s">
        <v>3492</v>
      </c>
      <c r="C82" s="14" t="s">
        <v>5</v>
      </c>
      <c r="D82" s="231"/>
      <c r="E82" s="268"/>
      <c r="F82" s="215" t="str">
        <f t="shared" si="2"/>
        <v>N/A</v>
      </c>
      <c r="G82" s="6"/>
      <c r="AA82" s="15" t="str">
        <f t="shared" si="3"/>
        <v/>
      </c>
      <c r="AB82" s="15" t="str">
        <f>IF(LEN($AA82)=0,"N",IF(LEN($AA82)&gt;1,"Error -- Availability entered in an incorrect format",IF($AA82='Control Panel'!$F$36,$AA82,IF($AA82='Control Panel'!$F$37,$AA82,IF($AA82='Control Panel'!$F$38,$AA82,IF($AA82='Control Panel'!$F$39,$AA82,IF($AA82='Control Panel'!$F$40,$AA82,IF($AA82='Control Panel'!$F$41,$AA82,"Error -- Availability entered in an incorrect format"))))))))</f>
        <v>N</v>
      </c>
    </row>
    <row r="83" spans="1:28" s="15" customFormat="1" ht="30" x14ac:dyDescent="0.25">
      <c r="A83" s="7">
        <v>71</v>
      </c>
      <c r="B83" s="264" t="s">
        <v>3493</v>
      </c>
      <c r="C83" s="14" t="s">
        <v>5</v>
      </c>
      <c r="D83" s="231"/>
      <c r="E83" s="268"/>
      <c r="F83" s="215" t="str">
        <f t="shared" si="2"/>
        <v>N/A</v>
      </c>
      <c r="G83" s="6"/>
      <c r="AA83" s="15" t="str">
        <f t="shared" si="3"/>
        <v/>
      </c>
      <c r="AB83" s="15" t="str">
        <f>IF(LEN($AA83)=0,"N",IF(LEN($AA83)&gt;1,"Error -- Availability entered in an incorrect format",IF($AA83='Control Panel'!$F$36,$AA83,IF($AA83='Control Panel'!$F$37,$AA83,IF($AA83='Control Panel'!$F$38,$AA83,IF($AA83='Control Panel'!$F$39,$AA83,IF($AA83='Control Panel'!$F$40,$AA83,IF($AA83='Control Panel'!$F$41,$AA83,"Error -- Availability entered in an incorrect format"))))))))</f>
        <v>N</v>
      </c>
    </row>
    <row r="84" spans="1:28" s="15" customFormat="1" x14ac:dyDescent="0.25">
      <c r="A84" s="7">
        <v>72</v>
      </c>
      <c r="B84" s="264" t="s">
        <v>3494</v>
      </c>
      <c r="C84" s="14" t="s">
        <v>5</v>
      </c>
      <c r="D84" s="231"/>
      <c r="E84" s="268"/>
      <c r="F84" s="215" t="str">
        <f t="shared" si="2"/>
        <v>N/A</v>
      </c>
      <c r="G84" s="6"/>
      <c r="AA84" s="15" t="str">
        <f t="shared" si="3"/>
        <v/>
      </c>
      <c r="AB84" s="15" t="str">
        <f>IF(LEN($AA84)=0,"N",IF(LEN($AA84)&gt;1,"Error -- Availability entered in an incorrect format",IF($AA84='Control Panel'!$F$36,$AA84,IF($AA84='Control Panel'!$F$37,$AA84,IF($AA84='Control Panel'!$F$38,$AA84,IF($AA84='Control Panel'!$F$39,$AA84,IF($AA84='Control Panel'!$F$40,$AA84,IF($AA84='Control Panel'!$F$41,$AA84,"Error -- Availability entered in an incorrect format"))))))))</f>
        <v>N</v>
      </c>
    </row>
    <row r="85" spans="1:28" s="15" customFormat="1" x14ac:dyDescent="0.25">
      <c r="A85" s="7">
        <v>73</v>
      </c>
      <c r="B85" s="264" t="s">
        <v>3495</v>
      </c>
      <c r="C85" s="14" t="s">
        <v>5</v>
      </c>
      <c r="D85" s="231"/>
      <c r="E85" s="268"/>
      <c r="F85" s="215" t="str">
        <f t="shared" si="2"/>
        <v>N/A</v>
      </c>
      <c r="G85" s="6"/>
      <c r="AA85" s="15" t="str">
        <f t="shared" si="3"/>
        <v/>
      </c>
      <c r="AB85" s="15" t="str">
        <f>IF(LEN($AA85)=0,"N",IF(LEN($AA85)&gt;1,"Error -- Availability entered in an incorrect format",IF($AA85='Control Panel'!$F$36,$AA85,IF($AA85='Control Panel'!$F$37,$AA85,IF($AA85='Control Panel'!$F$38,$AA85,IF($AA85='Control Panel'!$F$39,$AA85,IF($AA85='Control Panel'!$F$40,$AA85,IF($AA85='Control Panel'!$F$41,$AA85,"Error -- Availability entered in an incorrect format"))))))))</f>
        <v>N</v>
      </c>
    </row>
    <row r="86" spans="1:28" s="15" customFormat="1" x14ac:dyDescent="0.25">
      <c r="A86" s="7">
        <v>74</v>
      </c>
      <c r="B86" s="264" t="s">
        <v>3496</v>
      </c>
      <c r="C86" s="14" t="s">
        <v>5</v>
      </c>
      <c r="D86" s="231"/>
      <c r="E86" s="268"/>
      <c r="F86" s="215" t="str">
        <f t="shared" si="2"/>
        <v>N/A</v>
      </c>
      <c r="G86" s="6"/>
      <c r="AA86" s="15" t="str">
        <f t="shared" si="3"/>
        <v/>
      </c>
      <c r="AB86" s="15" t="str">
        <f>IF(LEN($AA86)=0,"N",IF(LEN($AA86)&gt;1,"Error -- Availability entered in an incorrect format",IF($AA86='Control Panel'!$F$36,$AA86,IF($AA86='Control Panel'!$F$37,$AA86,IF($AA86='Control Panel'!$F$38,$AA86,IF($AA86='Control Panel'!$F$39,$AA86,IF($AA86='Control Panel'!$F$40,$AA86,IF($AA86='Control Panel'!$F$41,$AA86,"Error -- Availability entered in an incorrect format"))))))))</f>
        <v>N</v>
      </c>
    </row>
    <row r="87" spans="1:28" s="15" customFormat="1" x14ac:dyDescent="0.25">
      <c r="A87" s="7">
        <v>75</v>
      </c>
      <c r="B87" s="264" t="s">
        <v>3497</v>
      </c>
      <c r="C87" s="14" t="s">
        <v>5</v>
      </c>
      <c r="D87" s="231"/>
      <c r="E87" s="268"/>
      <c r="F87" s="215" t="str">
        <f t="shared" si="2"/>
        <v>N/A</v>
      </c>
      <c r="G87" s="6"/>
      <c r="AA87" s="15" t="str">
        <f t="shared" si="3"/>
        <v/>
      </c>
      <c r="AB87" s="15" t="str">
        <f>IF(LEN($AA87)=0,"N",IF(LEN($AA87)&gt;1,"Error -- Availability entered in an incorrect format",IF($AA87='Control Panel'!$F$36,$AA87,IF($AA87='Control Panel'!$F$37,$AA87,IF($AA87='Control Panel'!$F$38,$AA87,IF($AA87='Control Panel'!$F$39,$AA87,IF($AA87='Control Panel'!$F$40,$AA87,IF($AA87='Control Panel'!$F$41,$AA87,"Error -- Availability entered in an incorrect format"))))))))</f>
        <v>N</v>
      </c>
    </row>
    <row r="88" spans="1:28" s="15" customFormat="1" x14ac:dyDescent="0.25">
      <c r="A88" s="7">
        <v>76</v>
      </c>
      <c r="B88" s="264" t="s">
        <v>3498</v>
      </c>
      <c r="C88" s="14" t="s">
        <v>5</v>
      </c>
      <c r="D88" s="231"/>
      <c r="E88" s="268"/>
      <c r="F88" s="215" t="str">
        <f t="shared" si="2"/>
        <v>N/A</v>
      </c>
      <c r="G88" s="6"/>
      <c r="AA88" s="15" t="str">
        <f t="shared" si="3"/>
        <v/>
      </c>
      <c r="AB88" s="15" t="str">
        <f>IF(LEN($AA88)=0,"N",IF(LEN($AA88)&gt;1,"Error -- Availability entered in an incorrect format",IF($AA88='Control Panel'!$F$36,$AA88,IF($AA88='Control Panel'!$F$37,$AA88,IF($AA88='Control Panel'!$F$38,$AA88,IF($AA88='Control Panel'!$F$39,$AA88,IF($AA88='Control Panel'!$F$40,$AA88,IF($AA88='Control Panel'!$F$41,$AA88,"Error -- Availability entered in an incorrect format"))))))))</f>
        <v>N</v>
      </c>
    </row>
    <row r="89" spans="1:28" s="15" customFormat="1" x14ac:dyDescent="0.25">
      <c r="A89" s="7">
        <v>77</v>
      </c>
      <c r="B89" s="264" t="s">
        <v>3499</v>
      </c>
      <c r="C89" s="14" t="s">
        <v>7</v>
      </c>
      <c r="D89" s="231"/>
      <c r="E89" s="268"/>
      <c r="F89" s="215" t="str">
        <f t="shared" si="2"/>
        <v>N/A</v>
      </c>
      <c r="G89" s="6"/>
      <c r="AA89" s="15" t="str">
        <f t="shared" si="3"/>
        <v/>
      </c>
      <c r="AB89" s="15" t="str">
        <f>IF(LEN($AA89)=0,"N",IF(LEN($AA89)&gt;1,"Error -- Availability entered in an incorrect format",IF($AA89='Control Panel'!$F$36,$AA89,IF($AA89='Control Panel'!$F$37,$AA89,IF($AA89='Control Panel'!$F$38,$AA89,IF($AA89='Control Panel'!$F$39,$AA89,IF($AA89='Control Panel'!$F$40,$AA89,IF($AA89='Control Panel'!$F$41,$AA89,"Error -- Availability entered in an incorrect format"))))))))</f>
        <v>N</v>
      </c>
    </row>
    <row r="90" spans="1:28" s="15" customFormat="1" x14ac:dyDescent="0.25">
      <c r="A90" s="7">
        <v>78</v>
      </c>
      <c r="B90" s="264" t="s">
        <v>3500</v>
      </c>
      <c r="C90" s="14" t="s">
        <v>7</v>
      </c>
      <c r="D90" s="231"/>
      <c r="E90" s="268"/>
      <c r="F90" s="215" t="str">
        <f t="shared" si="2"/>
        <v>N/A</v>
      </c>
      <c r="G90" s="6"/>
      <c r="AA90" s="15" t="str">
        <f t="shared" si="3"/>
        <v/>
      </c>
      <c r="AB90" s="15" t="str">
        <f>IF(LEN($AA90)=0,"N",IF(LEN($AA90)&gt;1,"Error -- Availability entered in an incorrect format",IF($AA90='Control Panel'!$F$36,$AA90,IF($AA90='Control Panel'!$F$37,$AA90,IF($AA90='Control Panel'!$F$38,$AA90,IF($AA90='Control Panel'!$F$39,$AA90,IF($AA90='Control Panel'!$F$40,$AA90,IF($AA90='Control Panel'!$F$41,$AA90,"Error -- Availability entered in an incorrect format"))))))))</f>
        <v>N</v>
      </c>
    </row>
    <row r="91" spans="1:28" s="15" customFormat="1" x14ac:dyDescent="0.25">
      <c r="A91" s="7">
        <v>79</v>
      </c>
      <c r="B91" s="264" t="s">
        <v>3501</v>
      </c>
      <c r="C91" s="14" t="s">
        <v>5</v>
      </c>
      <c r="D91" s="231"/>
      <c r="E91" s="268"/>
      <c r="F91" s="215" t="str">
        <f t="shared" si="2"/>
        <v>N/A</v>
      </c>
      <c r="G91" s="6"/>
      <c r="AA91" s="15" t="str">
        <f t="shared" si="3"/>
        <v/>
      </c>
      <c r="AB91" s="15" t="str">
        <f>IF(LEN($AA91)=0,"N",IF(LEN($AA91)&gt;1,"Error -- Availability entered in an incorrect format",IF($AA91='Control Panel'!$F$36,$AA91,IF($AA91='Control Panel'!$F$37,$AA91,IF($AA91='Control Panel'!$F$38,$AA91,IF($AA91='Control Panel'!$F$39,$AA91,IF($AA91='Control Panel'!$F$40,$AA91,IF($AA91='Control Panel'!$F$41,$AA91,"Error -- Availability entered in an incorrect format"))))))))</f>
        <v>N</v>
      </c>
    </row>
    <row r="92" spans="1:28" s="15" customFormat="1" x14ac:dyDescent="0.25">
      <c r="A92" s="7">
        <v>80</v>
      </c>
      <c r="B92" s="264" t="s">
        <v>917</v>
      </c>
      <c r="C92" s="14" t="s">
        <v>5</v>
      </c>
      <c r="D92" s="231"/>
      <c r="E92" s="268"/>
      <c r="F92" s="215" t="str">
        <f t="shared" si="2"/>
        <v>N/A</v>
      </c>
      <c r="G92" s="6"/>
      <c r="AA92" s="15" t="str">
        <f t="shared" si="3"/>
        <v/>
      </c>
      <c r="AB92" s="15" t="str">
        <f>IF(LEN($AA92)=0,"N",IF(LEN($AA92)&gt;1,"Error -- Availability entered in an incorrect format",IF($AA92='Control Panel'!$F$36,$AA92,IF($AA92='Control Panel'!$F$37,$AA92,IF($AA92='Control Panel'!$F$38,$AA92,IF($AA92='Control Panel'!$F$39,$AA92,IF($AA92='Control Panel'!$F$40,$AA92,IF($AA92='Control Panel'!$F$41,$AA92,"Error -- Availability entered in an incorrect format"))))))))</f>
        <v>N</v>
      </c>
    </row>
    <row r="93" spans="1:28" s="15" customFormat="1" ht="30" x14ac:dyDescent="0.25">
      <c r="A93" s="7">
        <v>81</v>
      </c>
      <c r="B93" s="264" t="s">
        <v>3502</v>
      </c>
      <c r="C93" s="14" t="s">
        <v>5</v>
      </c>
      <c r="D93" s="231"/>
      <c r="E93" s="268"/>
      <c r="F93" s="215" t="str">
        <f t="shared" si="2"/>
        <v>N/A</v>
      </c>
      <c r="G93" s="6"/>
      <c r="AA93" s="15" t="str">
        <f t="shared" si="3"/>
        <v/>
      </c>
      <c r="AB93" s="15" t="str">
        <f>IF(LEN($AA93)=0,"N",IF(LEN($AA93)&gt;1,"Error -- Availability entered in an incorrect format",IF($AA93='Control Panel'!$F$36,$AA93,IF($AA93='Control Panel'!$F$37,$AA93,IF($AA93='Control Panel'!$F$38,$AA93,IF($AA93='Control Panel'!$F$39,$AA93,IF($AA93='Control Panel'!$F$40,$AA93,IF($AA93='Control Panel'!$F$41,$AA93,"Error -- Availability entered in an incorrect format"))))))))</f>
        <v>N</v>
      </c>
    </row>
    <row r="94" spans="1:28" s="15" customFormat="1" x14ac:dyDescent="0.25">
      <c r="A94" s="7">
        <v>82</v>
      </c>
      <c r="B94" s="264" t="s">
        <v>3503</v>
      </c>
      <c r="C94" s="14" t="s">
        <v>7</v>
      </c>
      <c r="D94" s="231"/>
      <c r="E94" s="268"/>
      <c r="F94" s="215" t="str">
        <f t="shared" si="2"/>
        <v>N/A</v>
      </c>
      <c r="G94" s="6"/>
      <c r="AA94" s="15" t="str">
        <f t="shared" si="3"/>
        <v/>
      </c>
      <c r="AB94" s="15" t="str">
        <f>IF(LEN($AA94)=0,"N",IF(LEN($AA94)&gt;1,"Error -- Availability entered in an incorrect format",IF($AA94='Control Panel'!$F$36,$AA94,IF($AA94='Control Panel'!$F$37,$AA94,IF($AA94='Control Panel'!$F$38,$AA94,IF($AA94='Control Panel'!$F$39,$AA94,IF($AA94='Control Panel'!$F$40,$AA94,IF($AA94='Control Panel'!$F$41,$AA94,"Error -- Availability entered in an incorrect format"))))))))</f>
        <v>N</v>
      </c>
    </row>
    <row r="95" spans="1:28" s="15" customFormat="1" ht="45" x14ac:dyDescent="0.25">
      <c r="A95" s="7">
        <v>83</v>
      </c>
      <c r="B95" s="264" t="s">
        <v>3504</v>
      </c>
      <c r="C95" s="14" t="s">
        <v>5</v>
      </c>
      <c r="D95" s="231"/>
      <c r="E95" s="268"/>
      <c r="F95" s="215" t="str">
        <f t="shared" si="2"/>
        <v>N/A</v>
      </c>
      <c r="G95" s="6"/>
      <c r="AA95" s="15" t="str">
        <f t="shared" si="3"/>
        <v/>
      </c>
      <c r="AB95" s="15" t="str">
        <f>IF(LEN($AA95)=0,"N",IF(LEN($AA95)&gt;1,"Error -- Availability entered in an incorrect format",IF($AA95='Control Panel'!$F$36,$AA95,IF($AA95='Control Panel'!$F$37,$AA95,IF($AA95='Control Panel'!$F$38,$AA95,IF($AA95='Control Panel'!$F$39,$AA95,IF($AA95='Control Panel'!$F$40,$AA95,IF($AA95='Control Panel'!$F$41,$AA95,"Error -- Availability entered in an incorrect format"))))))))</f>
        <v>N</v>
      </c>
    </row>
    <row r="96" spans="1:28" s="15" customFormat="1" x14ac:dyDescent="0.25">
      <c r="A96" s="7">
        <v>84</v>
      </c>
      <c r="B96" s="264" t="s">
        <v>3505</v>
      </c>
      <c r="C96" s="14" t="s">
        <v>5</v>
      </c>
      <c r="D96" s="231"/>
      <c r="E96" s="268"/>
      <c r="F96" s="215" t="str">
        <f t="shared" si="2"/>
        <v>N/A</v>
      </c>
      <c r="G96" s="6"/>
      <c r="AA96" s="15" t="str">
        <f t="shared" si="3"/>
        <v/>
      </c>
      <c r="AB96" s="15" t="str">
        <f>IF(LEN($AA96)=0,"N",IF(LEN($AA96)&gt;1,"Error -- Availability entered in an incorrect format",IF($AA96='Control Panel'!$F$36,$AA96,IF($AA96='Control Panel'!$F$37,$AA96,IF($AA96='Control Panel'!$F$38,$AA96,IF($AA96='Control Panel'!$F$39,$AA96,IF($AA96='Control Panel'!$F$40,$AA96,IF($AA96='Control Panel'!$F$41,$AA96,"Error -- Availability entered in an incorrect format"))))))))</f>
        <v>N</v>
      </c>
    </row>
    <row r="97" spans="1:28" s="15" customFormat="1" x14ac:dyDescent="0.25">
      <c r="A97" s="7">
        <v>85</v>
      </c>
      <c r="B97" s="264" t="s">
        <v>3506</v>
      </c>
      <c r="C97" s="14" t="s">
        <v>7</v>
      </c>
      <c r="D97" s="231"/>
      <c r="E97" s="268"/>
      <c r="F97" s="215" t="str">
        <f t="shared" si="2"/>
        <v>N/A</v>
      </c>
      <c r="G97" s="6"/>
      <c r="AA97" s="15" t="str">
        <f t="shared" si="3"/>
        <v/>
      </c>
      <c r="AB97" s="15" t="str">
        <f>IF(LEN($AA97)=0,"N",IF(LEN($AA97)&gt;1,"Error -- Availability entered in an incorrect format",IF($AA97='Control Panel'!$F$36,$AA97,IF($AA97='Control Panel'!$F$37,$AA97,IF($AA97='Control Panel'!$F$38,$AA97,IF($AA97='Control Panel'!$F$39,$AA97,IF($AA97='Control Panel'!$F$40,$AA97,IF($AA97='Control Panel'!$F$41,$AA97,"Error -- Availability entered in an incorrect format"))))))))</f>
        <v>N</v>
      </c>
    </row>
    <row r="98" spans="1:28" s="15" customFormat="1" x14ac:dyDescent="0.25">
      <c r="A98" s="7">
        <v>86</v>
      </c>
      <c r="B98" s="264" t="s">
        <v>3507</v>
      </c>
      <c r="C98" s="14" t="s">
        <v>6</v>
      </c>
      <c r="D98" s="231"/>
      <c r="E98" s="268"/>
      <c r="F98" s="215" t="str">
        <f t="shared" si="2"/>
        <v>N/A</v>
      </c>
      <c r="G98" s="6"/>
      <c r="AA98" s="15" t="str">
        <f t="shared" si="3"/>
        <v/>
      </c>
      <c r="AB98" s="15" t="str">
        <f>IF(LEN($AA98)=0,"N",IF(LEN($AA98)&gt;1,"Error -- Availability entered in an incorrect format",IF($AA98='Control Panel'!$F$36,$AA98,IF($AA98='Control Panel'!$F$37,$AA98,IF($AA98='Control Panel'!$F$38,$AA98,IF($AA98='Control Panel'!$F$39,$AA98,IF($AA98='Control Panel'!$F$40,$AA98,IF($AA98='Control Panel'!$F$41,$AA98,"Error -- Availability entered in an incorrect format"))))))))</f>
        <v>N</v>
      </c>
    </row>
    <row r="99" spans="1:28" s="15" customFormat="1" ht="30" x14ac:dyDescent="0.25">
      <c r="A99" s="7">
        <v>87</v>
      </c>
      <c r="B99" s="10" t="s">
        <v>3508</v>
      </c>
      <c r="C99" s="14" t="s">
        <v>5</v>
      </c>
      <c r="D99" s="231"/>
      <c r="E99" s="268"/>
      <c r="F99" s="215" t="str">
        <f t="shared" si="2"/>
        <v>N/A</v>
      </c>
      <c r="G99" s="6"/>
      <c r="AA99" s="15" t="str">
        <f t="shared" si="3"/>
        <v/>
      </c>
      <c r="AB99" s="15" t="str">
        <f>IF(LEN($AA99)=0,"N",IF(LEN($AA99)&gt;1,"Error -- Availability entered in an incorrect format",IF($AA99='Control Panel'!$F$36,$AA99,IF($AA99='Control Panel'!$F$37,$AA99,IF($AA99='Control Panel'!$F$38,$AA99,IF($AA99='Control Panel'!$F$39,$AA99,IF($AA99='Control Panel'!$F$40,$AA99,IF($AA99='Control Panel'!$F$41,$AA99,"Error -- Availability entered in an incorrect format"))))))))</f>
        <v>N</v>
      </c>
    </row>
    <row r="100" spans="1:28" s="15" customFormat="1" ht="30" x14ac:dyDescent="0.25">
      <c r="A100" s="7">
        <v>88</v>
      </c>
      <c r="B100" s="10" t="s">
        <v>3509</v>
      </c>
      <c r="C100" s="14" t="s">
        <v>5</v>
      </c>
      <c r="D100" s="231"/>
      <c r="E100" s="268"/>
      <c r="F100" s="215" t="str">
        <f t="shared" si="2"/>
        <v>N/A</v>
      </c>
      <c r="G100" s="6"/>
      <c r="AA100" s="15" t="str">
        <f t="shared" si="3"/>
        <v/>
      </c>
      <c r="AB100" s="15" t="str">
        <f>IF(LEN($AA100)=0,"N",IF(LEN($AA100)&gt;1,"Error -- Availability entered in an incorrect format",IF($AA100='Control Panel'!$F$36,$AA100,IF($AA100='Control Panel'!$F$37,$AA100,IF($AA100='Control Panel'!$F$38,$AA100,IF($AA100='Control Panel'!$F$39,$AA100,IF($AA100='Control Panel'!$F$40,$AA100,IF($AA100='Control Panel'!$F$41,$AA100,"Error -- Availability entered in an incorrect format"))))))))</f>
        <v>N</v>
      </c>
    </row>
    <row r="101" spans="1:28" s="15" customFormat="1" ht="45" x14ac:dyDescent="0.25">
      <c r="A101" s="7">
        <v>89</v>
      </c>
      <c r="B101" s="215" t="s">
        <v>3510</v>
      </c>
      <c r="C101" s="14" t="s">
        <v>5</v>
      </c>
      <c r="D101" s="231"/>
      <c r="E101" s="268"/>
      <c r="F101" s="215" t="str">
        <f t="shared" si="2"/>
        <v>N/A</v>
      </c>
      <c r="G101" s="6"/>
      <c r="AA101" s="15" t="str">
        <f t="shared" si="3"/>
        <v/>
      </c>
      <c r="AB101" s="15" t="str">
        <f>IF(LEN($AA101)=0,"N",IF(LEN($AA101)&gt;1,"Error -- Availability entered in an incorrect format",IF($AA101='Control Panel'!$F$36,$AA101,IF($AA101='Control Panel'!$F$37,$AA101,IF($AA101='Control Panel'!$F$38,$AA101,IF($AA101='Control Panel'!$F$39,$AA101,IF($AA101='Control Panel'!$F$40,$AA101,IF($AA101='Control Panel'!$F$41,$AA101,"Error -- Availability entered in an incorrect format"))))))))</f>
        <v>N</v>
      </c>
    </row>
    <row r="102" spans="1:28" s="15" customFormat="1" x14ac:dyDescent="0.25">
      <c r="A102" s="7">
        <v>90</v>
      </c>
      <c r="B102" s="266" t="s">
        <v>2484</v>
      </c>
      <c r="C102" s="14"/>
      <c r="D102" s="231"/>
      <c r="E102" s="268"/>
      <c r="F102" s="215" t="str">
        <f t="shared" si="2"/>
        <v>N/A</v>
      </c>
      <c r="G102" s="6"/>
      <c r="AA102" s="15" t="str">
        <f t="shared" si="3"/>
        <v/>
      </c>
      <c r="AB102" s="15" t="str">
        <f>IF(LEN($AA102)=0,"N",IF(LEN($AA102)&gt;1,"Error -- Availability entered in an incorrect format",IF($AA102='Control Panel'!$F$36,$AA102,IF($AA102='Control Panel'!$F$37,$AA102,IF($AA102='Control Panel'!$F$38,$AA102,IF($AA102='Control Panel'!$F$39,$AA102,IF($AA102='Control Panel'!$F$40,$AA102,IF($AA102='Control Panel'!$F$41,$AA102,"Error -- Availability entered in an incorrect format"))))))))</f>
        <v>N</v>
      </c>
    </row>
    <row r="103" spans="1:28" s="15" customFormat="1" ht="30" x14ac:dyDescent="0.25">
      <c r="A103" s="7">
        <v>91</v>
      </c>
      <c r="B103" s="10" t="s">
        <v>272</v>
      </c>
      <c r="C103" s="307" t="s">
        <v>212</v>
      </c>
      <c r="D103" s="231"/>
      <c r="E103" s="268"/>
      <c r="F103" s="215" t="str">
        <f t="shared" si="2"/>
        <v>N/A</v>
      </c>
      <c r="G103" s="6"/>
      <c r="AA103" s="15" t="str">
        <f t="shared" si="3"/>
        <v/>
      </c>
      <c r="AB103" s="15" t="str">
        <f>IF(LEN($AA103)=0,"N",IF(LEN($AA103)&gt;1,"Error -- Availability entered in an incorrect format",IF($AA103='Control Panel'!$F$36,$AA103,IF($AA103='Control Panel'!$F$37,$AA103,IF($AA103='Control Panel'!$F$38,$AA103,IF($AA103='Control Panel'!$F$39,$AA103,IF($AA103='Control Panel'!$F$40,$AA103,IF($AA103='Control Panel'!$F$41,$AA103,"Error -- Availability entered in an incorrect format"))))))))</f>
        <v>N</v>
      </c>
    </row>
    <row r="104" spans="1:28" s="15" customFormat="1" x14ac:dyDescent="0.25">
      <c r="A104" s="7">
        <v>92</v>
      </c>
      <c r="B104" s="264" t="s">
        <v>3511</v>
      </c>
      <c r="C104" s="14" t="s">
        <v>6</v>
      </c>
      <c r="D104" s="231"/>
      <c r="E104" s="268"/>
      <c r="F104" s="215" t="str">
        <f t="shared" si="2"/>
        <v>N/A</v>
      </c>
      <c r="G104" s="6"/>
      <c r="AA104" s="15" t="str">
        <f t="shared" si="3"/>
        <v/>
      </c>
      <c r="AB104" s="15" t="str">
        <f>IF(LEN($AA104)=0,"N",IF(LEN($AA104)&gt;1,"Error -- Availability entered in an incorrect format",IF($AA104='Control Panel'!$F$36,$AA104,IF($AA104='Control Panel'!$F$37,$AA104,IF($AA104='Control Panel'!$F$38,$AA104,IF($AA104='Control Panel'!$F$39,$AA104,IF($AA104='Control Panel'!$F$40,$AA104,IF($AA104='Control Panel'!$F$41,$AA104,"Error -- Availability entered in an incorrect format"))))))))</f>
        <v>N</v>
      </c>
    </row>
    <row r="105" spans="1:28" s="15" customFormat="1" ht="30" x14ac:dyDescent="0.25">
      <c r="A105" s="7">
        <v>93</v>
      </c>
      <c r="B105" s="264" t="s">
        <v>3512</v>
      </c>
      <c r="C105" s="14" t="s">
        <v>5</v>
      </c>
      <c r="D105" s="231"/>
      <c r="E105" s="268"/>
      <c r="F105" s="215" t="str">
        <f t="shared" si="2"/>
        <v>N/A</v>
      </c>
      <c r="G105" s="6"/>
      <c r="AA105" s="15" t="str">
        <f t="shared" si="3"/>
        <v/>
      </c>
      <c r="AB105" s="15" t="str">
        <f>IF(LEN($AA105)=0,"N",IF(LEN($AA105)&gt;1,"Error -- Availability entered in an incorrect format",IF($AA105='Control Panel'!$F$36,$AA105,IF($AA105='Control Panel'!$F$37,$AA105,IF($AA105='Control Panel'!$F$38,$AA105,IF($AA105='Control Panel'!$F$39,$AA105,IF($AA105='Control Panel'!$F$40,$AA105,IF($AA105='Control Panel'!$F$41,$AA105,"Error -- Availability entered in an incorrect format"))))))))</f>
        <v>N</v>
      </c>
    </row>
    <row r="106" spans="1:28" s="15" customFormat="1" ht="60" x14ac:dyDescent="0.25">
      <c r="A106" s="7">
        <v>94</v>
      </c>
      <c r="B106" s="264" t="s">
        <v>3513</v>
      </c>
      <c r="C106" s="14" t="s">
        <v>5</v>
      </c>
      <c r="D106" s="231"/>
      <c r="E106" s="268"/>
      <c r="F106" s="215" t="str">
        <f t="shared" si="2"/>
        <v>N/A</v>
      </c>
      <c r="G106" s="6"/>
      <c r="AA106" s="15" t="str">
        <f t="shared" si="3"/>
        <v/>
      </c>
      <c r="AB106" s="15" t="str">
        <f>IF(LEN($AA106)=0,"N",IF(LEN($AA106)&gt;1,"Error -- Availability entered in an incorrect format",IF($AA106='Control Panel'!$F$36,$AA106,IF($AA106='Control Panel'!$F$37,$AA106,IF($AA106='Control Panel'!$F$38,$AA106,IF($AA106='Control Panel'!$F$39,$AA106,IF($AA106='Control Panel'!$F$40,$AA106,IF($AA106='Control Panel'!$F$41,$AA106,"Error -- Availability entered in an incorrect format"))))))))</f>
        <v>N</v>
      </c>
    </row>
    <row r="107" spans="1:28" s="15" customFormat="1" x14ac:dyDescent="0.25">
      <c r="A107" s="7">
        <v>95</v>
      </c>
      <c r="B107" s="215" t="s">
        <v>3514</v>
      </c>
      <c r="C107" s="14" t="s">
        <v>5</v>
      </c>
      <c r="D107" s="231"/>
      <c r="E107" s="268"/>
      <c r="F107" s="215" t="str">
        <f t="shared" si="2"/>
        <v>N/A</v>
      </c>
      <c r="G107" s="6"/>
      <c r="AA107" s="15" t="str">
        <f t="shared" si="3"/>
        <v/>
      </c>
      <c r="AB107" s="15" t="str">
        <f>IF(LEN($AA107)=0,"N",IF(LEN($AA107)&gt;1,"Error -- Availability entered in an incorrect format",IF($AA107='Control Panel'!$F$36,$AA107,IF($AA107='Control Panel'!$F$37,$AA107,IF($AA107='Control Panel'!$F$38,$AA107,IF($AA107='Control Panel'!$F$39,$AA107,IF($AA107='Control Panel'!$F$40,$AA107,IF($AA107='Control Panel'!$F$41,$AA107,"Error -- Availability entered in an incorrect format"))))))))</f>
        <v>N</v>
      </c>
    </row>
    <row r="108" spans="1:28" s="15" customFormat="1" x14ac:dyDescent="0.25">
      <c r="A108" s="7">
        <v>96</v>
      </c>
      <c r="B108" s="215" t="s">
        <v>3515</v>
      </c>
      <c r="C108" s="14" t="s">
        <v>5</v>
      </c>
      <c r="D108" s="231"/>
      <c r="E108" s="268"/>
      <c r="F108" s="215" t="str">
        <f t="shared" si="2"/>
        <v>N/A</v>
      </c>
      <c r="G108" s="6"/>
      <c r="AA108" s="15" t="str">
        <f t="shared" si="3"/>
        <v/>
      </c>
      <c r="AB108" s="15" t="str">
        <f>IF(LEN($AA108)=0,"N",IF(LEN($AA108)&gt;1,"Error -- Availability entered in an incorrect format",IF($AA108='Control Panel'!$F$36,$AA108,IF($AA108='Control Panel'!$F$37,$AA108,IF($AA108='Control Panel'!$F$38,$AA108,IF($AA108='Control Panel'!$F$39,$AA108,IF($AA108='Control Panel'!$F$40,$AA108,IF($AA108='Control Panel'!$F$41,$AA108,"Error -- Availability entered in an incorrect format"))))))))</f>
        <v>N</v>
      </c>
    </row>
    <row r="109" spans="1:28" s="15" customFormat="1" ht="30" x14ac:dyDescent="0.25">
      <c r="A109" s="7">
        <v>97</v>
      </c>
      <c r="B109" s="215" t="s">
        <v>3516</v>
      </c>
      <c r="C109" s="14" t="s">
        <v>5</v>
      </c>
      <c r="D109" s="231"/>
      <c r="E109" s="268"/>
      <c r="F109" s="215" t="str">
        <f t="shared" si="2"/>
        <v>N/A</v>
      </c>
      <c r="G109" s="6"/>
      <c r="AA109" s="15" t="str">
        <f t="shared" si="3"/>
        <v/>
      </c>
      <c r="AB109" s="15" t="str">
        <f>IF(LEN($AA109)=0,"N",IF(LEN($AA109)&gt;1,"Error -- Availability entered in an incorrect format",IF($AA109='Control Panel'!$F$36,$AA109,IF($AA109='Control Panel'!$F$37,$AA109,IF($AA109='Control Panel'!$F$38,$AA109,IF($AA109='Control Panel'!$F$39,$AA109,IF($AA109='Control Panel'!$F$40,$AA109,IF($AA109='Control Panel'!$F$41,$AA109,"Error -- Availability entered in an incorrect format"))))))))</f>
        <v>N</v>
      </c>
    </row>
    <row r="110" spans="1:28" s="15" customFormat="1" x14ac:dyDescent="0.25">
      <c r="A110" s="7">
        <v>98</v>
      </c>
      <c r="B110" s="215" t="s">
        <v>3517</v>
      </c>
      <c r="C110" s="14" t="s">
        <v>6</v>
      </c>
      <c r="D110" s="231"/>
      <c r="E110" s="268"/>
      <c r="F110" s="215" t="str">
        <f t="shared" si="2"/>
        <v>N/A</v>
      </c>
      <c r="G110" s="6"/>
      <c r="AA110" s="15" t="str">
        <f t="shared" si="3"/>
        <v/>
      </c>
      <c r="AB110" s="15" t="str">
        <f>IF(LEN($AA110)=0,"N",IF(LEN($AA110)&gt;1,"Error -- Availability entered in an incorrect format",IF($AA110='Control Panel'!$F$36,$AA110,IF($AA110='Control Panel'!$F$37,$AA110,IF($AA110='Control Panel'!$F$38,$AA110,IF($AA110='Control Panel'!$F$39,$AA110,IF($AA110='Control Panel'!$F$40,$AA110,IF($AA110='Control Panel'!$F$41,$AA110,"Error -- Availability entered in an incorrect format"))))))))</f>
        <v>N</v>
      </c>
    </row>
    <row r="111" spans="1:28" s="15" customFormat="1" ht="30" x14ac:dyDescent="0.25">
      <c r="A111" s="7">
        <v>99</v>
      </c>
      <c r="B111" s="215" t="s">
        <v>3518</v>
      </c>
      <c r="C111" s="14" t="s">
        <v>6</v>
      </c>
      <c r="D111" s="231"/>
      <c r="E111" s="268"/>
      <c r="F111" s="215" t="str">
        <f t="shared" si="2"/>
        <v>N/A</v>
      </c>
      <c r="G111" s="6"/>
      <c r="AA111" s="15" t="str">
        <f t="shared" si="3"/>
        <v/>
      </c>
      <c r="AB111" s="15" t="str">
        <f>IF(LEN($AA111)=0,"N",IF(LEN($AA111)&gt;1,"Error -- Availability entered in an incorrect format",IF($AA111='Control Panel'!$F$36,$AA111,IF($AA111='Control Panel'!$F$37,$AA111,IF($AA111='Control Panel'!$F$38,$AA111,IF($AA111='Control Panel'!$F$39,$AA111,IF($AA111='Control Panel'!$F$40,$AA111,IF($AA111='Control Panel'!$F$41,$AA111,"Error -- Availability entered in an incorrect format"))))))))</f>
        <v>N</v>
      </c>
    </row>
    <row r="112" spans="1:28" s="15" customFormat="1" ht="30" x14ac:dyDescent="0.25">
      <c r="A112" s="7">
        <v>100</v>
      </c>
      <c r="B112" s="215" t="s">
        <v>3519</v>
      </c>
      <c r="C112" s="14" t="s">
        <v>6</v>
      </c>
      <c r="D112" s="231"/>
      <c r="E112" s="268"/>
      <c r="F112" s="215" t="str">
        <f t="shared" si="2"/>
        <v>N/A</v>
      </c>
      <c r="G112" s="6"/>
      <c r="AA112" s="15" t="str">
        <f t="shared" si="3"/>
        <v/>
      </c>
      <c r="AB112" s="15" t="str">
        <f>IF(LEN($AA112)=0,"N",IF(LEN($AA112)&gt;1,"Error -- Availability entered in an incorrect format",IF($AA112='Control Panel'!$F$36,$AA112,IF($AA112='Control Panel'!$F$37,$AA112,IF($AA112='Control Panel'!$F$38,$AA112,IF($AA112='Control Panel'!$F$39,$AA112,IF($AA112='Control Panel'!$F$40,$AA112,IF($AA112='Control Panel'!$F$41,$AA112,"Error -- Availability entered in an incorrect format"))))))))</f>
        <v>N</v>
      </c>
    </row>
    <row r="113" spans="1:28" s="15" customFormat="1" ht="30" x14ac:dyDescent="0.25">
      <c r="A113" s="7">
        <v>101</v>
      </c>
      <c r="B113" s="215" t="s">
        <v>3520</v>
      </c>
      <c r="C113" s="14" t="s">
        <v>5</v>
      </c>
      <c r="D113" s="231"/>
      <c r="E113" s="268"/>
      <c r="F113" s="215" t="str">
        <f t="shared" si="2"/>
        <v>N/A</v>
      </c>
      <c r="G113" s="6"/>
      <c r="AA113" s="15" t="str">
        <f t="shared" si="3"/>
        <v/>
      </c>
      <c r="AB113" s="15" t="str">
        <f>IF(LEN($AA113)=0,"N",IF(LEN($AA113)&gt;1,"Error -- Availability entered in an incorrect format",IF($AA113='Control Panel'!$F$36,$AA113,IF($AA113='Control Panel'!$F$37,$AA113,IF($AA113='Control Panel'!$F$38,$AA113,IF($AA113='Control Panel'!$F$39,$AA113,IF($AA113='Control Panel'!$F$40,$AA113,IF($AA113='Control Panel'!$F$41,$AA113,"Error -- Availability entered in an incorrect format"))))))))</f>
        <v>N</v>
      </c>
    </row>
    <row r="114" spans="1:28" s="15" customFormat="1" x14ac:dyDescent="0.25">
      <c r="A114" s="7">
        <v>102</v>
      </c>
      <c r="B114" s="215" t="s">
        <v>3521</v>
      </c>
      <c r="C114" s="14" t="s">
        <v>7</v>
      </c>
      <c r="D114" s="231"/>
      <c r="E114" s="268"/>
      <c r="F114" s="215" t="str">
        <f t="shared" si="2"/>
        <v>N/A</v>
      </c>
      <c r="G114" s="6"/>
      <c r="AA114" s="15" t="str">
        <f t="shared" si="3"/>
        <v/>
      </c>
      <c r="AB114" s="15" t="str">
        <f>IF(LEN($AA114)=0,"N",IF(LEN($AA114)&gt;1,"Error -- Availability entered in an incorrect format",IF($AA114='Control Panel'!$F$36,$AA114,IF($AA114='Control Panel'!$F$37,$AA114,IF($AA114='Control Panel'!$F$38,$AA114,IF($AA114='Control Panel'!$F$39,$AA114,IF($AA114='Control Panel'!$F$40,$AA114,IF($AA114='Control Panel'!$F$41,$AA114,"Error -- Availability entered in an incorrect format"))))))))</f>
        <v>N</v>
      </c>
    </row>
    <row r="115" spans="1:28" s="15" customFormat="1" ht="45" x14ac:dyDescent="0.25">
      <c r="A115" s="7">
        <v>103</v>
      </c>
      <c r="B115" s="215" t="s">
        <v>3522</v>
      </c>
      <c r="C115" s="14" t="s">
        <v>7</v>
      </c>
      <c r="D115" s="231"/>
      <c r="E115" s="268"/>
      <c r="F115" s="215" t="str">
        <f t="shared" si="2"/>
        <v>N/A</v>
      </c>
      <c r="G115" s="6"/>
      <c r="AA115" s="15" t="str">
        <f t="shared" si="3"/>
        <v/>
      </c>
      <c r="AB115" s="15" t="str">
        <f>IF(LEN($AA115)=0,"N",IF(LEN($AA115)&gt;1,"Error -- Availability entered in an incorrect format",IF($AA115='Control Panel'!$F$36,$AA115,IF($AA115='Control Panel'!$F$37,$AA115,IF($AA115='Control Panel'!$F$38,$AA115,IF($AA115='Control Panel'!$F$39,$AA115,IF($AA115='Control Panel'!$F$40,$AA115,IF($AA115='Control Panel'!$F$41,$AA115,"Error -- Availability entered in an incorrect format"))))))))</f>
        <v>N</v>
      </c>
    </row>
    <row r="116" spans="1:28" s="15" customFormat="1" ht="30" x14ac:dyDescent="0.25">
      <c r="A116" s="7">
        <v>104</v>
      </c>
      <c r="B116" s="215" t="s">
        <v>3523</v>
      </c>
      <c r="C116" s="14" t="s">
        <v>7</v>
      </c>
      <c r="D116" s="231"/>
      <c r="E116" s="268"/>
      <c r="F116" s="215" t="str">
        <f t="shared" si="2"/>
        <v>N/A</v>
      </c>
      <c r="G116" s="6"/>
      <c r="AA116" s="15" t="str">
        <f t="shared" si="3"/>
        <v/>
      </c>
      <c r="AB116" s="15" t="str">
        <f>IF(LEN($AA116)=0,"N",IF(LEN($AA116)&gt;1,"Error -- Availability entered in an incorrect format",IF($AA116='Control Panel'!$F$36,$AA116,IF($AA116='Control Panel'!$F$37,$AA116,IF($AA116='Control Panel'!$F$38,$AA116,IF($AA116='Control Panel'!$F$39,$AA116,IF($AA116='Control Panel'!$F$40,$AA116,IF($AA116='Control Panel'!$F$41,$AA116,"Error -- Availability entered in an incorrect format"))))))))</f>
        <v>N</v>
      </c>
    </row>
    <row r="117" spans="1:28" s="15" customFormat="1" ht="45" x14ac:dyDescent="0.25">
      <c r="A117" s="7">
        <v>105</v>
      </c>
      <c r="B117" s="215" t="s">
        <v>3524</v>
      </c>
      <c r="C117" s="14" t="s">
        <v>6</v>
      </c>
      <c r="D117" s="231"/>
      <c r="E117" s="268"/>
      <c r="F117" s="215" t="str">
        <f t="shared" si="2"/>
        <v>N/A</v>
      </c>
      <c r="G117" s="6"/>
      <c r="AA117" s="15" t="str">
        <f t="shared" si="3"/>
        <v/>
      </c>
      <c r="AB117" s="15" t="str">
        <f>IF(LEN($AA117)=0,"N",IF(LEN($AA117)&gt;1,"Error -- Availability entered in an incorrect format",IF($AA117='Control Panel'!$F$36,$AA117,IF($AA117='Control Panel'!$F$37,$AA117,IF($AA117='Control Panel'!$F$38,$AA117,IF($AA117='Control Panel'!$F$39,$AA117,IF($AA117='Control Panel'!$F$40,$AA117,IF($AA117='Control Panel'!$F$41,$AA117,"Error -- Availability entered in an incorrect format"))))))))</f>
        <v>N</v>
      </c>
    </row>
    <row r="118" spans="1:28" s="15" customFormat="1" x14ac:dyDescent="0.25">
      <c r="A118" s="7">
        <v>106</v>
      </c>
      <c r="B118" s="10" t="s">
        <v>3525</v>
      </c>
      <c r="C118" s="14" t="s">
        <v>6</v>
      </c>
      <c r="D118" s="231"/>
      <c r="E118" s="268"/>
      <c r="F118" s="215" t="str">
        <f t="shared" si="2"/>
        <v>N/A</v>
      </c>
      <c r="G118" s="6"/>
      <c r="AA118" s="15" t="str">
        <f t="shared" si="3"/>
        <v/>
      </c>
      <c r="AB118" s="15" t="str">
        <f>IF(LEN($AA118)=0,"N",IF(LEN($AA118)&gt;1,"Error -- Availability entered in an incorrect format",IF($AA118='Control Panel'!$F$36,$AA118,IF($AA118='Control Panel'!$F$37,$AA118,IF($AA118='Control Panel'!$F$38,$AA118,IF($AA118='Control Panel'!$F$39,$AA118,IF($AA118='Control Panel'!$F$40,$AA118,IF($AA118='Control Panel'!$F$41,$AA118,"Error -- Availability entered in an incorrect format"))))))))</f>
        <v>N</v>
      </c>
    </row>
    <row r="119" spans="1:28" s="15" customFormat="1" x14ac:dyDescent="0.25">
      <c r="A119" s="7">
        <v>107</v>
      </c>
      <c r="B119" s="266" t="s">
        <v>3526</v>
      </c>
      <c r="C119" s="14"/>
      <c r="D119" s="231"/>
      <c r="E119" s="268"/>
      <c r="F119" s="215" t="str">
        <f t="shared" si="2"/>
        <v>N/A</v>
      </c>
      <c r="G119" s="6"/>
      <c r="AA119" s="15" t="str">
        <f t="shared" si="3"/>
        <v/>
      </c>
      <c r="AB119" s="15" t="str">
        <f>IF(LEN($AA119)=0,"N",IF(LEN($AA119)&gt;1,"Error -- Availability entered in an incorrect format",IF($AA119='Control Panel'!$F$36,$AA119,IF($AA119='Control Panel'!$F$37,$AA119,IF($AA119='Control Panel'!$F$38,$AA119,IF($AA119='Control Panel'!$F$39,$AA119,IF($AA119='Control Panel'!$F$40,$AA119,IF($AA119='Control Panel'!$F$41,$AA119,"Error -- Availability entered in an incorrect format"))))))))</f>
        <v>N</v>
      </c>
    </row>
    <row r="120" spans="1:28" s="15" customFormat="1" ht="45" x14ac:dyDescent="0.25">
      <c r="A120" s="7">
        <v>108</v>
      </c>
      <c r="B120" s="10" t="s">
        <v>4440</v>
      </c>
      <c r="C120" s="14" t="s">
        <v>5</v>
      </c>
      <c r="D120" s="231"/>
      <c r="E120" s="268"/>
      <c r="F120" s="215" t="str">
        <f t="shared" si="2"/>
        <v>N/A</v>
      </c>
      <c r="G120" s="6"/>
      <c r="AA120" s="15" t="str">
        <f t="shared" si="3"/>
        <v/>
      </c>
      <c r="AB120" s="15" t="str">
        <f>IF(LEN($AA120)=0,"N",IF(LEN($AA120)&gt;1,"Error -- Availability entered in an incorrect format",IF($AA120='Control Panel'!$F$36,$AA120,IF($AA120='Control Panel'!$F$37,$AA120,IF($AA120='Control Panel'!$F$38,$AA120,IF($AA120='Control Panel'!$F$39,$AA120,IF($AA120='Control Panel'!$F$40,$AA120,IF($AA120='Control Panel'!$F$41,$AA120,"Error -- Availability entered in an incorrect format"))))))))</f>
        <v>N</v>
      </c>
    </row>
    <row r="121" spans="1:28" s="15" customFormat="1" ht="60" x14ac:dyDescent="0.25">
      <c r="A121" s="7">
        <v>109</v>
      </c>
      <c r="B121" s="10" t="s">
        <v>4441</v>
      </c>
      <c r="C121" s="14" t="s">
        <v>7</v>
      </c>
      <c r="D121" s="231"/>
      <c r="E121" s="268"/>
      <c r="F121" s="215" t="str">
        <f t="shared" si="2"/>
        <v>N/A</v>
      </c>
      <c r="G121" s="6"/>
      <c r="AA121" s="15" t="str">
        <f t="shared" si="3"/>
        <v/>
      </c>
      <c r="AB121" s="15" t="str">
        <f>IF(LEN($AA121)=0,"N",IF(LEN($AA121)&gt;1,"Error -- Availability entered in an incorrect format",IF($AA121='Control Panel'!$F$36,$AA121,IF($AA121='Control Panel'!$F$37,$AA121,IF($AA121='Control Panel'!$F$38,$AA121,IF($AA121='Control Panel'!$F$39,$AA121,IF($AA121='Control Panel'!$F$40,$AA121,IF($AA121='Control Panel'!$F$41,$AA121,"Error -- Availability entered in an incorrect format"))))))))</f>
        <v>N</v>
      </c>
    </row>
    <row r="122" spans="1:28" s="15" customFormat="1" x14ac:dyDescent="0.25">
      <c r="A122" s="7">
        <v>110</v>
      </c>
      <c r="B122" s="10" t="s">
        <v>3527</v>
      </c>
      <c r="C122" s="307" t="s">
        <v>212</v>
      </c>
      <c r="D122" s="231"/>
      <c r="E122" s="268"/>
      <c r="F122" s="215" t="str">
        <f t="shared" si="2"/>
        <v>N/A</v>
      </c>
      <c r="G122" s="6"/>
      <c r="AA122" s="15" t="str">
        <f t="shared" si="3"/>
        <v/>
      </c>
      <c r="AB122" s="15" t="str">
        <f>IF(LEN($AA122)=0,"N",IF(LEN($AA122)&gt;1,"Error -- Availability entered in an incorrect format",IF($AA122='Control Panel'!$F$36,$AA122,IF($AA122='Control Panel'!$F$37,$AA122,IF($AA122='Control Panel'!$F$38,$AA122,IF($AA122='Control Panel'!$F$39,$AA122,IF($AA122='Control Panel'!$F$40,$AA122,IF($AA122='Control Panel'!$F$41,$AA122,"Error -- Availability entered in an incorrect format"))))))))</f>
        <v>N</v>
      </c>
    </row>
    <row r="123" spans="1:28" s="15" customFormat="1" x14ac:dyDescent="0.25">
      <c r="A123" s="7">
        <v>111</v>
      </c>
      <c r="B123" s="298" t="s">
        <v>3528</v>
      </c>
      <c r="C123" s="14" t="s">
        <v>6</v>
      </c>
      <c r="D123" s="231"/>
      <c r="E123" s="268"/>
      <c r="F123" s="215" t="str">
        <f t="shared" si="2"/>
        <v>N/A</v>
      </c>
      <c r="G123" s="6"/>
      <c r="AA123" s="15" t="str">
        <f t="shared" si="3"/>
        <v/>
      </c>
      <c r="AB123" s="15" t="str">
        <f>IF(LEN($AA123)=0,"N",IF(LEN($AA123)&gt;1,"Error -- Availability entered in an incorrect format",IF($AA123='Control Panel'!$F$36,$AA123,IF($AA123='Control Panel'!$F$37,$AA123,IF($AA123='Control Panel'!$F$38,$AA123,IF($AA123='Control Panel'!$F$39,$AA123,IF($AA123='Control Panel'!$F$40,$AA123,IF($AA123='Control Panel'!$F$41,$AA123,"Error -- Availability entered in an incorrect format"))))))))</f>
        <v>N</v>
      </c>
    </row>
    <row r="124" spans="1:28" s="15" customFormat="1" x14ac:dyDescent="0.25">
      <c r="A124" s="7">
        <v>112</v>
      </c>
      <c r="B124" s="298" t="s">
        <v>3529</v>
      </c>
      <c r="C124" s="14" t="s">
        <v>6</v>
      </c>
      <c r="D124" s="231"/>
      <c r="E124" s="268"/>
      <c r="F124" s="215" t="str">
        <f t="shared" si="2"/>
        <v>N/A</v>
      </c>
      <c r="G124" s="6"/>
      <c r="AA124" s="15" t="str">
        <f t="shared" si="3"/>
        <v/>
      </c>
      <c r="AB124" s="15" t="str">
        <f>IF(LEN($AA124)=0,"N",IF(LEN($AA124)&gt;1,"Error -- Availability entered in an incorrect format",IF($AA124='Control Panel'!$F$36,$AA124,IF($AA124='Control Panel'!$F$37,$AA124,IF($AA124='Control Panel'!$F$38,$AA124,IF($AA124='Control Panel'!$F$39,$AA124,IF($AA124='Control Panel'!$F$40,$AA124,IF($AA124='Control Panel'!$F$41,$AA124,"Error -- Availability entered in an incorrect format"))))))))</f>
        <v>N</v>
      </c>
    </row>
    <row r="125" spans="1:28" s="15" customFormat="1" x14ac:dyDescent="0.25">
      <c r="A125" s="7">
        <v>113</v>
      </c>
      <c r="B125" s="298" t="s">
        <v>3530</v>
      </c>
      <c r="C125" s="14" t="s">
        <v>7</v>
      </c>
      <c r="D125" s="231"/>
      <c r="E125" s="268"/>
      <c r="F125" s="215" t="str">
        <f t="shared" si="2"/>
        <v>N/A</v>
      </c>
      <c r="G125" s="6"/>
      <c r="AA125" s="15" t="str">
        <f t="shared" si="3"/>
        <v/>
      </c>
      <c r="AB125" s="15" t="str">
        <f>IF(LEN($AA125)=0,"N",IF(LEN($AA125)&gt;1,"Error -- Availability entered in an incorrect format",IF($AA125='Control Panel'!$F$36,$AA125,IF($AA125='Control Panel'!$F$37,$AA125,IF($AA125='Control Panel'!$F$38,$AA125,IF($AA125='Control Panel'!$F$39,$AA125,IF($AA125='Control Panel'!$F$40,$AA125,IF($AA125='Control Panel'!$F$41,$AA125,"Error -- Availability entered in an incorrect format"))))))))</f>
        <v>N</v>
      </c>
    </row>
    <row r="126" spans="1:28" s="15" customFormat="1" x14ac:dyDescent="0.25">
      <c r="A126" s="7">
        <v>114</v>
      </c>
      <c r="B126" s="298" t="s">
        <v>3531</v>
      </c>
      <c r="C126" s="14" t="s">
        <v>7</v>
      </c>
      <c r="D126" s="231"/>
      <c r="E126" s="268"/>
      <c r="F126" s="215" t="str">
        <f t="shared" si="2"/>
        <v>N/A</v>
      </c>
      <c r="G126" s="6"/>
      <c r="AA126" s="15" t="str">
        <f t="shared" si="3"/>
        <v/>
      </c>
      <c r="AB126" s="15" t="str">
        <f>IF(LEN($AA126)=0,"N",IF(LEN($AA126)&gt;1,"Error -- Availability entered in an incorrect format",IF($AA126='Control Panel'!$F$36,$AA126,IF($AA126='Control Panel'!$F$37,$AA126,IF($AA126='Control Panel'!$F$38,$AA126,IF($AA126='Control Panel'!$F$39,$AA126,IF($AA126='Control Panel'!$F$40,$AA126,IF($AA126='Control Panel'!$F$41,$AA126,"Error -- Availability entered in an incorrect format"))))))))</f>
        <v>N</v>
      </c>
    </row>
    <row r="127" spans="1:28" s="15" customFormat="1" ht="75" x14ac:dyDescent="0.25">
      <c r="A127" s="7">
        <v>115</v>
      </c>
      <c r="B127" s="10" t="s">
        <v>3532</v>
      </c>
      <c r="C127" s="14" t="s">
        <v>7</v>
      </c>
      <c r="D127" s="231"/>
      <c r="E127" s="268"/>
      <c r="F127" s="215" t="str">
        <f t="shared" si="2"/>
        <v>N/A</v>
      </c>
      <c r="G127" s="6"/>
      <c r="AA127" s="15" t="str">
        <f t="shared" si="3"/>
        <v/>
      </c>
      <c r="AB127" s="15" t="str">
        <f>IF(LEN($AA127)=0,"N",IF(LEN($AA127)&gt;1,"Error -- Availability entered in an incorrect format",IF($AA127='Control Panel'!$F$36,$AA127,IF($AA127='Control Panel'!$F$37,$AA127,IF($AA127='Control Panel'!$F$38,$AA127,IF($AA127='Control Panel'!$F$39,$AA127,IF($AA127='Control Panel'!$F$40,$AA127,IF($AA127='Control Panel'!$F$41,$AA127,"Error -- Availability entered in an incorrect format"))))))))</f>
        <v>N</v>
      </c>
    </row>
    <row r="128" spans="1:28" s="15" customFormat="1" ht="30" x14ac:dyDescent="0.25">
      <c r="A128" s="7">
        <v>116</v>
      </c>
      <c r="B128" s="10" t="s">
        <v>3533</v>
      </c>
      <c r="C128" s="14" t="s">
        <v>7</v>
      </c>
      <c r="D128" s="231"/>
      <c r="E128" s="268"/>
      <c r="F128" s="215" t="str">
        <f t="shared" si="2"/>
        <v>N/A</v>
      </c>
      <c r="G128" s="6"/>
      <c r="AA128" s="15" t="str">
        <f t="shared" si="3"/>
        <v/>
      </c>
      <c r="AB128" s="15" t="str">
        <f>IF(LEN($AA128)=0,"N",IF(LEN($AA128)&gt;1,"Error -- Availability entered in an incorrect format",IF($AA128='Control Panel'!$F$36,$AA128,IF($AA128='Control Panel'!$F$37,$AA128,IF($AA128='Control Panel'!$F$38,$AA128,IF($AA128='Control Panel'!$F$39,$AA128,IF($AA128='Control Panel'!$F$40,$AA128,IF($AA128='Control Panel'!$F$41,$AA128,"Error -- Availability entered in an incorrect format"))))))))</f>
        <v>N</v>
      </c>
    </row>
    <row r="129" spans="1:28" s="15" customFormat="1" ht="45" x14ac:dyDescent="0.25">
      <c r="A129" s="7">
        <v>117</v>
      </c>
      <c r="B129" s="10" t="s">
        <v>3534</v>
      </c>
      <c r="C129" s="14" t="s">
        <v>5</v>
      </c>
      <c r="D129" s="231"/>
      <c r="E129" s="268"/>
      <c r="F129" s="215" t="str">
        <f t="shared" si="2"/>
        <v>N/A</v>
      </c>
      <c r="G129" s="6"/>
      <c r="AA129" s="15" t="str">
        <f t="shared" si="3"/>
        <v/>
      </c>
      <c r="AB129" s="15" t="str">
        <f>IF(LEN($AA129)=0,"N",IF(LEN($AA129)&gt;1,"Error -- Availability entered in an incorrect format",IF($AA129='Control Panel'!$F$36,$AA129,IF($AA129='Control Panel'!$F$37,$AA129,IF($AA129='Control Panel'!$F$38,$AA129,IF($AA129='Control Panel'!$F$39,$AA129,IF($AA129='Control Panel'!$F$40,$AA129,IF($AA129='Control Panel'!$F$41,$AA129,"Error -- Availability entered in an incorrect format"))))))))</f>
        <v>N</v>
      </c>
    </row>
    <row r="130" spans="1:28" s="15" customFormat="1" ht="45" x14ac:dyDescent="0.25">
      <c r="A130" s="7">
        <v>118</v>
      </c>
      <c r="B130" s="10" t="s">
        <v>3535</v>
      </c>
      <c r="C130" s="14" t="s">
        <v>5</v>
      </c>
      <c r="D130" s="231"/>
      <c r="E130" s="268"/>
      <c r="F130" s="215" t="str">
        <f t="shared" si="2"/>
        <v>N/A</v>
      </c>
      <c r="G130" s="6"/>
      <c r="AA130" s="15" t="str">
        <f t="shared" si="3"/>
        <v/>
      </c>
      <c r="AB130" s="15" t="str">
        <f>IF(LEN($AA130)=0,"N",IF(LEN($AA130)&gt;1,"Error -- Availability entered in an incorrect format",IF($AA130='Control Panel'!$F$36,$AA130,IF($AA130='Control Panel'!$F$37,$AA130,IF($AA130='Control Panel'!$F$38,$AA130,IF($AA130='Control Panel'!$F$39,$AA130,IF($AA130='Control Panel'!$F$40,$AA130,IF($AA130='Control Panel'!$F$41,$AA130,"Error -- Availability entered in an incorrect format"))))))))</f>
        <v>N</v>
      </c>
    </row>
    <row r="131" spans="1:28" s="15" customFormat="1" ht="30" x14ac:dyDescent="0.25">
      <c r="A131" s="7">
        <v>119</v>
      </c>
      <c r="B131" s="10" t="s">
        <v>3536</v>
      </c>
      <c r="C131" s="14" t="s">
        <v>5</v>
      </c>
      <c r="D131" s="231"/>
      <c r="E131" s="268"/>
      <c r="F131" s="215" t="str">
        <f t="shared" si="2"/>
        <v>N/A</v>
      </c>
      <c r="G131" s="6"/>
      <c r="AA131" s="15" t="str">
        <f t="shared" si="3"/>
        <v/>
      </c>
      <c r="AB131" s="15" t="str">
        <f>IF(LEN($AA131)=0,"N",IF(LEN($AA131)&gt;1,"Error -- Availability entered in an incorrect format",IF($AA131='Control Panel'!$F$36,$AA131,IF($AA131='Control Panel'!$F$37,$AA131,IF($AA131='Control Panel'!$F$38,$AA131,IF($AA131='Control Panel'!$F$39,$AA131,IF($AA131='Control Panel'!$F$40,$AA131,IF($AA131='Control Panel'!$F$41,$AA131,"Error -- Availability entered in an incorrect format"))))))))</f>
        <v>N</v>
      </c>
    </row>
    <row r="132" spans="1:28" s="15" customFormat="1" ht="30" x14ac:dyDescent="0.25">
      <c r="A132" s="7">
        <v>120</v>
      </c>
      <c r="B132" s="10" t="s">
        <v>4442</v>
      </c>
      <c r="C132" s="14" t="s">
        <v>6</v>
      </c>
      <c r="D132" s="231"/>
      <c r="E132" s="268"/>
      <c r="F132" s="215" t="str">
        <f t="shared" si="2"/>
        <v>N/A</v>
      </c>
      <c r="G132" s="6"/>
      <c r="AA132" s="15" t="str">
        <f t="shared" si="3"/>
        <v/>
      </c>
      <c r="AB132" s="15" t="str">
        <f>IF(LEN($AA132)=0,"N",IF(LEN($AA132)&gt;1,"Error -- Availability entered in an incorrect format",IF($AA132='Control Panel'!$F$36,$AA132,IF($AA132='Control Panel'!$F$37,$AA132,IF($AA132='Control Panel'!$F$38,$AA132,IF($AA132='Control Panel'!$F$39,$AA132,IF($AA132='Control Panel'!$F$40,$AA132,IF($AA132='Control Panel'!$F$41,$AA132,"Error -- Availability entered in an incorrect format"))))))))</f>
        <v>N</v>
      </c>
    </row>
    <row r="133" spans="1:28" s="15" customFormat="1" ht="45" x14ac:dyDescent="0.25">
      <c r="A133" s="7">
        <v>121</v>
      </c>
      <c r="B133" s="10" t="s">
        <v>3537</v>
      </c>
      <c r="C133" s="14" t="s">
        <v>6</v>
      </c>
      <c r="D133" s="231"/>
      <c r="E133" s="268"/>
      <c r="F133" s="215" t="str">
        <f t="shared" si="2"/>
        <v>N/A</v>
      </c>
      <c r="G133" s="6"/>
      <c r="AA133" s="15" t="str">
        <f t="shared" si="3"/>
        <v/>
      </c>
      <c r="AB133" s="15" t="str">
        <f>IF(LEN($AA133)=0,"N",IF(LEN($AA133)&gt;1,"Error -- Availability entered in an incorrect format",IF($AA133='Control Panel'!$F$36,$AA133,IF($AA133='Control Panel'!$F$37,$AA133,IF($AA133='Control Panel'!$F$38,$AA133,IF($AA133='Control Panel'!$F$39,$AA133,IF($AA133='Control Panel'!$F$40,$AA133,IF($AA133='Control Panel'!$F$41,$AA133,"Error -- Availability entered in an incorrect format"))))))))</f>
        <v>N</v>
      </c>
    </row>
    <row r="134" spans="1:28" s="15" customFormat="1" ht="30" x14ac:dyDescent="0.25">
      <c r="A134" s="7">
        <v>122</v>
      </c>
      <c r="B134" s="10" t="s">
        <v>3538</v>
      </c>
      <c r="C134" s="14" t="s">
        <v>5</v>
      </c>
      <c r="D134" s="231"/>
      <c r="E134" s="268"/>
      <c r="F134" s="215" t="str">
        <f t="shared" si="2"/>
        <v>N/A</v>
      </c>
      <c r="G134" s="6"/>
      <c r="AA134" s="15" t="str">
        <f t="shared" si="3"/>
        <v/>
      </c>
      <c r="AB134" s="15" t="str">
        <f>IF(LEN($AA134)=0,"N",IF(LEN($AA134)&gt;1,"Error -- Availability entered in an incorrect format",IF($AA134='Control Panel'!$F$36,$AA134,IF($AA134='Control Panel'!$F$37,$AA134,IF($AA134='Control Panel'!$F$38,$AA134,IF($AA134='Control Panel'!$F$39,$AA134,IF($AA134='Control Panel'!$F$40,$AA134,IF($AA134='Control Panel'!$F$41,$AA134,"Error -- Availability entered in an incorrect format"))))))))</f>
        <v>N</v>
      </c>
    </row>
    <row r="135" spans="1:28" s="15" customFormat="1" ht="30" x14ac:dyDescent="0.25">
      <c r="A135" s="7">
        <v>123</v>
      </c>
      <c r="B135" s="10" t="s">
        <v>3539</v>
      </c>
      <c r="C135" s="14" t="s">
        <v>7</v>
      </c>
      <c r="D135" s="231"/>
      <c r="E135" s="268"/>
      <c r="F135" s="215" t="str">
        <f t="shared" si="2"/>
        <v>N/A</v>
      </c>
      <c r="G135" s="6"/>
      <c r="AA135" s="15" t="str">
        <f t="shared" si="3"/>
        <v/>
      </c>
      <c r="AB135" s="15" t="str">
        <f>IF(LEN($AA135)=0,"N",IF(LEN($AA135)&gt;1,"Error -- Availability entered in an incorrect format",IF($AA135='Control Panel'!$F$36,$AA135,IF($AA135='Control Panel'!$F$37,$AA135,IF($AA135='Control Panel'!$F$38,$AA135,IF($AA135='Control Panel'!$F$39,$AA135,IF($AA135='Control Panel'!$F$40,$AA135,IF($AA135='Control Panel'!$F$41,$AA135,"Error -- Availability entered in an incorrect format"))))))))</f>
        <v>N</v>
      </c>
    </row>
    <row r="136" spans="1:28" s="15" customFormat="1" ht="30" x14ac:dyDescent="0.25">
      <c r="A136" s="7">
        <v>124</v>
      </c>
      <c r="B136" s="10" t="s">
        <v>3540</v>
      </c>
      <c r="C136" s="14" t="s">
        <v>5</v>
      </c>
      <c r="D136" s="231"/>
      <c r="E136" s="268"/>
      <c r="F136" s="215" t="str">
        <f t="shared" si="2"/>
        <v>N/A</v>
      </c>
      <c r="G136" s="6"/>
      <c r="AA136" s="15" t="str">
        <f t="shared" si="3"/>
        <v/>
      </c>
      <c r="AB136" s="15" t="str">
        <f>IF(LEN($AA136)=0,"N",IF(LEN($AA136)&gt;1,"Error -- Availability entered in an incorrect format",IF($AA136='Control Panel'!$F$36,$AA136,IF($AA136='Control Panel'!$F$37,$AA136,IF($AA136='Control Panel'!$F$38,$AA136,IF($AA136='Control Panel'!$F$39,$AA136,IF($AA136='Control Panel'!$F$40,$AA136,IF($AA136='Control Panel'!$F$41,$AA136,"Error -- Availability entered in an incorrect format"))))))))</f>
        <v>N</v>
      </c>
    </row>
    <row r="137" spans="1:28" s="15" customFormat="1" ht="45" x14ac:dyDescent="0.25">
      <c r="A137" s="7">
        <v>125</v>
      </c>
      <c r="B137" s="10" t="s">
        <v>3541</v>
      </c>
      <c r="C137" s="14" t="s">
        <v>7</v>
      </c>
      <c r="D137" s="231"/>
      <c r="E137" s="268"/>
      <c r="F137" s="215" t="str">
        <f t="shared" si="2"/>
        <v>N/A</v>
      </c>
      <c r="G137" s="6"/>
      <c r="AA137" s="15" t="str">
        <f t="shared" si="3"/>
        <v/>
      </c>
      <c r="AB137" s="15" t="str">
        <f>IF(LEN($AA137)=0,"N",IF(LEN($AA137)&gt;1,"Error -- Availability entered in an incorrect format",IF($AA137='Control Panel'!$F$36,$AA137,IF($AA137='Control Panel'!$F$37,$AA137,IF($AA137='Control Panel'!$F$38,$AA137,IF($AA137='Control Panel'!$F$39,$AA137,IF($AA137='Control Panel'!$F$40,$AA137,IF($AA137='Control Panel'!$F$41,$AA137,"Error -- Availability entered in an incorrect format"))))))))</f>
        <v>N</v>
      </c>
    </row>
    <row r="138" spans="1:28" s="15" customFormat="1" ht="30" x14ac:dyDescent="0.25">
      <c r="A138" s="7">
        <v>126</v>
      </c>
      <c r="B138" s="10" t="s">
        <v>3542</v>
      </c>
      <c r="C138" s="14" t="s">
        <v>5</v>
      </c>
      <c r="D138" s="231"/>
      <c r="E138" s="268"/>
      <c r="F138" s="215" t="str">
        <f t="shared" si="2"/>
        <v>N/A</v>
      </c>
      <c r="G138" s="6"/>
      <c r="AA138" s="15" t="str">
        <f t="shared" si="3"/>
        <v/>
      </c>
      <c r="AB138" s="15" t="str">
        <f>IF(LEN($AA138)=0,"N",IF(LEN($AA138)&gt;1,"Error -- Availability entered in an incorrect format",IF($AA138='Control Panel'!$F$36,$AA138,IF($AA138='Control Panel'!$F$37,$AA138,IF($AA138='Control Panel'!$F$38,$AA138,IF($AA138='Control Panel'!$F$39,$AA138,IF($AA138='Control Panel'!$F$40,$AA138,IF($AA138='Control Panel'!$F$41,$AA138,"Error -- Availability entered in an incorrect format"))))))))</f>
        <v>N</v>
      </c>
    </row>
    <row r="139" spans="1:28" s="15" customFormat="1" ht="45" x14ac:dyDescent="0.25">
      <c r="A139" s="7">
        <v>127</v>
      </c>
      <c r="B139" s="10" t="s">
        <v>3543</v>
      </c>
      <c r="C139" s="14" t="s">
        <v>5</v>
      </c>
      <c r="D139" s="231"/>
      <c r="E139" s="268"/>
      <c r="F139" s="215" t="str">
        <f t="shared" si="2"/>
        <v>N/A</v>
      </c>
      <c r="G139" s="6"/>
      <c r="AA139" s="15" t="str">
        <f t="shared" si="3"/>
        <v/>
      </c>
      <c r="AB139" s="15" t="str">
        <f>IF(LEN($AA139)=0,"N",IF(LEN($AA139)&gt;1,"Error -- Availability entered in an incorrect format",IF($AA139='Control Panel'!$F$36,$AA139,IF($AA139='Control Panel'!$F$37,$AA139,IF($AA139='Control Panel'!$F$38,$AA139,IF($AA139='Control Panel'!$F$39,$AA139,IF($AA139='Control Panel'!$F$40,$AA139,IF($AA139='Control Panel'!$F$41,$AA139,"Error -- Availability entered in an incorrect format"))))))))</f>
        <v>N</v>
      </c>
    </row>
    <row r="140" spans="1:28" s="15" customFormat="1" ht="30" x14ac:dyDescent="0.25">
      <c r="A140" s="7">
        <v>128</v>
      </c>
      <c r="B140" s="10" t="s">
        <v>3544</v>
      </c>
      <c r="C140" s="14" t="s">
        <v>5</v>
      </c>
      <c r="D140" s="231"/>
      <c r="E140" s="268"/>
      <c r="F140" s="215" t="str">
        <f t="shared" si="2"/>
        <v>N/A</v>
      </c>
      <c r="G140" s="6"/>
      <c r="AA140" s="15" t="str">
        <f t="shared" si="3"/>
        <v/>
      </c>
      <c r="AB140" s="15" t="str">
        <f>IF(LEN($AA140)=0,"N",IF(LEN($AA140)&gt;1,"Error -- Availability entered in an incorrect format",IF($AA140='Control Panel'!$F$36,$AA140,IF($AA140='Control Panel'!$F$37,$AA140,IF($AA140='Control Panel'!$F$38,$AA140,IF($AA140='Control Panel'!$F$39,$AA140,IF($AA140='Control Panel'!$F$40,$AA140,IF($AA140='Control Panel'!$F$41,$AA140,"Error -- Availability entered in an incorrect format"))))))))</f>
        <v>N</v>
      </c>
    </row>
    <row r="141" spans="1:28" s="15" customFormat="1" ht="30" x14ac:dyDescent="0.25">
      <c r="A141" s="7">
        <v>129</v>
      </c>
      <c r="B141" s="10" t="s">
        <v>3545</v>
      </c>
      <c r="C141" s="14" t="s">
        <v>5</v>
      </c>
      <c r="D141" s="231"/>
      <c r="E141" s="268"/>
      <c r="F141" s="215" t="str">
        <f t="shared" si="2"/>
        <v>N/A</v>
      </c>
      <c r="G141" s="6"/>
      <c r="AA141" s="15" t="str">
        <f t="shared" si="3"/>
        <v/>
      </c>
      <c r="AB141" s="15" t="str">
        <f>IF(LEN($AA141)=0,"N",IF(LEN($AA141)&gt;1,"Error -- Availability entered in an incorrect format",IF($AA141='Control Panel'!$F$36,$AA141,IF($AA141='Control Panel'!$F$37,$AA141,IF($AA141='Control Panel'!$F$38,$AA141,IF($AA141='Control Panel'!$F$39,$AA141,IF($AA141='Control Panel'!$F$40,$AA141,IF($AA141='Control Panel'!$F$41,$AA141,"Error -- Availability entered in an incorrect format"))))))))</f>
        <v>N</v>
      </c>
    </row>
    <row r="142" spans="1:28" s="15" customFormat="1" ht="30" x14ac:dyDescent="0.25">
      <c r="A142" s="7">
        <v>130</v>
      </c>
      <c r="B142" s="10" t="s">
        <v>3546</v>
      </c>
      <c r="C142" s="307" t="s">
        <v>212</v>
      </c>
      <c r="D142" s="231"/>
      <c r="E142" s="268"/>
      <c r="F142" s="215" t="str">
        <f t="shared" ref="F142:F205" si="4">IF($D$10=$A$9,"N/A",$D$10)</f>
        <v>N/A</v>
      </c>
      <c r="G142" s="6"/>
      <c r="AA142" s="15" t="str">
        <f t="shared" ref="AA142:AA205" si="5">TRIM($D142)</f>
        <v/>
      </c>
      <c r="AB142" s="15" t="str">
        <f>IF(LEN($AA142)=0,"N",IF(LEN($AA142)&gt;1,"Error -- Availability entered in an incorrect format",IF($AA142='Control Panel'!$F$36,$AA142,IF($AA142='Control Panel'!$F$37,$AA142,IF($AA142='Control Panel'!$F$38,$AA142,IF($AA142='Control Panel'!$F$39,$AA142,IF($AA142='Control Panel'!$F$40,$AA142,IF($AA142='Control Panel'!$F$41,$AA142,"Error -- Availability entered in an incorrect format"))))))))</f>
        <v>N</v>
      </c>
    </row>
    <row r="143" spans="1:28" s="15" customFormat="1" x14ac:dyDescent="0.25">
      <c r="A143" s="7">
        <v>131</v>
      </c>
      <c r="B143" s="264" t="s">
        <v>3547</v>
      </c>
      <c r="C143" s="14" t="s">
        <v>5</v>
      </c>
      <c r="D143" s="231"/>
      <c r="E143" s="268"/>
      <c r="F143" s="215" t="str">
        <f t="shared" si="4"/>
        <v>N/A</v>
      </c>
      <c r="G143" s="6"/>
      <c r="AA143" s="15" t="str">
        <f t="shared" si="5"/>
        <v/>
      </c>
      <c r="AB143" s="15" t="str">
        <f>IF(LEN($AA143)=0,"N",IF(LEN($AA143)&gt;1,"Error -- Availability entered in an incorrect format",IF($AA143='Control Panel'!$F$36,$AA143,IF($AA143='Control Panel'!$F$37,$AA143,IF($AA143='Control Panel'!$F$38,$AA143,IF($AA143='Control Panel'!$F$39,$AA143,IF($AA143='Control Panel'!$F$40,$AA143,IF($AA143='Control Panel'!$F$41,$AA143,"Error -- Availability entered in an incorrect format"))))))))</f>
        <v>N</v>
      </c>
    </row>
    <row r="144" spans="1:28" s="15" customFormat="1" x14ac:dyDescent="0.25">
      <c r="A144" s="7">
        <v>132</v>
      </c>
      <c r="B144" s="264" t="s">
        <v>3548</v>
      </c>
      <c r="C144" s="14" t="s">
        <v>5</v>
      </c>
      <c r="D144" s="231"/>
      <c r="E144" s="268"/>
      <c r="F144" s="215" t="str">
        <f t="shared" si="4"/>
        <v>N/A</v>
      </c>
      <c r="G144" s="6"/>
      <c r="AA144" s="15" t="str">
        <f t="shared" si="5"/>
        <v/>
      </c>
      <c r="AB144" s="15" t="str">
        <f>IF(LEN($AA144)=0,"N",IF(LEN($AA144)&gt;1,"Error -- Availability entered in an incorrect format",IF($AA144='Control Panel'!$F$36,$AA144,IF($AA144='Control Panel'!$F$37,$AA144,IF($AA144='Control Panel'!$F$38,$AA144,IF($AA144='Control Panel'!$F$39,$AA144,IF($AA144='Control Panel'!$F$40,$AA144,IF($AA144='Control Panel'!$F$41,$AA144,"Error -- Availability entered in an incorrect format"))))))))</f>
        <v>N</v>
      </c>
    </row>
    <row r="145" spans="1:28" s="15" customFormat="1" x14ac:dyDescent="0.25">
      <c r="A145" s="7">
        <v>133</v>
      </c>
      <c r="B145" s="264" t="s">
        <v>3549</v>
      </c>
      <c r="C145" s="14" t="s">
        <v>5</v>
      </c>
      <c r="D145" s="231"/>
      <c r="E145" s="268"/>
      <c r="F145" s="215" t="str">
        <f t="shared" si="4"/>
        <v>N/A</v>
      </c>
      <c r="G145" s="6"/>
      <c r="AA145" s="15" t="str">
        <f t="shared" si="5"/>
        <v/>
      </c>
      <c r="AB145" s="15" t="str">
        <f>IF(LEN($AA145)=0,"N",IF(LEN($AA145)&gt;1,"Error -- Availability entered in an incorrect format",IF($AA145='Control Panel'!$F$36,$AA145,IF($AA145='Control Panel'!$F$37,$AA145,IF($AA145='Control Panel'!$F$38,$AA145,IF($AA145='Control Panel'!$F$39,$AA145,IF($AA145='Control Panel'!$F$40,$AA145,IF($AA145='Control Panel'!$F$41,$AA145,"Error -- Availability entered in an incorrect format"))))))))</f>
        <v>N</v>
      </c>
    </row>
    <row r="146" spans="1:28" s="15" customFormat="1" x14ac:dyDescent="0.25">
      <c r="A146" s="7">
        <v>134</v>
      </c>
      <c r="B146" s="264" t="s">
        <v>3550</v>
      </c>
      <c r="C146" s="14" t="s">
        <v>5</v>
      </c>
      <c r="D146" s="231"/>
      <c r="E146" s="268"/>
      <c r="F146" s="215" t="str">
        <f t="shared" si="4"/>
        <v>N/A</v>
      </c>
      <c r="G146" s="6"/>
      <c r="AA146" s="15" t="str">
        <f t="shared" si="5"/>
        <v/>
      </c>
      <c r="AB146" s="15" t="str">
        <f>IF(LEN($AA146)=0,"N",IF(LEN($AA146)&gt;1,"Error -- Availability entered in an incorrect format",IF($AA146='Control Panel'!$F$36,$AA146,IF($AA146='Control Panel'!$F$37,$AA146,IF($AA146='Control Panel'!$F$38,$AA146,IF($AA146='Control Panel'!$F$39,$AA146,IF($AA146='Control Panel'!$F$40,$AA146,IF($AA146='Control Panel'!$F$41,$AA146,"Error -- Availability entered in an incorrect format"))))))))</f>
        <v>N</v>
      </c>
    </row>
    <row r="147" spans="1:28" s="15" customFormat="1" x14ac:dyDescent="0.25">
      <c r="A147" s="7">
        <v>135</v>
      </c>
      <c r="B147" s="264" t="s">
        <v>3551</v>
      </c>
      <c r="C147" s="14" t="s">
        <v>5</v>
      </c>
      <c r="D147" s="231"/>
      <c r="E147" s="268"/>
      <c r="F147" s="215" t="str">
        <f t="shared" si="4"/>
        <v>N/A</v>
      </c>
      <c r="G147" s="6"/>
      <c r="AA147" s="15" t="str">
        <f t="shared" si="5"/>
        <v/>
      </c>
      <c r="AB147" s="15" t="str">
        <f>IF(LEN($AA147)=0,"N",IF(LEN($AA147)&gt;1,"Error -- Availability entered in an incorrect format",IF($AA147='Control Panel'!$F$36,$AA147,IF($AA147='Control Panel'!$F$37,$AA147,IF($AA147='Control Panel'!$F$38,$AA147,IF($AA147='Control Panel'!$F$39,$AA147,IF($AA147='Control Panel'!$F$40,$AA147,IF($AA147='Control Panel'!$F$41,$AA147,"Error -- Availability entered in an incorrect format"))))))))</f>
        <v>N</v>
      </c>
    </row>
    <row r="148" spans="1:28" s="15" customFormat="1" x14ac:dyDescent="0.25">
      <c r="A148" s="7">
        <v>136</v>
      </c>
      <c r="B148" s="264" t="s">
        <v>3552</v>
      </c>
      <c r="C148" s="14" t="s">
        <v>5</v>
      </c>
      <c r="D148" s="231"/>
      <c r="E148" s="268"/>
      <c r="F148" s="215" t="str">
        <f t="shared" si="4"/>
        <v>N/A</v>
      </c>
      <c r="G148" s="6"/>
      <c r="AA148" s="15" t="str">
        <f t="shared" si="5"/>
        <v/>
      </c>
      <c r="AB148" s="15" t="str">
        <f>IF(LEN($AA148)=0,"N",IF(LEN($AA148)&gt;1,"Error -- Availability entered in an incorrect format",IF($AA148='Control Panel'!$F$36,$AA148,IF($AA148='Control Panel'!$F$37,$AA148,IF($AA148='Control Panel'!$F$38,$AA148,IF($AA148='Control Panel'!$F$39,$AA148,IF($AA148='Control Panel'!$F$40,$AA148,IF($AA148='Control Panel'!$F$41,$AA148,"Error -- Availability entered in an incorrect format"))))))))</f>
        <v>N</v>
      </c>
    </row>
    <row r="149" spans="1:28" s="15" customFormat="1" x14ac:dyDescent="0.25">
      <c r="A149" s="7">
        <v>137</v>
      </c>
      <c r="B149" s="264" t="s">
        <v>3553</v>
      </c>
      <c r="C149" s="14" t="s">
        <v>5</v>
      </c>
      <c r="D149" s="231"/>
      <c r="E149" s="268"/>
      <c r="F149" s="215" t="str">
        <f t="shared" si="4"/>
        <v>N/A</v>
      </c>
      <c r="G149" s="6"/>
      <c r="AA149" s="15" t="str">
        <f t="shared" si="5"/>
        <v/>
      </c>
      <c r="AB149" s="15" t="str">
        <f>IF(LEN($AA149)=0,"N",IF(LEN($AA149)&gt;1,"Error -- Availability entered in an incorrect format",IF($AA149='Control Panel'!$F$36,$AA149,IF($AA149='Control Panel'!$F$37,$AA149,IF($AA149='Control Panel'!$F$38,$AA149,IF($AA149='Control Panel'!$F$39,$AA149,IF($AA149='Control Panel'!$F$40,$AA149,IF($AA149='Control Panel'!$F$41,$AA149,"Error -- Availability entered in an incorrect format"))))))))</f>
        <v>N</v>
      </c>
    </row>
    <row r="150" spans="1:28" s="15" customFormat="1" x14ac:dyDescent="0.25">
      <c r="A150" s="7">
        <v>138</v>
      </c>
      <c r="B150" s="264" t="s">
        <v>3554</v>
      </c>
      <c r="C150" s="14" t="s">
        <v>5</v>
      </c>
      <c r="D150" s="231"/>
      <c r="E150" s="268"/>
      <c r="F150" s="215" t="str">
        <f t="shared" si="4"/>
        <v>N/A</v>
      </c>
      <c r="G150" s="6"/>
      <c r="AA150" s="15" t="str">
        <f t="shared" si="5"/>
        <v/>
      </c>
      <c r="AB150" s="15" t="str">
        <f>IF(LEN($AA150)=0,"N",IF(LEN($AA150)&gt;1,"Error -- Availability entered in an incorrect format",IF($AA150='Control Panel'!$F$36,$AA150,IF($AA150='Control Panel'!$F$37,$AA150,IF($AA150='Control Panel'!$F$38,$AA150,IF($AA150='Control Panel'!$F$39,$AA150,IF($AA150='Control Panel'!$F$40,$AA150,IF($AA150='Control Panel'!$F$41,$AA150,"Error -- Availability entered in an incorrect format"))))))))</f>
        <v>N</v>
      </c>
    </row>
    <row r="151" spans="1:28" s="15" customFormat="1" ht="30" x14ac:dyDescent="0.25">
      <c r="A151" s="7">
        <v>139</v>
      </c>
      <c r="B151" s="264" t="s">
        <v>3555</v>
      </c>
      <c r="C151" s="14" t="s">
        <v>6</v>
      </c>
      <c r="D151" s="231"/>
      <c r="E151" s="268"/>
      <c r="F151" s="215" t="str">
        <f t="shared" si="4"/>
        <v>N/A</v>
      </c>
      <c r="G151" s="6"/>
      <c r="AA151" s="15" t="str">
        <f t="shared" si="5"/>
        <v/>
      </c>
      <c r="AB151" s="15" t="str">
        <f>IF(LEN($AA151)=0,"N",IF(LEN($AA151)&gt;1,"Error -- Availability entered in an incorrect format",IF($AA151='Control Panel'!$F$36,$AA151,IF($AA151='Control Panel'!$F$37,$AA151,IF($AA151='Control Panel'!$F$38,$AA151,IF($AA151='Control Panel'!$F$39,$AA151,IF($AA151='Control Panel'!$F$40,$AA151,IF($AA151='Control Panel'!$F$41,$AA151,"Error -- Availability entered in an incorrect format"))))))))</f>
        <v>N</v>
      </c>
    </row>
    <row r="152" spans="1:28" s="15" customFormat="1" ht="30" x14ac:dyDescent="0.25">
      <c r="A152" s="7">
        <v>140</v>
      </c>
      <c r="B152" s="215" t="s">
        <v>3556</v>
      </c>
      <c r="C152" s="14" t="s">
        <v>6</v>
      </c>
      <c r="D152" s="231"/>
      <c r="E152" s="268"/>
      <c r="F152" s="215" t="str">
        <f t="shared" si="4"/>
        <v>N/A</v>
      </c>
      <c r="G152" s="6"/>
      <c r="AA152" s="15" t="str">
        <f t="shared" si="5"/>
        <v/>
      </c>
      <c r="AB152" s="15" t="str">
        <f>IF(LEN($AA152)=0,"N",IF(LEN($AA152)&gt;1,"Error -- Availability entered in an incorrect format",IF($AA152='Control Panel'!$F$36,$AA152,IF($AA152='Control Panel'!$F$37,$AA152,IF($AA152='Control Panel'!$F$38,$AA152,IF($AA152='Control Panel'!$F$39,$AA152,IF($AA152='Control Panel'!$F$40,$AA152,IF($AA152='Control Panel'!$F$41,$AA152,"Error -- Availability entered in an incorrect format"))))))))</f>
        <v>N</v>
      </c>
    </row>
    <row r="153" spans="1:28" s="15" customFormat="1" ht="30" x14ac:dyDescent="0.25">
      <c r="A153" s="7">
        <v>141</v>
      </c>
      <c r="B153" s="10" t="s">
        <v>3557</v>
      </c>
      <c r="C153" s="14" t="s">
        <v>5</v>
      </c>
      <c r="D153" s="231"/>
      <c r="E153" s="268"/>
      <c r="F153" s="215" t="str">
        <f t="shared" si="4"/>
        <v>N/A</v>
      </c>
      <c r="G153" s="6"/>
      <c r="AA153" s="15" t="str">
        <f t="shared" si="5"/>
        <v/>
      </c>
      <c r="AB153" s="15" t="str">
        <f>IF(LEN($AA153)=0,"N",IF(LEN($AA153)&gt;1,"Error -- Availability entered in an incorrect format",IF($AA153='Control Panel'!$F$36,$AA153,IF($AA153='Control Panel'!$F$37,$AA153,IF($AA153='Control Panel'!$F$38,$AA153,IF($AA153='Control Panel'!$F$39,$AA153,IF($AA153='Control Panel'!$F$40,$AA153,IF($AA153='Control Panel'!$F$41,$AA153,"Error -- Availability entered in an incorrect format"))))))))</f>
        <v>N</v>
      </c>
    </row>
    <row r="154" spans="1:28" s="15" customFormat="1" ht="30" x14ac:dyDescent="0.25">
      <c r="A154" s="7">
        <v>142</v>
      </c>
      <c r="B154" s="10" t="s">
        <v>3558</v>
      </c>
      <c r="C154" s="14" t="s">
        <v>5</v>
      </c>
      <c r="D154" s="231"/>
      <c r="E154" s="268"/>
      <c r="F154" s="215" t="str">
        <f t="shared" si="4"/>
        <v>N/A</v>
      </c>
      <c r="G154" s="6"/>
      <c r="AA154" s="15" t="str">
        <f t="shared" si="5"/>
        <v/>
      </c>
      <c r="AB154" s="15" t="str">
        <f>IF(LEN($AA154)=0,"N",IF(LEN($AA154)&gt;1,"Error -- Availability entered in an incorrect format",IF($AA154='Control Panel'!$F$36,$AA154,IF($AA154='Control Panel'!$F$37,$AA154,IF($AA154='Control Panel'!$F$38,$AA154,IF($AA154='Control Panel'!$F$39,$AA154,IF($AA154='Control Panel'!$F$40,$AA154,IF($AA154='Control Panel'!$F$41,$AA154,"Error -- Availability entered in an incorrect format"))))))))</f>
        <v>N</v>
      </c>
    </row>
    <row r="155" spans="1:28" s="15" customFormat="1" ht="45" x14ac:dyDescent="0.25">
      <c r="A155" s="7">
        <v>143</v>
      </c>
      <c r="B155" s="10" t="s">
        <v>3559</v>
      </c>
      <c r="C155" s="14" t="s">
        <v>6</v>
      </c>
      <c r="D155" s="231"/>
      <c r="E155" s="268"/>
      <c r="F155" s="215" t="str">
        <f t="shared" si="4"/>
        <v>N/A</v>
      </c>
      <c r="G155" s="6"/>
      <c r="AA155" s="15" t="str">
        <f t="shared" si="5"/>
        <v/>
      </c>
      <c r="AB155" s="15" t="str">
        <f>IF(LEN($AA155)=0,"N",IF(LEN($AA155)&gt;1,"Error -- Availability entered in an incorrect format",IF($AA155='Control Panel'!$F$36,$AA155,IF($AA155='Control Panel'!$F$37,$AA155,IF($AA155='Control Panel'!$F$38,$AA155,IF($AA155='Control Panel'!$F$39,$AA155,IF($AA155='Control Panel'!$F$40,$AA155,IF($AA155='Control Panel'!$F$41,$AA155,"Error -- Availability entered in an incorrect format"))))))))</f>
        <v>N</v>
      </c>
    </row>
    <row r="156" spans="1:28" s="15" customFormat="1" ht="30" x14ac:dyDescent="0.25">
      <c r="A156" s="7">
        <v>144</v>
      </c>
      <c r="B156" s="215" t="s">
        <v>3560</v>
      </c>
      <c r="C156" s="14" t="s">
        <v>5</v>
      </c>
      <c r="D156" s="231"/>
      <c r="E156" s="268"/>
      <c r="F156" s="215" t="str">
        <f t="shared" si="4"/>
        <v>N/A</v>
      </c>
      <c r="G156" s="6"/>
      <c r="AA156" s="15" t="str">
        <f t="shared" si="5"/>
        <v/>
      </c>
      <c r="AB156" s="15" t="str">
        <f>IF(LEN($AA156)=0,"N",IF(LEN($AA156)&gt;1,"Error -- Availability entered in an incorrect format",IF($AA156='Control Panel'!$F$36,$AA156,IF($AA156='Control Panel'!$F$37,$AA156,IF($AA156='Control Panel'!$F$38,$AA156,IF($AA156='Control Panel'!$F$39,$AA156,IF($AA156='Control Panel'!$F$40,$AA156,IF($AA156='Control Panel'!$F$41,$AA156,"Error -- Availability entered in an incorrect format"))))))))</f>
        <v>N</v>
      </c>
    </row>
    <row r="157" spans="1:28" s="15" customFormat="1" ht="30" x14ac:dyDescent="0.25">
      <c r="A157" s="7">
        <v>145</v>
      </c>
      <c r="B157" s="215" t="s">
        <v>3561</v>
      </c>
      <c r="C157" s="14" t="s">
        <v>5</v>
      </c>
      <c r="D157" s="231"/>
      <c r="E157" s="268"/>
      <c r="F157" s="215" t="str">
        <f t="shared" si="4"/>
        <v>N/A</v>
      </c>
      <c r="G157" s="6"/>
      <c r="AA157" s="15" t="str">
        <f t="shared" si="5"/>
        <v/>
      </c>
      <c r="AB157" s="15" t="str">
        <f>IF(LEN($AA157)=0,"N",IF(LEN($AA157)&gt;1,"Error -- Availability entered in an incorrect format",IF($AA157='Control Panel'!$F$36,$AA157,IF($AA157='Control Panel'!$F$37,$AA157,IF($AA157='Control Panel'!$F$38,$AA157,IF($AA157='Control Panel'!$F$39,$AA157,IF($AA157='Control Panel'!$F$40,$AA157,IF($AA157='Control Panel'!$F$41,$AA157,"Error -- Availability entered in an incorrect format"))))))))</f>
        <v>N</v>
      </c>
    </row>
    <row r="158" spans="1:28" s="15" customFormat="1" ht="45" x14ac:dyDescent="0.25">
      <c r="A158" s="7">
        <v>146</v>
      </c>
      <c r="B158" s="215" t="s">
        <v>3562</v>
      </c>
      <c r="C158" s="14" t="s">
        <v>5</v>
      </c>
      <c r="D158" s="231"/>
      <c r="E158" s="268"/>
      <c r="F158" s="215" t="str">
        <f t="shared" si="4"/>
        <v>N/A</v>
      </c>
      <c r="G158" s="6"/>
      <c r="AA158" s="15" t="str">
        <f t="shared" si="5"/>
        <v/>
      </c>
      <c r="AB158" s="15" t="str">
        <f>IF(LEN($AA158)=0,"N",IF(LEN($AA158)&gt;1,"Error -- Availability entered in an incorrect format",IF($AA158='Control Panel'!$F$36,$AA158,IF($AA158='Control Panel'!$F$37,$AA158,IF($AA158='Control Panel'!$F$38,$AA158,IF($AA158='Control Panel'!$F$39,$AA158,IF($AA158='Control Panel'!$F$40,$AA158,IF($AA158='Control Panel'!$F$41,$AA158,"Error -- Availability entered in an incorrect format"))))))))</f>
        <v>N</v>
      </c>
    </row>
    <row r="159" spans="1:28" s="15" customFormat="1" ht="30" x14ac:dyDescent="0.25">
      <c r="A159" s="7">
        <v>147</v>
      </c>
      <c r="B159" s="215" t="s">
        <v>3563</v>
      </c>
      <c r="C159" s="14" t="s">
        <v>5</v>
      </c>
      <c r="D159" s="231"/>
      <c r="E159" s="268"/>
      <c r="F159" s="215" t="str">
        <f t="shared" si="4"/>
        <v>N/A</v>
      </c>
      <c r="G159" s="6"/>
      <c r="AA159" s="15" t="str">
        <f t="shared" si="5"/>
        <v/>
      </c>
      <c r="AB159" s="15" t="str">
        <f>IF(LEN($AA159)=0,"N",IF(LEN($AA159)&gt;1,"Error -- Availability entered in an incorrect format",IF($AA159='Control Panel'!$F$36,$AA159,IF($AA159='Control Panel'!$F$37,$AA159,IF($AA159='Control Panel'!$F$38,$AA159,IF($AA159='Control Panel'!$F$39,$AA159,IF($AA159='Control Panel'!$F$40,$AA159,IF($AA159='Control Panel'!$F$41,$AA159,"Error -- Availability entered in an incorrect format"))))))))</f>
        <v>N</v>
      </c>
    </row>
    <row r="160" spans="1:28" s="15" customFormat="1" ht="30" x14ac:dyDescent="0.25">
      <c r="A160" s="7">
        <v>148</v>
      </c>
      <c r="B160" s="10" t="s">
        <v>3564</v>
      </c>
      <c r="C160" s="14" t="s">
        <v>5</v>
      </c>
      <c r="D160" s="231"/>
      <c r="E160" s="268"/>
      <c r="F160" s="215" t="str">
        <f t="shared" si="4"/>
        <v>N/A</v>
      </c>
      <c r="G160" s="6"/>
      <c r="AA160" s="15" t="str">
        <f t="shared" si="5"/>
        <v/>
      </c>
      <c r="AB160" s="15" t="str">
        <f>IF(LEN($AA160)=0,"N",IF(LEN($AA160)&gt;1,"Error -- Availability entered in an incorrect format",IF($AA160='Control Panel'!$F$36,$AA160,IF($AA160='Control Panel'!$F$37,$AA160,IF($AA160='Control Panel'!$F$38,$AA160,IF($AA160='Control Panel'!$F$39,$AA160,IF($AA160='Control Panel'!$F$40,$AA160,IF($AA160='Control Panel'!$F$41,$AA160,"Error -- Availability entered in an incorrect format"))))))))</f>
        <v>N</v>
      </c>
    </row>
    <row r="161" spans="1:28" s="15" customFormat="1" ht="30" x14ac:dyDescent="0.25">
      <c r="A161" s="7">
        <v>149</v>
      </c>
      <c r="B161" s="10" t="s">
        <v>3565</v>
      </c>
      <c r="C161" s="14" t="s">
        <v>5</v>
      </c>
      <c r="D161" s="231"/>
      <c r="E161" s="268"/>
      <c r="F161" s="215" t="str">
        <f t="shared" si="4"/>
        <v>N/A</v>
      </c>
      <c r="G161" s="6"/>
      <c r="AA161" s="15" t="str">
        <f t="shared" si="5"/>
        <v/>
      </c>
      <c r="AB161" s="15" t="str">
        <f>IF(LEN($AA161)=0,"N",IF(LEN($AA161)&gt;1,"Error -- Availability entered in an incorrect format",IF($AA161='Control Panel'!$F$36,$AA161,IF($AA161='Control Panel'!$F$37,$AA161,IF($AA161='Control Panel'!$F$38,$AA161,IF($AA161='Control Panel'!$F$39,$AA161,IF($AA161='Control Panel'!$F$40,$AA161,IF($AA161='Control Panel'!$F$41,$AA161,"Error -- Availability entered in an incorrect format"))))))))</f>
        <v>N</v>
      </c>
    </row>
    <row r="162" spans="1:28" s="15" customFormat="1" ht="30" x14ac:dyDescent="0.25">
      <c r="A162" s="7">
        <v>150</v>
      </c>
      <c r="B162" s="10" t="s">
        <v>3566</v>
      </c>
      <c r="C162" s="14" t="s">
        <v>5</v>
      </c>
      <c r="D162" s="231"/>
      <c r="E162" s="268"/>
      <c r="F162" s="215" t="str">
        <f t="shared" si="4"/>
        <v>N/A</v>
      </c>
      <c r="G162" s="6"/>
      <c r="AA162" s="15" t="str">
        <f t="shared" si="5"/>
        <v/>
      </c>
      <c r="AB162" s="15" t="str">
        <f>IF(LEN($AA162)=0,"N",IF(LEN($AA162)&gt;1,"Error -- Availability entered in an incorrect format",IF($AA162='Control Panel'!$F$36,$AA162,IF($AA162='Control Panel'!$F$37,$AA162,IF($AA162='Control Panel'!$F$38,$AA162,IF($AA162='Control Panel'!$F$39,$AA162,IF($AA162='Control Panel'!$F$40,$AA162,IF($AA162='Control Panel'!$F$41,$AA162,"Error -- Availability entered in an incorrect format"))))))))</f>
        <v>N</v>
      </c>
    </row>
    <row r="163" spans="1:28" s="15" customFormat="1" ht="30" x14ac:dyDescent="0.25">
      <c r="A163" s="7">
        <v>151</v>
      </c>
      <c r="B163" s="10" t="s">
        <v>3567</v>
      </c>
      <c r="C163" s="14" t="s">
        <v>5</v>
      </c>
      <c r="D163" s="231"/>
      <c r="E163" s="268"/>
      <c r="F163" s="215" t="str">
        <f t="shared" si="4"/>
        <v>N/A</v>
      </c>
      <c r="G163" s="6"/>
      <c r="AA163" s="15" t="str">
        <f t="shared" si="5"/>
        <v/>
      </c>
      <c r="AB163" s="15" t="str">
        <f>IF(LEN($AA163)=0,"N",IF(LEN($AA163)&gt;1,"Error -- Availability entered in an incorrect format",IF($AA163='Control Panel'!$F$36,$AA163,IF($AA163='Control Panel'!$F$37,$AA163,IF($AA163='Control Panel'!$F$38,$AA163,IF($AA163='Control Panel'!$F$39,$AA163,IF($AA163='Control Panel'!$F$40,$AA163,IF($AA163='Control Panel'!$F$41,$AA163,"Error -- Availability entered in an incorrect format"))))))))</f>
        <v>N</v>
      </c>
    </row>
    <row r="164" spans="1:28" s="15" customFormat="1" ht="30" x14ac:dyDescent="0.25">
      <c r="A164" s="7">
        <v>152</v>
      </c>
      <c r="B164" s="10" t="s">
        <v>3568</v>
      </c>
      <c r="C164" s="14" t="s">
        <v>6</v>
      </c>
      <c r="D164" s="231"/>
      <c r="E164" s="268"/>
      <c r="F164" s="215" t="str">
        <f t="shared" si="4"/>
        <v>N/A</v>
      </c>
      <c r="G164" s="6"/>
      <c r="AA164" s="15" t="str">
        <f t="shared" si="5"/>
        <v/>
      </c>
      <c r="AB164" s="15" t="str">
        <f>IF(LEN($AA164)=0,"N",IF(LEN($AA164)&gt;1,"Error -- Availability entered in an incorrect format",IF($AA164='Control Panel'!$F$36,$AA164,IF($AA164='Control Panel'!$F$37,$AA164,IF($AA164='Control Panel'!$F$38,$AA164,IF($AA164='Control Panel'!$F$39,$AA164,IF($AA164='Control Panel'!$F$40,$AA164,IF($AA164='Control Panel'!$F$41,$AA164,"Error -- Availability entered in an incorrect format"))))))))</f>
        <v>N</v>
      </c>
    </row>
    <row r="165" spans="1:28" s="15" customFormat="1" ht="30" x14ac:dyDescent="0.25">
      <c r="A165" s="7">
        <v>153</v>
      </c>
      <c r="B165" s="266" t="s">
        <v>3569</v>
      </c>
      <c r="C165" s="14"/>
      <c r="D165" s="231"/>
      <c r="E165" s="268"/>
      <c r="F165" s="215" t="str">
        <f t="shared" si="4"/>
        <v>N/A</v>
      </c>
      <c r="G165" s="6"/>
      <c r="AA165" s="15" t="str">
        <f t="shared" si="5"/>
        <v/>
      </c>
      <c r="AB165" s="15" t="str">
        <f>IF(LEN($AA165)=0,"N",IF(LEN($AA165)&gt;1,"Error -- Availability entered in an incorrect format",IF($AA165='Control Panel'!$F$36,$AA165,IF($AA165='Control Panel'!$F$37,$AA165,IF($AA165='Control Panel'!$F$38,$AA165,IF($AA165='Control Panel'!$F$39,$AA165,IF($AA165='Control Panel'!$F$40,$AA165,IF($AA165='Control Panel'!$F$41,$AA165,"Error -- Availability entered in an incorrect format"))))))))</f>
        <v>N</v>
      </c>
    </row>
    <row r="166" spans="1:28" s="15" customFormat="1" x14ac:dyDescent="0.25">
      <c r="A166" s="7">
        <v>154</v>
      </c>
      <c r="B166" s="10" t="s">
        <v>3570</v>
      </c>
      <c r="C166" s="14" t="s">
        <v>5</v>
      </c>
      <c r="D166" s="231"/>
      <c r="E166" s="268"/>
      <c r="F166" s="215" t="str">
        <f t="shared" si="4"/>
        <v>N/A</v>
      </c>
      <c r="G166" s="6"/>
      <c r="AA166" s="15" t="str">
        <f t="shared" si="5"/>
        <v/>
      </c>
      <c r="AB166" s="15" t="str">
        <f>IF(LEN($AA166)=0,"N",IF(LEN($AA166)&gt;1,"Error -- Availability entered in an incorrect format",IF($AA166='Control Panel'!$F$36,$AA166,IF($AA166='Control Panel'!$F$37,$AA166,IF($AA166='Control Panel'!$F$38,$AA166,IF($AA166='Control Panel'!$F$39,$AA166,IF($AA166='Control Panel'!$F$40,$AA166,IF($AA166='Control Panel'!$F$41,$AA166,"Error -- Availability entered in an incorrect format"))))))))</f>
        <v>N</v>
      </c>
    </row>
    <row r="167" spans="1:28" s="15" customFormat="1" ht="45" x14ac:dyDescent="0.25">
      <c r="A167" s="7">
        <v>155</v>
      </c>
      <c r="B167" s="215" t="s">
        <v>3571</v>
      </c>
      <c r="C167" s="14" t="s">
        <v>6</v>
      </c>
      <c r="D167" s="231"/>
      <c r="E167" s="268"/>
      <c r="F167" s="215" t="str">
        <f t="shared" si="4"/>
        <v>N/A</v>
      </c>
      <c r="G167" s="6"/>
      <c r="AA167" s="15" t="str">
        <f t="shared" si="5"/>
        <v/>
      </c>
      <c r="AB167" s="15" t="str">
        <f>IF(LEN($AA167)=0,"N",IF(LEN($AA167)&gt;1,"Error -- Availability entered in an incorrect format",IF($AA167='Control Panel'!$F$36,$AA167,IF($AA167='Control Panel'!$F$37,$AA167,IF($AA167='Control Panel'!$F$38,$AA167,IF($AA167='Control Panel'!$F$39,$AA167,IF($AA167='Control Panel'!$F$40,$AA167,IF($AA167='Control Panel'!$F$41,$AA167,"Error -- Availability entered in an incorrect format"))))))))</f>
        <v>N</v>
      </c>
    </row>
    <row r="168" spans="1:28" s="15" customFormat="1" ht="30" x14ac:dyDescent="0.25">
      <c r="A168" s="7">
        <v>156</v>
      </c>
      <c r="B168" s="297" t="s">
        <v>3572</v>
      </c>
      <c r="C168" s="14" t="s">
        <v>6</v>
      </c>
      <c r="D168" s="231"/>
      <c r="E168" s="268"/>
      <c r="F168" s="215" t="str">
        <f t="shared" si="4"/>
        <v>N/A</v>
      </c>
      <c r="G168" s="6"/>
      <c r="AA168" s="15" t="str">
        <f t="shared" si="5"/>
        <v/>
      </c>
      <c r="AB168" s="15" t="str">
        <f>IF(LEN($AA168)=0,"N",IF(LEN($AA168)&gt;1,"Error -- Availability entered in an incorrect format",IF($AA168='Control Panel'!$F$36,$AA168,IF($AA168='Control Panel'!$F$37,$AA168,IF($AA168='Control Panel'!$F$38,$AA168,IF($AA168='Control Panel'!$F$39,$AA168,IF($AA168='Control Panel'!$F$40,$AA168,IF($AA168='Control Panel'!$F$41,$AA168,"Error -- Availability entered in an incorrect format"))))))))</f>
        <v>N</v>
      </c>
    </row>
    <row r="169" spans="1:28" s="15" customFormat="1" x14ac:dyDescent="0.25">
      <c r="A169" s="7">
        <v>157</v>
      </c>
      <c r="B169" s="266" t="s">
        <v>3573</v>
      </c>
      <c r="C169" s="14"/>
      <c r="D169" s="231"/>
      <c r="E169" s="268"/>
      <c r="F169" s="215" t="str">
        <f t="shared" si="4"/>
        <v>N/A</v>
      </c>
      <c r="G169" s="6"/>
      <c r="AA169" s="15" t="str">
        <f t="shared" si="5"/>
        <v/>
      </c>
      <c r="AB169" s="15" t="str">
        <f>IF(LEN($AA169)=0,"N",IF(LEN($AA169)&gt;1,"Error -- Availability entered in an incorrect format",IF($AA169='Control Panel'!$F$36,$AA169,IF($AA169='Control Panel'!$F$37,$AA169,IF($AA169='Control Panel'!$F$38,$AA169,IF($AA169='Control Panel'!$F$39,$AA169,IF($AA169='Control Panel'!$F$40,$AA169,IF($AA169='Control Panel'!$F$41,$AA169,"Error -- Availability entered in an incorrect format"))))))))</f>
        <v>N</v>
      </c>
    </row>
    <row r="170" spans="1:28" s="15" customFormat="1" ht="45" x14ac:dyDescent="0.25">
      <c r="A170" s="7">
        <v>158</v>
      </c>
      <c r="B170" s="10" t="s">
        <v>3574</v>
      </c>
      <c r="C170" s="14" t="s">
        <v>6</v>
      </c>
      <c r="D170" s="231"/>
      <c r="E170" s="268"/>
      <c r="F170" s="215" t="str">
        <f t="shared" si="4"/>
        <v>N/A</v>
      </c>
      <c r="G170" s="6"/>
      <c r="AA170" s="15" t="str">
        <f t="shared" si="5"/>
        <v/>
      </c>
      <c r="AB170" s="15" t="str">
        <f>IF(LEN($AA170)=0,"N",IF(LEN($AA170)&gt;1,"Error -- Availability entered in an incorrect format",IF($AA170='Control Panel'!$F$36,$AA170,IF($AA170='Control Panel'!$F$37,$AA170,IF($AA170='Control Panel'!$F$38,$AA170,IF($AA170='Control Panel'!$F$39,$AA170,IF($AA170='Control Panel'!$F$40,$AA170,IF($AA170='Control Panel'!$F$41,$AA170,"Error -- Availability entered in an incorrect format"))))))))</f>
        <v>N</v>
      </c>
    </row>
    <row r="171" spans="1:28" s="15" customFormat="1" x14ac:dyDescent="0.25">
      <c r="A171" s="7">
        <v>159</v>
      </c>
      <c r="B171" s="264" t="s">
        <v>3575</v>
      </c>
      <c r="C171" s="14" t="s">
        <v>6</v>
      </c>
      <c r="D171" s="231"/>
      <c r="E171" s="268"/>
      <c r="F171" s="215" t="str">
        <f t="shared" si="4"/>
        <v>N/A</v>
      </c>
      <c r="G171" s="6"/>
      <c r="AA171" s="15" t="str">
        <f t="shared" si="5"/>
        <v/>
      </c>
      <c r="AB171" s="15" t="str">
        <f>IF(LEN($AA171)=0,"N",IF(LEN($AA171)&gt;1,"Error -- Availability entered in an incorrect format",IF($AA171='Control Panel'!$F$36,$AA171,IF($AA171='Control Panel'!$F$37,$AA171,IF($AA171='Control Panel'!$F$38,$AA171,IF($AA171='Control Panel'!$F$39,$AA171,IF($AA171='Control Panel'!$F$40,$AA171,IF($AA171='Control Panel'!$F$41,$AA171,"Error -- Availability entered in an incorrect format"))))))))</f>
        <v>N</v>
      </c>
    </row>
    <row r="172" spans="1:28" s="15" customFormat="1" x14ac:dyDescent="0.25">
      <c r="A172" s="7">
        <v>160</v>
      </c>
      <c r="B172" s="264" t="s">
        <v>3576</v>
      </c>
      <c r="C172" s="14" t="s">
        <v>6</v>
      </c>
      <c r="D172" s="231"/>
      <c r="E172" s="268"/>
      <c r="F172" s="215" t="str">
        <f t="shared" si="4"/>
        <v>N/A</v>
      </c>
      <c r="G172" s="6"/>
      <c r="AA172" s="15" t="str">
        <f t="shared" si="5"/>
        <v/>
      </c>
      <c r="AB172" s="15" t="str">
        <f>IF(LEN($AA172)=0,"N",IF(LEN($AA172)&gt;1,"Error -- Availability entered in an incorrect format",IF($AA172='Control Panel'!$F$36,$AA172,IF($AA172='Control Panel'!$F$37,$AA172,IF($AA172='Control Panel'!$F$38,$AA172,IF($AA172='Control Panel'!$F$39,$AA172,IF($AA172='Control Panel'!$F$40,$AA172,IF($AA172='Control Panel'!$F$41,$AA172,"Error -- Availability entered in an incorrect format"))))))))</f>
        <v>N</v>
      </c>
    </row>
    <row r="173" spans="1:28" s="15" customFormat="1" x14ac:dyDescent="0.25">
      <c r="A173" s="7">
        <v>161</v>
      </c>
      <c r="B173" s="264" t="s">
        <v>1176</v>
      </c>
      <c r="C173" s="14" t="s">
        <v>6</v>
      </c>
      <c r="D173" s="231"/>
      <c r="E173" s="268"/>
      <c r="F173" s="215" t="str">
        <f t="shared" si="4"/>
        <v>N/A</v>
      </c>
      <c r="G173" s="6"/>
      <c r="AA173" s="15" t="str">
        <f t="shared" si="5"/>
        <v/>
      </c>
      <c r="AB173" s="15" t="str">
        <f>IF(LEN($AA173)=0,"N",IF(LEN($AA173)&gt;1,"Error -- Availability entered in an incorrect format",IF($AA173='Control Panel'!$F$36,$AA173,IF($AA173='Control Panel'!$F$37,$AA173,IF($AA173='Control Panel'!$F$38,$AA173,IF($AA173='Control Panel'!$F$39,$AA173,IF($AA173='Control Panel'!$F$40,$AA173,IF($AA173='Control Panel'!$F$41,$AA173,"Error -- Availability entered in an incorrect format"))))))))</f>
        <v>N</v>
      </c>
    </row>
    <row r="174" spans="1:28" s="15" customFormat="1" x14ac:dyDescent="0.25">
      <c r="A174" s="7">
        <v>162</v>
      </c>
      <c r="B174" s="264" t="s">
        <v>3577</v>
      </c>
      <c r="C174" s="14" t="s">
        <v>6</v>
      </c>
      <c r="D174" s="231"/>
      <c r="E174" s="268"/>
      <c r="F174" s="215" t="str">
        <f t="shared" si="4"/>
        <v>N/A</v>
      </c>
      <c r="G174" s="6"/>
      <c r="AA174" s="15" t="str">
        <f t="shared" si="5"/>
        <v/>
      </c>
      <c r="AB174" s="15" t="str">
        <f>IF(LEN($AA174)=0,"N",IF(LEN($AA174)&gt;1,"Error -- Availability entered in an incorrect format",IF($AA174='Control Panel'!$F$36,$AA174,IF($AA174='Control Panel'!$F$37,$AA174,IF($AA174='Control Panel'!$F$38,$AA174,IF($AA174='Control Panel'!$F$39,$AA174,IF($AA174='Control Panel'!$F$40,$AA174,IF($AA174='Control Panel'!$F$41,$AA174,"Error -- Availability entered in an incorrect format"))))))))</f>
        <v>N</v>
      </c>
    </row>
    <row r="175" spans="1:28" s="15" customFormat="1" x14ac:dyDescent="0.25">
      <c r="A175" s="7">
        <v>163</v>
      </c>
      <c r="B175" s="264" t="s">
        <v>3578</v>
      </c>
      <c r="C175" s="14" t="s">
        <v>6</v>
      </c>
      <c r="D175" s="231"/>
      <c r="E175" s="268"/>
      <c r="F175" s="215" t="str">
        <f t="shared" si="4"/>
        <v>N/A</v>
      </c>
      <c r="G175" s="6"/>
      <c r="AA175" s="15" t="str">
        <f t="shared" si="5"/>
        <v/>
      </c>
      <c r="AB175" s="15" t="str">
        <f>IF(LEN($AA175)=0,"N",IF(LEN($AA175)&gt;1,"Error -- Availability entered in an incorrect format",IF($AA175='Control Panel'!$F$36,$AA175,IF($AA175='Control Panel'!$F$37,$AA175,IF($AA175='Control Panel'!$F$38,$AA175,IF($AA175='Control Panel'!$F$39,$AA175,IF($AA175='Control Panel'!$F$40,$AA175,IF($AA175='Control Panel'!$F$41,$AA175,"Error -- Availability entered in an incorrect format"))))))))</f>
        <v>N</v>
      </c>
    </row>
    <row r="176" spans="1:28" s="15" customFormat="1" x14ac:dyDescent="0.25">
      <c r="A176" s="7">
        <v>164</v>
      </c>
      <c r="B176" s="264" t="s">
        <v>1760</v>
      </c>
      <c r="C176" s="14" t="s">
        <v>7</v>
      </c>
      <c r="D176" s="231"/>
      <c r="E176" s="268"/>
      <c r="F176" s="215" t="str">
        <f t="shared" si="4"/>
        <v>N/A</v>
      </c>
      <c r="G176" s="6"/>
      <c r="AA176" s="15" t="str">
        <f t="shared" si="5"/>
        <v/>
      </c>
      <c r="AB176" s="15" t="str">
        <f>IF(LEN($AA176)=0,"N",IF(LEN($AA176)&gt;1,"Error -- Availability entered in an incorrect format",IF($AA176='Control Panel'!$F$36,$AA176,IF($AA176='Control Panel'!$F$37,$AA176,IF($AA176='Control Panel'!$F$38,$AA176,IF($AA176='Control Panel'!$F$39,$AA176,IF($AA176='Control Panel'!$F$40,$AA176,IF($AA176='Control Panel'!$F$41,$AA176,"Error -- Availability entered in an incorrect format"))))))))</f>
        <v>N</v>
      </c>
    </row>
    <row r="177" spans="1:28" s="15" customFormat="1" x14ac:dyDescent="0.25">
      <c r="A177" s="7">
        <v>165</v>
      </c>
      <c r="B177" s="264" t="s">
        <v>3579</v>
      </c>
      <c r="C177" s="14" t="s">
        <v>6</v>
      </c>
      <c r="D177" s="231"/>
      <c r="E177" s="268"/>
      <c r="F177" s="215" t="str">
        <f t="shared" si="4"/>
        <v>N/A</v>
      </c>
      <c r="G177" s="6"/>
      <c r="AA177" s="15" t="str">
        <f t="shared" si="5"/>
        <v/>
      </c>
      <c r="AB177" s="15" t="str">
        <f>IF(LEN($AA177)=0,"N",IF(LEN($AA177)&gt;1,"Error -- Availability entered in an incorrect format",IF($AA177='Control Panel'!$F$36,$AA177,IF($AA177='Control Panel'!$F$37,$AA177,IF($AA177='Control Panel'!$F$38,$AA177,IF($AA177='Control Panel'!$F$39,$AA177,IF($AA177='Control Panel'!$F$40,$AA177,IF($AA177='Control Panel'!$F$41,$AA177,"Error -- Availability entered in an incorrect format"))))))))</f>
        <v>N</v>
      </c>
    </row>
    <row r="178" spans="1:28" s="15" customFormat="1" ht="60" x14ac:dyDescent="0.25">
      <c r="A178" s="7">
        <v>166</v>
      </c>
      <c r="B178" s="10" t="s">
        <v>3580</v>
      </c>
      <c r="C178" s="307" t="s">
        <v>212</v>
      </c>
      <c r="D178" s="231"/>
      <c r="E178" s="268"/>
      <c r="F178" s="215" t="str">
        <f t="shared" si="4"/>
        <v>N/A</v>
      </c>
      <c r="G178" s="6"/>
      <c r="AA178" s="15" t="str">
        <f t="shared" si="5"/>
        <v/>
      </c>
      <c r="AB178" s="15" t="str">
        <f>IF(LEN($AA178)=0,"N",IF(LEN($AA178)&gt;1,"Error -- Availability entered in an incorrect format",IF($AA178='Control Panel'!$F$36,$AA178,IF($AA178='Control Panel'!$F$37,$AA178,IF($AA178='Control Panel'!$F$38,$AA178,IF($AA178='Control Panel'!$F$39,$AA178,IF($AA178='Control Panel'!$F$40,$AA178,IF($AA178='Control Panel'!$F$41,$AA178,"Error -- Availability entered in an incorrect format"))))))))</f>
        <v>N</v>
      </c>
    </row>
    <row r="179" spans="1:28" s="15" customFormat="1" x14ac:dyDescent="0.25">
      <c r="A179" s="7">
        <v>167</v>
      </c>
      <c r="B179" s="264" t="s">
        <v>3581</v>
      </c>
      <c r="C179" s="14" t="s">
        <v>6</v>
      </c>
      <c r="D179" s="231"/>
      <c r="E179" s="268"/>
      <c r="F179" s="215" t="str">
        <f t="shared" si="4"/>
        <v>N/A</v>
      </c>
      <c r="G179" s="6"/>
      <c r="AA179" s="15" t="str">
        <f t="shared" si="5"/>
        <v/>
      </c>
      <c r="AB179" s="15" t="str">
        <f>IF(LEN($AA179)=0,"N",IF(LEN($AA179)&gt;1,"Error -- Availability entered in an incorrect format",IF($AA179='Control Panel'!$F$36,$AA179,IF($AA179='Control Panel'!$F$37,$AA179,IF($AA179='Control Panel'!$F$38,$AA179,IF($AA179='Control Panel'!$F$39,$AA179,IF($AA179='Control Panel'!$F$40,$AA179,IF($AA179='Control Panel'!$F$41,$AA179,"Error -- Availability entered in an incorrect format"))))))))</f>
        <v>N</v>
      </c>
    </row>
    <row r="180" spans="1:28" s="15" customFormat="1" x14ac:dyDescent="0.25">
      <c r="A180" s="7">
        <v>168</v>
      </c>
      <c r="B180" s="264" t="s">
        <v>3582</v>
      </c>
      <c r="C180" s="14" t="s">
        <v>6</v>
      </c>
      <c r="D180" s="231"/>
      <c r="E180" s="268"/>
      <c r="F180" s="215" t="str">
        <f t="shared" si="4"/>
        <v>N/A</v>
      </c>
      <c r="G180" s="6"/>
      <c r="AA180" s="15" t="str">
        <f t="shared" si="5"/>
        <v/>
      </c>
      <c r="AB180" s="15" t="str">
        <f>IF(LEN($AA180)=0,"N",IF(LEN($AA180)&gt;1,"Error -- Availability entered in an incorrect format",IF($AA180='Control Panel'!$F$36,$AA180,IF($AA180='Control Panel'!$F$37,$AA180,IF($AA180='Control Panel'!$F$38,$AA180,IF($AA180='Control Panel'!$F$39,$AA180,IF($AA180='Control Panel'!$F$40,$AA180,IF($AA180='Control Panel'!$F$41,$AA180,"Error -- Availability entered in an incorrect format"))))))))</f>
        <v>N</v>
      </c>
    </row>
    <row r="181" spans="1:28" s="15" customFormat="1" x14ac:dyDescent="0.25">
      <c r="A181" s="7">
        <v>169</v>
      </c>
      <c r="B181" s="264" t="s">
        <v>1175</v>
      </c>
      <c r="C181" s="14" t="s">
        <v>6</v>
      </c>
      <c r="D181" s="231"/>
      <c r="E181" s="268"/>
      <c r="F181" s="215" t="str">
        <f t="shared" si="4"/>
        <v>N/A</v>
      </c>
      <c r="G181" s="6"/>
      <c r="AA181" s="15" t="str">
        <f t="shared" si="5"/>
        <v/>
      </c>
      <c r="AB181" s="15" t="str">
        <f>IF(LEN($AA181)=0,"N",IF(LEN($AA181)&gt;1,"Error -- Availability entered in an incorrect format",IF($AA181='Control Panel'!$F$36,$AA181,IF($AA181='Control Panel'!$F$37,$AA181,IF($AA181='Control Panel'!$F$38,$AA181,IF($AA181='Control Panel'!$F$39,$AA181,IF($AA181='Control Panel'!$F$40,$AA181,IF($AA181='Control Panel'!$F$41,$AA181,"Error -- Availability entered in an incorrect format"))))))))</f>
        <v>N</v>
      </c>
    </row>
    <row r="182" spans="1:28" s="15" customFormat="1" x14ac:dyDescent="0.25">
      <c r="A182" s="7">
        <v>170</v>
      </c>
      <c r="B182" s="264" t="s">
        <v>3578</v>
      </c>
      <c r="C182" s="14" t="s">
        <v>6</v>
      </c>
      <c r="D182" s="231"/>
      <c r="E182" s="268"/>
      <c r="F182" s="215" t="str">
        <f t="shared" si="4"/>
        <v>N/A</v>
      </c>
      <c r="G182" s="6"/>
      <c r="AA182" s="15" t="str">
        <f t="shared" si="5"/>
        <v/>
      </c>
      <c r="AB182" s="15" t="str">
        <f>IF(LEN($AA182)=0,"N",IF(LEN($AA182)&gt;1,"Error -- Availability entered in an incorrect format",IF($AA182='Control Panel'!$F$36,$AA182,IF($AA182='Control Panel'!$F$37,$AA182,IF($AA182='Control Panel'!$F$38,$AA182,IF($AA182='Control Panel'!$F$39,$AA182,IF($AA182='Control Panel'!$F$40,$AA182,IF($AA182='Control Panel'!$F$41,$AA182,"Error -- Availability entered in an incorrect format"))))))))</f>
        <v>N</v>
      </c>
    </row>
    <row r="183" spans="1:28" s="15" customFormat="1" x14ac:dyDescent="0.25">
      <c r="A183" s="7">
        <v>171</v>
      </c>
      <c r="B183" s="264" t="s">
        <v>3579</v>
      </c>
      <c r="C183" s="14" t="s">
        <v>6</v>
      </c>
      <c r="D183" s="231"/>
      <c r="E183" s="268"/>
      <c r="F183" s="215" t="str">
        <f t="shared" si="4"/>
        <v>N/A</v>
      </c>
      <c r="G183" s="6"/>
      <c r="AA183" s="15" t="str">
        <f t="shared" si="5"/>
        <v/>
      </c>
      <c r="AB183" s="15" t="str">
        <f>IF(LEN($AA183)=0,"N",IF(LEN($AA183)&gt;1,"Error -- Availability entered in an incorrect format",IF($AA183='Control Panel'!$F$36,$AA183,IF($AA183='Control Panel'!$F$37,$AA183,IF($AA183='Control Panel'!$F$38,$AA183,IF($AA183='Control Panel'!$F$39,$AA183,IF($AA183='Control Panel'!$F$40,$AA183,IF($AA183='Control Panel'!$F$41,$AA183,"Error -- Availability entered in an incorrect format"))))))))</f>
        <v>N</v>
      </c>
    </row>
    <row r="184" spans="1:28" s="15" customFormat="1" x14ac:dyDescent="0.25">
      <c r="A184" s="7">
        <v>172</v>
      </c>
      <c r="B184" s="264" t="s">
        <v>3583</v>
      </c>
      <c r="C184" s="14" t="s">
        <v>6</v>
      </c>
      <c r="D184" s="231"/>
      <c r="E184" s="268"/>
      <c r="F184" s="215" t="str">
        <f t="shared" si="4"/>
        <v>N/A</v>
      </c>
      <c r="G184" s="6"/>
      <c r="AA184" s="15" t="str">
        <f t="shared" si="5"/>
        <v/>
      </c>
      <c r="AB184" s="15" t="str">
        <f>IF(LEN($AA184)=0,"N",IF(LEN($AA184)&gt;1,"Error -- Availability entered in an incorrect format",IF($AA184='Control Panel'!$F$36,$AA184,IF($AA184='Control Panel'!$F$37,$AA184,IF($AA184='Control Panel'!$F$38,$AA184,IF($AA184='Control Panel'!$F$39,$AA184,IF($AA184='Control Panel'!$F$40,$AA184,IF($AA184='Control Panel'!$F$41,$AA184,"Error -- Availability entered in an incorrect format"))))))))</f>
        <v>N</v>
      </c>
    </row>
    <row r="185" spans="1:28" s="15" customFormat="1" x14ac:dyDescent="0.25">
      <c r="A185" s="7">
        <v>173</v>
      </c>
      <c r="B185" s="264" t="s">
        <v>3584</v>
      </c>
      <c r="C185" s="14" t="s">
        <v>6</v>
      </c>
      <c r="D185" s="231"/>
      <c r="E185" s="268"/>
      <c r="F185" s="215" t="str">
        <f t="shared" si="4"/>
        <v>N/A</v>
      </c>
      <c r="G185" s="6"/>
      <c r="AA185" s="15" t="str">
        <f t="shared" si="5"/>
        <v/>
      </c>
      <c r="AB185" s="15" t="str">
        <f>IF(LEN($AA185)=0,"N",IF(LEN($AA185)&gt;1,"Error -- Availability entered in an incorrect format",IF($AA185='Control Panel'!$F$36,$AA185,IF($AA185='Control Panel'!$F$37,$AA185,IF($AA185='Control Panel'!$F$38,$AA185,IF($AA185='Control Panel'!$F$39,$AA185,IF($AA185='Control Panel'!$F$40,$AA185,IF($AA185='Control Panel'!$F$41,$AA185,"Error -- Availability entered in an incorrect format"))))))))</f>
        <v>N</v>
      </c>
    </row>
    <row r="186" spans="1:28" s="15" customFormat="1" x14ac:dyDescent="0.25">
      <c r="A186" s="7">
        <v>174</v>
      </c>
      <c r="B186" s="264" t="s">
        <v>3585</v>
      </c>
      <c r="C186" s="14" t="s">
        <v>6</v>
      </c>
      <c r="D186" s="231"/>
      <c r="E186" s="268"/>
      <c r="F186" s="215" t="str">
        <f t="shared" si="4"/>
        <v>N/A</v>
      </c>
      <c r="G186" s="6"/>
      <c r="AA186" s="15" t="str">
        <f t="shared" si="5"/>
        <v/>
      </c>
      <c r="AB186" s="15" t="str">
        <f>IF(LEN($AA186)=0,"N",IF(LEN($AA186)&gt;1,"Error -- Availability entered in an incorrect format",IF($AA186='Control Panel'!$F$36,$AA186,IF($AA186='Control Panel'!$F$37,$AA186,IF($AA186='Control Panel'!$F$38,$AA186,IF($AA186='Control Panel'!$F$39,$AA186,IF($AA186='Control Panel'!$F$40,$AA186,IF($AA186='Control Panel'!$F$41,$AA186,"Error -- Availability entered in an incorrect format"))))))))</f>
        <v>N</v>
      </c>
    </row>
    <row r="187" spans="1:28" s="15" customFormat="1" x14ac:dyDescent="0.25">
      <c r="A187" s="7">
        <v>175</v>
      </c>
      <c r="B187" s="264" t="s">
        <v>3586</v>
      </c>
      <c r="C187" s="14" t="s">
        <v>6</v>
      </c>
      <c r="D187" s="231"/>
      <c r="E187" s="268"/>
      <c r="F187" s="215" t="str">
        <f t="shared" si="4"/>
        <v>N/A</v>
      </c>
      <c r="G187" s="6"/>
      <c r="AA187" s="15" t="str">
        <f t="shared" si="5"/>
        <v/>
      </c>
      <c r="AB187" s="15" t="str">
        <f>IF(LEN($AA187)=0,"N",IF(LEN($AA187)&gt;1,"Error -- Availability entered in an incorrect format",IF($AA187='Control Panel'!$F$36,$AA187,IF($AA187='Control Panel'!$F$37,$AA187,IF($AA187='Control Panel'!$F$38,$AA187,IF($AA187='Control Panel'!$F$39,$AA187,IF($AA187='Control Panel'!$F$40,$AA187,IF($AA187='Control Panel'!$F$41,$AA187,"Error -- Availability entered in an incorrect format"))))))))</f>
        <v>N</v>
      </c>
    </row>
    <row r="188" spans="1:28" s="15" customFormat="1" x14ac:dyDescent="0.25">
      <c r="A188" s="7">
        <v>176</v>
      </c>
      <c r="B188" s="264" t="s">
        <v>141</v>
      </c>
      <c r="C188" s="14" t="s">
        <v>6</v>
      </c>
      <c r="D188" s="231"/>
      <c r="E188" s="268"/>
      <c r="F188" s="215" t="str">
        <f t="shared" si="4"/>
        <v>N/A</v>
      </c>
      <c r="G188" s="6"/>
      <c r="AA188" s="15" t="str">
        <f t="shared" si="5"/>
        <v/>
      </c>
      <c r="AB188" s="15" t="str">
        <f>IF(LEN($AA188)=0,"N",IF(LEN($AA188)&gt;1,"Error -- Availability entered in an incorrect format",IF($AA188='Control Panel'!$F$36,$AA188,IF($AA188='Control Panel'!$F$37,$AA188,IF($AA188='Control Panel'!$F$38,$AA188,IF($AA188='Control Panel'!$F$39,$AA188,IF($AA188='Control Panel'!$F$40,$AA188,IF($AA188='Control Panel'!$F$41,$AA188,"Error -- Availability entered in an incorrect format"))))))))</f>
        <v>N</v>
      </c>
    </row>
    <row r="189" spans="1:28" s="15" customFormat="1" x14ac:dyDescent="0.25">
      <c r="A189" s="7">
        <v>177</v>
      </c>
      <c r="B189" s="264" t="s">
        <v>3587</v>
      </c>
      <c r="C189" s="14" t="s">
        <v>6</v>
      </c>
      <c r="D189" s="231"/>
      <c r="E189" s="268"/>
      <c r="F189" s="215" t="str">
        <f t="shared" si="4"/>
        <v>N/A</v>
      </c>
      <c r="G189" s="6"/>
      <c r="AA189" s="15" t="str">
        <f t="shared" si="5"/>
        <v/>
      </c>
      <c r="AB189" s="15" t="str">
        <f>IF(LEN($AA189)=0,"N",IF(LEN($AA189)&gt;1,"Error -- Availability entered in an incorrect format",IF($AA189='Control Panel'!$F$36,$AA189,IF($AA189='Control Panel'!$F$37,$AA189,IF($AA189='Control Panel'!$F$38,$AA189,IF($AA189='Control Panel'!$F$39,$AA189,IF($AA189='Control Panel'!$F$40,$AA189,IF($AA189='Control Panel'!$F$41,$AA189,"Error -- Availability entered in an incorrect format"))))))))</f>
        <v>N</v>
      </c>
    </row>
    <row r="190" spans="1:28" s="15" customFormat="1" ht="45" x14ac:dyDescent="0.25">
      <c r="A190" s="7">
        <v>178</v>
      </c>
      <c r="B190" s="10" t="s">
        <v>3588</v>
      </c>
      <c r="C190" s="14" t="s">
        <v>6</v>
      </c>
      <c r="D190" s="231"/>
      <c r="E190" s="268"/>
      <c r="F190" s="215" t="str">
        <f t="shared" si="4"/>
        <v>N/A</v>
      </c>
      <c r="G190" s="6"/>
      <c r="AA190" s="15" t="str">
        <f t="shared" si="5"/>
        <v/>
      </c>
      <c r="AB190" s="15" t="str">
        <f>IF(LEN($AA190)=0,"N",IF(LEN($AA190)&gt;1,"Error -- Availability entered in an incorrect format",IF($AA190='Control Panel'!$F$36,$AA190,IF($AA190='Control Panel'!$F$37,$AA190,IF($AA190='Control Panel'!$F$38,$AA190,IF($AA190='Control Panel'!$F$39,$AA190,IF($AA190='Control Panel'!$F$40,$AA190,IF($AA190='Control Panel'!$F$41,$AA190,"Error -- Availability entered in an incorrect format"))))))))</f>
        <v>N</v>
      </c>
    </row>
    <row r="191" spans="1:28" s="15" customFormat="1" x14ac:dyDescent="0.25">
      <c r="A191" s="7">
        <v>179</v>
      </c>
      <c r="B191" s="10" t="s">
        <v>3589</v>
      </c>
      <c r="C191" s="14" t="s">
        <v>6</v>
      </c>
      <c r="D191" s="231"/>
      <c r="E191" s="268"/>
      <c r="F191" s="215" t="str">
        <f t="shared" si="4"/>
        <v>N/A</v>
      </c>
      <c r="G191" s="6"/>
      <c r="AA191" s="15" t="str">
        <f t="shared" si="5"/>
        <v/>
      </c>
      <c r="AB191" s="15" t="str">
        <f>IF(LEN($AA191)=0,"N",IF(LEN($AA191)&gt;1,"Error -- Availability entered in an incorrect format",IF($AA191='Control Panel'!$F$36,$AA191,IF($AA191='Control Panel'!$F$37,$AA191,IF($AA191='Control Panel'!$F$38,$AA191,IF($AA191='Control Panel'!$F$39,$AA191,IF($AA191='Control Panel'!$F$40,$AA191,IF($AA191='Control Panel'!$F$41,$AA191,"Error -- Availability entered in an incorrect format"))))))))</f>
        <v>N</v>
      </c>
    </row>
    <row r="192" spans="1:28" s="15" customFormat="1" x14ac:dyDescent="0.25">
      <c r="A192" s="7">
        <v>180</v>
      </c>
      <c r="B192" s="10" t="s">
        <v>3590</v>
      </c>
      <c r="C192" s="14" t="s">
        <v>6</v>
      </c>
      <c r="D192" s="231"/>
      <c r="E192" s="268"/>
      <c r="F192" s="215" t="str">
        <f t="shared" si="4"/>
        <v>N/A</v>
      </c>
      <c r="G192" s="6"/>
      <c r="AA192" s="15" t="str">
        <f t="shared" si="5"/>
        <v/>
      </c>
      <c r="AB192" s="15" t="str">
        <f>IF(LEN($AA192)=0,"N",IF(LEN($AA192)&gt;1,"Error -- Availability entered in an incorrect format",IF($AA192='Control Panel'!$F$36,$AA192,IF($AA192='Control Panel'!$F$37,$AA192,IF($AA192='Control Panel'!$F$38,$AA192,IF($AA192='Control Panel'!$F$39,$AA192,IF($AA192='Control Panel'!$F$40,$AA192,IF($AA192='Control Panel'!$F$41,$AA192,"Error -- Availability entered in an incorrect format"))))))))</f>
        <v>N</v>
      </c>
    </row>
    <row r="193" spans="1:28" s="15" customFormat="1" ht="30" x14ac:dyDescent="0.25">
      <c r="A193" s="7">
        <v>181</v>
      </c>
      <c r="B193" s="10" t="s">
        <v>3591</v>
      </c>
      <c r="C193" s="14" t="s">
        <v>6</v>
      </c>
      <c r="D193" s="231"/>
      <c r="E193" s="268"/>
      <c r="F193" s="215" t="str">
        <f t="shared" si="4"/>
        <v>N/A</v>
      </c>
      <c r="G193" s="6"/>
      <c r="AA193" s="15" t="str">
        <f t="shared" si="5"/>
        <v/>
      </c>
      <c r="AB193" s="15" t="str">
        <f>IF(LEN($AA193)=0,"N",IF(LEN($AA193)&gt;1,"Error -- Availability entered in an incorrect format",IF($AA193='Control Panel'!$F$36,$AA193,IF($AA193='Control Panel'!$F$37,$AA193,IF($AA193='Control Panel'!$F$38,$AA193,IF($AA193='Control Panel'!$F$39,$AA193,IF($AA193='Control Panel'!$F$40,$AA193,IF($AA193='Control Panel'!$F$41,$AA193,"Error -- Availability entered in an incorrect format"))))))))</f>
        <v>N</v>
      </c>
    </row>
    <row r="194" spans="1:28" s="15" customFormat="1" ht="45" x14ac:dyDescent="0.25">
      <c r="A194" s="7">
        <v>182</v>
      </c>
      <c r="B194" s="10" t="s">
        <v>3592</v>
      </c>
      <c r="C194" s="14" t="s">
        <v>6</v>
      </c>
      <c r="D194" s="231"/>
      <c r="E194" s="268"/>
      <c r="F194" s="215" t="str">
        <f t="shared" si="4"/>
        <v>N/A</v>
      </c>
      <c r="G194" s="6"/>
      <c r="AA194" s="15" t="str">
        <f t="shared" si="5"/>
        <v/>
      </c>
      <c r="AB194" s="15" t="str">
        <f>IF(LEN($AA194)=0,"N",IF(LEN($AA194)&gt;1,"Error -- Availability entered in an incorrect format",IF($AA194='Control Panel'!$F$36,$AA194,IF($AA194='Control Panel'!$F$37,$AA194,IF($AA194='Control Panel'!$F$38,$AA194,IF($AA194='Control Panel'!$F$39,$AA194,IF($AA194='Control Panel'!$F$40,$AA194,IF($AA194='Control Panel'!$F$41,$AA194,"Error -- Availability entered in an incorrect format"))))))))</f>
        <v>N</v>
      </c>
    </row>
    <row r="195" spans="1:28" s="15" customFormat="1" ht="30" x14ac:dyDescent="0.25">
      <c r="A195" s="7">
        <v>183</v>
      </c>
      <c r="B195" s="10" t="s">
        <v>3593</v>
      </c>
      <c r="C195" s="14" t="s">
        <v>6</v>
      </c>
      <c r="D195" s="231"/>
      <c r="E195" s="268"/>
      <c r="F195" s="215" t="str">
        <f t="shared" si="4"/>
        <v>N/A</v>
      </c>
      <c r="G195" s="6"/>
      <c r="AA195" s="15" t="str">
        <f t="shared" si="5"/>
        <v/>
      </c>
      <c r="AB195" s="15" t="str">
        <f>IF(LEN($AA195)=0,"N",IF(LEN($AA195)&gt;1,"Error -- Availability entered in an incorrect format",IF($AA195='Control Panel'!$F$36,$AA195,IF($AA195='Control Panel'!$F$37,$AA195,IF($AA195='Control Panel'!$F$38,$AA195,IF($AA195='Control Panel'!$F$39,$AA195,IF($AA195='Control Panel'!$F$40,$AA195,IF($AA195='Control Panel'!$F$41,$AA195,"Error -- Availability entered in an incorrect format"))))))))</f>
        <v>N</v>
      </c>
    </row>
    <row r="196" spans="1:28" s="15" customFormat="1" ht="30" x14ac:dyDescent="0.25">
      <c r="A196" s="7">
        <v>184</v>
      </c>
      <c r="B196" s="10" t="s">
        <v>3594</v>
      </c>
      <c r="C196" s="14" t="s">
        <v>6</v>
      </c>
      <c r="D196" s="231"/>
      <c r="E196" s="268"/>
      <c r="F196" s="215" t="str">
        <f t="shared" si="4"/>
        <v>N/A</v>
      </c>
      <c r="G196" s="6"/>
      <c r="AA196" s="15" t="str">
        <f t="shared" si="5"/>
        <v/>
      </c>
      <c r="AB196" s="15" t="str">
        <f>IF(LEN($AA196)=0,"N",IF(LEN($AA196)&gt;1,"Error -- Availability entered in an incorrect format",IF($AA196='Control Panel'!$F$36,$AA196,IF($AA196='Control Panel'!$F$37,$AA196,IF($AA196='Control Panel'!$F$38,$AA196,IF($AA196='Control Panel'!$F$39,$AA196,IF($AA196='Control Panel'!$F$40,$AA196,IF($AA196='Control Panel'!$F$41,$AA196,"Error -- Availability entered in an incorrect format"))))))))</f>
        <v>N</v>
      </c>
    </row>
    <row r="197" spans="1:28" s="15" customFormat="1" ht="30" x14ac:dyDescent="0.25">
      <c r="A197" s="7">
        <v>185</v>
      </c>
      <c r="B197" s="10" t="s">
        <v>3595</v>
      </c>
      <c r="C197" s="14" t="s">
        <v>6</v>
      </c>
      <c r="D197" s="231"/>
      <c r="E197" s="268"/>
      <c r="F197" s="215" t="str">
        <f t="shared" si="4"/>
        <v>N/A</v>
      </c>
      <c r="G197" s="6"/>
      <c r="AA197" s="15" t="str">
        <f t="shared" si="5"/>
        <v/>
      </c>
      <c r="AB197" s="15" t="str">
        <f>IF(LEN($AA197)=0,"N",IF(LEN($AA197)&gt;1,"Error -- Availability entered in an incorrect format",IF($AA197='Control Panel'!$F$36,$AA197,IF($AA197='Control Panel'!$F$37,$AA197,IF($AA197='Control Panel'!$F$38,$AA197,IF($AA197='Control Panel'!$F$39,$AA197,IF($AA197='Control Panel'!$F$40,$AA197,IF($AA197='Control Panel'!$F$41,$AA197,"Error -- Availability entered in an incorrect format"))))))))</f>
        <v>N</v>
      </c>
    </row>
    <row r="198" spans="1:28" s="15" customFormat="1" ht="45" x14ac:dyDescent="0.25">
      <c r="A198" s="7">
        <v>186</v>
      </c>
      <c r="B198" s="10" t="s">
        <v>3596</v>
      </c>
      <c r="C198" s="14" t="s">
        <v>6</v>
      </c>
      <c r="D198" s="231"/>
      <c r="E198" s="268"/>
      <c r="F198" s="215" t="str">
        <f t="shared" si="4"/>
        <v>N/A</v>
      </c>
      <c r="G198" s="6"/>
      <c r="AA198" s="15" t="str">
        <f t="shared" si="5"/>
        <v/>
      </c>
      <c r="AB198" s="15" t="str">
        <f>IF(LEN($AA198)=0,"N",IF(LEN($AA198)&gt;1,"Error -- Availability entered in an incorrect format",IF($AA198='Control Panel'!$F$36,$AA198,IF($AA198='Control Panel'!$F$37,$AA198,IF($AA198='Control Panel'!$F$38,$AA198,IF($AA198='Control Panel'!$F$39,$AA198,IF($AA198='Control Panel'!$F$40,$AA198,IF($AA198='Control Panel'!$F$41,$AA198,"Error -- Availability entered in an incorrect format"))))))))</f>
        <v>N</v>
      </c>
    </row>
    <row r="199" spans="1:28" s="15" customFormat="1" ht="45" x14ac:dyDescent="0.25">
      <c r="A199" s="7">
        <v>187</v>
      </c>
      <c r="B199" s="10" t="s">
        <v>3597</v>
      </c>
      <c r="C199" s="14" t="s">
        <v>7</v>
      </c>
      <c r="D199" s="231"/>
      <c r="E199" s="268"/>
      <c r="F199" s="215" t="str">
        <f t="shared" si="4"/>
        <v>N/A</v>
      </c>
      <c r="G199" s="6"/>
      <c r="AA199" s="15" t="str">
        <f t="shared" si="5"/>
        <v/>
      </c>
      <c r="AB199" s="15" t="str">
        <f>IF(LEN($AA199)=0,"N",IF(LEN($AA199)&gt;1,"Error -- Availability entered in an incorrect format",IF($AA199='Control Panel'!$F$36,$AA199,IF($AA199='Control Panel'!$F$37,$AA199,IF($AA199='Control Panel'!$F$38,$AA199,IF($AA199='Control Panel'!$F$39,$AA199,IF($AA199='Control Panel'!$F$40,$AA199,IF($AA199='Control Panel'!$F$41,$AA199,"Error -- Availability entered in an incorrect format"))))))))</f>
        <v>N</v>
      </c>
    </row>
    <row r="200" spans="1:28" s="15" customFormat="1" ht="30" x14ac:dyDescent="0.25">
      <c r="A200" s="7">
        <v>188</v>
      </c>
      <c r="B200" s="10" t="s">
        <v>3598</v>
      </c>
      <c r="C200" s="14" t="s">
        <v>6</v>
      </c>
      <c r="D200" s="231"/>
      <c r="E200" s="268"/>
      <c r="F200" s="215" t="str">
        <f t="shared" si="4"/>
        <v>N/A</v>
      </c>
      <c r="G200" s="6"/>
      <c r="AA200" s="15" t="str">
        <f t="shared" si="5"/>
        <v/>
      </c>
      <c r="AB200" s="15" t="str">
        <f>IF(LEN($AA200)=0,"N",IF(LEN($AA200)&gt;1,"Error -- Availability entered in an incorrect format",IF($AA200='Control Panel'!$F$36,$AA200,IF($AA200='Control Panel'!$F$37,$AA200,IF($AA200='Control Panel'!$F$38,$AA200,IF($AA200='Control Panel'!$F$39,$AA200,IF($AA200='Control Panel'!$F$40,$AA200,IF($AA200='Control Panel'!$F$41,$AA200,"Error -- Availability entered in an incorrect format"))))))))</f>
        <v>N</v>
      </c>
    </row>
    <row r="201" spans="1:28" s="15" customFormat="1" x14ac:dyDescent="0.25">
      <c r="A201" s="7">
        <v>189</v>
      </c>
      <c r="B201" s="10" t="s">
        <v>3599</v>
      </c>
      <c r="C201" s="14" t="s">
        <v>6</v>
      </c>
      <c r="D201" s="231"/>
      <c r="E201" s="268"/>
      <c r="F201" s="215" t="str">
        <f t="shared" si="4"/>
        <v>N/A</v>
      </c>
      <c r="G201" s="6"/>
      <c r="AA201" s="15" t="str">
        <f t="shared" si="5"/>
        <v/>
      </c>
      <c r="AB201" s="15" t="str">
        <f>IF(LEN($AA201)=0,"N",IF(LEN($AA201)&gt;1,"Error -- Availability entered in an incorrect format",IF($AA201='Control Panel'!$F$36,$AA201,IF($AA201='Control Panel'!$F$37,$AA201,IF($AA201='Control Panel'!$F$38,$AA201,IF($AA201='Control Panel'!$F$39,$AA201,IF($AA201='Control Panel'!$F$40,$AA201,IF($AA201='Control Panel'!$F$41,$AA201,"Error -- Availability entered in an incorrect format"))))))))</f>
        <v>N</v>
      </c>
    </row>
    <row r="202" spans="1:28" s="15" customFormat="1" x14ac:dyDescent="0.25">
      <c r="A202" s="7">
        <v>190</v>
      </c>
      <c r="B202" s="10" t="s">
        <v>3600</v>
      </c>
      <c r="C202" s="14" t="s">
        <v>6</v>
      </c>
      <c r="D202" s="231"/>
      <c r="E202" s="268"/>
      <c r="F202" s="215" t="str">
        <f t="shared" si="4"/>
        <v>N/A</v>
      </c>
      <c r="G202" s="6"/>
      <c r="AA202" s="15" t="str">
        <f t="shared" si="5"/>
        <v/>
      </c>
      <c r="AB202" s="15" t="str">
        <f>IF(LEN($AA202)=0,"N",IF(LEN($AA202)&gt;1,"Error -- Availability entered in an incorrect format",IF($AA202='Control Panel'!$F$36,$AA202,IF($AA202='Control Panel'!$F$37,$AA202,IF($AA202='Control Panel'!$F$38,$AA202,IF($AA202='Control Panel'!$F$39,$AA202,IF($AA202='Control Panel'!$F$40,$AA202,IF($AA202='Control Panel'!$F$41,$AA202,"Error -- Availability entered in an incorrect format"))))))))</f>
        <v>N</v>
      </c>
    </row>
    <row r="203" spans="1:28" s="15" customFormat="1" x14ac:dyDescent="0.25">
      <c r="A203" s="7">
        <v>191</v>
      </c>
      <c r="B203" s="297" t="s">
        <v>3601</v>
      </c>
      <c r="C203" s="14" t="s">
        <v>6</v>
      </c>
      <c r="D203" s="231"/>
      <c r="E203" s="268"/>
      <c r="F203" s="215" t="str">
        <f t="shared" si="4"/>
        <v>N/A</v>
      </c>
      <c r="G203" s="6"/>
      <c r="AA203" s="15" t="str">
        <f t="shared" si="5"/>
        <v/>
      </c>
      <c r="AB203" s="15" t="str">
        <f>IF(LEN($AA203)=0,"N",IF(LEN($AA203)&gt;1,"Error -- Availability entered in an incorrect format",IF($AA203='Control Panel'!$F$36,$AA203,IF($AA203='Control Panel'!$F$37,$AA203,IF($AA203='Control Panel'!$F$38,$AA203,IF($AA203='Control Panel'!$F$39,$AA203,IF($AA203='Control Panel'!$F$40,$AA203,IF($AA203='Control Panel'!$F$41,$AA203,"Error -- Availability entered in an incorrect format"))))))))</f>
        <v>N</v>
      </c>
    </row>
    <row r="204" spans="1:28" s="15" customFormat="1" ht="30" x14ac:dyDescent="0.25">
      <c r="A204" s="7">
        <v>192</v>
      </c>
      <c r="B204" s="10" t="s">
        <v>3602</v>
      </c>
      <c r="C204" s="14" t="s">
        <v>6</v>
      </c>
      <c r="D204" s="231"/>
      <c r="E204" s="268"/>
      <c r="F204" s="215" t="str">
        <f t="shared" si="4"/>
        <v>N/A</v>
      </c>
      <c r="G204" s="6"/>
      <c r="AA204" s="15" t="str">
        <f t="shared" si="5"/>
        <v/>
      </c>
      <c r="AB204" s="15" t="str">
        <f>IF(LEN($AA204)=0,"N",IF(LEN($AA204)&gt;1,"Error -- Availability entered in an incorrect format",IF($AA204='Control Panel'!$F$36,$AA204,IF($AA204='Control Panel'!$F$37,$AA204,IF($AA204='Control Panel'!$F$38,$AA204,IF($AA204='Control Panel'!$F$39,$AA204,IF($AA204='Control Panel'!$F$40,$AA204,IF($AA204='Control Panel'!$F$41,$AA204,"Error -- Availability entered in an incorrect format"))))))))</f>
        <v>N</v>
      </c>
    </row>
    <row r="205" spans="1:28" s="15" customFormat="1" ht="30" x14ac:dyDescent="0.25">
      <c r="A205" s="7">
        <v>193</v>
      </c>
      <c r="B205" s="10" t="s">
        <v>3603</v>
      </c>
      <c r="C205" s="14" t="s">
        <v>6</v>
      </c>
      <c r="D205" s="231"/>
      <c r="E205" s="268"/>
      <c r="F205" s="215" t="str">
        <f t="shared" si="4"/>
        <v>N/A</v>
      </c>
      <c r="G205" s="6"/>
      <c r="AA205" s="15" t="str">
        <f t="shared" si="5"/>
        <v/>
      </c>
      <c r="AB205" s="15" t="str">
        <f>IF(LEN($AA205)=0,"N",IF(LEN($AA205)&gt;1,"Error -- Availability entered in an incorrect format",IF($AA205='Control Panel'!$F$36,$AA205,IF($AA205='Control Panel'!$F$37,$AA205,IF($AA205='Control Panel'!$F$38,$AA205,IF($AA205='Control Panel'!$F$39,$AA205,IF($AA205='Control Panel'!$F$40,$AA205,IF($AA205='Control Panel'!$F$41,$AA205,"Error -- Availability entered in an incorrect format"))))))))</f>
        <v>N</v>
      </c>
    </row>
    <row r="206" spans="1:28" s="15" customFormat="1" ht="30" x14ac:dyDescent="0.25">
      <c r="A206" s="7">
        <v>194</v>
      </c>
      <c r="B206" s="10" t="s">
        <v>3604</v>
      </c>
      <c r="C206" s="14" t="s">
        <v>6</v>
      </c>
      <c r="D206" s="231"/>
      <c r="E206" s="268"/>
      <c r="F206" s="215" t="str">
        <f t="shared" ref="F206:F269" si="6">IF($D$10=$A$9,"N/A",$D$10)</f>
        <v>N/A</v>
      </c>
      <c r="G206" s="6"/>
      <c r="AA206" s="15" t="str">
        <f t="shared" ref="AA206:AA269" si="7">TRIM($D206)</f>
        <v/>
      </c>
      <c r="AB206" s="15" t="str">
        <f>IF(LEN($AA206)=0,"N",IF(LEN($AA206)&gt;1,"Error -- Availability entered in an incorrect format",IF($AA206='Control Panel'!$F$36,$AA206,IF($AA206='Control Panel'!$F$37,$AA206,IF($AA206='Control Panel'!$F$38,$AA206,IF($AA206='Control Panel'!$F$39,$AA206,IF($AA206='Control Panel'!$F$40,$AA206,IF($AA206='Control Panel'!$F$41,$AA206,"Error -- Availability entered in an incorrect format"))))))))</f>
        <v>N</v>
      </c>
    </row>
    <row r="207" spans="1:28" s="15" customFormat="1" ht="30" x14ac:dyDescent="0.25">
      <c r="A207" s="7">
        <v>195</v>
      </c>
      <c r="B207" s="10" t="s">
        <v>3605</v>
      </c>
      <c r="C207" s="14" t="s">
        <v>6</v>
      </c>
      <c r="D207" s="231"/>
      <c r="E207" s="268"/>
      <c r="F207" s="215" t="str">
        <f t="shared" si="6"/>
        <v>N/A</v>
      </c>
      <c r="G207" s="6"/>
      <c r="AA207" s="15" t="str">
        <f t="shared" si="7"/>
        <v/>
      </c>
      <c r="AB207" s="15" t="str">
        <f>IF(LEN($AA207)=0,"N",IF(LEN($AA207)&gt;1,"Error -- Availability entered in an incorrect format",IF($AA207='Control Panel'!$F$36,$AA207,IF($AA207='Control Panel'!$F$37,$AA207,IF($AA207='Control Panel'!$F$38,$AA207,IF($AA207='Control Panel'!$F$39,$AA207,IF($AA207='Control Panel'!$F$40,$AA207,IF($AA207='Control Panel'!$F$41,$AA207,"Error -- Availability entered in an incorrect format"))))))))</f>
        <v>N</v>
      </c>
    </row>
    <row r="208" spans="1:28" s="15" customFormat="1" ht="30" x14ac:dyDescent="0.25">
      <c r="A208" s="7">
        <v>196</v>
      </c>
      <c r="B208" s="10" t="s">
        <v>3606</v>
      </c>
      <c r="C208" s="14" t="s">
        <v>6</v>
      </c>
      <c r="D208" s="231"/>
      <c r="E208" s="268"/>
      <c r="F208" s="215" t="str">
        <f t="shared" si="6"/>
        <v>N/A</v>
      </c>
      <c r="G208" s="6"/>
      <c r="AA208" s="15" t="str">
        <f t="shared" si="7"/>
        <v/>
      </c>
      <c r="AB208" s="15" t="str">
        <f>IF(LEN($AA208)=0,"N",IF(LEN($AA208)&gt;1,"Error -- Availability entered in an incorrect format",IF($AA208='Control Panel'!$F$36,$AA208,IF($AA208='Control Panel'!$F$37,$AA208,IF($AA208='Control Panel'!$F$38,$AA208,IF($AA208='Control Panel'!$F$39,$AA208,IF($AA208='Control Panel'!$F$40,$AA208,IF($AA208='Control Panel'!$F$41,$AA208,"Error -- Availability entered in an incorrect format"))))))))</f>
        <v>N</v>
      </c>
    </row>
    <row r="209" spans="1:28" s="15" customFormat="1" ht="30" x14ac:dyDescent="0.25">
      <c r="A209" s="7">
        <v>197</v>
      </c>
      <c r="B209" s="10" t="s">
        <v>3607</v>
      </c>
      <c r="C209" s="14" t="s">
        <v>6</v>
      </c>
      <c r="D209" s="231"/>
      <c r="E209" s="268"/>
      <c r="F209" s="215" t="str">
        <f t="shared" si="6"/>
        <v>N/A</v>
      </c>
      <c r="G209" s="6"/>
      <c r="AA209" s="15" t="str">
        <f t="shared" si="7"/>
        <v/>
      </c>
      <c r="AB209" s="15" t="str">
        <f>IF(LEN($AA209)=0,"N",IF(LEN($AA209)&gt;1,"Error -- Availability entered in an incorrect format",IF($AA209='Control Panel'!$F$36,$AA209,IF($AA209='Control Panel'!$F$37,$AA209,IF($AA209='Control Panel'!$F$38,$AA209,IF($AA209='Control Panel'!$F$39,$AA209,IF($AA209='Control Panel'!$F$40,$AA209,IF($AA209='Control Panel'!$F$41,$AA209,"Error -- Availability entered in an incorrect format"))))))))</f>
        <v>N</v>
      </c>
    </row>
    <row r="210" spans="1:28" s="15" customFormat="1" x14ac:dyDescent="0.25">
      <c r="A210" s="7">
        <v>198</v>
      </c>
      <c r="B210" s="10" t="s">
        <v>3608</v>
      </c>
      <c r="C210" s="14" t="s">
        <v>6</v>
      </c>
      <c r="D210" s="231"/>
      <c r="E210" s="268"/>
      <c r="F210" s="215" t="str">
        <f t="shared" si="6"/>
        <v>N/A</v>
      </c>
      <c r="G210" s="6"/>
      <c r="AA210" s="15" t="str">
        <f t="shared" si="7"/>
        <v/>
      </c>
      <c r="AB210" s="15" t="str">
        <f>IF(LEN($AA210)=0,"N",IF(LEN($AA210)&gt;1,"Error -- Availability entered in an incorrect format",IF($AA210='Control Panel'!$F$36,$AA210,IF($AA210='Control Panel'!$F$37,$AA210,IF($AA210='Control Panel'!$F$38,$AA210,IF($AA210='Control Panel'!$F$39,$AA210,IF($AA210='Control Panel'!$F$40,$AA210,IF($AA210='Control Panel'!$F$41,$AA210,"Error -- Availability entered in an incorrect format"))))))))</f>
        <v>N</v>
      </c>
    </row>
    <row r="211" spans="1:28" s="15" customFormat="1" x14ac:dyDescent="0.25">
      <c r="A211" s="7">
        <v>199</v>
      </c>
      <c r="B211" s="10" t="s">
        <v>3609</v>
      </c>
      <c r="C211" s="307" t="s">
        <v>212</v>
      </c>
      <c r="D211" s="231"/>
      <c r="E211" s="268"/>
      <c r="F211" s="215" t="str">
        <f t="shared" si="6"/>
        <v>N/A</v>
      </c>
      <c r="G211" s="6"/>
      <c r="AA211" s="15" t="str">
        <f t="shared" si="7"/>
        <v/>
      </c>
      <c r="AB211" s="15" t="str">
        <f>IF(LEN($AA211)=0,"N",IF(LEN($AA211)&gt;1,"Error -- Availability entered in an incorrect format",IF($AA211='Control Panel'!$F$36,$AA211,IF($AA211='Control Panel'!$F$37,$AA211,IF($AA211='Control Panel'!$F$38,$AA211,IF($AA211='Control Panel'!$F$39,$AA211,IF($AA211='Control Panel'!$F$40,$AA211,IF($AA211='Control Panel'!$F$41,$AA211,"Error -- Availability entered in an incorrect format"))))))))</f>
        <v>N</v>
      </c>
    </row>
    <row r="212" spans="1:28" s="15" customFormat="1" x14ac:dyDescent="0.25">
      <c r="A212" s="7">
        <v>200</v>
      </c>
      <c r="B212" s="264" t="s">
        <v>3610</v>
      </c>
      <c r="C212" s="14" t="s">
        <v>6</v>
      </c>
      <c r="D212" s="231"/>
      <c r="E212" s="268"/>
      <c r="F212" s="215" t="str">
        <f t="shared" si="6"/>
        <v>N/A</v>
      </c>
      <c r="G212" s="6"/>
      <c r="AA212" s="15" t="str">
        <f t="shared" si="7"/>
        <v/>
      </c>
      <c r="AB212" s="15" t="str">
        <f>IF(LEN($AA212)=0,"N",IF(LEN($AA212)&gt;1,"Error -- Availability entered in an incorrect format",IF($AA212='Control Panel'!$F$36,$AA212,IF($AA212='Control Panel'!$F$37,$AA212,IF($AA212='Control Panel'!$F$38,$AA212,IF($AA212='Control Panel'!$F$39,$AA212,IF($AA212='Control Panel'!$F$40,$AA212,IF($AA212='Control Panel'!$F$41,$AA212,"Error -- Availability entered in an incorrect format"))))))))</f>
        <v>N</v>
      </c>
    </row>
    <row r="213" spans="1:28" s="15" customFormat="1" x14ac:dyDescent="0.25">
      <c r="A213" s="7">
        <v>201</v>
      </c>
      <c r="B213" s="264" t="s">
        <v>3611</v>
      </c>
      <c r="C213" s="14" t="s">
        <v>6</v>
      </c>
      <c r="D213" s="231"/>
      <c r="E213" s="268"/>
      <c r="F213" s="215" t="str">
        <f t="shared" si="6"/>
        <v>N/A</v>
      </c>
      <c r="G213" s="6"/>
      <c r="AA213" s="15" t="str">
        <f t="shared" si="7"/>
        <v/>
      </c>
      <c r="AB213" s="15" t="str">
        <f>IF(LEN($AA213)=0,"N",IF(LEN($AA213)&gt;1,"Error -- Availability entered in an incorrect format",IF($AA213='Control Panel'!$F$36,$AA213,IF($AA213='Control Panel'!$F$37,$AA213,IF($AA213='Control Panel'!$F$38,$AA213,IF($AA213='Control Panel'!$F$39,$AA213,IF($AA213='Control Panel'!$F$40,$AA213,IF($AA213='Control Panel'!$F$41,$AA213,"Error -- Availability entered in an incorrect format"))))))))</f>
        <v>N</v>
      </c>
    </row>
    <row r="214" spans="1:28" s="15" customFormat="1" x14ac:dyDescent="0.25">
      <c r="A214" s="7">
        <v>202</v>
      </c>
      <c r="B214" s="264" t="s">
        <v>3612</v>
      </c>
      <c r="C214" s="14" t="s">
        <v>6</v>
      </c>
      <c r="D214" s="231"/>
      <c r="E214" s="268"/>
      <c r="F214" s="215" t="str">
        <f t="shared" si="6"/>
        <v>N/A</v>
      </c>
      <c r="G214" s="6"/>
      <c r="AA214" s="15" t="str">
        <f t="shared" si="7"/>
        <v/>
      </c>
      <c r="AB214" s="15" t="str">
        <f>IF(LEN($AA214)=0,"N",IF(LEN($AA214)&gt;1,"Error -- Availability entered in an incorrect format",IF($AA214='Control Panel'!$F$36,$AA214,IF($AA214='Control Panel'!$F$37,$AA214,IF($AA214='Control Panel'!$F$38,$AA214,IF($AA214='Control Panel'!$F$39,$AA214,IF($AA214='Control Panel'!$F$40,$AA214,IF($AA214='Control Panel'!$F$41,$AA214,"Error -- Availability entered in an incorrect format"))))))))</f>
        <v>N</v>
      </c>
    </row>
    <row r="215" spans="1:28" s="15" customFormat="1" x14ac:dyDescent="0.25">
      <c r="A215" s="7">
        <v>203</v>
      </c>
      <c r="B215" s="264" t="s">
        <v>3613</v>
      </c>
      <c r="C215" s="14" t="s">
        <v>6</v>
      </c>
      <c r="D215" s="231"/>
      <c r="E215" s="268"/>
      <c r="F215" s="215" t="str">
        <f t="shared" si="6"/>
        <v>N/A</v>
      </c>
      <c r="G215" s="6"/>
      <c r="AA215" s="15" t="str">
        <f t="shared" si="7"/>
        <v/>
      </c>
      <c r="AB215" s="15" t="str">
        <f>IF(LEN($AA215)=0,"N",IF(LEN($AA215)&gt;1,"Error -- Availability entered in an incorrect format",IF($AA215='Control Panel'!$F$36,$AA215,IF($AA215='Control Panel'!$F$37,$AA215,IF($AA215='Control Panel'!$F$38,$AA215,IF($AA215='Control Panel'!$F$39,$AA215,IF($AA215='Control Panel'!$F$40,$AA215,IF($AA215='Control Panel'!$F$41,$AA215,"Error -- Availability entered in an incorrect format"))))))))</f>
        <v>N</v>
      </c>
    </row>
    <row r="216" spans="1:28" s="15" customFormat="1" x14ac:dyDescent="0.25">
      <c r="A216" s="7">
        <v>204</v>
      </c>
      <c r="B216" s="264" t="s">
        <v>3614</v>
      </c>
      <c r="C216" s="14" t="s">
        <v>6</v>
      </c>
      <c r="D216" s="231"/>
      <c r="E216" s="268"/>
      <c r="F216" s="215" t="str">
        <f t="shared" si="6"/>
        <v>N/A</v>
      </c>
      <c r="G216" s="6"/>
      <c r="AA216" s="15" t="str">
        <f t="shared" si="7"/>
        <v/>
      </c>
      <c r="AB216" s="15" t="str">
        <f>IF(LEN($AA216)=0,"N",IF(LEN($AA216)&gt;1,"Error -- Availability entered in an incorrect format",IF($AA216='Control Panel'!$F$36,$AA216,IF($AA216='Control Panel'!$F$37,$AA216,IF($AA216='Control Panel'!$F$38,$AA216,IF($AA216='Control Panel'!$F$39,$AA216,IF($AA216='Control Panel'!$F$40,$AA216,IF($AA216='Control Panel'!$F$41,$AA216,"Error -- Availability entered in an incorrect format"))))))))</f>
        <v>N</v>
      </c>
    </row>
    <row r="217" spans="1:28" s="15" customFormat="1" x14ac:dyDescent="0.25">
      <c r="A217" s="7">
        <v>205</v>
      </c>
      <c r="B217" s="264" t="s">
        <v>3615</v>
      </c>
      <c r="C217" s="14" t="s">
        <v>6</v>
      </c>
      <c r="D217" s="231"/>
      <c r="E217" s="268"/>
      <c r="F217" s="215" t="str">
        <f t="shared" si="6"/>
        <v>N/A</v>
      </c>
      <c r="G217" s="6"/>
      <c r="AA217" s="15" t="str">
        <f t="shared" si="7"/>
        <v/>
      </c>
      <c r="AB217" s="15" t="str">
        <f>IF(LEN($AA217)=0,"N",IF(LEN($AA217)&gt;1,"Error -- Availability entered in an incorrect format",IF($AA217='Control Panel'!$F$36,$AA217,IF($AA217='Control Panel'!$F$37,$AA217,IF($AA217='Control Panel'!$F$38,$AA217,IF($AA217='Control Panel'!$F$39,$AA217,IF($AA217='Control Panel'!$F$40,$AA217,IF($AA217='Control Panel'!$F$41,$AA217,"Error -- Availability entered in an incorrect format"))))))))</f>
        <v>N</v>
      </c>
    </row>
    <row r="218" spans="1:28" s="15" customFormat="1" x14ac:dyDescent="0.25">
      <c r="A218" s="7">
        <v>206</v>
      </c>
      <c r="B218" s="264" t="s">
        <v>3616</v>
      </c>
      <c r="C218" s="14" t="s">
        <v>6</v>
      </c>
      <c r="D218" s="231"/>
      <c r="E218" s="268"/>
      <c r="F218" s="215" t="str">
        <f t="shared" si="6"/>
        <v>N/A</v>
      </c>
      <c r="G218" s="6"/>
      <c r="AA218" s="15" t="str">
        <f t="shared" si="7"/>
        <v/>
      </c>
      <c r="AB218" s="15" t="str">
        <f>IF(LEN($AA218)=0,"N",IF(LEN($AA218)&gt;1,"Error -- Availability entered in an incorrect format",IF($AA218='Control Panel'!$F$36,$AA218,IF($AA218='Control Panel'!$F$37,$AA218,IF($AA218='Control Panel'!$F$38,$AA218,IF($AA218='Control Panel'!$F$39,$AA218,IF($AA218='Control Panel'!$F$40,$AA218,IF($AA218='Control Panel'!$F$41,$AA218,"Error -- Availability entered in an incorrect format"))))))))</f>
        <v>N</v>
      </c>
    </row>
    <row r="219" spans="1:28" s="15" customFormat="1" x14ac:dyDescent="0.25">
      <c r="A219" s="7">
        <v>207</v>
      </c>
      <c r="B219" s="264" t="s">
        <v>3617</v>
      </c>
      <c r="C219" s="14" t="s">
        <v>6</v>
      </c>
      <c r="D219" s="231"/>
      <c r="E219" s="268"/>
      <c r="F219" s="215" t="str">
        <f t="shared" si="6"/>
        <v>N/A</v>
      </c>
      <c r="G219" s="6"/>
      <c r="AA219" s="15" t="str">
        <f t="shared" si="7"/>
        <v/>
      </c>
      <c r="AB219" s="15" t="str">
        <f>IF(LEN($AA219)=0,"N",IF(LEN($AA219)&gt;1,"Error -- Availability entered in an incorrect format",IF($AA219='Control Panel'!$F$36,$AA219,IF($AA219='Control Panel'!$F$37,$AA219,IF($AA219='Control Panel'!$F$38,$AA219,IF($AA219='Control Panel'!$F$39,$AA219,IF($AA219='Control Panel'!$F$40,$AA219,IF($AA219='Control Panel'!$F$41,$AA219,"Error -- Availability entered in an incorrect format"))))))))</f>
        <v>N</v>
      </c>
    </row>
    <row r="220" spans="1:28" s="15" customFormat="1" x14ac:dyDescent="0.25">
      <c r="A220" s="7">
        <v>208</v>
      </c>
      <c r="B220" s="215" t="s">
        <v>3618</v>
      </c>
      <c r="C220" s="14" t="s">
        <v>6</v>
      </c>
      <c r="D220" s="231"/>
      <c r="E220" s="268"/>
      <c r="F220" s="215" t="str">
        <f t="shared" si="6"/>
        <v>N/A</v>
      </c>
      <c r="G220" s="6"/>
      <c r="AA220" s="15" t="str">
        <f t="shared" si="7"/>
        <v/>
      </c>
      <c r="AB220" s="15" t="str">
        <f>IF(LEN($AA220)=0,"N",IF(LEN($AA220)&gt;1,"Error -- Availability entered in an incorrect format",IF($AA220='Control Panel'!$F$36,$AA220,IF($AA220='Control Panel'!$F$37,$AA220,IF($AA220='Control Panel'!$F$38,$AA220,IF($AA220='Control Panel'!$F$39,$AA220,IF($AA220='Control Panel'!$F$40,$AA220,IF($AA220='Control Panel'!$F$41,$AA220,"Error -- Availability entered in an incorrect format"))))))))</f>
        <v>N</v>
      </c>
    </row>
    <row r="221" spans="1:28" s="15" customFormat="1" ht="30" x14ac:dyDescent="0.25">
      <c r="A221" s="7">
        <v>209</v>
      </c>
      <c r="B221" s="10" t="s">
        <v>3619</v>
      </c>
      <c r="C221" s="14" t="s">
        <v>6</v>
      </c>
      <c r="D221" s="231"/>
      <c r="E221" s="268"/>
      <c r="F221" s="215" t="str">
        <f t="shared" si="6"/>
        <v>N/A</v>
      </c>
      <c r="G221" s="6"/>
      <c r="AA221" s="15" t="str">
        <f t="shared" si="7"/>
        <v/>
      </c>
      <c r="AB221" s="15" t="str">
        <f>IF(LEN($AA221)=0,"N",IF(LEN($AA221)&gt;1,"Error -- Availability entered in an incorrect format",IF($AA221='Control Panel'!$F$36,$AA221,IF($AA221='Control Panel'!$F$37,$AA221,IF($AA221='Control Panel'!$F$38,$AA221,IF($AA221='Control Panel'!$F$39,$AA221,IF($AA221='Control Panel'!$F$40,$AA221,IF($AA221='Control Panel'!$F$41,$AA221,"Error -- Availability entered in an incorrect format"))))))))</f>
        <v>N</v>
      </c>
    </row>
    <row r="222" spans="1:28" s="15" customFormat="1" ht="45" x14ac:dyDescent="0.25">
      <c r="A222" s="7">
        <v>210</v>
      </c>
      <c r="B222" s="10" t="s">
        <v>3620</v>
      </c>
      <c r="C222" s="14" t="s">
        <v>6</v>
      </c>
      <c r="D222" s="231"/>
      <c r="E222" s="268"/>
      <c r="F222" s="215" t="str">
        <f t="shared" si="6"/>
        <v>N/A</v>
      </c>
      <c r="G222" s="6"/>
      <c r="AA222" s="15" t="str">
        <f t="shared" si="7"/>
        <v/>
      </c>
      <c r="AB222" s="15" t="str">
        <f>IF(LEN($AA222)=0,"N",IF(LEN($AA222)&gt;1,"Error -- Availability entered in an incorrect format",IF($AA222='Control Panel'!$F$36,$AA222,IF($AA222='Control Panel'!$F$37,$AA222,IF($AA222='Control Panel'!$F$38,$AA222,IF($AA222='Control Panel'!$F$39,$AA222,IF($AA222='Control Panel'!$F$40,$AA222,IF($AA222='Control Panel'!$F$41,$AA222,"Error -- Availability entered in an incorrect format"))))))))</f>
        <v>N</v>
      </c>
    </row>
    <row r="223" spans="1:28" s="15" customFormat="1" ht="45" x14ac:dyDescent="0.25">
      <c r="A223" s="7">
        <v>211</v>
      </c>
      <c r="B223" s="10" t="s">
        <v>3621</v>
      </c>
      <c r="C223" s="14" t="s">
        <v>6</v>
      </c>
      <c r="D223" s="231"/>
      <c r="E223" s="268"/>
      <c r="F223" s="215" t="str">
        <f t="shared" si="6"/>
        <v>N/A</v>
      </c>
      <c r="G223" s="6"/>
      <c r="AA223" s="15" t="str">
        <f t="shared" si="7"/>
        <v/>
      </c>
      <c r="AB223" s="15" t="str">
        <f>IF(LEN($AA223)=0,"N",IF(LEN($AA223)&gt;1,"Error -- Availability entered in an incorrect format",IF($AA223='Control Panel'!$F$36,$AA223,IF($AA223='Control Panel'!$F$37,$AA223,IF($AA223='Control Panel'!$F$38,$AA223,IF($AA223='Control Panel'!$F$39,$AA223,IF($AA223='Control Panel'!$F$40,$AA223,IF($AA223='Control Panel'!$F$41,$AA223,"Error -- Availability entered in an incorrect format"))))))))</f>
        <v>N</v>
      </c>
    </row>
    <row r="224" spans="1:28" s="15" customFormat="1" ht="30" x14ac:dyDescent="0.25">
      <c r="A224" s="7">
        <v>212</v>
      </c>
      <c r="B224" s="10" t="s">
        <v>3622</v>
      </c>
      <c r="C224" s="14" t="s">
        <v>6</v>
      </c>
      <c r="D224" s="231"/>
      <c r="E224" s="268"/>
      <c r="F224" s="215" t="str">
        <f t="shared" si="6"/>
        <v>N/A</v>
      </c>
      <c r="G224" s="6"/>
      <c r="AA224" s="15" t="str">
        <f t="shared" si="7"/>
        <v/>
      </c>
      <c r="AB224" s="15" t="str">
        <f>IF(LEN($AA224)=0,"N",IF(LEN($AA224)&gt;1,"Error -- Availability entered in an incorrect format",IF($AA224='Control Panel'!$F$36,$AA224,IF($AA224='Control Panel'!$F$37,$AA224,IF($AA224='Control Panel'!$F$38,$AA224,IF($AA224='Control Panel'!$F$39,$AA224,IF($AA224='Control Panel'!$F$40,$AA224,IF($AA224='Control Panel'!$F$41,$AA224,"Error -- Availability entered in an incorrect format"))))))))</f>
        <v>N</v>
      </c>
    </row>
    <row r="225" spans="1:28" s="15" customFormat="1" x14ac:dyDescent="0.25">
      <c r="A225" s="7">
        <v>213</v>
      </c>
      <c r="B225" s="10" t="s">
        <v>3623</v>
      </c>
      <c r="C225" s="307" t="s">
        <v>212</v>
      </c>
      <c r="D225" s="231"/>
      <c r="E225" s="268"/>
      <c r="F225" s="215" t="str">
        <f t="shared" si="6"/>
        <v>N/A</v>
      </c>
      <c r="G225" s="6"/>
      <c r="AA225" s="15" t="str">
        <f t="shared" si="7"/>
        <v/>
      </c>
      <c r="AB225" s="15" t="str">
        <f>IF(LEN($AA225)=0,"N",IF(LEN($AA225)&gt;1,"Error -- Availability entered in an incorrect format",IF($AA225='Control Panel'!$F$36,$AA225,IF($AA225='Control Panel'!$F$37,$AA225,IF($AA225='Control Panel'!$F$38,$AA225,IF($AA225='Control Panel'!$F$39,$AA225,IF($AA225='Control Panel'!$F$40,$AA225,IF($AA225='Control Panel'!$F$41,$AA225,"Error -- Availability entered in an incorrect format"))))))))</f>
        <v>N</v>
      </c>
    </row>
    <row r="226" spans="1:28" s="15" customFormat="1" x14ac:dyDescent="0.25">
      <c r="A226" s="7">
        <v>214</v>
      </c>
      <c r="B226" s="264" t="s">
        <v>3624</v>
      </c>
      <c r="C226" s="14" t="s">
        <v>6</v>
      </c>
      <c r="D226" s="231"/>
      <c r="E226" s="268"/>
      <c r="F226" s="215" t="str">
        <f t="shared" si="6"/>
        <v>N/A</v>
      </c>
      <c r="G226" s="6"/>
      <c r="AA226" s="15" t="str">
        <f t="shared" si="7"/>
        <v/>
      </c>
      <c r="AB226" s="15" t="str">
        <f>IF(LEN($AA226)=0,"N",IF(LEN($AA226)&gt;1,"Error -- Availability entered in an incorrect format",IF($AA226='Control Panel'!$F$36,$AA226,IF($AA226='Control Panel'!$F$37,$AA226,IF($AA226='Control Panel'!$F$38,$AA226,IF($AA226='Control Panel'!$F$39,$AA226,IF($AA226='Control Panel'!$F$40,$AA226,IF($AA226='Control Panel'!$F$41,$AA226,"Error -- Availability entered in an incorrect format"))))))))</f>
        <v>N</v>
      </c>
    </row>
    <row r="227" spans="1:28" s="15" customFormat="1" x14ac:dyDescent="0.25">
      <c r="A227" s="7">
        <v>215</v>
      </c>
      <c r="B227" s="264" t="s">
        <v>3625</v>
      </c>
      <c r="C227" s="14" t="s">
        <v>6</v>
      </c>
      <c r="D227" s="231"/>
      <c r="E227" s="268"/>
      <c r="F227" s="215" t="str">
        <f t="shared" si="6"/>
        <v>N/A</v>
      </c>
      <c r="G227" s="6"/>
      <c r="AA227" s="15" t="str">
        <f t="shared" si="7"/>
        <v/>
      </c>
      <c r="AB227" s="15" t="str">
        <f>IF(LEN($AA227)=0,"N",IF(LEN($AA227)&gt;1,"Error -- Availability entered in an incorrect format",IF($AA227='Control Panel'!$F$36,$AA227,IF($AA227='Control Panel'!$F$37,$AA227,IF($AA227='Control Panel'!$F$38,$AA227,IF($AA227='Control Panel'!$F$39,$AA227,IF($AA227='Control Panel'!$F$40,$AA227,IF($AA227='Control Panel'!$F$41,$AA227,"Error -- Availability entered in an incorrect format"))))))))</f>
        <v>N</v>
      </c>
    </row>
    <row r="228" spans="1:28" s="15" customFormat="1" x14ac:dyDescent="0.25">
      <c r="A228" s="7">
        <v>216</v>
      </c>
      <c r="B228" s="264" t="s">
        <v>3626</v>
      </c>
      <c r="C228" s="14" t="s">
        <v>6</v>
      </c>
      <c r="D228" s="231"/>
      <c r="E228" s="268"/>
      <c r="F228" s="215" t="str">
        <f t="shared" si="6"/>
        <v>N/A</v>
      </c>
      <c r="G228" s="6"/>
      <c r="AA228" s="15" t="str">
        <f t="shared" si="7"/>
        <v/>
      </c>
      <c r="AB228" s="15" t="str">
        <f>IF(LEN($AA228)=0,"N",IF(LEN($AA228)&gt;1,"Error -- Availability entered in an incorrect format",IF($AA228='Control Panel'!$F$36,$AA228,IF($AA228='Control Panel'!$F$37,$AA228,IF($AA228='Control Panel'!$F$38,$AA228,IF($AA228='Control Panel'!$F$39,$AA228,IF($AA228='Control Panel'!$F$40,$AA228,IF($AA228='Control Panel'!$F$41,$AA228,"Error -- Availability entered in an incorrect format"))))))))</f>
        <v>N</v>
      </c>
    </row>
    <row r="229" spans="1:28" s="15" customFormat="1" x14ac:dyDescent="0.25">
      <c r="A229" s="7">
        <v>217</v>
      </c>
      <c r="B229" s="264" t="s">
        <v>3627</v>
      </c>
      <c r="C229" s="14" t="s">
        <v>6</v>
      </c>
      <c r="D229" s="231"/>
      <c r="E229" s="268"/>
      <c r="F229" s="215" t="str">
        <f t="shared" si="6"/>
        <v>N/A</v>
      </c>
      <c r="G229" s="6"/>
      <c r="AA229" s="15" t="str">
        <f t="shared" si="7"/>
        <v/>
      </c>
      <c r="AB229" s="15" t="str">
        <f>IF(LEN($AA229)=0,"N",IF(LEN($AA229)&gt;1,"Error -- Availability entered in an incorrect format",IF($AA229='Control Panel'!$F$36,$AA229,IF($AA229='Control Panel'!$F$37,$AA229,IF($AA229='Control Panel'!$F$38,$AA229,IF($AA229='Control Panel'!$F$39,$AA229,IF($AA229='Control Panel'!$F$40,$AA229,IF($AA229='Control Panel'!$F$41,$AA229,"Error -- Availability entered in an incorrect format"))))))))</f>
        <v>N</v>
      </c>
    </row>
    <row r="230" spans="1:28" s="15" customFormat="1" x14ac:dyDescent="0.25">
      <c r="A230" s="7">
        <v>218</v>
      </c>
      <c r="B230" s="264" t="s">
        <v>3628</v>
      </c>
      <c r="C230" s="14" t="s">
        <v>6</v>
      </c>
      <c r="D230" s="231"/>
      <c r="E230" s="268"/>
      <c r="F230" s="215" t="str">
        <f t="shared" si="6"/>
        <v>N/A</v>
      </c>
      <c r="G230" s="6"/>
      <c r="AA230" s="15" t="str">
        <f t="shared" si="7"/>
        <v/>
      </c>
      <c r="AB230" s="15" t="str">
        <f>IF(LEN($AA230)=0,"N",IF(LEN($AA230)&gt;1,"Error -- Availability entered in an incorrect format",IF($AA230='Control Panel'!$F$36,$AA230,IF($AA230='Control Panel'!$F$37,$AA230,IF($AA230='Control Panel'!$F$38,$AA230,IF($AA230='Control Panel'!$F$39,$AA230,IF($AA230='Control Panel'!$F$40,$AA230,IF($AA230='Control Panel'!$F$41,$AA230,"Error -- Availability entered in an incorrect format"))))))))</f>
        <v>N</v>
      </c>
    </row>
    <row r="231" spans="1:28" s="15" customFormat="1" x14ac:dyDescent="0.25">
      <c r="A231" s="7">
        <v>219</v>
      </c>
      <c r="B231" s="264" t="s">
        <v>3629</v>
      </c>
      <c r="C231" s="14" t="s">
        <v>6</v>
      </c>
      <c r="D231" s="231"/>
      <c r="E231" s="268"/>
      <c r="F231" s="215" t="str">
        <f t="shared" si="6"/>
        <v>N/A</v>
      </c>
      <c r="G231" s="6"/>
      <c r="AA231" s="15" t="str">
        <f t="shared" si="7"/>
        <v/>
      </c>
      <c r="AB231" s="15" t="str">
        <f>IF(LEN($AA231)=0,"N",IF(LEN($AA231)&gt;1,"Error -- Availability entered in an incorrect format",IF($AA231='Control Panel'!$F$36,$AA231,IF($AA231='Control Panel'!$F$37,$AA231,IF($AA231='Control Panel'!$F$38,$AA231,IF($AA231='Control Panel'!$F$39,$AA231,IF($AA231='Control Panel'!$F$40,$AA231,IF($AA231='Control Panel'!$F$41,$AA231,"Error -- Availability entered in an incorrect format"))))))))</f>
        <v>N</v>
      </c>
    </row>
    <row r="232" spans="1:28" s="15" customFormat="1" x14ac:dyDescent="0.25">
      <c r="A232" s="7">
        <v>220</v>
      </c>
      <c r="B232" s="264" t="s">
        <v>3630</v>
      </c>
      <c r="C232" s="14" t="s">
        <v>7</v>
      </c>
      <c r="D232" s="231"/>
      <c r="E232" s="268"/>
      <c r="F232" s="215" t="str">
        <f t="shared" si="6"/>
        <v>N/A</v>
      </c>
      <c r="G232" s="6"/>
      <c r="AA232" s="15" t="str">
        <f t="shared" si="7"/>
        <v/>
      </c>
      <c r="AB232" s="15" t="str">
        <f>IF(LEN($AA232)=0,"N",IF(LEN($AA232)&gt;1,"Error -- Availability entered in an incorrect format",IF($AA232='Control Panel'!$F$36,$AA232,IF($AA232='Control Panel'!$F$37,$AA232,IF($AA232='Control Panel'!$F$38,$AA232,IF($AA232='Control Panel'!$F$39,$AA232,IF($AA232='Control Panel'!$F$40,$AA232,IF($AA232='Control Panel'!$F$41,$AA232,"Error -- Availability entered in an incorrect format"))))))))</f>
        <v>N</v>
      </c>
    </row>
    <row r="233" spans="1:28" s="15" customFormat="1" x14ac:dyDescent="0.25">
      <c r="A233" s="7">
        <v>221</v>
      </c>
      <c r="B233" s="264" t="s">
        <v>3631</v>
      </c>
      <c r="C233" s="14" t="s">
        <v>6</v>
      </c>
      <c r="D233" s="231"/>
      <c r="E233" s="268"/>
      <c r="F233" s="215" t="str">
        <f t="shared" si="6"/>
        <v>N/A</v>
      </c>
      <c r="G233" s="6"/>
      <c r="AA233" s="15" t="str">
        <f t="shared" si="7"/>
        <v/>
      </c>
      <c r="AB233" s="15" t="str">
        <f>IF(LEN($AA233)=0,"N",IF(LEN($AA233)&gt;1,"Error -- Availability entered in an incorrect format",IF($AA233='Control Panel'!$F$36,$AA233,IF($AA233='Control Panel'!$F$37,$AA233,IF($AA233='Control Panel'!$F$38,$AA233,IF($AA233='Control Panel'!$F$39,$AA233,IF($AA233='Control Panel'!$F$40,$AA233,IF($AA233='Control Panel'!$F$41,$AA233,"Error -- Availability entered in an incorrect format"))))))))</f>
        <v>N</v>
      </c>
    </row>
    <row r="234" spans="1:28" s="15" customFormat="1" x14ac:dyDescent="0.25">
      <c r="A234" s="7">
        <v>222</v>
      </c>
      <c r="B234" s="264" t="s">
        <v>3632</v>
      </c>
      <c r="C234" s="14" t="s">
        <v>6</v>
      </c>
      <c r="D234" s="231"/>
      <c r="E234" s="268"/>
      <c r="F234" s="215" t="str">
        <f t="shared" si="6"/>
        <v>N/A</v>
      </c>
      <c r="G234" s="6"/>
      <c r="AA234" s="15" t="str">
        <f t="shared" si="7"/>
        <v/>
      </c>
      <c r="AB234" s="15" t="str">
        <f>IF(LEN($AA234)=0,"N",IF(LEN($AA234)&gt;1,"Error -- Availability entered in an incorrect format",IF($AA234='Control Panel'!$F$36,$AA234,IF($AA234='Control Panel'!$F$37,$AA234,IF($AA234='Control Panel'!$F$38,$AA234,IF($AA234='Control Panel'!$F$39,$AA234,IF($AA234='Control Panel'!$F$40,$AA234,IF($AA234='Control Panel'!$F$41,$AA234,"Error -- Availability entered in an incorrect format"))))))))</f>
        <v>N</v>
      </c>
    </row>
    <row r="235" spans="1:28" s="15" customFormat="1" ht="45" x14ac:dyDescent="0.25">
      <c r="A235" s="7">
        <v>223</v>
      </c>
      <c r="B235" s="264" t="s">
        <v>3633</v>
      </c>
      <c r="C235" s="14" t="s">
        <v>6</v>
      </c>
      <c r="D235" s="231"/>
      <c r="E235" s="268"/>
      <c r="F235" s="215" t="str">
        <f t="shared" si="6"/>
        <v>N/A</v>
      </c>
      <c r="G235" s="6"/>
      <c r="AA235" s="15" t="str">
        <f t="shared" si="7"/>
        <v/>
      </c>
      <c r="AB235" s="15" t="str">
        <f>IF(LEN($AA235)=0,"N",IF(LEN($AA235)&gt;1,"Error -- Availability entered in an incorrect format",IF($AA235='Control Panel'!$F$36,$AA235,IF($AA235='Control Panel'!$F$37,$AA235,IF($AA235='Control Panel'!$F$38,$AA235,IF($AA235='Control Panel'!$F$39,$AA235,IF($AA235='Control Panel'!$F$40,$AA235,IF($AA235='Control Panel'!$F$41,$AA235,"Error -- Availability entered in an incorrect format"))))))))</f>
        <v>N</v>
      </c>
    </row>
    <row r="236" spans="1:28" s="15" customFormat="1" x14ac:dyDescent="0.25">
      <c r="A236" s="7">
        <v>224</v>
      </c>
      <c r="B236" s="386" t="s">
        <v>3634</v>
      </c>
      <c r="C236" s="14"/>
      <c r="D236" s="231"/>
      <c r="E236" s="268"/>
      <c r="F236" s="215" t="str">
        <f t="shared" si="6"/>
        <v>N/A</v>
      </c>
      <c r="G236" s="6"/>
      <c r="AA236" s="15" t="str">
        <f t="shared" si="7"/>
        <v/>
      </c>
      <c r="AB236" s="15" t="str">
        <f>IF(LEN($AA236)=0,"N",IF(LEN($AA236)&gt;1,"Error -- Availability entered in an incorrect format",IF($AA236='Control Panel'!$F$36,$AA236,IF($AA236='Control Panel'!$F$37,$AA236,IF($AA236='Control Panel'!$F$38,$AA236,IF($AA236='Control Panel'!$F$39,$AA236,IF($AA236='Control Panel'!$F$40,$AA236,IF($AA236='Control Panel'!$F$41,$AA236,"Error -- Availability entered in an incorrect format"))))))))</f>
        <v>N</v>
      </c>
    </row>
    <row r="237" spans="1:28" s="15" customFormat="1" x14ac:dyDescent="0.25">
      <c r="A237" s="7">
        <v>225</v>
      </c>
      <c r="B237" s="297" t="s">
        <v>3635</v>
      </c>
      <c r="C237" s="14" t="s">
        <v>5</v>
      </c>
      <c r="D237" s="231"/>
      <c r="E237" s="268"/>
      <c r="F237" s="215" t="str">
        <f t="shared" si="6"/>
        <v>N/A</v>
      </c>
      <c r="G237" s="6"/>
      <c r="AA237" s="15" t="str">
        <f t="shared" si="7"/>
        <v/>
      </c>
      <c r="AB237" s="15" t="str">
        <f>IF(LEN($AA237)=0,"N",IF(LEN($AA237)&gt;1,"Error -- Availability entered in an incorrect format",IF($AA237='Control Panel'!$F$36,$AA237,IF($AA237='Control Panel'!$F$37,$AA237,IF($AA237='Control Panel'!$F$38,$AA237,IF($AA237='Control Panel'!$F$39,$AA237,IF($AA237='Control Panel'!$F$40,$AA237,IF($AA237='Control Panel'!$F$41,$AA237,"Error -- Availability entered in an incorrect format"))))))))</f>
        <v>N</v>
      </c>
    </row>
    <row r="238" spans="1:28" s="15" customFormat="1" ht="45" x14ac:dyDescent="0.25">
      <c r="A238" s="7">
        <v>226</v>
      </c>
      <c r="B238" s="215" t="s">
        <v>3636</v>
      </c>
      <c r="C238" s="14" t="s">
        <v>5</v>
      </c>
      <c r="D238" s="231"/>
      <c r="E238" s="268"/>
      <c r="F238" s="215" t="str">
        <f t="shared" si="6"/>
        <v>N/A</v>
      </c>
      <c r="G238" s="6"/>
      <c r="AA238" s="15" t="str">
        <f t="shared" si="7"/>
        <v/>
      </c>
      <c r="AB238" s="15" t="str">
        <f>IF(LEN($AA238)=0,"N",IF(LEN($AA238)&gt;1,"Error -- Availability entered in an incorrect format",IF($AA238='Control Panel'!$F$36,$AA238,IF($AA238='Control Panel'!$F$37,$AA238,IF($AA238='Control Panel'!$F$38,$AA238,IF($AA238='Control Panel'!$F$39,$AA238,IF($AA238='Control Panel'!$F$40,$AA238,IF($AA238='Control Panel'!$F$41,$AA238,"Error -- Availability entered in an incorrect format"))))))))</f>
        <v>N</v>
      </c>
    </row>
    <row r="239" spans="1:28" s="15" customFormat="1" ht="30" x14ac:dyDescent="0.25">
      <c r="A239" s="7">
        <v>227</v>
      </c>
      <c r="B239" s="215" t="s">
        <v>3637</v>
      </c>
      <c r="C239" s="14" t="s">
        <v>5</v>
      </c>
      <c r="D239" s="231"/>
      <c r="E239" s="268"/>
      <c r="F239" s="215" t="str">
        <f t="shared" si="6"/>
        <v>N/A</v>
      </c>
      <c r="G239" s="6"/>
      <c r="AA239" s="15" t="str">
        <f t="shared" si="7"/>
        <v/>
      </c>
      <c r="AB239" s="15" t="str">
        <f>IF(LEN($AA239)=0,"N",IF(LEN($AA239)&gt;1,"Error -- Availability entered in an incorrect format",IF($AA239='Control Panel'!$F$36,$AA239,IF($AA239='Control Panel'!$F$37,$AA239,IF($AA239='Control Panel'!$F$38,$AA239,IF($AA239='Control Panel'!$F$39,$AA239,IF($AA239='Control Panel'!$F$40,$AA239,IF($AA239='Control Panel'!$F$41,$AA239,"Error -- Availability entered in an incorrect format"))))))))</f>
        <v>N</v>
      </c>
    </row>
    <row r="240" spans="1:28" s="15" customFormat="1" x14ac:dyDescent="0.25">
      <c r="A240" s="7">
        <v>228</v>
      </c>
      <c r="B240" s="10" t="s">
        <v>3638</v>
      </c>
      <c r="C240" s="14" t="s">
        <v>5</v>
      </c>
      <c r="D240" s="231"/>
      <c r="E240" s="268"/>
      <c r="F240" s="215" t="str">
        <f t="shared" si="6"/>
        <v>N/A</v>
      </c>
      <c r="G240" s="6"/>
      <c r="AA240" s="15" t="str">
        <f t="shared" si="7"/>
        <v/>
      </c>
      <c r="AB240" s="15" t="str">
        <f>IF(LEN($AA240)=0,"N",IF(LEN($AA240)&gt;1,"Error -- Availability entered in an incorrect format",IF($AA240='Control Panel'!$F$36,$AA240,IF($AA240='Control Panel'!$F$37,$AA240,IF($AA240='Control Panel'!$F$38,$AA240,IF($AA240='Control Panel'!$F$39,$AA240,IF($AA240='Control Panel'!$F$40,$AA240,IF($AA240='Control Panel'!$F$41,$AA240,"Error -- Availability entered in an incorrect format"))))))))</f>
        <v>N</v>
      </c>
    </row>
    <row r="241" spans="1:28" s="15" customFormat="1" ht="30" x14ac:dyDescent="0.25">
      <c r="A241" s="7">
        <v>229</v>
      </c>
      <c r="B241" s="10" t="s">
        <v>3639</v>
      </c>
      <c r="C241" s="14" t="s">
        <v>5</v>
      </c>
      <c r="D241" s="231"/>
      <c r="E241" s="268"/>
      <c r="F241" s="215" t="str">
        <f t="shared" si="6"/>
        <v>N/A</v>
      </c>
      <c r="G241" s="6"/>
      <c r="AA241" s="15" t="str">
        <f t="shared" si="7"/>
        <v/>
      </c>
      <c r="AB241" s="15" t="str">
        <f>IF(LEN($AA241)=0,"N",IF(LEN($AA241)&gt;1,"Error -- Availability entered in an incorrect format",IF($AA241='Control Panel'!$F$36,$AA241,IF($AA241='Control Panel'!$F$37,$AA241,IF($AA241='Control Panel'!$F$38,$AA241,IF($AA241='Control Panel'!$F$39,$AA241,IF($AA241='Control Panel'!$F$40,$AA241,IF($AA241='Control Panel'!$F$41,$AA241,"Error -- Availability entered in an incorrect format"))))))))</f>
        <v>N</v>
      </c>
    </row>
    <row r="242" spans="1:28" s="15" customFormat="1" ht="60" x14ac:dyDescent="0.25">
      <c r="A242" s="7">
        <v>230</v>
      </c>
      <c r="B242" s="10" t="s">
        <v>3640</v>
      </c>
      <c r="C242" s="14" t="s">
        <v>5</v>
      </c>
      <c r="D242" s="231"/>
      <c r="E242" s="268"/>
      <c r="F242" s="215" t="str">
        <f t="shared" si="6"/>
        <v>N/A</v>
      </c>
      <c r="G242" s="6"/>
      <c r="AA242" s="15" t="str">
        <f t="shared" si="7"/>
        <v/>
      </c>
      <c r="AB242" s="15" t="str">
        <f>IF(LEN($AA242)=0,"N",IF(LEN($AA242)&gt;1,"Error -- Availability entered in an incorrect format",IF($AA242='Control Panel'!$F$36,$AA242,IF($AA242='Control Panel'!$F$37,$AA242,IF($AA242='Control Panel'!$F$38,$AA242,IF($AA242='Control Panel'!$F$39,$AA242,IF($AA242='Control Panel'!$F$40,$AA242,IF($AA242='Control Panel'!$F$41,$AA242,"Error -- Availability entered in an incorrect format"))))))))</f>
        <v>N</v>
      </c>
    </row>
    <row r="243" spans="1:28" s="15" customFormat="1" ht="30" x14ac:dyDescent="0.25">
      <c r="A243" s="7">
        <v>231</v>
      </c>
      <c r="B243" s="10" t="s">
        <v>3641</v>
      </c>
      <c r="C243" s="14" t="s">
        <v>6</v>
      </c>
      <c r="D243" s="231"/>
      <c r="E243" s="268"/>
      <c r="F243" s="215" t="str">
        <f t="shared" si="6"/>
        <v>N/A</v>
      </c>
      <c r="G243" s="6"/>
      <c r="AA243" s="15" t="str">
        <f t="shared" si="7"/>
        <v/>
      </c>
      <c r="AB243" s="15" t="str">
        <f>IF(LEN($AA243)=0,"N",IF(LEN($AA243)&gt;1,"Error -- Availability entered in an incorrect format",IF($AA243='Control Panel'!$F$36,$AA243,IF($AA243='Control Panel'!$F$37,$AA243,IF($AA243='Control Panel'!$F$38,$AA243,IF($AA243='Control Panel'!$F$39,$AA243,IF($AA243='Control Panel'!$F$40,$AA243,IF($AA243='Control Panel'!$F$41,$AA243,"Error -- Availability entered in an incorrect format"))))))))</f>
        <v>N</v>
      </c>
    </row>
    <row r="244" spans="1:28" s="15" customFormat="1" ht="30" x14ac:dyDescent="0.25">
      <c r="A244" s="7">
        <v>232</v>
      </c>
      <c r="B244" s="215" t="s">
        <v>3642</v>
      </c>
      <c r="C244" s="14" t="s">
        <v>5</v>
      </c>
      <c r="D244" s="231"/>
      <c r="E244" s="268"/>
      <c r="F244" s="215" t="str">
        <f t="shared" si="6"/>
        <v>N/A</v>
      </c>
      <c r="G244" s="6"/>
      <c r="AA244" s="15" t="str">
        <f t="shared" si="7"/>
        <v/>
      </c>
      <c r="AB244" s="15" t="str">
        <f>IF(LEN($AA244)=0,"N",IF(LEN($AA244)&gt;1,"Error -- Availability entered in an incorrect format",IF($AA244='Control Panel'!$F$36,$AA244,IF($AA244='Control Panel'!$F$37,$AA244,IF($AA244='Control Panel'!$F$38,$AA244,IF($AA244='Control Panel'!$F$39,$AA244,IF($AA244='Control Panel'!$F$40,$AA244,IF($AA244='Control Panel'!$F$41,$AA244,"Error -- Availability entered in an incorrect format"))))))))</f>
        <v>N</v>
      </c>
    </row>
    <row r="245" spans="1:28" s="15" customFormat="1" ht="30" x14ac:dyDescent="0.25">
      <c r="A245" s="7">
        <v>233</v>
      </c>
      <c r="B245" s="215" t="s">
        <v>3643</v>
      </c>
      <c r="C245" s="14" t="s">
        <v>5</v>
      </c>
      <c r="D245" s="231"/>
      <c r="E245" s="268"/>
      <c r="F245" s="215" t="str">
        <f t="shared" si="6"/>
        <v>N/A</v>
      </c>
      <c r="G245" s="6"/>
      <c r="AA245" s="15" t="str">
        <f t="shared" si="7"/>
        <v/>
      </c>
      <c r="AB245" s="15" t="str">
        <f>IF(LEN($AA245)=0,"N",IF(LEN($AA245)&gt;1,"Error -- Availability entered in an incorrect format",IF($AA245='Control Panel'!$F$36,$AA245,IF($AA245='Control Panel'!$F$37,$AA245,IF($AA245='Control Panel'!$F$38,$AA245,IF($AA245='Control Panel'!$F$39,$AA245,IF($AA245='Control Panel'!$F$40,$AA245,IF($AA245='Control Panel'!$F$41,$AA245,"Error -- Availability entered in an incorrect format"))))))))</f>
        <v>N</v>
      </c>
    </row>
    <row r="246" spans="1:28" s="15" customFormat="1" ht="30" x14ac:dyDescent="0.25">
      <c r="A246" s="7">
        <v>234</v>
      </c>
      <c r="B246" s="215" t="s">
        <v>3644</v>
      </c>
      <c r="C246" s="14" t="s">
        <v>5</v>
      </c>
      <c r="D246" s="231"/>
      <c r="E246" s="268"/>
      <c r="F246" s="215" t="str">
        <f t="shared" si="6"/>
        <v>N/A</v>
      </c>
      <c r="G246" s="6"/>
      <c r="AA246" s="15" t="str">
        <f t="shared" si="7"/>
        <v/>
      </c>
      <c r="AB246" s="15" t="str">
        <f>IF(LEN($AA246)=0,"N",IF(LEN($AA246)&gt;1,"Error -- Availability entered in an incorrect format",IF($AA246='Control Panel'!$F$36,$AA246,IF($AA246='Control Panel'!$F$37,$AA246,IF($AA246='Control Panel'!$F$38,$AA246,IF($AA246='Control Panel'!$F$39,$AA246,IF($AA246='Control Panel'!$F$40,$AA246,IF($AA246='Control Panel'!$F$41,$AA246,"Error -- Availability entered in an incorrect format"))))))))</f>
        <v>N</v>
      </c>
    </row>
    <row r="247" spans="1:28" s="15" customFormat="1" ht="30" x14ac:dyDescent="0.25">
      <c r="A247" s="7">
        <v>235</v>
      </c>
      <c r="B247" s="215" t="s">
        <v>3645</v>
      </c>
      <c r="C247" s="14" t="s">
        <v>5</v>
      </c>
      <c r="D247" s="231"/>
      <c r="E247" s="268"/>
      <c r="F247" s="215" t="str">
        <f t="shared" si="6"/>
        <v>N/A</v>
      </c>
      <c r="G247" s="6"/>
      <c r="AA247" s="15" t="str">
        <f t="shared" si="7"/>
        <v/>
      </c>
      <c r="AB247" s="15" t="str">
        <f>IF(LEN($AA247)=0,"N",IF(LEN($AA247)&gt;1,"Error -- Availability entered in an incorrect format",IF($AA247='Control Panel'!$F$36,$AA247,IF($AA247='Control Panel'!$F$37,$AA247,IF($AA247='Control Panel'!$F$38,$AA247,IF($AA247='Control Panel'!$F$39,$AA247,IF($AA247='Control Panel'!$F$40,$AA247,IF($AA247='Control Panel'!$F$41,$AA247,"Error -- Availability entered in an incorrect format"))))))))</f>
        <v>N</v>
      </c>
    </row>
    <row r="248" spans="1:28" s="15" customFormat="1" x14ac:dyDescent="0.25">
      <c r="A248" s="7">
        <v>236</v>
      </c>
      <c r="B248" s="215" t="s">
        <v>3646</v>
      </c>
      <c r="C248" s="14" t="s">
        <v>5</v>
      </c>
      <c r="D248" s="231"/>
      <c r="E248" s="268"/>
      <c r="F248" s="215" t="str">
        <f t="shared" si="6"/>
        <v>N/A</v>
      </c>
      <c r="G248" s="6"/>
      <c r="AA248" s="15" t="str">
        <f t="shared" si="7"/>
        <v/>
      </c>
      <c r="AB248" s="15" t="str">
        <f>IF(LEN($AA248)=0,"N",IF(LEN($AA248)&gt;1,"Error -- Availability entered in an incorrect format",IF($AA248='Control Panel'!$F$36,$AA248,IF($AA248='Control Panel'!$F$37,$AA248,IF($AA248='Control Panel'!$F$38,$AA248,IF($AA248='Control Panel'!$F$39,$AA248,IF($AA248='Control Panel'!$F$40,$AA248,IF($AA248='Control Panel'!$F$41,$AA248,"Error -- Availability entered in an incorrect format"))))))))</f>
        <v>N</v>
      </c>
    </row>
    <row r="249" spans="1:28" s="15" customFormat="1" ht="30" x14ac:dyDescent="0.25">
      <c r="A249" s="7">
        <v>237</v>
      </c>
      <c r="B249" s="215" t="s">
        <v>3647</v>
      </c>
      <c r="C249" s="14" t="s">
        <v>5</v>
      </c>
      <c r="D249" s="231"/>
      <c r="E249" s="268"/>
      <c r="F249" s="215" t="str">
        <f t="shared" si="6"/>
        <v>N/A</v>
      </c>
      <c r="G249" s="6"/>
      <c r="AA249" s="15" t="str">
        <f t="shared" si="7"/>
        <v/>
      </c>
      <c r="AB249" s="15" t="str">
        <f>IF(LEN($AA249)=0,"N",IF(LEN($AA249)&gt;1,"Error -- Availability entered in an incorrect format",IF($AA249='Control Panel'!$F$36,$AA249,IF($AA249='Control Panel'!$F$37,$AA249,IF($AA249='Control Panel'!$F$38,$AA249,IF($AA249='Control Panel'!$F$39,$AA249,IF($AA249='Control Panel'!$F$40,$AA249,IF($AA249='Control Panel'!$F$41,$AA249,"Error -- Availability entered in an incorrect format"))))))))</f>
        <v>N</v>
      </c>
    </row>
    <row r="250" spans="1:28" s="15" customFormat="1" x14ac:dyDescent="0.25">
      <c r="A250" s="7">
        <v>238</v>
      </c>
      <c r="B250" s="215" t="s">
        <v>3648</v>
      </c>
      <c r="C250" s="14" t="s">
        <v>5</v>
      </c>
      <c r="D250" s="231"/>
      <c r="E250" s="268"/>
      <c r="F250" s="215" t="str">
        <f t="shared" si="6"/>
        <v>N/A</v>
      </c>
      <c r="G250" s="6"/>
      <c r="AA250" s="15" t="str">
        <f t="shared" si="7"/>
        <v/>
      </c>
      <c r="AB250" s="15" t="str">
        <f>IF(LEN($AA250)=0,"N",IF(LEN($AA250)&gt;1,"Error -- Availability entered in an incorrect format",IF($AA250='Control Panel'!$F$36,$AA250,IF($AA250='Control Panel'!$F$37,$AA250,IF($AA250='Control Panel'!$F$38,$AA250,IF($AA250='Control Panel'!$F$39,$AA250,IF($AA250='Control Panel'!$F$40,$AA250,IF($AA250='Control Panel'!$F$41,$AA250,"Error -- Availability entered in an incorrect format"))))))))</f>
        <v>N</v>
      </c>
    </row>
    <row r="251" spans="1:28" s="15" customFormat="1" ht="30" x14ac:dyDescent="0.25">
      <c r="A251" s="7">
        <v>239</v>
      </c>
      <c r="B251" s="215" t="s">
        <v>3649</v>
      </c>
      <c r="C251" s="14" t="s">
        <v>5</v>
      </c>
      <c r="D251" s="231"/>
      <c r="E251" s="268"/>
      <c r="F251" s="215" t="str">
        <f t="shared" si="6"/>
        <v>N/A</v>
      </c>
      <c r="G251" s="6"/>
      <c r="AA251" s="15" t="str">
        <f t="shared" si="7"/>
        <v/>
      </c>
      <c r="AB251" s="15" t="str">
        <f>IF(LEN($AA251)=0,"N",IF(LEN($AA251)&gt;1,"Error -- Availability entered in an incorrect format",IF($AA251='Control Panel'!$F$36,$AA251,IF($AA251='Control Panel'!$F$37,$AA251,IF($AA251='Control Panel'!$F$38,$AA251,IF($AA251='Control Panel'!$F$39,$AA251,IF($AA251='Control Panel'!$F$40,$AA251,IF($AA251='Control Panel'!$F$41,$AA251,"Error -- Availability entered in an incorrect format"))))))))</f>
        <v>N</v>
      </c>
    </row>
    <row r="252" spans="1:28" s="15" customFormat="1" ht="45" x14ac:dyDescent="0.25">
      <c r="A252" s="7">
        <v>240</v>
      </c>
      <c r="B252" s="215" t="s">
        <v>3650</v>
      </c>
      <c r="C252" s="14" t="s">
        <v>5</v>
      </c>
      <c r="D252" s="231"/>
      <c r="E252" s="268"/>
      <c r="F252" s="215" t="str">
        <f t="shared" si="6"/>
        <v>N/A</v>
      </c>
      <c r="G252" s="6"/>
      <c r="AA252" s="15" t="str">
        <f t="shared" si="7"/>
        <v/>
      </c>
      <c r="AB252" s="15" t="str">
        <f>IF(LEN($AA252)=0,"N",IF(LEN($AA252)&gt;1,"Error -- Availability entered in an incorrect format",IF($AA252='Control Panel'!$F$36,$AA252,IF($AA252='Control Panel'!$F$37,$AA252,IF($AA252='Control Panel'!$F$38,$AA252,IF($AA252='Control Panel'!$F$39,$AA252,IF($AA252='Control Panel'!$F$40,$AA252,IF($AA252='Control Panel'!$F$41,$AA252,"Error -- Availability entered in an incorrect format"))))))))</f>
        <v>N</v>
      </c>
    </row>
    <row r="253" spans="1:28" s="15" customFormat="1" ht="60" x14ac:dyDescent="0.25">
      <c r="A253" s="7">
        <v>241</v>
      </c>
      <c r="B253" s="215" t="s">
        <v>3651</v>
      </c>
      <c r="C253" s="14" t="s">
        <v>5</v>
      </c>
      <c r="D253" s="231"/>
      <c r="E253" s="268"/>
      <c r="F253" s="215" t="str">
        <f t="shared" si="6"/>
        <v>N/A</v>
      </c>
      <c r="G253" s="6"/>
      <c r="AA253" s="15" t="str">
        <f t="shared" si="7"/>
        <v/>
      </c>
      <c r="AB253" s="15" t="str">
        <f>IF(LEN($AA253)=0,"N",IF(LEN($AA253)&gt;1,"Error -- Availability entered in an incorrect format",IF($AA253='Control Panel'!$F$36,$AA253,IF($AA253='Control Panel'!$F$37,$AA253,IF($AA253='Control Panel'!$F$38,$AA253,IF($AA253='Control Panel'!$F$39,$AA253,IF($AA253='Control Panel'!$F$40,$AA253,IF($AA253='Control Panel'!$F$41,$AA253,"Error -- Availability entered in an incorrect format"))))))))</f>
        <v>N</v>
      </c>
    </row>
    <row r="254" spans="1:28" s="15" customFormat="1" ht="30" x14ac:dyDescent="0.25">
      <c r="A254" s="7">
        <v>242</v>
      </c>
      <c r="B254" s="10" t="s">
        <v>3652</v>
      </c>
      <c r="C254" s="14" t="s">
        <v>5</v>
      </c>
      <c r="D254" s="231"/>
      <c r="E254" s="268"/>
      <c r="F254" s="215" t="str">
        <f t="shared" si="6"/>
        <v>N/A</v>
      </c>
      <c r="G254" s="6"/>
      <c r="AA254" s="15" t="str">
        <f t="shared" si="7"/>
        <v/>
      </c>
      <c r="AB254" s="15" t="str">
        <f>IF(LEN($AA254)=0,"N",IF(LEN($AA254)&gt;1,"Error -- Availability entered in an incorrect format",IF($AA254='Control Panel'!$F$36,$AA254,IF($AA254='Control Panel'!$F$37,$AA254,IF($AA254='Control Panel'!$F$38,$AA254,IF($AA254='Control Panel'!$F$39,$AA254,IF($AA254='Control Panel'!$F$40,$AA254,IF($AA254='Control Panel'!$F$41,$AA254,"Error -- Availability entered in an incorrect format"))))))))</f>
        <v>N</v>
      </c>
    </row>
    <row r="255" spans="1:28" s="15" customFormat="1" ht="30" x14ac:dyDescent="0.25">
      <c r="A255" s="7">
        <v>243</v>
      </c>
      <c r="B255" s="10" t="s">
        <v>3653</v>
      </c>
      <c r="C255" s="14" t="s">
        <v>5</v>
      </c>
      <c r="D255" s="231"/>
      <c r="E255" s="268"/>
      <c r="F255" s="215" t="str">
        <f t="shared" si="6"/>
        <v>N/A</v>
      </c>
      <c r="G255" s="6"/>
      <c r="AA255" s="15" t="str">
        <f t="shared" si="7"/>
        <v/>
      </c>
      <c r="AB255" s="15" t="str">
        <f>IF(LEN($AA255)=0,"N",IF(LEN($AA255)&gt;1,"Error -- Availability entered in an incorrect format",IF($AA255='Control Panel'!$F$36,$AA255,IF($AA255='Control Panel'!$F$37,$AA255,IF($AA255='Control Panel'!$F$38,$AA255,IF($AA255='Control Panel'!$F$39,$AA255,IF($AA255='Control Panel'!$F$40,$AA255,IF($AA255='Control Panel'!$F$41,$AA255,"Error -- Availability entered in an incorrect format"))))))))</f>
        <v>N</v>
      </c>
    </row>
    <row r="256" spans="1:28" s="15" customFormat="1" ht="30" x14ac:dyDescent="0.25">
      <c r="A256" s="7">
        <v>244</v>
      </c>
      <c r="B256" s="10" t="s">
        <v>3654</v>
      </c>
      <c r="C256" s="14" t="s">
        <v>6</v>
      </c>
      <c r="D256" s="231"/>
      <c r="E256" s="268"/>
      <c r="F256" s="215" t="str">
        <f t="shared" si="6"/>
        <v>N/A</v>
      </c>
      <c r="G256" s="6"/>
      <c r="AA256" s="15" t="str">
        <f t="shared" si="7"/>
        <v/>
      </c>
      <c r="AB256" s="15" t="str">
        <f>IF(LEN($AA256)=0,"N",IF(LEN($AA256)&gt;1,"Error -- Availability entered in an incorrect format",IF($AA256='Control Panel'!$F$36,$AA256,IF($AA256='Control Panel'!$F$37,$AA256,IF($AA256='Control Panel'!$F$38,$AA256,IF($AA256='Control Panel'!$F$39,$AA256,IF($AA256='Control Panel'!$F$40,$AA256,IF($AA256='Control Panel'!$F$41,$AA256,"Error -- Availability entered in an incorrect format"))))))))</f>
        <v>N</v>
      </c>
    </row>
    <row r="257" spans="1:28" s="15" customFormat="1" ht="45" x14ac:dyDescent="0.25">
      <c r="A257" s="7">
        <v>245</v>
      </c>
      <c r="B257" s="10" t="s">
        <v>3655</v>
      </c>
      <c r="C257" s="14" t="s">
        <v>5</v>
      </c>
      <c r="D257" s="231"/>
      <c r="E257" s="268"/>
      <c r="F257" s="215" t="str">
        <f t="shared" si="6"/>
        <v>N/A</v>
      </c>
      <c r="G257" s="6"/>
      <c r="AA257" s="15" t="str">
        <f t="shared" si="7"/>
        <v/>
      </c>
      <c r="AB257" s="15" t="str">
        <f>IF(LEN($AA257)=0,"N",IF(LEN($AA257)&gt;1,"Error -- Availability entered in an incorrect format",IF($AA257='Control Panel'!$F$36,$AA257,IF($AA257='Control Panel'!$F$37,$AA257,IF($AA257='Control Panel'!$F$38,$AA257,IF($AA257='Control Panel'!$F$39,$AA257,IF($AA257='Control Panel'!$F$40,$AA257,IF($AA257='Control Panel'!$F$41,$AA257,"Error -- Availability entered in an incorrect format"))))))))</f>
        <v>N</v>
      </c>
    </row>
    <row r="258" spans="1:28" s="15" customFormat="1" ht="30" x14ac:dyDescent="0.25">
      <c r="A258" s="7">
        <v>246</v>
      </c>
      <c r="B258" s="10" t="s">
        <v>3656</v>
      </c>
      <c r="C258" s="14" t="s">
        <v>6</v>
      </c>
      <c r="D258" s="231"/>
      <c r="E258" s="268"/>
      <c r="F258" s="215" t="str">
        <f t="shared" si="6"/>
        <v>N/A</v>
      </c>
      <c r="G258" s="6"/>
      <c r="AA258" s="15" t="str">
        <f t="shared" si="7"/>
        <v/>
      </c>
      <c r="AB258" s="15" t="str">
        <f>IF(LEN($AA258)=0,"N",IF(LEN($AA258)&gt;1,"Error -- Availability entered in an incorrect format",IF($AA258='Control Panel'!$F$36,$AA258,IF($AA258='Control Panel'!$F$37,$AA258,IF($AA258='Control Panel'!$F$38,$AA258,IF($AA258='Control Panel'!$F$39,$AA258,IF($AA258='Control Panel'!$F$40,$AA258,IF($AA258='Control Panel'!$F$41,$AA258,"Error -- Availability entered in an incorrect format"))))))))</f>
        <v>N</v>
      </c>
    </row>
    <row r="259" spans="1:28" s="15" customFormat="1" ht="30" x14ac:dyDescent="0.25">
      <c r="A259" s="7">
        <v>247</v>
      </c>
      <c r="B259" s="10" t="s">
        <v>3657</v>
      </c>
      <c r="C259" s="14" t="s">
        <v>5</v>
      </c>
      <c r="D259" s="231"/>
      <c r="E259" s="268"/>
      <c r="F259" s="215" t="str">
        <f t="shared" si="6"/>
        <v>N/A</v>
      </c>
      <c r="G259" s="6"/>
      <c r="AA259" s="15" t="str">
        <f t="shared" si="7"/>
        <v/>
      </c>
      <c r="AB259" s="15" t="str">
        <f>IF(LEN($AA259)=0,"N",IF(LEN($AA259)&gt;1,"Error -- Availability entered in an incorrect format",IF($AA259='Control Panel'!$F$36,$AA259,IF($AA259='Control Panel'!$F$37,$AA259,IF($AA259='Control Panel'!$F$38,$AA259,IF($AA259='Control Panel'!$F$39,$AA259,IF($AA259='Control Panel'!$F$40,$AA259,IF($AA259='Control Panel'!$F$41,$AA259,"Error -- Availability entered in an incorrect format"))))))))</f>
        <v>N</v>
      </c>
    </row>
    <row r="260" spans="1:28" s="15" customFormat="1" x14ac:dyDescent="0.25">
      <c r="A260" s="7">
        <v>248</v>
      </c>
      <c r="B260" s="10" t="s">
        <v>3658</v>
      </c>
      <c r="C260" s="14" t="s">
        <v>5</v>
      </c>
      <c r="D260" s="231"/>
      <c r="E260" s="268"/>
      <c r="F260" s="215" t="str">
        <f t="shared" si="6"/>
        <v>N/A</v>
      </c>
      <c r="G260" s="6"/>
      <c r="AA260" s="15" t="str">
        <f t="shared" si="7"/>
        <v/>
      </c>
      <c r="AB260" s="15" t="str">
        <f>IF(LEN($AA260)=0,"N",IF(LEN($AA260)&gt;1,"Error -- Availability entered in an incorrect format",IF($AA260='Control Panel'!$F$36,$AA260,IF($AA260='Control Panel'!$F$37,$AA260,IF($AA260='Control Panel'!$F$38,$AA260,IF($AA260='Control Panel'!$F$39,$AA260,IF($AA260='Control Panel'!$F$40,$AA260,IF($AA260='Control Panel'!$F$41,$AA260,"Error -- Availability entered in an incorrect format"))))))))</f>
        <v>N</v>
      </c>
    </row>
    <row r="261" spans="1:28" s="15" customFormat="1" x14ac:dyDescent="0.25">
      <c r="A261" s="7">
        <v>249</v>
      </c>
      <c r="B261" s="10" t="s">
        <v>3659</v>
      </c>
      <c r="C261" s="14" t="s">
        <v>5</v>
      </c>
      <c r="D261" s="231"/>
      <c r="E261" s="268"/>
      <c r="F261" s="215" t="str">
        <f t="shared" si="6"/>
        <v>N/A</v>
      </c>
      <c r="G261" s="6"/>
      <c r="AA261" s="15" t="str">
        <f t="shared" si="7"/>
        <v/>
      </c>
      <c r="AB261" s="15" t="str">
        <f>IF(LEN($AA261)=0,"N",IF(LEN($AA261)&gt;1,"Error -- Availability entered in an incorrect format",IF($AA261='Control Panel'!$F$36,$AA261,IF($AA261='Control Panel'!$F$37,$AA261,IF($AA261='Control Panel'!$F$38,$AA261,IF($AA261='Control Panel'!$F$39,$AA261,IF($AA261='Control Panel'!$F$40,$AA261,IF($AA261='Control Panel'!$F$41,$AA261,"Error -- Availability entered in an incorrect format"))))))))</f>
        <v>N</v>
      </c>
    </row>
    <row r="262" spans="1:28" s="15" customFormat="1" ht="45" x14ac:dyDescent="0.25">
      <c r="A262" s="7">
        <v>250</v>
      </c>
      <c r="B262" s="10" t="s">
        <v>3660</v>
      </c>
      <c r="C262" s="14" t="s">
        <v>6</v>
      </c>
      <c r="D262" s="231"/>
      <c r="E262" s="268"/>
      <c r="F262" s="215" t="str">
        <f t="shared" si="6"/>
        <v>N/A</v>
      </c>
      <c r="G262" s="6"/>
      <c r="AA262" s="15" t="str">
        <f t="shared" si="7"/>
        <v/>
      </c>
      <c r="AB262" s="15" t="str">
        <f>IF(LEN($AA262)=0,"N",IF(LEN($AA262)&gt;1,"Error -- Availability entered in an incorrect format",IF($AA262='Control Panel'!$F$36,$AA262,IF($AA262='Control Panel'!$F$37,$AA262,IF($AA262='Control Panel'!$F$38,$AA262,IF($AA262='Control Panel'!$F$39,$AA262,IF($AA262='Control Panel'!$F$40,$AA262,IF($AA262='Control Panel'!$F$41,$AA262,"Error -- Availability entered in an incorrect format"))))))))</f>
        <v>N</v>
      </c>
    </row>
    <row r="263" spans="1:28" s="15" customFormat="1" ht="30" x14ac:dyDescent="0.25">
      <c r="A263" s="7">
        <v>251</v>
      </c>
      <c r="B263" s="10" t="s">
        <v>3661</v>
      </c>
      <c r="C263" s="14" t="s">
        <v>6</v>
      </c>
      <c r="D263" s="231"/>
      <c r="E263" s="268"/>
      <c r="F263" s="215" t="str">
        <f t="shared" si="6"/>
        <v>N/A</v>
      </c>
      <c r="G263" s="6"/>
      <c r="AA263" s="15" t="str">
        <f t="shared" si="7"/>
        <v/>
      </c>
      <c r="AB263" s="15" t="str">
        <f>IF(LEN($AA263)=0,"N",IF(LEN($AA263)&gt;1,"Error -- Availability entered in an incorrect format",IF($AA263='Control Panel'!$F$36,$AA263,IF($AA263='Control Panel'!$F$37,$AA263,IF($AA263='Control Panel'!$F$38,$AA263,IF($AA263='Control Panel'!$F$39,$AA263,IF($AA263='Control Panel'!$F$40,$AA263,IF($AA263='Control Panel'!$F$41,$AA263,"Error -- Availability entered in an incorrect format"))))))))</f>
        <v>N</v>
      </c>
    </row>
    <row r="264" spans="1:28" s="15" customFormat="1" ht="45" x14ac:dyDescent="0.25">
      <c r="A264" s="7">
        <v>252</v>
      </c>
      <c r="B264" s="10" t="s">
        <v>3662</v>
      </c>
      <c r="C264" s="14" t="s">
        <v>6</v>
      </c>
      <c r="D264" s="231"/>
      <c r="E264" s="268"/>
      <c r="F264" s="215" t="str">
        <f t="shared" si="6"/>
        <v>N/A</v>
      </c>
      <c r="G264" s="6"/>
      <c r="AA264" s="15" t="str">
        <f t="shared" si="7"/>
        <v/>
      </c>
      <c r="AB264" s="15" t="str">
        <f>IF(LEN($AA264)=0,"N",IF(LEN($AA264)&gt;1,"Error -- Availability entered in an incorrect format",IF($AA264='Control Panel'!$F$36,$AA264,IF($AA264='Control Panel'!$F$37,$AA264,IF($AA264='Control Panel'!$F$38,$AA264,IF($AA264='Control Panel'!$F$39,$AA264,IF($AA264='Control Panel'!$F$40,$AA264,IF($AA264='Control Panel'!$F$41,$AA264,"Error -- Availability entered in an incorrect format"))))))))</f>
        <v>N</v>
      </c>
    </row>
    <row r="265" spans="1:28" s="15" customFormat="1" ht="30" x14ac:dyDescent="0.25">
      <c r="A265" s="7">
        <v>253</v>
      </c>
      <c r="B265" s="10" t="s">
        <v>3663</v>
      </c>
      <c r="C265" s="14" t="s">
        <v>5</v>
      </c>
      <c r="D265" s="231"/>
      <c r="E265" s="268"/>
      <c r="F265" s="215" t="str">
        <f t="shared" si="6"/>
        <v>N/A</v>
      </c>
      <c r="G265" s="6"/>
      <c r="AA265" s="15" t="str">
        <f t="shared" si="7"/>
        <v/>
      </c>
      <c r="AB265" s="15" t="str">
        <f>IF(LEN($AA265)=0,"N",IF(LEN($AA265)&gt;1,"Error -- Availability entered in an incorrect format",IF($AA265='Control Panel'!$F$36,$AA265,IF($AA265='Control Panel'!$F$37,$AA265,IF($AA265='Control Panel'!$F$38,$AA265,IF($AA265='Control Panel'!$F$39,$AA265,IF($AA265='Control Panel'!$F$40,$AA265,IF($AA265='Control Panel'!$F$41,$AA265,"Error -- Availability entered in an incorrect format"))))))))</f>
        <v>N</v>
      </c>
    </row>
    <row r="266" spans="1:28" s="15" customFormat="1" ht="30" x14ac:dyDescent="0.25">
      <c r="A266" s="7">
        <v>254</v>
      </c>
      <c r="B266" s="10" t="s">
        <v>3664</v>
      </c>
      <c r="C266" s="14" t="s">
        <v>5</v>
      </c>
      <c r="D266" s="231"/>
      <c r="E266" s="268"/>
      <c r="F266" s="215" t="str">
        <f t="shared" si="6"/>
        <v>N/A</v>
      </c>
      <c r="G266" s="6"/>
      <c r="AA266" s="15" t="str">
        <f t="shared" si="7"/>
        <v/>
      </c>
      <c r="AB266" s="15" t="str">
        <f>IF(LEN($AA266)=0,"N",IF(LEN($AA266)&gt;1,"Error -- Availability entered in an incorrect format",IF($AA266='Control Panel'!$F$36,$AA266,IF($AA266='Control Panel'!$F$37,$AA266,IF($AA266='Control Panel'!$F$38,$AA266,IF($AA266='Control Panel'!$F$39,$AA266,IF($AA266='Control Panel'!$F$40,$AA266,IF($AA266='Control Panel'!$F$41,$AA266,"Error -- Availability entered in an incorrect format"))))))))</f>
        <v>N</v>
      </c>
    </row>
    <row r="267" spans="1:28" s="15" customFormat="1" x14ac:dyDescent="0.25">
      <c r="A267" s="7">
        <v>255</v>
      </c>
      <c r="B267" s="263" t="s">
        <v>3665</v>
      </c>
      <c r="C267" s="14"/>
      <c r="D267" s="231"/>
      <c r="E267" s="268"/>
      <c r="F267" s="215" t="str">
        <f t="shared" si="6"/>
        <v>N/A</v>
      </c>
      <c r="G267" s="6"/>
      <c r="AA267" s="15" t="str">
        <f t="shared" si="7"/>
        <v/>
      </c>
      <c r="AB267" s="15" t="str">
        <f>IF(LEN($AA267)=0,"N",IF(LEN($AA267)&gt;1,"Error -- Availability entered in an incorrect format",IF($AA267='Control Panel'!$F$36,$AA267,IF($AA267='Control Panel'!$F$37,$AA267,IF($AA267='Control Panel'!$F$38,$AA267,IF($AA267='Control Panel'!$F$39,$AA267,IF($AA267='Control Panel'!$F$40,$AA267,IF($AA267='Control Panel'!$F$41,$AA267,"Error -- Availability entered in an incorrect format"))))))))</f>
        <v>N</v>
      </c>
    </row>
    <row r="268" spans="1:28" s="15" customFormat="1" ht="60" x14ac:dyDescent="0.25">
      <c r="A268" s="7">
        <v>256</v>
      </c>
      <c r="B268" s="215" t="s">
        <v>3666</v>
      </c>
      <c r="C268" s="14" t="s">
        <v>6</v>
      </c>
      <c r="D268" s="231"/>
      <c r="E268" s="268"/>
      <c r="F268" s="215" t="str">
        <f t="shared" si="6"/>
        <v>N/A</v>
      </c>
      <c r="G268" s="6"/>
      <c r="AA268" s="15" t="str">
        <f t="shared" si="7"/>
        <v/>
      </c>
      <c r="AB268" s="15" t="str">
        <f>IF(LEN($AA268)=0,"N",IF(LEN($AA268)&gt;1,"Error -- Availability entered in an incorrect format",IF($AA268='Control Panel'!$F$36,$AA268,IF($AA268='Control Panel'!$F$37,$AA268,IF($AA268='Control Panel'!$F$38,$AA268,IF($AA268='Control Panel'!$F$39,$AA268,IF($AA268='Control Panel'!$F$40,$AA268,IF($AA268='Control Panel'!$F$41,$AA268,"Error -- Availability entered in an incorrect format"))))))))</f>
        <v>N</v>
      </c>
    </row>
    <row r="269" spans="1:28" s="15" customFormat="1" x14ac:dyDescent="0.25">
      <c r="A269" s="7">
        <v>257</v>
      </c>
      <c r="B269" s="215" t="s">
        <v>3667</v>
      </c>
      <c r="C269" s="14" t="s">
        <v>6</v>
      </c>
      <c r="D269" s="231"/>
      <c r="E269" s="268"/>
      <c r="F269" s="215" t="str">
        <f t="shared" si="6"/>
        <v>N/A</v>
      </c>
      <c r="G269" s="6"/>
      <c r="AA269" s="15" t="str">
        <f t="shared" si="7"/>
        <v/>
      </c>
      <c r="AB269" s="15" t="str">
        <f>IF(LEN($AA269)=0,"N",IF(LEN($AA269)&gt;1,"Error -- Availability entered in an incorrect format",IF($AA269='Control Panel'!$F$36,$AA269,IF($AA269='Control Panel'!$F$37,$AA269,IF($AA269='Control Panel'!$F$38,$AA269,IF($AA269='Control Panel'!$F$39,$AA269,IF($AA269='Control Panel'!$F$40,$AA269,IF($AA269='Control Panel'!$F$41,$AA269,"Error -- Availability entered in an incorrect format"))))))))</f>
        <v>N</v>
      </c>
    </row>
    <row r="270" spans="1:28" s="15" customFormat="1" ht="45" x14ac:dyDescent="0.25">
      <c r="A270" s="7">
        <v>258</v>
      </c>
      <c r="B270" s="215" t="s">
        <v>4443</v>
      </c>
      <c r="C270" s="14" t="s">
        <v>6</v>
      </c>
      <c r="D270" s="231"/>
      <c r="E270" s="268"/>
      <c r="F270" s="215" t="str">
        <f t="shared" ref="F270:F333" si="8">IF($D$10=$A$9,"N/A",$D$10)</f>
        <v>N/A</v>
      </c>
      <c r="G270" s="6"/>
      <c r="AA270" s="15" t="str">
        <f t="shared" ref="AA270:AA333" si="9">TRIM($D270)</f>
        <v/>
      </c>
      <c r="AB270" s="15" t="str">
        <f>IF(LEN($AA270)=0,"N",IF(LEN($AA270)&gt;1,"Error -- Availability entered in an incorrect format",IF($AA270='Control Panel'!$F$36,$AA270,IF($AA270='Control Panel'!$F$37,$AA270,IF($AA270='Control Panel'!$F$38,$AA270,IF($AA270='Control Panel'!$F$39,$AA270,IF($AA270='Control Panel'!$F$40,$AA270,IF($AA270='Control Panel'!$F$41,$AA270,"Error -- Availability entered in an incorrect format"))))))))</f>
        <v>N</v>
      </c>
    </row>
    <row r="271" spans="1:28" s="15" customFormat="1" ht="30" x14ac:dyDescent="0.25">
      <c r="A271" s="7">
        <v>259</v>
      </c>
      <c r="B271" s="215" t="s">
        <v>3668</v>
      </c>
      <c r="C271" s="14" t="s">
        <v>6</v>
      </c>
      <c r="D271" s="231"/>
      <c r="E271" s="268"/>
      <c r="F271" s="215" t="str">
        <f t="shared" si="8"/>
        <v>N/A</v>
      </c>
      <c r="G271" s="6"/>
      <c r="AA271" s="15" t="str">
        <f t="shared" si="9"/>
        <v/>
      </c>
      <c r="AB271" s="15" t="str">
        <f>IF(LEN($AA271)=0,"N",IF(LEN($AA271)&gt;1,"Error -- Availability entered in an incorrect format",IF($AA271='Control Panel'!$F$36,$AA271,IF($AA271='Control Panel'!$F$37,$AA271,IF($AA271='Control Panel'!$F$38,$AA271,IF($AA271='Control Panel'!$F$39,$AA271,IF($AA271='Control Panel'!$F$40,$AA271,IF($AA271='Control Panel'!$F$41,$AA271,"Error -- Availability entered in an incorrect format"))))))))</f>
        <v>N</v>
      </c>
    </row>
    <row r="272" spans="1:28" s="15" customFormat="1" ht="45" x14ac:dyDescent="0.25">
      <c r="A272" s="7">
        <v>260</v>
      </c>
      <c r="B272" s="215" t="s">
        <v>3669</v>
      </c>
      <c r="C272" s="14" t="s">
        <v>6</v>
      </c>
      <c r="D272" s="231"/>
      <c r="E272" s="268"/>
      <c r="F272" s="215" t="str">
        <f t="shared" si="8"/>
        <v>N/A</v>
      </c>
      <c r="G272" s="6"/>
      <c r="AA272" s="15" t="str">
        <f t="shared" si="9"/>
        <v/>
      </c>
      <c r="AB272" s="15" t="str">
        <f>IF(LEN($AA272)=0,"N",IF(LEN($AA272)&gt;1,"Error -- Availability entered in an incorrect format",IF($AA272='Control Panel'!$F$36,$AA272,IF($AA272='Control Panel'!$F$37,$AA272,IF($AA272='Control Panel'!$F$38,$AA272,IF($AA272='Control Panel'!$F$39,$AA272,IF($AA272='Control Panel'!$F$40,$AA272,IF($AA272='Control Panel'!$F$41,$AA272,"Error -- Availability entered in an incorrect format"))))))))</f>
        <v>N</v>
      </c>
    </row>
    <row r="273" spans="1:28" s="15" customFormat="1" ht="30" x14ac:dyDescent="0.25">
      <c r="A273" s="7">
        <v>261</v>
      </c>
      <c r="B273" s="215" t="s">
        <v>3670</v>
      </c>
      <c r="C273" s="14" t="s">
        <v>6</v>
      </c>
      <c r="D273" s="231"/>
      <c r="E273" s="268"/>
      <c r="F273" s="215" t="str">
        <f t="shared" si="8"/>
        <v>N/A</v>
      </c>
      <c r="G273" s="6"/>
      <c r="AA273" s="15" t="str">
        <f t="shared" si="9"/>
        <v/>
      </c>
      <c r="AB273" s="15" t="str">
        <f>IF(LEN($AA273)=0,"N",IF(LEN($AA273)&gt;1,"Error -- Availability entered in an incorrect format",IF($AA273='Control Panel'!$F$36,$AA273,IF($AA273='Control Panel'!$F$37,$AA273,IF($AA273='Control Panel'!$F$38,$AA273,IF($AA273='Control Panel'!$F$39,$AA273,IF($AA273='Control Panel'!$F$40,$AA273,IF($AA273='Control Panel'!$F$41,$AA273,"Error -- Availability entered in an incorrect format"))))))))</f>
        <v>N</v>
      </c>
    </row>
    <row r="274" spans="1:28" s="15" customFormat="1" x14ac:dyDescent="0.25">
      <c r="A274" s="7">
        <v>262</v>
      </c>
      <c r="B274" s="215" t="s">
        <v>3671</v>
      </c>
      <c r="C274" s="14" t="s">
        <v>6</v>
      </c>
      <c r="D274" s="231"/>
      <c r="E274" s="268"/>
      <c r="F274" s="215" t="str">
        <f t="shared" si="8"/>
        <v>N/A</v>
      </c>
      <c r="G274" s="6"/>
      <c r="AA274" s="15" t="str">
        <f t="shared" si="9"/>
        <v/>
      </c>
      <c r="AB274" s="15" t="str">
        <f>IF(LEN($AA274)=0,"N",IF(LEN($AA274)&gt;1,"Error -- Availability entered in an incorrect format",IF($AA274='Control Panel'!$F$36,$AA274,IF($AA274='Control Panel'!$F$37,$AA274,IF($AA274='Control Panel'!$F$38,$AA274,IF($AA274='Control Panel'!$F$39,$AA274,IF($AA274='Control Panel'!$F$40,$AA274,IF($AA274='Control Panel'!$F$41,$AA274,"Error -- Availability entered in an incorrect format"))))))))</f>
        <v>N</v>
      </c>
    </row>
    <row r="275" spans="1:28" s="15" customFormat="1" ht="30" x14ac:dyDescent="0.25">
      <c r="A275" s="7">
        <v>263</v>
      </c>
      <c r="B275" s="215" t="s">
        <v>3672</v>
      </c>
      <c r="C275" s="14" t="s">
        <v>6</v>
      </c>
      <c r="D275" s="231"/>
      <c r="E275" s="268"/>
      <c r="F275" s="215" t="str">
        <f t="shared" si="8"/>
        <v>N/A</v>
      </c>
      <c r="G275" s="6"/>
      <c r="AA275" s="15" t="str">
        <f t="shared" si="9"/>
        <v/>
      </c>
      <c r="AB275" s="15" t="str">
        <f>IF(LEN($AA275)=0,"N",IF(LEN($AA275)&gt;1,"Error -- Availability entered in an incorrect format",IF($AA275='Control Panel'!$F$36,$AA275,IF($AA275='Control Panel'!$F$37,$AA275,IF($AA275='Control Panel'!$F$38,$AA275,IF($AA275='Control Panel'!$F$39,$AA275,IF($AA275='Control Panel'!$F$40,$AA275,IF($AA275='Control Panel'!$F$41,$AA275,"Error -- Availability entered in an incorrect format"))))))))</f>
        <v>N</v>
      </c>
    </row>
    <row r="276" spans="1:28" s="15" customFormat="1" ht="30" x14ac:dyDescent="0.25">
      <c r="A276" s="7">
        <v>264</v>
      </c>
      <c r="B276" s="215" t="s">
        <v>3673</v>
      </c>
      <c r="C276" s="14" t="s">
        <v>6</v>
      </c>
      <c r="D276" s="231"/>
      <c r="E276" s="268"/>
      <c r="F276" s="215" t="str">
        <f t="shared" si="8"/>
        <v>N/A</v>
      </c>
      <c r="G276" s="6"/>
      <c r="AA276" s="15" t="str">
        <f t="shared" si="9"/>
        <v/>
      </c>
      <c r="AB276" s="15" t="str">
        <f>IF(LEN($AA276)=0,"N",IF(LEN($AA276)&gt;1,"Error -- Availability entered in an incorrect format",IF($AA276='Control Panel'!$F$36,$AA276,IF($AA276='Control Panel'!$F$37,$AA276,IF($AA276='Control Panel'!$F$38,$AA276,IF($AA276='Control Panel'!$F$39,$AA276,IF($AA276='Control Panel'!$F$40,$AA276,IF($AA276='Control Panel'!$F$41,$AA276,"Error -- Availability entered in an incorrect format"))))))))</f>
        <v>N</v>
      </c>
    </row>
    <row r="277" spans="1:28" s="15" customFormat="1" ht="30" x14ac:dyDescent="0.25">
      <c r="A277" s="7">
        <v>265</v>
      </c>
      <c r="B277" s="215" t="s">
        <v>3674</v>
      </c>
      <c r="C277" s="14" t="s">
        <v>6</v>
      </c>
      <c r="D277" s="231"/>
      <c r="E277" s="268"/>
      <c r="F277" s="215" t="str">
        <f t="shared" si="8"/>
        <v>N/A</v>
      </c>
      <c r="G277" s="6"/>
      <c r="AA277" s="15" t="str">
        <f t="shared" si="9"/>
        <v/>
      </c>
      <c r="AB277" s="15" t="str">
        <f>IF(LEN($AA277)=0,"N",IF(LEN($AA277)&gt;1,"Error -- Availability entered in an incorrect format",IF($AA277='Control Panel'!$F$36,$AA277,IF($AA277='Control Panel'!$F$37,$AA277,IF($AA277='Control Panel'!$F$38,$AA277,IF($AA277='Control Panel'!$F$39,$AA277,IF($AA277='Control Panel'!$F$40,$AA277,IF($AA277='Control Panel'!$F$41,$AA277,"Error -- Availability entered in an incorrect format"))))))))</f>
        <v>N</v>
      </c>
    </row>
    <row r="278" spans="1:28" s="15" customFormat="1" ht="45" x14ac:dyDescent="0.25">
      <c r="A278" s="7">
        <v>266</v>
      </c>
      <c r="B278" s="215" t="s">
        <v>3675</v>
      </c>
      <c r="C278" s="14" t="s">
        <v>6</v>
      </c>
      <c r="D278" s="231"/>
      <c r="E278" s="268"/>
      <c r="F278" s="215" t="str">
        <f t="shared" si="8"/>
        <v>N/A</v>
      </c>
      <c r="G278" s="6"/>
      <c r="AA278" s="15" t="str">
        <f t="shared" si="9"/>
        <v/>
      </c>
      <c r="AB278" s="15" t="str">
        <f>IF(LEN($AA278)=0,"N",IF(LEN($AA278)&gt;1,"Error -- Availability entered in an incorrect format",IF($AA278='Control Panel'!$F$36,$AA278,IF($AA278='Control Panel'!$F$37,$AA278,IF($AA278='Control Panel'!$F$38,$AA278,IF($AA278='Control Panel'!$F$39,$AA278,IF($AA278='Control Panel'!$F$40,$AA278,IF($AA278='Control Panel'!$F$41,$AA278,"Error -- Availability entered in an incorrect format"))))))))</f>
        <v>N</v>
      </c>
    </row>
    <row r="279" spans="1:28" s="15" customFormat="1" x14ac:dyDescent="0.25">
      <c r="A279" s="7">
        <v>267</v>
      </c>
      <c r="B279" s="215" t="s">
        <v>3676</v>
      </c>
      <c r="C279" s="14" t="s">
        <v>6</v>
      </c>
      <c r="D279" s="231"/>
      <c r="E279" s="268"/>
      <c r="F279" s="215" t="str">
        <f t="shared" si="8"/>
        <v>N/A</v>
      </c>
      <c r="G279" s="6"/>
      <c r="AA279" s="15" t="str">
        <f t="shared" si="9"/>
        <v/>
      </c>
      <c r="AB279" s="15" t="str">
        <f>IF(LEN($AA279)=0,"N",IF(LEN($AA279)&gt;1,"Error -- Availability entered in an incorrect format",IF($AA279='Control Panel'!$F$36,$AA279,IF($AA279='Control Panel'!$F$37,$AA279,IF($AA279='Control Panel'!$F$38,$AA279,IF($AA279='Control Panel'!$F$39,$AA279,IF($AA279='Control Panel'!$F$40,$AA279,IF($AA279='Control Panel'!$F$41,$AA279,"Error -- Availability entered in an incorrect format"))))))))</f>
        <v>N</v>
      </c>
    </row>
    <row r="280" spans="1:28" s="15" customFormat="1" ht="30" x14ac:dyDescent="0.25">
      <c r="A280" s="7">
        <v>268</v>
      </c>
      <c r="B280" s="215" t="s">
        <v>3677</v>
      </c>
      <c r="C280" s="14" t="s">
        <v>6</v>
      </c>
      <c r="D280" s="231"/>
      <c r="E280" s="268"/>
      <c r="F280" s="215" t="str">
        <f t="shared" si="8"/>
        <v>N/A</v>
      </c>
      <c r="G280" s="6"/>
      <c r="AA280" s="15" t="str">
        <f t="shared" si="9"/>
        <v/>
      </c>
      <c r="AB280" s="15" t="str">
        <f>IF(LEN($AA280)=0,"N",IF(LEN($AA280)&gt;1,"Error -- Availability entered in an incorrect format",IF($AA280='Control Panel'!$F$36,$AA280,IF($AA280='Control Panel'!$F$37,$AA280,IF($AA280='Control Panel'!$F$38,$AA280,IF($AA280='Control Panel'!$F$39,$AA280,IF($AA280='Control Panel'!$F$40,$AA280,IF($AA280='Control Panel'!$F$41,$AA280,"Error -- Availability entered in an incorrect format"))))))))</f>
        <v>N</v>
      </c>
    </row>
    <row r="281" spans="1:28" s="15" customFormat="1" x14ac:dyDescent="0.25">
      <c r="A281" s="7">
        <v>269</v>
      </c>
      <c r="B281" s="215" t="s">
        <v>3678</v>
      </c>
      <c r="C281" s="307" t="s">
        <v>212</v>
      </c>
      <c r="D281" s="231"/>
      <c r="E281" s="268"/>
      <c r="F281" s="215" t="str">
        <f t="shared" si="8"/>
        <v>N/A</v>
      </c>
      <c r="G281" s="6"/>
      <c r="AA281" s="15" t="str">
        <f t="shared" si="9"/>
        <v/>
      </c>
      <c r="AB281" s="15" t="str">
        <f>IF(LEN($AA281)=0,"N",IF(LEN($AA281)&gt;1,"Error -- Availability entered in an incorrect format",IF($AA281='Control Panel'!$F$36,$AA281,IF($AA281='Control Panel'!$F$37,$AA281,IF($AA281='Control Panel'!$F$38,$AA281,IF($AA281='Control Panel'!$F$39,$AA281,IF($AA281='Control Panel'!$F$40,$AA281,IF($AA281='Control Panel'!$F$41,$AA281,"Error -- Availability entered in an incorrect format"))))))))</f>
        <v>N</v>
      </c>
    </row>
    <row r="282" spans="1:28" s="15" customFormat="1" x14ac:dyDescent="0.25">
      <c r="A282" s="7">
        <v>270</v>
      </c>
      <c r="B282" s="264" t="s">
        <v>3679</v>
      </c>
      <c r="C282" s="14" t="s">
        <v>6</v>
      </c>
      <c r="D282" s="231"/>
      <c r="E282" s="268"/>
      <c r="F282" s="215" t="str">
        <f t="shared" si="8"/>
        <v>N/A</v>
      </c>
      <c r="G282" s="6"/>
      <c r="AA282" s="15" t="str">
        <f t="shared" si="9"/>
        <v/>
      </c>
      <c r="AB282" s="15" t="str">
        <f>IF(LEN($AA282)=0,"N",IF(LEN($AA282)&gt;1,"Error -- Availability entered in an incorrect format",IF($AA282='Control Panel'!$F$36,$AA282,IF($AA282='Control Panel'!$F$37,$AA282,IF($AA282='Control Panel'!$F$38,$AA282,IF($AA282='Control Panel'!$F$39,$AA282,IF($AA282='Control Panel'!$F$40,$AA282,IF($AA282='Control Panel'!$F$41,$AA282,"Error -- Availability entered in an incorrect format"))))))))</f>
        <v>N</v>
      </c>
    </row>
    <row r="283" spans="1:28" s="15" customFormat="1" x14ac:dyDescent="0.25">
      <c r="A283" s="7">
        <v>271</v>
      </c>
      <c r="B283" s="264" t="s">
        <v>3680</v>
      </c>
      <c r="C283" s="14" t="s">
        <v>6</v>
      </c>
      <c r="D283" s="231"/>
      <c r="E283" s="268"/>
      <c r="F283" s="215" t="str">
        <f t="shared" si="8"/>
        <v>N/A</v>
      </c>
      <c r="G283" s="6"/>
      <c r="AA283" s="15" t="str">
        <f t="shared" si="9"/>
        <v/>
      </c>
      <c r="AB283" s="15" t="str">
        <f>IF(LEN($AA283)=0,"N",IF(LEN($AA283)&gt;1,"Error -- Availability entered in an incorrect format",IF($AA283='Control Panel'!$F$36,$AA283,IF($AA283='Control Panel'!$F$37,$AA283,IF($AA283='Control Panel'!$F$38,$AA283,IF($AA283='Control Panel'!$F$39,$AA283,IF($AA283='Control Panel'!$F$40,$AA283,IF($AA283='Control Panel'!$F$41,$AA283,"Error -- Availability entered in an incorrect format"))))))))</f>
        <v>N</v>
      </c>
    </row>
    <row r="284" spans="1:28" s="15" customFormat="1" x14ac:dyDescent="0.25">
      <c r="A284" s="7">
        <v>272</v>
      </c>
      <c r="B284" s="264" t="s">
        <v>3681</v>
      </c>
      <c r="C284" s="14" t="s">
        <v>6</v>
      </c>
      <c r="D284" s="231"/>
      <c r="E284" s="268"/>
      <c r="F284" s="215" t="str">
        <f t="shared" si="8"/>
        <v>N/A</v>
      </c>
      <c r="G284" s="6"/>
      <c r="AA284" s="15" t="str">
        <f t="shared" si="9"/>
        <v/>
      </c>
      <c r="AB284" s="15" t="str">
        <f>IF(LEN($AA284)=0,"N",IF(LEN($AA284)&gt;1,"Error -- Availability entered in an incorrect format",IF($AA284='Control Panel'!$F$36,$AA284,IF($AA284='Control Panel'!$F$37,$AA284,IF($AA284='Control Panel'!$F$38,$AA284,IF($AA284='Control Panel'!$F$39,$AA284,IF($AA284='Control Panel'!$F$40,$AA284,IF($AA284='Control Panel'!$F$41,$AA284,"Error -- Availability entered in an incorrect format"))))))))</f>
        <v>N</v>
      </c>
    </row>
    <row r="285" spans="1:28" s="15" customFormat="1" x14ac:dyDescent="0.25">
      <c r="A285" s="7">
        <v>273</v>
      </c>
      <c r="B285" s="264" t="s">
        <v>3682</v>
      </c>
      <c r="C285" s="14" t="s">
        <v>6</v>
      </c>
      <c r="D285" s="231"/>
      <c r="E285" s="268"/>
      <c r="F285" s="215" t="str">
        <f t="shared" si="8"/>
        <v>N/A</v>
      </c>
      <c r="G285" s="6"/>
      <c r="AA285" s="15" t="str">
        <f t="shared" si="9"/>
        <v/>
      </c>
      <c r="AB285" s="15" t="str">
        <f>IF(LEN($AA285)=0,"N",IF(LEN($AA285)&gt;1,"Error -- Availability entered in an incorrect format",IF($AA285='Control Panel'!$F$36,$AA285,IF($AA285='Control Panel'!$F$37,$AA285,IF($AA285='Control Panel'!$F$38,$AA285,IF($AA285='Control Panel'!$F$39,$AA285,IF($AA285='Control Panel'!$F$40,$AA285,IF($AA285='Control Panel'!$F$41,$AA285,"Error -- Availability entered in an incorrect format"))))))))</f>
        <v>N</v>
      </c>
    </row>
    <row r="286" spans="1:28" s="15" customFormat="1" x14ac:dyDescent="0.25">
      <c r="A286" s="7">
        <v>274</v>
      </c>
      <c r="B286" s="264" t="s">
        <v>3683</v>
      </c>
      <c r="C286" s="14" t="s">
        <v>6</v>
      </c>
      <c r="D286" s="231"/>
      <c r="E286" s="268"/>
      <c r="F286" s="215" t="str">
        <f t="shared" si="8"/>
        <v>N/A</v>
      </c>
      <c r="G286" s="6"/>
      <c r="AA286" s="15" t="str">
        <f t="shared" si="9"/>
        <v/>
      </c>
      <c r="AB286" s="15" t="str">
        <f>IF(LEN($AA286)=0,"N",IF(LEN($AA286)&gt;1,"Error -- Availability entered in an incorrect format",IF($AA286='Control Panel'!$F$36,$AA286,IF($AA286='Control Panel'!$F$37,$AA286,IF($AA286='Control Panel'!$F$38,$AA286,IF($AA286='Control Panel'!$F$39,$AA286,IF($AA286='Control Panel'!$F$40,$AA286,IF($AA286='Control Panel'!$F$41,$AA286,"Error -- Availability entered in an incorrect format"))))))))</f>
        <v>N</v>
      </c>
    </row>
    <row r="287" spans="1:28" s="15" customFormat="1" x14ac:dyDescent="0.25">
      <c r="A287" s="7">
        <v>275</v>
      </c>
      <c r="B287" s="264" t="s">
        <v>3684</v>
      </c>
      <c r="C287" s="14" t="s">
        <v>6</v>
      </c>
      <c r="D287" s="231"/>
      <c r="E287" s="268"/>
      <c r="F287" s="215" t="str">
        <f t="shared" si="8"/>
        <v>N/A</v>
      </c>
      <c r="G287" s="6"/>
      <c r="AA287" s="15" t="str">
        <f t="shared" si="9"/>
        <v/>
      </c>
      <c r="AB287" s="15" t="str">
        <f>IF(LEN($AA287)=0,"N",IF(LEN($AA287)&gt;1,"Error -- Availability entered in an incorrect format",IF($AA287='Control Panel'!$F$36,$AA287,IF($AA287='Control Panel'!$F$37,$AA287,IF($AA287='Control Panel'!$F$38,$AA287,IF($AA287='Control Panel'!$F$39,$AA287,IF($AA287='Control Panel'!$F$40,$AA287,IF($AA287='Control Panel'!$F$41,$AA287,"Error -- Availability entered in an incorrect format"))))))))</f>
        <v>N</v>
      </c>
    </row>
    <row r="288" spans="1:28" s="15" customFormat="1" x14ac:dyDescent="0.25">
      <c r="A288" s="7">
        <v>276</v>
      </c>
      <c r="B288" s="264" t="s">
        <v>3685</v>
      </c>
      <c r="C288" s="14" t="s">
        <v>6</v>
      </c>
      <c r="D288" s="231"/>
      <c r="E288" s="268"/>
      <c r="F288" s="215" t="str">
        <f t="shared" si="8"/>
        <v>N/A</v>
      </c>
      <c r="G288" s="6"/>
      <c r="AA288" s="15" t="str">
        <f t="shared" si="9"/>
        <v/>
      </c>
      <c r="AB288" s="15" t="str">
        <f>IF(LEN($AA288)=0,"N",IF(LEN($AA288)&gt;1,"Error -- Availability entered in an incorrect format",IF($AA288='Control Panel'!$F$36,$AA288,IF($AA288='Control Panel'!$F$37,$AA288,IF($AA288='Control Panel'!$F$38,$AA288,IF($AA288='Control Panel'!$F$39,$AA288,IF($AA288='Control Panel'!$F$40,$AA288,IF($AA288='Control Panel'!$F$41,$AA288,"Error -- Availability entered in an incorrect format"))))))))</f>
        <v>N</v>
      </c>
    </row>
    <row r="289" spans="1:28" s="15" customFormat="1" x14ac:dyDescent="0.25">
      <c r="A289" s="7">
        <v>277</v>
      </c>
      <c r="B289" s="264" t="s">
        <v>3686</v>
      </c>
      <c r="C289" s="14" t="s">
        <v>6</v>
      </c>
      <c r="D289" s="231"/>
      <c r="E289" s="268"/>
      <c r="F289" s="215" t="str">
        <f t="shared" si="8"/>
        <v>N/A</v>
      </c>
      <c r="G289" s="6"/>
      <c r="AA289" s="15" t="str">
        <f t="shared" si="9"/>
        <v/>
      </c>
      <c r="AB289" s="15" t="str">
        <f>IF(LEN($AA289)=0,"N",IF(LEN($AA289)&gt;1,"Error -- Availability entered in an incorrect format",IF($AA289='Control Panel'!$F$36,$AA289,IF($AA289='Control Panel'!$F$37,$AA289,IF($AA289='Control Panel'!$F$38,$AA289,IF($AA289='Control Panel'!$F$39,$AA289,IF($AA289='Control Panel'!$F$40,$AA289,IF($AA289='Control Panel'!$F$41,$AA289,"Error -- Availability entered in an incorrect format"))))))))</f>
        <v>N</v>
      </c>
    </row>
    <row r="290" spans="1:28" s="15" customFormat="1" x14ac:dyDescent="0.25">
      <c r="A290" s="7">
        <v>278</v>
      </c>
      <c r="B290" s="263" t="s">
        <v>3687</v>
      </c>
      <c r="C290" s="14"/>
      <c r="D290" s="231"/>
      <c r="E290" s="268"/>
      <c r="F290" s="215" t="str">
        <f t="shared" si="8"/>
        <v>N/A</v>
      </c>
      <c r="G290" s="6"/>
      <c r="AA290" s="15" t="str">
        <f t="shared" si="9"/>
        <v/>
      </c>
      <c r="AB290" s="15" t="str">
        <f>IF(LEN($AA290)=0,"N",IF(LEN($AA290)&gt;1,"Error -- Availability entered in an incorrect format",IF($AA290='Control Panel'!$F$36,$AA290,IF($AA290='Control Panel'!$F$37,$AA290,IF($AA290='Control Panel'!$F$38,$AA290,IF($AA290='Control Panel'!$F$39,$AA290,IF($AA290='Control Panel'!$F$40,$AA290,IF($AA290='Control Panel'!$F$41,$AA290,"Error -- Availability entered in an incorrect format"))))))))</f>
        <v>N</v>
      </c>
    </row>
    <row r="291" spans="1:28" s="15" customFormat="1" ht="30" x14ac:dyDescent="0.25">
      <c r="A291" s="7">
        <v>279</v>
      </c>
      <c r="B291" s="10" t="s">
        <v>3688</v>
      </c>
      <c r="C291" s="14" t="s">
        <v>5</v>
      </c>
      <c r="D291" s="231"/>
      <c r="E291" s="268"/>
      <c r="F291" s="215" t="str">
        <f t="shared" si="8"/>
        <v>N/A</v>
      </c>
      <c r="G291" s="6"/>
      <c r="AA291" s="15" t="str">
        <f t="shared" si="9"/>
        <v/>
      </c>
      <c r="AB291" s="15" t="str">
        <f>IF(LEN($AA291)=0,"N",IF(LEN($AA291)&gt;1,"Error -- Availability entered in an incorrect format",IF($AA291='Control Panel'!$F$36,$AA291,IF($AA291='Control Panel'!$F$37,$AA291,IF($AA291='Control Panel'!$F$38,$AA291,IF($AA291='Control Panel'!$F$39,$AA291,IF($AA291='Control Panel'!$F$40,$AA291,IF($AA291='Control Panel'!$F$41,$AA291,"Error -- Availability entered in an incorrect format"))))))))</f>
        <v>N</v>
      </c>
    </row>
    <row r="292" spans="1:28" s="15" customFormat="1" ht="30" x14ac:dyDescent="0.25">
      <c r="A292" s="7">
        <v>280</v>
      </c>
      <c r="B292" s="10" t="s">
        <v>3689</v>
      </c>
      <c r="C292" s="14" t="s">
        <v>5</v>
      </c>
      <c r="D292" s="231"/>
      <c r="E292" s="268"/>
      <c r="F292" s="215" t="str">
        <f t="shared" si="8"/>
        <v>N/A</v>
      </c>
      <c r="G292" s="6"/>
      <c r="AA292" s="15" t="str">
        <f t="shared" si="9"/>
        <v/>
      </c>
      <c r="AB292" s="15" t="str">
        <f>IF(LEN($AA292)=0,"N",IF(LEN($AA292)&gt;1,"Error -- Availability entered in an incorrect format",IF($AA292='Control Panel'!$F$36,$AA292,IF($AA292='Control Panel'!$F$37,$AA292,IF($AA292='Control Panel'!$F$38,$AA292,IF($AA292='Control Panel'!$F$39,$AA292,IF($AA292='Control Panel'!$F$40,$AA292,IF($AA292='Control Panel'!$F$41,$AA292,"Error -- Availability entered in an incorrect format"))))))))</f>
        <v>N</v>
      </c>
    </row>
    <row r="293" spans="1:28" s="15" customFormat="1" x14ac:dyDescent="0.25">
      <c r="A293" s="7">
        <v>281</v>
      </c>
      <c r="B293" s="10" t="s">
        <v>3690</v>
      </c>
      <c r="C293" s="14" t="s">
        <v>5</v>
      </c>
      <c r="D293" s="231"/>
      <c r="E293" s="268"/>
      <c r="F293" s="215" t="str">
        <f t="shared" si="8"/>
        <v>N/A</v>
      </c>
      <c r="G293" s="6"/>
      <c r="AA293" s="15" t="str">
        <f t="shared" si="9"/>
        <v/>
      </c>
      <c r="AB293" s="15" t="str">
        <f>IF(LEN($AA293)=0,"N",IF(LEN($AA293)&gt;1,"Error -- Availability entered in an incorrect format",IF($AA293='Control Panel'!$F$36,$AA293,IF($AA293='Control Panel'!$F$37,$AA293,IF($AA293='Control Panel'!$F$38,$AA293,IF($AA293='Control Panel'!$F$39,$AA293,IF($AA293='Control Panel'!$F$40,$AA293,IF($AA293='Control Panel'!$F$41,$AA293,"Error -- Availability entered in an incorrect format"))))))))</f>
        <v>N</v>
      </c>
    </row>
    <row r="294" spans="1:28" s="15" customFormat="1" ht="45" x14ac:dyDescent="0.25">
      <c r="A294" s="7">
        <v>282</v>
      </c>
      <c r="B294" s="10" t="s">
        <v>3691</v>
      </c>
      <c r="C294" s="14" t="s">
        <v>5</v>
      </c>
      <c r="D294" s="231"/>
      <c r="E294" s="268"/>
      <c r="F294" s="215" t="str">
        <f t="shared" si="8"/>
        <v>N/A</v>
      </c>
      <c r="G294" s="6"/>
      <c r="AA294" s="15" t="str">
        <f t="shared" si="9"/>
        <v/>
      </c>
      <c r="AB294" s="15" t="str">
        <f>IF(LEN($AA294)=0,"N",IF(LEN($AA294)&gt;1,"Error -- Availability entered in an incorrect format",IF($AA294='Control Panel'!$F$36,$AA294,IF($AA294='Control Panel'!$F$37,$AA294,IF($AA294='Control Panel'!$F$38,$AA294,IF($AA294='Control Panel'!$F$39,$AA294,IF($AA294='Control Panel'!$F$40,$AA294,IF($AA294='Control Panel'!$F$41,$AA294,"Error -- Availability entered in an incorrect format"))))))))</f>
        <v>N</v>
      </c>
    </row>
    <row r="295" spans="1:28" s="15" customFormat="1" x14ac:dyDescent="0.25">
      <c r="A295" s="7">
        <v>283</v>
      </c>
      <c r="B295" s="263" t="s">
        <v>3692</v>
      </c>
      <c r="C295" s="14"/>
      <c r="D295" s="231"/>
      <c r="E295" s="268"/>
      <c r="F295" s="215" t="str">
        <f t="shared" si="8"/>
        <v>N/A</v>
      </c>
      <c r="G295" s="6"/>
      <c r="AA295" s="15" t="str">
        <f t="shared" si="9"/>
        <v/>
      </c>
      <c r="AB295" s="15" t="str">
        <f>IF(LEN($AA295)=0,"N",IF(LEN($AA295)&gt;1,"Error -- Availability entered in an incorrect format",IF($AA295='Control Panel'!$F$36,$AA295,IF($AA295='Control Panel'!$F$37,$AA295,IF($AA295='Control Panel'!$F$38,$AA295,IF($AA295='Control Panel'!$F$39,$AA295,IF($AA295='Control Panel'!$F$40,$AA295,IF($AA295='Control Panel'!$F$41,$AA295,"Error -- Availability entered in an incorrect format"))))))))</f>
        <v>N</v>
      </c>
    </row>
    <row r="296" spans="1:28" s="15" customFormat="1" ht="45" x14ac:dyDescent="0.25">
      <c r="A296" s="7">
        <v>284</v>
      </c>
      <c r="B296" s="10" t="s">
        <v>3693</v>
      </c>
      <c r="C296" s="14" t="s">
        <v>5</v>
      </c>
      <c r="D296" s="231"/>
      <c r="E296" s="268"/>
      <c r="F296" s="215" t="str">
        <f t="shared" si="8"/>
        <v>N/A</v>
      </c>
      <c r="G296" s="6"/>
      <c r="AA296" s="15" t="str">
        <f t="shared" si="9"/>
        <v/>
      </c>
      <c r="AB296" s="15" t="str">
        <f>IF(LEN($AA296)=0,"N",IF(LEN($AA296)&gt;1,"Error -- Availability entered in an incorrect format",IF($AA296='Control Panel'!$F$36,$AA296,IF($AA296='Control Panel'!$F$37,$AA296,IF($AA296='Control Panel'!$F$38,$AA296,IF($AA296='Control Panel'!$F$39,$AA296,IF($AA296='Control Panel'!$F$40,$AA296,IF($AA296='Control Panel'!$F$41,$AA296,"Error -- Availability entered in an incorrect format"))))))))</f>
        <v>N</v>
      </c>
    </row>
    <row r="297" spans="1:28" s="15" customFormat="1" ht="60" x14ac:dyDescent="0.25">
      <c r="A297" s="7">
        <v>285</v>
      </c>
      <c r="B297" s="10" t="s">
        <v>3694</v>
      </c>
      <c r="C297" s="14" t="s">
        <v>5</v>
      </c>
      <c r="D297" s="231"/>
      <c r="E297" s="268"/>
      <c r="F297" s="215" t="str">
        <f t="shared" si="8"/>
        <v>N/A</v>
      </c>
      <c r="G297" s="6"/>
      <c r="AA297" s="15" t="str">
        <f t="shared" si="9"/>
        <v/>
      </c>
      <c r="AB297" s="15" t="str">
        <f>IF(LEN($AA297)=0,"N",IF(LEN($AA297)&gt;1,"Error -- Availability entered in an incorrect format",IF($AA297='Control Panel'!$F$36,$AA297,IF($AA297='Control Panel'!$F$37,$AA297,IF($AA297='Control Panel'!$F$38,$AA297,IF($AA297='Control Panel'!$F$39,$AA297,IF($AA297='Control Panel'!$F$40,$AA297,IF($AA297='Control Panel'!$F$41,$AA297,"Error -- Availability entered in an incorrect format"))))))))</f>
        <v>N</v>
      </c>
    </row>
    <row r="298" spans="1:28" s="15" customFormat="1" ht="30" x14ac:dyDescent="0.25">
      <c r="A298" s="7">
        <v>286</v>
      </c>
      <c r="B298" s="10" t="s">
        <v>3695</v>
      </c>
      <c r="C298" s="307" t="s">
        <v>212</v>
      </c>
      <c r="D298" s="231"/>
      <c r="E298" s="268"/>
      <c r="F298" s="215" t="str">
        <f t="shared" si="8"/>
        <v>N/A</v>
      </c>
      <c r="G298" s="6"/>
      <c r="AA298" s="15" t="str">
        <f t="shared" si="9"/>
        <v/>
      </c>
      <c r="AB298" s="15" t="str">
        <f>IF(LEN($AA298)=0,"N",IF(LEN($AA298)&gt;1,"Error -- Availability entered in an incorrect format",IF($AA298='Control Panel'!$F$36,$AA298,IF($AA298='Control Panel'!$F$37,$AA298,IF($AA298='Control Panel'!$F$38,$AA298,IF($AA298='Control Panel'!$F$39,$AA298,IF($AA298='Control Panel'!$F$40,$AA298,IF($AA298='Control Panel'!$F$41,$AA298,"Error -- Availability entered in an incorrect format"))))))))</f>
        <v>N</v>
      </c>
    </row>
    <row r="299" spans="1:28" s="15" customFormat="1" x14ac:dyDescent="0.25">
      <c r="A299" s="7">
        <v>287</v>
      </c>
      <c r="B299" s="264" t="s">
        <v>3696</v>
      </c>
      <c r="C299" s="14" t="s">
        <v>5</v>
      </c>
      <c r="D299" s="231"/>
      <c r="E299" s="268"/>
      <c r="F299" s="215" t="str">
        <f t="shared" si="8"/>
        <v>N/A</v>
      </c>
      <c r="G299" s="6"/>
      <c r="AA299" s="15" t="str">
        <f t="shared" si="9"/>
        <v/>
      </c>
      <c r="AB299" s="15" t="str">
        <f>IF(LEN($AA299)=0,"N",IF(LEN($AA299)&gt;1,"Error -- Availability entered in an incorrect format",IF($AA299='Control Panel'!$F$36,$AA299,IF($AA299='Control Panel'!$F$37,$AA299,IF($AA299='Control Panel'!$F$38,$AA299,IF($AA299='Control Panel'!$F$39,$AA299,IF($AA299='Control Panel'!$F$40,$AA299,IF($AA299='Control Panel'!$F$41,$AA299,"Error -- Availability entered in an incorrect format"))))))))</f>
        <v>N</v>
      </c>
    </row>
    <row r="300" spans="1:28" s="15" customFormat="1" x14ac:dyDescent="0.25">
      <c r="A300" s="7">
        <v>288</v>
      </c>
      <c r="B300" s="387" t="s">
        <v>3697</v>
      </c>
      <c r="C300" s="14" t="s">
        <v>6</v>
      </c>
      <c r="D300" s="231"/>
      <c r="E300" s="268"/>
      <c r="F300" s="215" t="str">
        <f t="shared" si="8"/>
        <v>N/A</v>
      </c>
      <c r="G300" s="6"/>
      <c r="AA300" s="15" t="str">
        <f t="shared" si="9"/>
        <v/>
      </c>
      <c r="AB300" s="15" t="str">
        <f>IF(LEN($AA300)=0,"N",IF(LEN($AA300)&gt;1,"Error -- Availability entered in an incorrect format",IF($AA300='Control Panel'!$F$36,$AA300,IF($AA300='Control Panel'!$F$37,$AA300,IF($AA300='Control Panel'!$F$38,$AA300,IF($AA300='Control Panel'!$F$39,$AA300,IF($AA300='Control Panel'!$F$40,$AA300,IF($AA300='Control Panel'!$F$41,$AA300,"Error -- Availability entered in an incorrect format"))))))))</f>
        <v>N</v>
      </c>
    </row>
    <row r="301" spans="1:28" s="15" customFormat="1" x14ac:dyDescent="0.25">
      <c r="A301" s="7">
        <v>289</v>
      </c>
      <c r="B301" s="387" t="s">
        <v>3698</v>
      </c>
      <c r="C301" s="14" t="s">
        <v>7</v>
      </c>
      <c r="D301" s="231"/>
      <c r="E301" s="268"/>
      <c r="F301" s="215" t="str">
        <f t="shared" si="8"/>
        <v>N/A</v>
      </c>
      <c r="G301" s="6"/>
      <c r="AA301" s="15" t="str">
        <f t="shared" si="9"/>
        <v/>
      </c>
      <c r="AB301" s="15" t="str">
        <f>IF(LEN($AA301)=0,"N",IF(LEN($AA301)&gt;1,"Error -- Availability entered in an incorrect format",IF($AA301='Control Panel'!$F$36,$AA301,IF($AA301='Control Panel'!$F$37,$AA301,IF($AA301='Control Panel'!$F$38,$AA301,IF($AA301='Control Panel'!$F$39,$AA301,IF($AA301='Control Panel'!$F$40,$AA301,IF($AA301='Control Panel'!$F$41,$AA301,"Error -- Availability entered in an incorrect format"))))))))</f>
        <v>N</v>
      </c>
    </row>
    <row r="302" spans="1:28" s="15" customFormat="1" x14ac:dyDescent="0.25">
      <c r="A302" s="7">
        <v>290</v>
      </c>
      <c r="B302" s="387" t="s">
        <v>3699</v>
      </c>
      <c r="C302" s="14" t="s">
        <v>5</v>
      </c>
      <c r="D302" s="231"/>
      <c r="E302" s="268"/>
      <c r="F302" s="215" t="str">
        <f t="shared" si="8"/>
        <v>N/A</v>
      </c>
      <c r="G302" s="6"/>
      <c r="AA302" s="15" t="str">
        <f t="shared" si="9"/>
        <v/>
      </c>
      <c r="AB302" s="15" t="str">
        <f>IF(LEN($AA302)=0,"N",IF(LEN($AA302)&gt;1,"Error -- Availability entered in an incorrect format",IF($AA302='Control Panel'!$F$36,$AA302,IF($AA302='Control Panel'!$F$37,$AA302,IF($AA302='Control Panel'!$F$38,$AA302,IF($AA302='Control Panel'!$F$39,$AA302,IF($AA302='Control Panel'!$F$40,$AA302,IF($AA302='Control Panel'!$F$41,$AA302,"Error -- Availability entered in an incorrect format"))))))))</f>
        <v>N</v>
      </c>
    </row>
    <row r="303" spans="1:28" s="15" customFormat="1" x14ac:dyDescent="0.25">
      <c r="A303" s="7">
        <v>291</v>
      </c>
      <c r="B303" s="264" t="s">
        <v>3700</v>
      </c>
      <c r="C303" s="14" t="s">
        <v>5</v>
      </c>
      <c r="D303" s="231"/>
      <c r="E303" s="268"/>
      <c r="F303" s="215" t="str">
        <f t="shared" si="8"/>
        <v>N/A</v>
      </c>
      <c r="G303" s="6"/>
      <c r="AA303" s="15" t="str">
        <f t="shared" si="9"/>
        <v/>
      </c>
      <c r="AB303" s="15" t="str">
        <f>IF(LEN($AA303)=0,"N",IF(LEN($AA303)&gt;1,"Error -- Availability entered in an incorrect format",IF($AA303='Control Panel'!$F$36,$AA303,IF($AA303='Control Panel'!$F$37,$AA303,IF($AA303='Control Panel'!$F$38,$AA303,IF($AA303='Control Panel'!$F$39,$AA303,IF($AA303='Control Panel'!$F$40,$AA303,IF($AA303='Control Panel'!$F$41,$AA303,"Error -- Availability entered in an incorrect format"))))))))</f>
        <v>N</v>
      </c>
    </row>
    <row r="304" spans="1:28" s="15" customFormat="1" x14ac:dyDescent="0.25">
      <c r="A304" s="7">
        <v>292</v>
      </c>
      <c r="B304" s="264" t="s">
        <v>3701</v>
      </c>
      <c r="C304" s="14" t="s">
        <v>5</v>
      </c>
      <c r="D304" s="231"/>
      <c r="E304" s="268"/>
      <c r="F304" s="215" t="str">
        <f t="shared" si="8"/>
        <v>N/A</v>
      </c>
      <c r="G304" s="6"/>
      <c r="AA304" s="15" t="str">
        <f t="shared" si="9"/>
        <v/>
      </c>
      <c r="AB304" s="15" t="str">
        <f>IF(LEN($AA304)=0,"N",IF(LEN($AA304)&gt;1,"Error -- Availability entered in an incorrect format",IF($AA304='Control Panel'!$F$36,$AA304,IF($AA304='Control Panel'!$F$37,$AA304,IF($AA304='Control Panel'!$F$38,$AA304,IF($AA304='Control Panel'!$F$39,$AA304,IF($AA304='Control Panel'!$F$40,$AA304,IF($AA304='Control Panel'!$F$41,$AA304,"Error -- Availability entered in an incorrect format"))))))))</f>
        <v>N</v>
      </c>
    </row>
    <row r="305" spans="1:28" s="15" customFormat="1" x14ac:dyDescent="0.25">
      <c r="A305" s="7">
        <v>293</v>
      </c>
      <c r="B305" s="264" t="s">
        <v>3702</v>
      </c>
      <c r="C305" s="14" t="s">
        <v>5</v>
      </c>
      <c r="D305" s="231"/>
      <c r="E305" s="268"/>
      <c r="F305" s="215" t="str">
        <f t="shared" si="8"/>
        <v>N/A</v>
      </c>
      <c r="G305" s="6"/>
      <c r="AA305" s="15" t="str">
        <f t="shared" si="9"/>
        <v/>
      </c>
      <c r="AB305" s="15" t="str">
        <f>IF(LEN($AA305)=0,"N",IF(LEN($AA305)&gt;1,"Error -- Availability entered in an incorrect format",IF($AA305='Control Panel'!$F$36,$AA305,IF($AA305='Control Panel'!$F$37,$AA305,IF($AA305='Control Panel'!$F$38,$AA305,IF($AA305='Control Panel'!$F$39,$AA305,IF($AA305='Control Panel'!$F$40,$AA305,IF($AA305='Control Panel'!$F$41,$AA305,"Error -- Availability entered in an incorrect format"))))))))</f>
        <v>N</v>
      </c>
    </row>
    <row r="306" spans="1:28" s="15" customFormat="1" x14ac:dyDescent="0.25">
      <c r="A306" s="7">
        <v>294</v>
      </c>
      <c r="B306" s="264" t="s">
        <v>3703</v>
      </c>
      <c r="C306" s="14" t="s">
        <v>5</v>
      </c>
      <c r="D306" s="231"/>
      <c r="E306" s="268"/>
      <c r="F306" s="215" t="str">
        <f t="shared" si="8"/>
        <v>N/A</v>
      </c>
      <c r="G306" s="6"/>
      <c r="AA306" s="15" t="str">
        <f t="shared" si="9"/>
        <v/>
      </c>
      <c r="AB306" s="15" t="str">
        <f>IF(LEN($AA306)=0,"N",IF(LEN($AA306)&gt;1,"Error -- Availability entered in an incorrect format",IF($AA306='Control Panel'!$F$36,$AA306,IF($AA306='Control Panel'!$F$37,$AA306,IF($AA306='Control Panel'!$F$38,$AA306,IF($AA306='Control Panel'!$F$39,$AA306,IF($AA306='Control Panel'!$F$40,$AA306,IF($AA306='Control Panel'!$F$41,$AA306,"Error -- Availability entered in an incorrect format"))))))))</f>
        <v>N</v>
      </c>
    </row>
    <row r="307" spans="1:28" s="15" customFormat="1" x14ac:dyDescent="0.25">
      <c r="A307" s="7">
        <v>295</v>
      </c>
      <c r="B307" s="264" t="s">
        <v>3704</v>
      </c>
      <c r="C307" s="14" t="s">
        <v>6</v>
      </c>
      <c r="D307" s="231"/>
      <c r="E307" s="268"/>
      <c r="F307" s="215" t="str">
        <f t="shared" si="8"/>
        <v>N/A</v>
      </c>
      <c r="G307" s="6"/>
      <c r="AA307" s="15" t="str">
        <f t="shared" si="9"/>
        <v/>
      </c>
      <c r="AB307" s="15" t="str">
        <f>IF(LEN($AA307)=0,"N",IF(LEN($AA307)&gt;1,"Error -- Availability entered in an incorrect format",IF($AA307='Control Panel'!$F$36,$AA307,IF($AA307='Control Panel'!$F$37,$AA307,IF($AA307='Control Panel'!$F$38,$AA307,IF($AA307='Control Panel'!$F$39,$AA307,IF($AA307='Control Panel'!$F$40,$AA307,IF($AA307='Control Panel'!$F$41,$AA307,"Error -- Availability entered in an incorrect format"))))))))</f>
        <v>N</v>
      </c>
    </row>
    <row r="308" spans="1:28" s="15" customFormat="1" x14ac:dyDescent="0.25">
      <c r="A308" s="7">
        <v>296</v>
      </c>
      <c r="B308" s="264" t="s">
        <v>3705</v>
      </c>
      <c r="C308" s="14" t="s">
        <v>5</v>
      </c>
      <c r="D308" s="231"/>
      <c r="E308" s="268"/>
      <c r="F308" s="215" t="str">
        <f t="shared" si="8"/>
        <v>N/A</v>
      </c>
      <c r="G308" s="6"/>
      <c r="AA308" s="15" t="str">
        <f t="shared" si="9"/>
        <v/>
      </c>
      <c r="AB308" s="15" t="str">
        <f>IF(LEN($AA308)=0,"N",IF(LEN($AA308)&gt;1,"Error -- Availability entered in an incorrect format",IF($AA308='Control Panel'!$F$36,$AA308,IF($AA308='Control Panel'!$F$37,$AA308,IF($AA308='Control Panel'!$F$38,$AA308,IF($AA308='Control Panel'!$F$39,$AA308,IF($AA308='Control Panel'!$F$40,$AA308,IF($AA308='Control Panel'!$F$41,$AA308,"Error -- Availability entered in an incorrect format"))))))))</f>
        <v>N</v>
      </c>
    </row>
    <row r="309" spans="1:28" s="15" customFormat="1" x14ac:dyDescent="0.25">
      <c r="A309" s="7">
        <v>297</v>
      </c>
      <c r="B309" s="264" t="s">
        <v>3706</v>
      </c>
      <c r="C309" s="14" t="s">
        <v>6</v>
      </c>
      <c r="D309" s="231"/>
      <c r="E309" s="268"/>
      <c r="F309" s="215" t="str">
        <f t="shared" si="8"/>
        <v>N/A</v>
      </c>
      <c r="G309" s="6"/>
      <c r="AA309" s="15" t="str">
        <f t="shared" si="9"/>
        <v/>
      </c>
      <c r="AB309" s="15" t="str">
        <f>IF(LEN($AA309)=0,"N",IF(LEN($AA309)&gt;1,"Error -- Availability entered in an incorrect format",IF($AA309='Control Panel'!$F$36,$AA309,IF($AA309='Control Panel'!$F$37,$AA309,IF($AA309='Control Panel'!$F$38,$AA309,IF($AA309='Control Panel'!$F$39,$AA309,IF($AA309='Control Panel'!$F$40,$AA309,IF($AA309='Control Panel'!$F$41,$AA309,"Error -- Availability entered in an incorrect format"))))))))</f>
        <v>N</v>
      </c>
    </row>
    <row r="310" spans="1:28" s="15" customFormat="1" x14ac:dyDescent="0.25">
      <c r="A310" s="7">
        <v>298</v>
      </c>
      <c r="B310" s="264" t="s">
        <v>3707</v>
      </c>
      <c r="C310" s="14" t="s">
        <v>7</v>
      </c>
      <c r="D310" s="231"/>
      <c r="E310" s="268"/>
      <c r="F310" s="215" t="str">
        <f t="shared" si="8"/>
        <v>N/A</v>
      </c>
      <c r="G310" s="6"/>
      <c r="AA310" s="15" t="str">
        <f t="shared" si="9"/>
        <v/>
      </c>
      <c r="AB310" s="15" t="str">
        <f>IF(LEN($AA310)=0,"N",IF(LEN($AA310)&gt;1,"Error -- Availability entered in an incorrect format",IF($AA310='Control Panel'!$F$36,$AA310,IF($AA310='Control Panel'!$F$37,$AA310,IF($AA310='Control Panel'!$F$38,$AA310,IF($AA310='Control Panel'!$F$39,$AA310,IF($AA310='Control Panel'!$F$40,$AA310,IF($AA310='Control Panel'!$F$41,$AA310,"Error -- Availability entered in an incorrect format"))))))))</f>
        <v>N</v>
      </c>
    </row>
    <row r="311" spans="1:28" s="15" customFormat="1" x14ac:dyDescent="0.25">
      <c r="A311" s="7">
        <v>299</v>
      </c>
      <c r="B311" s="264" t="s">
        <v>3708</v>
      </c>
      <c r="C311" s="14" t="s">
        <v>7</v>
      </c>
      <c r="D311" s="231"/>
      <c r="E311" s="268"/>
      <c r="F311" s="215" t="str">
        <f t="shared" si="8"/>
        <v>N/A</v>
      </c>
      <c r="G311" s="6"/>
      <c r="AA311" s="15" t="str">
        <f t="shared" si="9"/>
        <v/>
      </c>
      <c r="AB311" s="15" t="str">
        <f>IF(LEN($AA311)=0,"N",IF(LEN($AA311)&gt;1,"Error -- Availability entered in an incorrect format",IF($AA311='Control Panel'!$F$36,$AA311,IF($AA311='Control Panel'!$F$37,$AA311,IF($AA311='Control Panel'!$F$38,$AA311,IF($AA311='Control Panel'!$F$39,$AA311,IF($AA311='Control Panel'!$F$40,$AA311,IF($AA311='Control Panel'!$F$41,$AA311,"Error -- Availability entered in an incorrect format"))))))))</f>
        <v>N</v>
      </c>
    </row>
    <row r="312" spans="1:28" s="15" customFormat="1" x14ac:dyDescent="0.25">
      <c r="A312" s="7">
        <v>300</v>
      </c>
      <c r="B312" s="264" t="s">
        <v>3709</v>
      </c>
      <c r="C312" s="14" t="s">
        <v>7</v>
      </c>
      <c r="D312" s="231"/>
      <c r="E312" s="268"/>
      <c r="F312" s="215" t="str">
        <f t="shared" si="8"/>
        <v>N/A</v>
      </c>
      <c r="G312" s="6"/>
      <c r="AA312" s="15" t="str">
        <f t="shared" si="9"/>
        <v/>
      </c>
      <c r="AB312" s="15" t="str">
        <f>IF(LEN($AA312)=0,"N",IF(LEN($AA312)&gt;1,"Error -- Availability entered in an incorrect format",IF($AA312='Control Panel'!$F$36,$AA312,IF($AA312='Control Panel'!$F$37,$AA312,IF($AA312='Control Panel'!$F$38,$AA312,IF($AA312='Control Panel'!$F$39,$AA312,IF($AA312='Control Panel'!$F$40,$AA312,IF($AA312='Control Panel'!$F$41,$AA312,"Error -- Availability entered in an incorrect format"))))))))</f>
        <v>N</v>
      </c>
    </row>
    <row r="313" spans="1:28" s="15" customFormat="1" ht="30" x14ac:dyDescent="0.25">
      <c r="A313" s="7">
        <v>301</v>
      </c>
      <c r="B313" s="264" t="s">
        <v>3710</v>
      </c>
      <c r="C313" s="14" t="s">
        <v>7</v>
      </c>
      <c r="D313" s="231"/>
      <c r="E313" s="268"/>
      <c r="F313" s="215" t="str">
        <f t="shared" si="8"/>
        <v>N/A</v>
      </c>
      <c r="G313" s="6"/>
      <c r="AA313" s="15" t="str">
        <f t="shared" si="9"/>
        <v/>
      </c>
      <c r="AB313" s="15" t="str">
        <f>IF(LEN($AA313)=0,"N",IF(LEN($AA313)&gt;1,"Error -- Availability entered in an incorrect format",IF($AA313='Control Panel'!$F$36,$AA313,IF($AA313='Control Panel'!$F$37,$AA313,IF($AA313='Control Panel'!$F$38,$AA313,IF($AA313='Control Panel'!$F$39,$AA313,IF($AA313='Control Panel'!$F$40,$AA313,IF($AA313='Control Panel'!$F$41,$AA313,"Error -- Availability entered in an incorrect format"))))))))</f>
        <v>N</v>
      </c>
    </row>
    <row r="314" spans="1:28" s="15" customFormat="1" ht="30" x14ac:dyDescent="0.25">
      <c r="A314" s="7">
        <v>302</v>
      </c>
      <c r="B314" s="10" t="s">
        <v>3711</v>
      </c>
      <c r="C314" s="14" t="s">
        <v>6</v>
      </c>
      <c r="D314" s="231"/>
      <c r="E314" s="268"/>
      <c r="F314" s="215" t="str">
        <f t="shared" si="8"/>
        <v>N/A</v>
      </c>
      <c r="G314" s="6"/>
      <c r="AA314" s="15" t="str">
        <f t="shared" si="9"/>
        <v/>
      </c>
      <c r="AB314" s="15" t="str">
        <f>IF(LEN($AA314)=0,"N",IF(LEN($AA314)&gt;1,"Error -- Availability entered in an incorrect format",IF($AA314='Control Panel'!$F$36,$AA314,IF($AA314='Control Panel'!$F$37,$AA314,IF($AA314='Control Panel'!$F$38,$AA314,IF($AA314='Control Panel'!$F$39,$AA314,IF($AA314='Control Panel'!$F$40,$AA314,IF($AA314='Control Panel'!$F$41,$AA314,"Error -- Availability entered in an incorrect format"))))))))</f>
        <v>N</v>
      </c>
    </row>
    <row r="315" spans="1:28" s="15" customFormat="1" ht="45" x14ac:dyDescent="0.25">
      <c r="A315" s="7">
        <v>303</v>
      </c>
      <c r="B315" s="10" t="s">
        <v>4444</v>
      </c>
      <c r="C315" s="14" t="s">
        <v>5</v>
      </c>
      <c r="D315" s="231"/>
      <c r="E315" s="268"/>
      <c r="F315" s="215" t="str">
        <f t="shared" si="8"/>
        <v>N/A</v>
      </c>
      <c r="G315" s="6"/>
      <c r="AA315" s="15" t="str">
        <f t="shared" si="9"/>
        <v/>
      </c>
      <c r="AB315" s="15" t="str">
        <f>IF(LEN($AA315)=0,"N",IF(LEN($AA315)&gt;1,"Error -- Availability entered in an incorrect format",IF($AA315='Control Panel'!$F$36,$AA315,IF($AA315='Control Panel'!$F$37,$AA315,IF($AA315='Control Panel'!$F$38,$AA315,IF($AA315='Control Panel'!$F$39,$AA315,IF($AA315='Control Panel'!$F$40,$AA315,IF($AA315='Control Panel'!$F$41,$AA315,"Error -- Availability entered in an incorrect format"))))))))</f>
        <v>N</v>
      </c>
    </row>
    <row r="316" spans="1:28" s="15" customFormat="1" ht="30" x14ac:dyDescent="0.25">
      <c r="A316" s="7">
        <v>304</v>
      </c>
      <c r="B316" s="10" t="s">
        <v>3712</v>
      </c>
      <c r="C316" s="14" t="s">
        <v>6</v>
      </c>
      <c r="D316" s="231"/>
      <c r="E316" s="268"/>
      <c r="F316" s="215" t="str">
        <f t="shared" si="8"/>
        <v>N/A</v>
      </c>
      <c r="G316" s="6"/>
      <c r="AA316" s="15" t="str">
        <f t="shared" si="9"/>
        <v/>
      </c>
      <c r="AB316" s="15" t="str">
        <f>IF(LEN($AA316)=0,"N",IF(LEN($AA316)&gt;1,"Error -- Availability entered in an incorrect format",IF($AA316='Control Panel'!$F$36,$AA316,IF($AA316='Control Panel'!$F$37,$AA316,IF($AA316='Control Panel'!$F$38,$AA316,IF($AA316='Control Panel'!$F$39,$AA316,IF($AA316='Control Panel'!$F$40,$AA316,IF($AA316='Control Panel'!$F$41,$AA316,"Error -- Availability entered in an incorrect format"))))))))</f>
        <v>N</v>
      </c>
    </row>
    <row r="317" spans="1:28" s="15" customFormat="1" ht="75" x14ac:dyDescent="0.25">
      <c r="A317" s="7">
        <v>305</v>
      </c>
      <c r="B317" s="10" t="s">
        <v>3713</v>
      </c>
      <c r="C317" s="14" t="s">
        <v>6</v>
      </c>
      <c r="D317" s="231"/>
      <c r="E317" s="268"/>
      <c r="F317" s="215" t="str">
        <f t="shared" si="8"/>
        <v>N/A</v>
      </c>
      <c r="G317" s="6"/>
      <c r="AA317" s="15" t="str">
        <f t="shared" si="9"/>
        <v/>
      </c>
      <c r="AB317" s="15" t="str">
        <f>IF(LEN($AA317)=0,"N",IF(LEN($AA317)&gt;1,"Error -- Availability entered in an incorrect format",IF($AA317='Control Panel'!$F$36,$AA317,IF($AA317='Control Panel'!$F$37,$AA317,IF($AA317='Control Panel'!$F$38,$AA317,IF($AA317='Control Panel'!$F$39,$AA317,IF($AA317='Control Panel'!$F$40,$AA317,IF($AA317='Control Panel'!$F$41,$AA317,"Error -- Availability entered in an incorrect format"))))))))</f>
        <v>N</v>
      </c>
    </row>
    <row r="318" spans="1:28" s="15" customFormat="1" ht="45" x14ac:dyDescent="0.25">
      <c r="A318" s="7">
        <v>306</v>
      </c>
      <c r="B318" s="10" t="s">
        <v>3714</v>
      </c>
      <c r="C318" s="14" t="s">
        <v>5</v>
      </c>
      <c r="D318" s="231"/>
      <c r="E318" s="268"/>
      <c r="F318" s="215" t="str">
        <f t="shared" si="8"/>
        <v>N/A</v>
      </c>
      <c r="G318" s="6"/>
      <c r="AA318" s="15" t="str">
        <f t="shared" si="9"/>
        <v/>
      </c>
      <c r="AB318" s="15" t="str">
        <f>IF(LEN($AA318)=0,"N",IF(LEN($AA318)&gt;1,"Error -- Availability entered in an incorrect format",IF($AA318='Control Panel'!$F$36,$AA318,IF($AA318='Control Panel'!$F$37,$AA318,IF($AA318='Control Panel'!$F$38,$AA318,IF($AA318='Control Panel'!$F$39,$AA318,IF($AA318='Control Panel'!$F$40,$AA318,IF($AA318='Control Panel'!$F$41,$AA318,"Error -- Availability entered in an incorrect format"))))))))</f>
        <v>N</v>
      </c>
    </row>
    <row r="319" spans="1:28" s="15" customFormat="1" ht="60" x14ac:dyDescent="0.25">
      <c r="A319" s="7">
        <v>307</v>
      </c>
      <c r="B319" s="297" t="s">
        <v>3715</v>
      </c>
      <c r="C319" s="14" t="s">
        <v>5</v>
      </c>
      <c r="D319" s="231"/>
      <c r="E319" s="268"/>
      <c r="F319" s="215" t="str">
        <f t="shared" si="8"/>
        <v>N/A</v>
      </c>
      <c r="G319" s="6"/>
      <c r="AA319" s="15" t="str">
        <f t="shared" si="9"/>
        <v/>
      </c>
      <c r="AB319" s="15" t="str">
        <f>IF(LEN($AA319)=0,"N",IF(LEN($AA319)&gt;1,"Error -- Availability entered in an incorrect format",IF($AA319='Control Panel'!$F$36,$AA319,IF($AA319='Control Panel'!$F$37,$AA319,IF($AA319='Control Panel'!$F$38,$AA319,IF($AA319='Control Panel'!$F$39,$AA319,IF($AA319='Control Panel'!$F$40,$AA319,IF($AA319='Control Panel'!$F$41,$AA319,"Error -- Availability entered in an incorrect format"))))))))</f>
        <v>N</v>
      </c>
    </row>
    <row r="320" spans="1:28" s="15" customFormat="1" x14ac:dyDescent="0.25">
      <c r="A320" s="7">
        <v>308</v>
      </c>
      <c r="B320" s="10" t="s">
        <v>3716</v>
      </c>
      <c r="C320" s="14" t="s">
        <v>5</v>
      </c>
      <c r="D320" s="231"/>
      <c r="E320" s="268"/>
      <c r="F320" s="215" t="str">
        <f t="shared" si="8"/>
        <v>N/A</v>
      </c>
      <c r="G320" s="6"/>
      <c r="AA320" s="15" t="str">
        <f t="shared" si="9"/>
        <v/>
      </c>
      <c r="AB320" s="15" t="str">
        <f>IF(LEN($AA320)=0,"N",IF(LEN($AA320)&gt;1,"Error -- Availability entered in an incorrect format",IF($AA320='Control Panel'!$F$36,$AA320,IF($AA320='Control Panel'!$F$37,$AA320,IF($AA320='Control Panel'!$F$38,$AA320,IF($AA320='Control Panel'!$F$39,$AA320,IF($AA320='Control Panel'!$F$40,$AA320,IF($AA320='Control Panel'!$F$41,$AA320,"Error -- Availability entered in an incorrect format"))))))))</f>
        <v>N</v>
      </c>
    </row>
    <row r="321" spans="1:28" s="15" customFormat="1" x14ac:dyDescent="0.25">
      <c r="A321" s="7">
        <v>309</v>
      </c>
      <c r="B321" s="10" t="s">
        <v>3717</v>
      </c>
      <c r="C321" s="14" t="s">
        <v>6</v>
      </c>
      <c r="D321" s="231"/>
      <c r="E321" s="268"/>
      <c r="F321" s="215" t="str">
        <f t="shared" si="8"/>
        <v>N/A</v>
      </c>
      <c r="G321" s="6"/>
      <c r="AA321" s="15" t="str">
        <f t="shared" si="9"/>
        <v/>
      </c>
      <c r="AB321" s="15" t="str">
        <f>IF(LEN($AA321)=0,"N",IF(LEN($AA321)&gt;1,"Error -- Availability entered in an incorrect format",IF($AA321='Control Panel'!$F$36,$AA321,IF($AA321='Control Panel'!$F$37,$AA321,IF($AA321='Control Panel'!$F$38,$AA321,IF($AA321='Control Panel'!$F$39,$AA321,IF($AA321='Control Panel'!$F$40,$AA321,IF($AA321='Control Panel'!$F$41,$AA321,"Error -- Availability entered in an incorrect format"))))))))</f>
        <v>N</v>
      </c>
    </row>
    <row r="322" spans="1:28" s="15" customFormat="1" x14ac:dyDescent="0.25">
      <c r="A322" s="7">
        <v>310</v>
      </c>
      <c r="B322" s="10" t="s">
        <v>3718</v>
      </c>
      <c r="C322" s="14" t="s">
        <v>6</v>
      </c>
      <c r="D322" s="231"/>
      <c r="E322" s="268"/>
      <c r="F322" s="215" t="str">
        <f t="shared" si="8"/>
        <v>N/A</v>
      </c>
      <c r="G322" s="6"/>
      <c r="AA322" s="15" t="str">
        <f t="shared" si="9"/>
        <v/>
      </c>
      <c r="AB322" s="15" t="str">
        <f>IF(LEN($AA322)=0,"N",IF(LEN($AA322)&gt;1,"Error -- Availability entered in an incorrect format",IF($AA322='Control Panel'!$F$36,$AA322,IF($AA322='Control Panel'!$F$37,$AA322,IF($AA322='Control Panel'!$F$38,$AA322,IF($AA322='Control Panel'!$F$39,$AA322,IF($AA322='Control Panel'!$F$40,$AA322,IF($AA322='Control Panel'!$F$41,$AA322,"Error -- Availability entered in an incorrect format"))))))))</f>
        <v>N</v>
      </c>
    </row>
    <row r="323" spans="1:28" s="15" customFormat="1" x14ac:dyDescent="0.25">
      <c r="A323" s="7">
        <v>311</v>
      </c>
      <c r="B323" s="10" t="s">
        <v>3719</v>
      </c>
      <c r="C323" s="14" t="s">
        <v>6</v>
      </c>
      <c r="D323" s="231"/>
      <c r="E323" s="268"/>
      <c r="F323" s="215" t="str">
        <f t="shared" si="8"/>
        <v>N/A</v>
      </c>
      <c r="G323" s="6"/>
      <c r="AA323" s="15" t="str">
        <f t="shared" si="9"/>
        <v/>
      </c>
      <c r="AB323" s="15" t="str">
        <f>IF(LEN($AA323)=0,"N",IF(LEN($AA323)&gt;1,"Error -- Availability entered in an incorrect format",IF($AA323='Control Panel'!$F$36,$AA323,IF($AA323='Control Panel'!$F$37,$AA323,IF($AA323='Control Panel'!$F$38,$AA323,IF($AA323='Control Panel'!$F$39,$AA323,IF($AA323='Control Panel'!$F$40,$AA323,IF($AA323='Control Panel'!$F$41,$AA323,"Error -- Availability entered in an incorrect format"))))))))</f>
        <v>N</v>
      </c>
    </row>
    <row r="324" spans="1:28" s="15" customFormat="1" ht="30" x14ac:dyDescent="0.25">
      <c r="A324" s="7">
        <v>312</v>
      </c>
      <c r="B324" s="10" t="s">
        <v>3720</v>
      </c>
      <c r="C324" s="14" t="s">
        <v>6</v>
      </c>
      <c r="D324" s="231"/>
      <c r="E324" s="268"/>
      <c r="F324" s="215" t="str">
        <f t="shared" si="8"/>
        <v>N/A</v>
      </c>
      <c r="G324" s="6"/>
      <c r="AA324" s="15" t="str">
        <f t="shared" si="9"/>
        <v/>
      </c>
      <c r="AB324" s="15" t="str">
        <f>IF(LEN($AA324)=0,"N",IF(LEN($AA324)&gt;1,"Error -- Availability entered in an incorrect format",IF($AA324='Control Panel'!$F$36,$AA324,IF($AA324='Control Panel'!$F$37,$AA324,IF($AA324='Control Panel'!$F$38,$AA324,IF($AA324='Control Panel'!$F$39,$AA324,IF($AA324='Control Panel'!$F$40,$AA324,IF($AA324='Control Panel'!$F$41,$AA324,"Error -- Availability entered in an incorrect format"))))))))</f>
        <v>N</v>
      </c>
    </row>
    <row r="325" spans="1:28" s="15" customFormat="1" x14ac:dyDescent="0.25">
      <c r="A325" s="7">
        <v>313</v>
      </c>
      <c r="B325" s="263" t="s">
        <v>3721</v>
      </c>
      <c r="C325" s="14"/>
      <c r="D325" s="231"/>
      <c r="E325" s="268"/>
      <c r="F325" s="215" t="str">
        <f t="shared" si="8"/>
        <v>N/A</v>
      </c>
      <c r="G325" s="6"/>
      <c r="AA325" s="15" t="str">
        <f t="shared" si="9"/>
        <v/>
      </c>
      <c r="AB325" s="15" t="str">
        <f>IF(LEN($AA325)=0,"N",IF(LEN($AA325)&gt;1,"Error -- Availability entered in an incorrect format",IF($AA325='Control Panel'!$F$36,$AA325,IF($AA325='Control Panel'!$F$37,$AA325,IF($AA325='Control Panel'!$F$38,$AA325,IF($AA325='Control Panel'!$F$39,$AA325,IF($AA325='Control Panel'!$F$40,$AA325,IF($AA325='Control Panel'!$F$41,$AA325,"Error -- Availability entered in an incorrect format"))))))))</f>
        <v>N</v>
      </c>
    </row>
    <row r="326" spans="1:28" s="15" customFormat="1" ht="45" x14ac:dyDescent="0.25">
      <c r="A326" s="7">
        <v>314</v>
      </c>
      <c r="B326" s="215" t="s">
        <v>3722</v>
      </c>
      <c r="C326" s="14" t="s">
        <v>5</v>
      </c>
      <c r="D326" s="231"/>
      <c r="E326" s="268"/>
      <c r="F326" s="215" t="str">
        <f t="shared" si="8"/>
        <v>N/A</v>
      </c>
      <c r="G326" s="6"/>
      <c r="AA326" s="15" t="str">
        <f t="shared" si="9"/>
        <v/>
      </c>
      <c r="AB326" s="15" t="str">
        <f>IF(LEN($AA326)=0,"N",IF(LEN($AA326)&gt;1,"Error -- Availability entered in an incorrect format",IF($AA326='Control Panel'!$F$36,$AA326,IF($AA326='Control Panel'!$F$37,$AA326,IF($AA326='Control Panel'!$F$38,$AA326,IF($AA326='Control Panel'!$F$39,$AA326,IF($AA326='Control Panel'!$F$40,$AA326,IF($AA326='Control Panel'!$F$41,$AA326,"Error -- Availability entered in an incorrect format"))))))))</f>
        <v>N</v>
      </c>
    </row>
    <row r="327" spans="1:28" s="15" customFormat="1" ht="60" x14ac:dyDescent="0.25">
      <c r="A327" s="7">
        <v>315</v>
      </c>
      <c r="B327" s="215" t="s">
        <v>3723</v>
      </c>
      <c r="C327" s="14" t="s">
        <v>5</v>
      </c>
      <c r="D327" s="231"/>
      <c r="E327" s="268"/>
      <c r="F327" s="215" t="str">
        <f t="shared" si="8"/>
        <v>N/A</v>
      </c>
      <c r="G327" s="6"/>
      <c r="AA327" s="15" t="str">
        <f t="shared" si="9"/>
        <v/>
      </c>
      <c r="AB327" s="15" t="str">
        <f>IF(LEN($AA327)=0,"N",IF(LEN($AA327)&gt;1,"Error -- Availability entered in an incorrect format",IF($AA327='Control Panel'!$F$36,$AA327,IF($AA327='Control Panel'!$F$37,$AA327,IF($AA327='Control Panel'!$F$38,$AA327,IF($AA327='Control Panel'!$F$39,$AA327,IF($AA327='Control Panel'!$F$40,$AA327,IF($AA327='Control Panel'!$F$41,$AA327,"Error -- Availability entered in an incorrect format"))))))))</f>
        <v>N</v>
      </c>
    </row>
    <row r="328" spans="1:28" s="15" customFormat="1" ht="75" x14ac:dyDescent="0.25">
      <c r="A328" s="7">
        <v>316</v>
      </c>
      <c r="B328" s="10" t="s">
        <v>3724</v>
      </c>
      <c r="C328" s="14" t="s">
        <v>5</v>
      </c>
      <c r="D328" s="231"/>
      <c r="E328" s="268"/>
      <c r="F328" s="215" t="str">
        <f t="shared" si="8"/>
        <v>N/A</v>
      </c>
      <c r="G328" s="6"/>
      <c r="AA328" s="15" t="str">
        <f t="shared" si="9"/>
        <v/>
      </c>
      <c r="AB328" s="15" t="str">
        <f>IF(LEN($AA328)=0,"N",IF(LEN($AA328)&gt;1,"Error -- Availability entered in an incorrect format",IF($AA328='Control Panel'!$F$36,$AA328,IF($AA328='Control Panel'!$F$37,$AA328,IF($AA328='Control Panel'!$F$38,$AA328,IF($AA328='Control Panel'!$F$39,$AA328,IF($AA328='Control Panel'!$F$40,$AA328,IF($AA328='Control Panel'!$F$41,$AA328,"Error -- Availability entered in an incorrect format"))))))))</f>
        <v>N</v>
      </c>
    </row>
    <row r="329" spans="1:28" s="15" customFormat="1" x14ac:dyDescent="0.25">
      <c r="A329" s="7">
        <v>317</v>
      </c>
      <c r="B329" s="10" t="s">
        <v>3725</v>
      </c>
      <c r="C329" s="14" t="s">
        <v>5</v>
      </c>
      <c r="D329" s="231"/>
      <c r="E329" s="268"/>
      <c r="F329" s="215" t="str">
        <f t="shared" si="8"/>
        <v>N/A</v>
      </c>
      <c r="G329" s="6"/>
      <c r="AA329" s="15" t="str">
        <f t="shared" si="9"/>
        <v/>
      </c>
      <c r="AB329" s="15" t="str">
        <f>IF(LEN($AA329)=0,"N",IF(LEN($AA329)&gt;1,"Error -- Availability entered in an incorrect format",IF($AA329='Control Panel'!$F$36,$AA329,IF($AA329='Control Panel'!$F$37,$AA329,IF($AA329='Control Panel'!$F$38,$AA329,IF($AA329='Control Panel'!$F$39,$AA329,IF($AA329='Control Panel'!$F$40,$AA329,IF($AA329='Control Panel'!$F$41,$AA329,"Error -- Availability entered in an incorrect format"))))))))</f>
        <v>N</v>
      </c>
    </row>
    <row r="330" spans="1:28" s="15" customFormat="1" ht="30" x14ac:dyDescent="0.25">
      <c r="A330" s="7">
        <v>318</v>
      </c>
      <c r="B330" s="10" t="s">
        <v>3726</v>
      </c>
      <c r="C330" s="14" t="s">
        <v>6</v>
      </c>
      <c r="D330" s="231"/>
      <c r="E330" s="268"/>
      <c r="F330" s="215" t="str">
        <f t="shared" si="8"/>
        <v>N/A</v>
      </c>
      <c r="G330" s="6"/>
      <c r="AA330" s="15" t="str">
        <f t="shared" si="9"/>
        <v/>
      </c>
      <c r="AB330" s="15" t="str">
        <f>IF(LEN($AA330)=0,"N",IF(LEN($AA330)&gt;1,"Error -- Availability entered in an incorrect format",IF($AA330='Control Panel'!$F$36,$AA330,IF($AA330='Control Panel'!$F$37,$AA330,IF($AA330='Control Panel'!$F$38,$AA330,IF($AA330='Control Panel'!$F$39,$AA330,IF($AA330='Control Panel'!$F$40,$AA330,IF($AA330='Control Panel'!$F$41,$AA330,"Error -- Availability entered in an incorrect format"))))))))</f>
        <v>N</v>
      </c>
    </row>
    <row r="331" spans="1:28" s="15" customFormat="1" ht="45" x14ac:dyDescent="0.25">
      <c r="A331" s="7">
        <v>319</v>
      </c>
      <c r="B331" s="10" t="s">
        <v>3727</v>
      </c>
      <c r="C331" s="14" t="s">
        <v>6</v>
      </c>
      <c r="D331" s="231"/>
      <c r="E331" s="268"/>
      <c r="F331" s="215" t="str">
        <f t="shared" si="8"/>
        <v>N/A</v>
      </c>
      <c r="G331" s="6"/>
      <c r="AA331" s="15" t="str">
        <f t="shared" si="9"/>
        <v/>
      </c>
      <c r="AB331" s="15" t="str">
        <f>IF(LEN($AA331)=0,"N",IF(LEN($AA331)&gt;1,"Error -- Availability entered in an incorrect format",IF($AA331='Control Panel'!$F$36,$AA331,IF($AA331='Control Panel'!$F$37,$AA331,IF($AA331='Control Panel'!$F$38,$AA331,IF($AA331='Control Panel'!$F$39,$AA331,IF($AA331='Control Panel'!$F$40,$AA331,IF($AA331='Control Panel'!$F$41,$AA331,"Error -- Availability entered in an incorrect format"))))))))</f>
        <v>N</v>
      </c>
    </row>
    <row r="332" spans="1:28" s="15" customFormat="1" ht="30" x14ac:dyDescent="0.25">
      <c r="A332" s="7">
        <v>320</v>
      </c>
      <c r="B332" s="10" t="s">
        <v>3728</v>
      </c>
      <c r="C332" s="14" t="s">
        <v>6</v>
      </c>
      <c r="D332" s="231"/>
      <c r="E332" s="268"/>
      <c r="F332" s="215" t="str">
        <f t="shared" si="8"/>
        <v>N/A</v>
      </c>
      <c r="G332" s="6"/>
      <c r="AA332" s="15" t="str">
        <f t="shared" si="9"/>
        <v/>
      </c>
      <c r="AB332" s="15" t="str">
        <f>IF(LEN($AA332)=0,"N",IF(LEN($AA332)&gt;1,"Error -- Availability entered in an incorrect format",IF($AA332='Control Panel'!$F$36,$AA332,IF($AA332='Control Panel'!$F$37,$AA332,IF($AA332='Control Panel'!$F$38,$AA332,IF($AA332='Control Panel'!$F$39,$AA332,IF($AA332='Control Panel'!$F$40,$AA332,IF($AA332='Control Panel'!$F$41,$AA332,"Error -- Availability entered in an incorrect format"))))))))</f>
        <v>N</v>
      </c>
    </row>
    <row r="333" spans="1:28" s="15" customFormat="1" x14ac:dyDescent="0.25">
      <c r="A333" s="7">
        <v>321</v>
      </c>
      <c r="B333" s="10" t="s">
        <v>3729</v>
      </c>
      <c r="C333" s="14" t="s">
        <v>6</v>
      </c>
      <c r="D333" s="231"/>
      <c r="E333" s="268"/>
      <c r="F333" s="215" t="str">
        <f t="shared" si="8"/>
        <v>N/A</v>
      </c>
      <c r="G333" s="6"/>
      <c r="AA333" s="15" t="str">
        <f t="shared" si="9"/>
        <v/>
      </c>
      <c r="AB333" s="15" t="str">
        <f>IF(LEN($AA333)=0,"N",IF(LEN($AA333)&gt;1,"Error -- Availability entered in an incorrect format",IF($AA333='Control Panel'!$F$36,$AA333,IF($AA333='Control Panel'!$F$37,$AA333,IF($AA333='Control Panel'!$F$38,$AA333,IF($AA333='Control Panel'!$F$39,$AA333,IF($AA333='Control Panel'!$F$40,$AA333,IF($AA333='Control Panel'!$F$41,$AA333,"Error -- Availability entered in an incorrect format"))))))))</f>
        <v>N</v>
      </c>
    </row>
    <row r="334" spans="1:28" s="15" customFormat="1" ht="75" x14ac:dyDescent="0.25">
      <c r="A334" s="7">
        <v>322</v>
      </c>
      <c r="B334" s="10" t="s">
        <v>3730</v>
      </c>
      <c r="C334" s="14" t="s">
        <v>6</v>
      </c>
      <c r="D334" s="231"/>
      <c r="E334" s="268"/>
      <c r="F334" s="215" t="str">
        <f t="shared" ref="F334:F375" si="10">IF($D$10=$A$9,"N/A",$D$10)</f>
        <v>N/A</v>
      </c>
      <c r="G334" s="6"/>
      <c r="AA334" s="15" t="str">
        <f t="shared" ref="AA334:AA375" si="11">TRIM($D334)</f>
        <v/>
      </c>
      <c r="AB334" s="15" t="str">
        <f>IF(LEN($AA334)=0,"N",IF(LEN($AA334)&gt;1,"Error -- Availability entered in an incorrect format",IF($AA334='Control Panel'!$F$36,$AA334,IF($AA334='Control Panel'!$F$37,$AA334,IF($AA334='Control Panel'!$F$38,$AA334,IF($AA334='Control Panel'!$F$39,$AA334,IF($AA334='Control Panel'!$F$40,$AA334,IF($AA334='Control Panel'!$F$41,$AA334,"Error -- Availability entered in an incorrect format"))))))))</f>
        <v>N</v>
      </c>
    </row>
    <row r="335" spans="1:28" s="15" customFormat="1" ht="30" x14ac:dyDescent="0.25">
      <c r="A335" s="7">
        <v>323</v>
      </c>
      <c r="B335" s="10" t="s">
        <v>3731</v>
      </c>
      <c r="C335" s="14" t="s">
        <v>6</v>
      </c>
      <c r="D335" s="231"/>
      <c r="E335" s="268"/>
      <c r="F335" s="215" t="str">
        <f t="shared" si="10"/>
        <v>N/A</v>
      </c>
      <c r="G335" s="6"/>
      <c r="AA335" s="15" t="str">
        <f t="shared" si="11"/>
        <v/>
      </c>
      <c r="AB335" s="15" t="str">
        <f>IF(LEN($AA335)=0,"N",IF(LEN($AA335)&gt;1,"Error -- Availability entered in an incorrect format",IF($AA335='Control Panel'!$F$36,$AA335,IF($AA335='Control Panel'!$F$37,$AA335,IF($AA335='Control Panel'!$F$38,$AA335,IF($AA335='Control Panel'!$F$39,$AA335,IF($AA335='Control Panel'!$F$40,$AA335,IF($AA335='Control Panel'!$F$41,$AA335,"Error -- Availability entered in an incorrect format"))))))))</f>
        <v>N</v>
      </c>
    </row>
    <row r="336" spans="1:28" s="15" customFormat="1" ht="75" x14ac:dyDescent="0.25">
      <c r="A336" s="7">
        <v>324</v>
      </c>
      <c r="B336" s="10" t="s">
        <v>3732</v>
      </c>
      <c r="C336" s="14" t="s">
        <v>6</v>
      </c>
      <c r="D336" s="231"/>
      <c r="E336" s="268"/>
      <c r="F336" s="215" t="str">
        <f t="shared" si="10"/>
        <v>N/A</v>
      </c>
      <c r="G336" s="6"/>
      <c r="AA336" s="15" t="str">
        <f t="shared" si="11"/>
        <v/>
      </c>
      <c r="AB336" s="15" t="str">
        <f>IF(LEN($AA336)=0,"N",IF(LEN($AA336)&gt;1,"Error -- Availability entered in an incorrect format",IF($AA336='Control Panel'!$F$36,$AA336,IF($AA336='Control Panel'!$F$37,$AA336,IF($AA336='Control Panel'!$F$38,$AA336,IF($AA336='Control Panel'!$F$39,$AA336,IF($AA336='Control Panel'!$F$40,$AA336,IF($AA336='Control Panel'!$F$41,$AA336,"Error -- Availability entered in an incorrect format"))))))))</f>
        <v>N</v>
      </c>
    </row>
    <row r="337" spans="1:28" s="15" customFormat="1" ht="45" x14ac:dyDescent="0.25">
      <c r="A337" s="7">
        <v>325</v>
      </c>
      <c r="B337" s="10" t="s">
        <v>3733</v>
      </c>
      <c r="C337" s="14" t="s">
        <v>7</v>
      </c>
      <c r="D337" s="231"/>
      <c r="E337" s="268"/>
      <c r="F337" s="215" t="str">
        <f t="shared" si="10"/>
        <v>N/A</v>
      </c>
      <c r="G337" s="6"/>
      <c r="AA337" s="15" t="str">
        <f t="shared" si="11"/>
        <v/>
      </c>
      <c r="AB337" s="15" t="str">
        <f>IF(LEN($AA337)=0,"N",IF(LEN($AA337)&gt;1,"Error -- Availability entered in an incorrect format",IF($AA337='Control Panel'!$F$36,$AA337,IF($AA337='Control Panel'!$F$37,$AA337,IF($AA337='Control Panel'!$F$38,$AA337,IF($AA337='Control Panel'!$F$39,$AA337,IF($AA337='Control Panel'!$F$40,$AA337,IF($AA337='Control Panel'!$F$41,$AA337,"Error -- Availability entered in an incorrect format"))))))))</f>
        <v>N</v>
      </c>
    </row>
    <row r="338" spans="1:28" s="15" customFormat="1" x14ac:dyDescent="0.25">
      <c r="A338" s="7">
        <v>326</v>
      </c>
      <c r="B338" s="266" t="s">
        <v>3734</v>
      </c>
      <c r="C338" s="14"/>
      <c r="D338" s="231"/>
      <c r="E338" s="268"/>
      <c r="F338" s="215" t="str">
        <f t="shared" si="10"/>
        <v>N/A</v>
      </c>
      <c r="G338" s="6"/>
      <c r="AA338" s="15" t="str">
        <f t="shared" si="11"/>
        <v/>
      </c>
      <c r="AB338" s="15" t="str">
        <f>IF(LEN($AA338)=0,"N",IF(LEN($AA338)&gt;1,"Error -- Availability entered in an incorrect format",IF($AA338='Control Panel'!$F$36,$AA338,IF($AA338='Control Panel'!$F$37,$AA338,IF($AA338='Control Panel'!$F$38,$AA338,IF($AA338='Control Panel'!$F$39,$AA338,IF($AA338='Control Panel'!$F$40,$AA338,IF($AA338='Control Panel'!$F$41,$AA338,"Error -- Availability entered in an incorrect format"))))))))</f>
        <v>N</v>
      </c>
    </row>
    <row r="339" spans="1:28" s="15" customFormat="1" x14ac:dyDescent="0.25">
      <c r="A339" s="7">
        <v>327</v>
      </c>
      <c r="B339" s="10" t="s">
        <v>3735</v>
      </c>
      <c r="C339" s="14" t="s">
        <v>5</v>
      </c>
      <c r="D339" s="231"/>
      <c r="E339" s="268"/>
      <c r="F339" s="215" t="str">
        <f t="shared" si="10"/>
        <v>N/A</v>
      </c>
      <c r="G339" s="6"/>
      <c r="AA339" s="15" t="str">
        <f t="shared" si="11"/>
        <v/>
      </c>
      <c r="AB339" s="15" t="str">
        <f>IF(LEN($AA339)=0,"N",IF(LEN($AA339)&gt;1,"Error -- Availability entered in an incorrect format",IF($AA339='Control Panel'!$F$36,$AA339,IF($AA339='Control Panel'!$F$37,$AA339,IF($AA339='Control Panel'!$F$38,$AA339,IF($AA339='Control Panel'!$F$39,$AA339,IF($AA339='Control Panel'!$F$40,$AA339,IF($AA339='Control Panel'!$F$41,$AA339,"Error -- Availability entered in an incorrect format"))))))))</f>
        <v>N</v>
      </c>
    </row>
    <row r="340" spans="1:28" s="15" customFormat="1" x14ac:dyDescent="0.25">
      <c r="A340" s="7">
        <v>328</v>
      </c>
      <c r="B340" s="388" t="s">
        <v>3736</v>
      </c>
      <c r="C340" s="14" t="s">
        <v>7</v>
      </c>
      <c r="D340" s="231"/>
      <c r="E340" s="268"/>
      <c r="F340" s="215" t="str">
        <f t="shared" si="10"/>
        <v>N/A</v>
      </c>
      <c r="G340" s="6"/>
      <c r="AA340" s="15" t="str">
        <f t="shared" si="11"/>
        <v/>
      </c>
      <c r="AB340" s="15" t="str">
        <f>IF(LEN($AA340)=0,"N",IF(LEN($AA340)&gt;1,"Error -- Availability entered in an incorrect format",IF($AA340='Control Panel'!$F$36,$AA340,IF($AA340='Control Panel'!$F$37,$AA340,IF($AA340='Control Panel'!$F$38,$AA340,IF($AA340='Control Panel'!$F$39,$AA340,IF($AA340='Control Panel'!$F$40,$AA340,IF($AA340='Control Panel'!$F$41,$AA340,"Error -- Availability entered in an incorrect format"))))))))</f>
        <v>N</v>
      </c>
    </row>
    <row r="341" spans="1:28" s="15" customFormat="1" x14ac:dyDescent="0.25">
      <c r="A341" s="7">
        <v>329</v>
      </c>
      <c r="B341" s="10" t="s">
        <v>3737</v>
      </c>
      <c r="C341" s="14" t="s">
        <v>5</v>
      </c>
      <c r="D341" s="231"/>
      <c r="E341" s="268"/>
      <c r="F341" s="215" t="str">
        <f t="shared" si="10"/>
        <v>N/A</v>
      </c>
      <c r="G341" s="6"/>
      <c r="AA341" s="15" t="str">
        <f t="shared" si="11"/>
        <v/>
      </c>
      <c r="AB341" s="15" t="str">
        <f>IF(LEN($AA341)=0,"N",IF(LEN($AA341)&gt;1,"Error -- Availability entered in an incorrect format",IF($AA341='Control Panel'!$F$36,$AA341,IF($AA341='Control Panel'!$F$37,$AA341,IF($AA341='Control Panel'!$F$38,$AA341,IF($AA341='Control Panel'!$F$39,$AA341,IF($AA341='Control Panel'!$F$40,$AA341,IF($AA341='Control Panel'!$F$41,$AA341,"Error -- Availability entered in an incorrect format"))))))))</f>
        <v>N</v>
      </c>
    </row>
    <row r="342" spans="1:28" s="15" customFormat="1" x14ac:dyDescent="0.25">
      <c r="A342" s="7">
        <v>330</v>
      </c>
      <c r="B342" s="10" t="s">
        <v>3738</v>
      </c>
      <c r="C342" s="14" t="s">
        <v>5</v>
      </c>
      <c r="D342" s="231"/>
      <c r="E342" s="268"/>
      <c r="F342" s="215" t="str">
        <f t="shared" si="10"/>
        <v>N/A</v>
      </c>
      <c r="G342" s="6"/>
      <c r="AA342" s="15" t="str">
        <f t="shared" si="11"/>
        <v/>
      </c>
      <c r="AB342" s="15" t="str">
        <f>IF(LEN($AA342)=0,"N",IF(LEN($AA342)&gt;1,"Error -- Availability entered in an incorrect format",IF($AA342='Control Panel'!$F$36,$AA342,IF($AA342='Control Panel'!$F$37,$AA342,IF($AA342='Control Panel'!$F$38,$AA342,IF($AA342='Control Panel'!$F$39,$AA342,IF($AA342='Control Panel'!$F$40,$AA342,IF($AA342='Control Panel'!$F$41,$AA342,"Error -- Availability entered in an incorrect format"))))))))</f>
        <v>N</v>
      </c>
    </row>
    <row r="343" spans="1:28" s="15" customFormat="1" ht="45" x14ac:dyDescent="0.25">
      <c r="A343" s="7">
        <v>331</v>
      </c>
      <c r="B343" s="10" t="s">
        <v>3739</v>
      </c>
      <c r="C343" s="14" t="s">
        <v>5</v>
      </c>
      <c r="D343" s="231"/>
      <c r="E343" s="268"/>
      <c r="F343" s="215" t="str">
        <f t="shared" si="10"/>
        <v>N/A</v>
      </c>
      <c r="G343" s="6"/>
      <c r="AA343" s="15" t="str">
        <f t="shared" si="11"/>
        <v/>
      </c>
      <c r="AB343" s="15" t="str">
        <f>IF(LEN($AA343)=0,"N",IF(LEN($AA343)&gt;1,"Error -- Availability entered in an incorrect format",IF($AA343='Control Panel'!$F$36,$AA343,IF($AA343='Control Panel'!$F$37,$AA343,IF($AA343='Control Panel'!$F$38,$AA343,IF($AA343='Control Panel'!$F$39,$AA343,IF($AA343='Control Panel'!$F$40,$AA343,IF($AA343='Control Panel'!$F$41,$AA343,"Error -- Availability entered in an incorrect format"))))))))</f>
        <v>N</v>
      </c>
    </row>
    <row r="344" spans="1:28" s="15" customFormat="1" x14ac:dyDescent="0.25">
      <c r="A344" s="7">
        <v>332</v>
      </c>
      <c r="B344" s="266" t="s">
        <v>3740</v>
      </c>
      <c r="C344" s="14"/>
      <c r="D344" s="231"/>
      <c r="E344" s="268"/>
      <c r="F344" s="215" t="str">
        <f t="shared" si="10"/>
        <v>N/A</v>
      </c>
      <c r="G344" s="6"/>
      <c r="AA344" s="15" t="str">
        <f t="shared" si="11"/>
        <v/>
      </c>
      <c r="AB344" s="15" t="str">
        <f>IF(LEN($AA344)=0,"N",IF(LEN($AA344)&gt;1,"Error -- Availability entered in an incorrect format",IF($AA344='Control Panel'!$F$36,$AA344,IF($AA344='Control Panel'!$F$37,$AA344,IF($AA344='Control Panel'!$F$38,$AA344,IF($AA344='Control Panel'!$F$39,$AA344,IF($AA344='Control Panel'!$F$40,$AA344,IF($AA344='Control Panel'!$F$41,$AA344,"Error -- Availability entered in an incorrect format"))))))))</f>
        <v>N</v>
      </c>
    </row>
    <row r="345" spans="1:28" s="15" customFormat="1" ht="30" x14ac:dyDescent="0.25">
      <c r="A345" s="7">
        <v>333</v>
      </c>
      <c r="B345" s="10" t="s">
        <v>3741</v>
      </c>
      <c r="C345" s="307" t="s">
        <v>212</v>
      </c>
      <c r="D345" s="231"/>
      <c r="E345" s="268"/>
      <c r="F345" s="215" t="str">
        <f t="shared" si="10"/>
        <v>N/A</v>
      </c>
      <c r="G345" s="6"/>
      <c r="AA345" s="15" t="str">
        <f t="shared" si="11"/>
        <v/>
      </c>
      <c r="AB345" s="15" t="str">
        <f>IF(LEN($AA345)=0,"N",IF(LEN($AA345)&gt;1,"Error -- Availability entered in an incorrect format",IF($AA345='Control Panel'!$F$36,$AA345,IF($AA345='Control Panel'!$F$37,$AA345,IF($AA345='Control Panel'!$F$38,$AA345,IF($AA345='Control Panel'!$F$39,$AA345,IF($AA345='Control Panel'!$F$40,$AA345,IF($AA345='Control Panel'!$F$41,$AA345,"Error -- Availability entered in an incorrect format"))))))))</f>
        <v>N</v>
      </c>
    </row>
    <row r="346" spans="1:28" s="15" customFormat="1" x14ac:dyDescent="0.25">
      <c r="A346" s="7">
        <v>334</v>
      </c>
      <c r="B346" s="264" t="s">
        <v>3742</v>
      </c>
      <c r="C346" s="14" t="s">
        <v>5</v>
      </c>
      <c r="D346" s="231"/>
      <c r="E346" s="268"/>
      <c r="F346" s="215" t="str">
        <f t="shared" si="10"/>
        <v>N/A</v>
      </c>
      <c r="G346" s="6"/>
      <c r="AA346" s="15" t="str">
        <f t="shared" si="11"/>
        <v/>
      </c>
      <c r="AB346" s="15" t="str">
        <f>IF(LEN($AA346)=0,"N",IF(LEN($AA346)&gt;1,"Error -- Availability entered in an incorrect format",IF($AA346='Control Panel'!$F$36,$AA346,IF($AA346='Control Panel'!$F$37,$AA346,IF($AA346='Control Panel'!$F$38,$AA346,IF($AA346='Control Panel'!$F$39,$AA346,IF($AA346='Control Panel'!$F$40,$AA346,IF($AA346='Control Panel'!$F$41,$AA346,"Error -- Availability entered in an incorrect format"))))))))</f>
        <v>N</v>
      </c>
    </row>
    <row r="347" spans="1:28" s="15" customFormat="1" x14ac:dyDescent="0.25">
      <c r="A347" s="7">
        <v>335</v>
      </c>
      <c r="B347" s="264" t="s">
        <v>3743</v>
      </c>
      <c r="C347" s="14" t="s">
        <v>5</v>
      </c>
      <c r="D347" s="231"/>
      <c r="E347" s="268"/>
      <c r="F347" s="215" t="str">
        <f t="shared" si="10"/>
        <v>N/A</v>
      </c>
      <c r="G347" s="6"/>
      <c r="AA347" s="15" t="str">
        <f t="shared" si="11"/>
        <v/>
      </c>
      <c r="AB347" s="15" t="str">
        <f>IF(LEN($AA347)=0,"N",IF(LEN($AA347)&gt;1,"Error -- Availability entered in an incorrect format",IF($AA347='Control Panel'!$F$36,$AA347,IF($AA347='Control Panel'!$F$37,$AA347,IF($AA347='Control Panel'!$F$38,$AA347,IF($AA347='Control Panel'!$F$39,$AA347,IF($AA347='Control Panel'!$F$40,$AA347,IF($AA347='Control Panel'!$F$41,$AA347,"Error -- Availability entered in an incorrect format"))))))))</f>
        <v>N</v>
      </c>
    </row>
    <row r="348" spans="1:28" s="15" customFormat="1" x14ac:dyDescent="0.25">
      <c r="A348" s="7">
        <v>336</v>
      </c>
      <c r="B348" s="264" t="s">
        <v>3744</v>
      </c>
      <c r="C348" s="14" t="s">
        <v>5</v>
      </c>
      <c r="D348" s="231"/>
      <c r="E348" s="268"/>
      <c r="F348" s="215" t="str">
        <f t="shared" si="10"/>
        <v>N/A</v>
      </c>
      <c r="G348" s="6"/>
      <c r="AA348" s="15" t="str">
        <f t="shared" si="11"/>
        <v/>
      </c>
      <c r="AB348" s="15" t="str">
        <f>IF(LEN($AA348)=0,"N",IF(LEN($AA348)&gt;1,"Error -- Availability entered in an incorrect format",IF($AA348='Control Panel'!$F$36,$AA348,IF($AA348='Control Panel'!$F$37,$AA348,IF($AA348='Control Panel'!$F$38,$AA348,IF($AA348='Control Panel'!$F$39,$AA348,IF($AA348='Control Panel'!$F$40,$AA348,IF($AA348='Control Panel'!$F$41,$AA348,"Error -- Availability entered in an incorrect format"))))))))</f>
        <v>N</v>
      </c>
    </row>
    <row r="349" spans="1:28" s="15" customFormat="1" x14ac:dyDescent="0.25">
      <c r="A349" s="7">
        <v>337</v>
      </c>
      <c r="B349" s="264" t="s">
        <v>3745</v>
      </c>
      <c r="C349" s="14" t="s">
        <v>5</v>
      </c>
      <c r="D349" s="231"/>
      <c r="E349" s="268"/>
      <c r="F349" s="215" t="str">
        <f t="shared" si="10"/>
        <v>N/A</v>
      </c>
      <c r="G349" s="6"/>
      <c r="AA349" s="15" t="str">
        <f t="shared" si="11"/>
        <v/>
      </c>
      <c r="AB349" s="15" t="str">
        <f>IF(LEN($AA349)=0,"N",IF(LEN($AA349)&gt;1,"Error -- Availability entered in an incorrect format",IF($AA349='Control Panel'!$F$36,$AA349,IF($AA349='Control Panel'!$F$37,$AA349,IF($AA349='Control Panel'!$F$38,$AA349,IF($AA349='Control Panel'!$F$39,$AA349,IF($AA349='Control Panel'!$F$40,$AA349,IF($AA349='Control Panel'!$F$41,$AA349,"Error -- Availability entered in an incorrect format"))))))))</f>
        <v>N</v>
      </c>
    </row>
    <row r="350" spans="1:28" s="15" customFormat="1" x14ac:dyDescent="0.25">
      <c r="A350" s="7">
        <v>338</v>
      </c>
      <c r="B350" s="264" t="s">
        <v>3746</v>
      </c>
      <c r="C350" s="14" t="s">
        <v>6</v>
      </c>
      <c r="D350" s="231"/>
      <c r="E350" s="268"/>
      <c r="F350" s="215" t="str">
        <f t="shared" si="10"/>
        <v>N/A</v>
      </c>
      <c r="G350" s="6"/>
      <c r="AA350" s="15" t="str">
        <f t="shared" si="11"/>
        <v/>
      </c>
      <c r="AB350" s="15" t="str">
        <f>IF(LEN($AA350)=0,"N",IF(LEN($AA350)&gt;1,"Error -- Availability entered in an incorrect format",IF($AA350='Control Panel'!$F$36,$AA350,IF($AA350='Control Panel'!$F$37,$AA350,IF($AA350='Control Panel'!$F$38,$AA350,IF($AA350='Control Panel'!$F$39,$AA350,IF($AA350='Control Panel'!$F$40,$AA350,IF($AA350='Control Panel'!$F$41,$AA350,"Error -- Availability entered in an incorrect format"))))))))</f>
        <v>N</v>
      </c>
    </row>
    <row r="351" spans="1:28" s="15" customFormat="1" x14ac:dyDescent="0.25">
      <c r="A351" s="7">
        <v>339</v>
      </c>
      <c r="B351" s="264" t="s">
        <v>3747</v>
      </c>
      <c r="C351" s="14" t="s">
        <v>5</v>
      </c>
      <c r="D351" s="231"/>
      <c r="E351" s="268"/>
      <c r="F351" s="215" t="str">
        <f t="shared" si="10"/>
        <v>N/A</v>
      </c>
      <c r="G351" s="6"/>
      <c r="AA351" s="15" t="str">
        <f t="shared" si="11"/>
        <v/>
      </c>
      <c r="AB351" s="15" t="str">
        <f>IF(LEN($AA351)=0,"N",IF(LEN($AA351)&gt;1,"Error -- Availability entered in an incorrect format",IF($AA351='Control Panel'!$F$36,$AA351,IF($AA351='Control Panel'!$F$37,$AA351,IF($AA351='Control Panel'!$F$38,$AA351,IF($AA351='Control Panel'!$F$39,$AA351,IF($AA351='Control Panel'!$F$40,$AA351,IF($AA351='Control Panel'!$F$41,$AA351,"Error -- Availability entered in an incorrect format"))))))))</f>
        <v>N</v>
      </c>
    </row>
    <row r="352" spans="1:28" s="15" customFormat="1" x14ac:dyDescent="0.25">
      <c r="A352" s="7">
        <v>340</v>
      </c>
      <c r="B352" s="264" t="s">
        <v>3748</v>
      </c>
      <c r="C352" s="14" t="s">
        <v>6</v>
      </c>
      <c r="D352" s="231"/>
      <c r="E352" s="268"/>
      <c r="F352" s="215" t="str">
        <f t="shared" si="10"/>
        <v>N/A</v>
      </c>
      <c r="G352" s="6"/>
      <c r="AA352" s="15" t="str">
        <f t="shared" si="11"/>
        <v/>
      </c>
      <c r="AB352" s="15" t="str">
        <f>IF(LEN($AA352)=0,"N",IF(LEN($AA352)&gt;1,"Error -- Availability entered in an incorrect format",IF($AA352='Control Panel'!$F$36,$AA352,IF($AA352='Control Panel'!$F$37,$AA352,IF($AA352='Control Panel'!$F$38,$AA352,IF($AA352='Control Panel'!$F$39,$AA352,IF($AA352='Control Panel'!$F$40,$AA352,IF($AA352='Control Panel'!$F$41,$AA352,"Error -- Availability entered in an incorrect format"))))))))</f>
        <v>N</v>
      </c>
    </row>
    <row r="353" spans="1:28" s="15" customFormat="1" x14ac:dyDescent="0.25">
      <c r="A353" s="7">
        <v>341</v>
      </c>
      <c r="B353" s="264" t="s">
        <v>3749</v>
      </c>
      <c r="C353" s="14" t="s">
        <v>5</v>
      </c>
      <c r="D353" s="231"/>
      <c r="E353" s="268"/>
      <c r="F353" s="215" t="str">
        <f t="shared" si="10"/>
        <v>N/A</v>
      </c>
      <c r="G353" s="6"/>
      <c r="AA353" s="15" t="str">
        <f t="shared" si="11"/>
        <v/>
      </c>
      <c r="AB353" s="15" t="str">
        <f>IF(LEN($AA353)=0,"N",IF(LEN($AA353)&gt;1,"Error -- Availability entered in an incorrect format",IF($AA353='Control Panel'!$F$36,$AA353,IF($AA353='Control Panel'!$F$37,$AA353,IF($AA353='Control Panel'!$F$38,$AA353,IF($AA353='Control Panel'!$F$39,$AA353,IF($AA353='Control Panel'!$F$40,$AA353,IF($AA353='Control Panel'!$F$41,$AA353,"Error -- Availability entered in an incorrect format"))))))))</f>
        <v>N</v>
      </c>
    </row>
    <row r="354" spans="1:28" s="15" customFormat="1" x14ac:dyDescent="0.25">
      <c r="A354" s="7">
        <v>342</v>
      </c>
      <c r="B354" s="264" t="s">
        <v>3750</v>
      </c>
      <c r="C354" s="14" t="s">
        <v>5</v>
      </c>
      <c r="D354" s="231"/>
      <c r="E354" s="268"/>
      <c r="F354" s="215" t="str">
        <f t="shared" si="10"/>
        <v>N/A</v>
      </c>
      <c r="G354" s="6"/>
      <c r="AA354" s="15" t="str">
        <f t="shared" si="11"/>
        <v/>
      </c>
      <c r="AB354" s="15" t="str">
        <f>IF(LEN($AA354)=0,"N",IF(LEN($AA354)&gt;1,"Error -- Availability entered in an incorrect format",IF($AA354='Control Panel'!$F$36,$AA354,IF($AA354='Control Panel'!$F$37,$AA354,IF($AA354='Control Panel'!$F$38,$AA354,IF($AA354='Control Panel'!$F$39,$AA354,IF($AA354='Control Panel'!$F$40,$AA354,IF($AA354='Control Panel'!$F$41,$AA354,"Error -- Availability entered in an incorrect format"))))))))</f>
        <v>N</v>
      </c>
    </row>
    <row r="355" spans="1:28" s="15" customFormat="1" x14ac:dyDescent="0.25">
      <c r="A355" s="7">
        <v>343</v>
      </c>
      <c r="B355" s="264" t="s">
        <v>3751</v>
      </c>
      <c r="C355" s="14" t="s">
        <v>5</v>
      </c>
      <c r="D355" s="231"/>
      <c r="E355" s="268"/>
      <c r="F355" s="215" t="str">
        <f t="shared" si="10"/>
        <v>N/A</v>
      </c>
      <c r="G355" s="6"/>
      <c r="AA355" s="15" t="str">
        <f t="shared" si="11"/>
        <v/>
      </c>
      <c r="AB355" s="15" t="str">
        <f>IF(LEN($AA355)=0,"N",IF(LEN($AA355)&gt;1,"Error -- Availability entered in an incorrect format",IF($AA355='Control Panel'!$F$36,$AA355,IF($AA355='Control Panel'!$F$37,$AA355,IF($AA355='Control Panel'!$F$38,$AA355,IF($AA355='Control Panel'!$F$39,$AA355,IF($AA355='Control Panel'!$F$40,$AA355,IF($AA355='Control Panel'!$F$41,$AA355,"Error -- Availability entered in an incorrect format"))))))))</f>
        <v>N</v>
      </c>
    </row>
    <row r="356" spans="1:28" s="15" customFormat="1" x14ac:dyDescent="0.25">
      <c r="A356" s="7">
        <v>344</v>
      </c>
      <c r="B356" s="264" t="s">
        <v>3752</v>
      </c>
      <c r="C356" s="14" t="s">
        <v>5</v>
      </c>
      <c r="D356" s="231"/>
      <c r="E356" s="268"/>
      <c r="F356" s="215" t="str">
        <f t="shared" si="10"/>
        <v>N/A</v>
      </c>
      <c r="G356" s="6"/>
      <c r="AA356" s="15" t="str">
        <f t="shared" si="11"/>
        <v/>
      </c>
      <c r="AB356" s="15" t="str">
        <f>IF(LEN($AA356)=0,"N",IF(LEN($AA356)&gt;1,"Error -- Availability entered in an incorrect format",IF($AA356='Control Panel'!$F$36,$AA356,IF($AA356='Control Panel'!$F$37,$AA356,IF($AA356='Control Panel'!$F$38,$AA356,IF($AA356='Control Panel'!$F$39,$AA356,IF($AA356='Control Panel'!$F$40,$AA356,IF($AA356='Control Panel'!$F$41,$AA356,"Error -- Availability entered in an incorrect format"))))))))</f>
        <v>N</v>
      </c>
    </row>
    <row r="357" spans="1:28" s="15" customFormat="1" x14ac:dyDescent="0.25">
      <c r="A357" s="7">
        <v>345</v>
      </c>
      <c r="B357" s="10" t="s">
        <v>3753</v>
      </c>
      <c r="C357" s="14" t="s">
        <v>5</v>
      </c>
      <c r="D357" s="231"/>
      <c r="E357" s="268"/>
      <c r="F357" s="215" t="str">
        <f t="shared" si="10"/>
        <v>N/A</v>
      </c>
      <c r="G357" s="6"/>
      <c r="AA357" s="15" t="str">
        <f t="shared" si="11"/>
        <v/>
      </c>
      <c r="AB357" s="15" t="str">
        <f>IF(LEN($AA357)=0,"N",IF(LEN($AA357)&gt;1,"Error -- Availability entered in an incorrect format",IF($AA357='Control Panel'!$F$36,$AA357,IF($AA357='Control Panel'!$F$37,$AA357,IF($AA357='Control Panel'!$F$38,$AA357,IF($AA357='Control Panel'!$F$39,$AA357,IF($AA357='Control Panel'!$F$40,$AA357,IF($AA357='Control Panel'!$F$41,$AA357,"Error -- Availability entered in an incorrect format"))))))))</f>
        <v>N</v>
      </c>
    </row>
    <row r="358" spans="1:28" s="15" customFormat="1" x14ac:dyDescent="0.25">
      <c r="A358" s="7">
        <v>346</v>
      </c>
      <c r="B358" s="10" t="s">
        <v>3754</v>
      </c>
      <c r="C358" s="14" t="s">
        <v>6</v>
      </c>
      <c r="D358" s="231"/>
      <c r="E358" s="268"/>
      <c r="F358" s="215" t="str">
        <f t="shared" si="10"/>
        <v>N/A</v>
      </c>
      <c r="G358" s="6"/>
      <c r="AA358" s="15" t="str">
        <f t="shared" si="11"/>
        <v/>
      </c>
      <c r="AB358" s="15" t="str">
        <f>IF(LEN($AA358)=0,"N",IF(LEN($AA358)&gt;1,"Error -- Availability entered in an incorrect format",IF($AA358='Control Panel'!$F$36,$AA358,IF($AA358='Control Panel'!$F$37,$AA358,IF($AA358='Control Panel'!$F$38,$AA358,IF($AA358='Control Panel'!$F$39,$AA358,IF($AA358='Control Panel'!$F$40,$AA358,IF($AA358='Control Panel'!$F$41,$AA358,"Error -- Availability entered in an incorrect format"))))))))</f>
        <v>N</v>
      </c>
    </row>
    <row r="359" spans="1:28" s="15" customFormat="1" x14ac:dyDescent="0.25">
      <c r="A359" s="7">
        <v>347</v>
      </c>
      <c r="B359" s="10" t="s">
        <v>3755</v>
      </c>
      <c r="C359" s="14" t="s">
        <v>5</v>
      </c>
      <c r="D359" s="231"/>
      <c r="E359" s="268"/>
      <c r="F359" s="215" t="str">
        <f t="shared" si="10"/>
        <v>N/A</v>
      </c>
      <c r="G359" s="6"/>
      <c r="AA359" s="15" t="str">
        <f t="shared" si="11"/>
        <v/>
      </c>
      <c r="AB359" s="15" t="str">
        <f>IF(LEN($AA359)=0,"N",IF(LEN($AA359)&gt;1,"Error -- Availability entered in an incorrect format",IF($AA359='Control Panel'!$F$36,$AA359,IF($AA359='Control Panel'!$F$37,$AA359,IF($AA359='Control Panel'!$F$38,$AA359,IF($AA359='Control Panel'!$F$39,$AA359,IF($AA359='Control Panel'!$F$40,$AA359,IF($AA359='Control Panel'!$F$41,$AA359,"Error -- Availability entered in an incorrect format"))))))))</f>
        <v>N</v>
      </c>
    </row>
    <row r="360" spans="1:28" s="15" customFormat="1" ht="45" x14ac:dyDescent="0.25">
      <c r="A360" s="7">
        <v>348</v>
      </c>
      <c r="B360" s="10" t="s">
        <v>3756</v>
      </c>
      <c r="C360" s="14" t="s">
        <v>6</v>
      </c>
      <c r="D360" s="231"/>
      <c r="E360" s="268"/>
      <c r="F360" s="215" t="str">
        <f t="shared" si="10"/>
        <v>N/A</v>
      </c>
      <c r="G360" s="6"/>
      <c r="AA360" s="15" t="str">
        <f t="shared" si="11"/>
        <v/>
      </c>
      <c r="AB360" s="15" t="str">
        <f>IF(LEN($AA360)=0,"N",IF(LEN($AA360)&gt;1,"Error -- Availability entered in an incorrect format",IF($AA360='Control Panel'!$F$36,$AA360,IF($AA360='Control Panel'!$F$37,$AA360,IF($AA360='Control Panel'!$F$38,$AA360,IF($AA360='Control Panel'!$F$39,$AA360,IF($AA360='Control Panel'!$F$40,$AA360,IF($AA360='Control Panel'!$F$41,$AA360,"Error -- Availability entered in an incorrect format"))))))))</f>
        <v>N</v>
      </c>
    </row>
    <row r="361" spans="1:28" s="15" customFormat="1" x14ac:dyDescent="0.25">
      <c r="A361" s="7">
        <v>349</v>
      </c>
      <c r="B361" s="10" t="s">
        <v>3757</v>
      </c>
      <c r="C361" s="14" t="s">
        <v>6</v>
      </c>
      <c r="D361" s="231"/>
      <c r="E361" s="268"/>
      <c r="F361" s="215" t="str">
        <f t="shared" si="10"/>
        <v>N/A</v>
      </c>
      <c r="G361" s="6"/>
      <c r="AA361" s="15" t="str">
        <f t="shared" si="11"/>
        <v/>
      </c>
      <c r="AB361" s="15" t="str">
        <f>IF(LEN($AA361)=0,"N",IF(LEN($AA361)&gt;1,"Error -- Availability entered in an incorrect format",IF($AA361='Control Panel'!$F$36,$AA361,IF($AA361='Control Panel'!$F$37,$AA361,IF($AA361='Control Panel'!$F$38,$AA361,IF($AA361='Control Panel'!$F$39,$AA361,IF($AA361='Control Panel'!$F$40,$AA361,IF($AA361='Control Panel'!$F$41,$AA361,"Error -- Availability entered in an incorrect format"))))))))</f>
        <v>N</v>
      </c>
    </row>
    <row r="362" spans="1:28" s="15" customFormat="1" x14ac:dyDescent="0.25">
      <c r="A362" s="7">
        <v>350</v>
      </c>
      <c r="B362" s="10" t="s">
        <v>3758</v>
      </c>
      <c r="C362" s="14" t="s">
        <v>5</v>
      </c>
      <c r="D362" s="231"/>
      <c r="E362" s="268"/>
      <c r="F362" s="215" t="str">
        <f t="shared" si="10"/>
        <v>N/A</v>
      </c>
      <c r="G362" s="6"/>
      <c r="AA362" s="15" t="str">
        <f t="shared" si="11"/>
        <v/>
      </c>
      <c r="AB362" s="15" t="str">
        <f>IF(LEN($AA362)=0,"N",IF(LEN($AA362)&gt;1,"Error -- Availability entered in an incorrect format",IF($AA362='Control Panel'!$F$36,$AA362,IF($AA362='Control Panel'!$F$37,$AA362,IF($AA362='Control Panel'!$F$38,$AA362,IF($AA362='Control Panel'!$F$39,$AA362,IF($AA362='Control Panel'!$F$40,$AA362,IF($AA362='Control Panel'!$F$41,$AA362,"Error -- Availability entered in an incorrect format"))))))))</f>
        <v>N</v>
      </c>
    </row>
    <row r="363" spans="1:28" s="15" customFormat="1" ht="30" x14ac:dyDescent="0.25">
      <c r="A363" s="7">
        <v>351</v>
      </c>
      <c r="B363" s="10" t="s">
        <v>3759</v>
      </c>
      <c r="C363" s="307" t="s">
        <v>212</v>
      </c>
      <c r="D363" s="231"/>
      <c r="E363" s="268"/>
      <c r="F363" s="215" t="str">
        <f t="shared" si="10"/>
        <v>N/A</v>
      </c>
      <c r="G363" s="6"/>
      <c r="AA363" s="15" t="str">
        <f t="shared" si="11"/>
        <v/>
      </c>
      <c r="AB363" s="15" t="str">
        <f>IF(LEN($AA363)=0,"N",IF(LEN($AA363)&gt;1,"Error -- Availability entered in an incorrect format",IF($AA363='Control Panel'!$F$36,$AA363,IF($AA363='Control Panel'!$F$37,$AA363,IF($AA363='Control Panel'!$F$38,$AA363,IF($AA363='Control Panel'!$F$39,$AA363,IF($AA363='Control Panel'!$F$40,$AA363,IF($AA363='Control Panel'!$F$41,$AA363,"Error -- Availability entered in an incorrect format"))))))))</f>
        <v>N</v>
      </c>
    </row>
    <row r="364" spans="1:28" s="15" customFormat="1" x14ac:dyDescent="0.25">
      <c r="A364" s="7">
        <v>352</v>
      </c>
      <c r="B364" s="264" t="s">
        <v>346</v>
      </c>
      <c r="C364" s="14" t="s">
        <v>5</v>
      </c>
      <c r="D364" s="231"/>
      <c r="E364" s="268"/>
      <c r="F364" s="215" t="str">
        <f t="shared" si="10"/>
        <v>N/A</v>
      </c>
      <c r="G364" s="6"/>
      <c r="AA364" s="15" t="str">
        <f t="shared" si="11"/>
        <v/>
      </c>
      <c r="AB364" s="15" t="str">
        <f>IF(LEN($AA364)=0,"N",IF(LEN($AA364)&gt;1,"Error -- Availability entered in an incorrect format",IF($AA364='Control Panel'!$F$36,$AA364,IF($AA364='Control Panel'!$F$37,$AA364,IF($AA364='Control Panel'!$F$38,$AA364,IF($AA364='Control Panel'!$F$39,$AA364,IF($AA364='Control Panel'!$F$40,$AA364,IF($AA364='Control Panel'!$F$41,$AA364,"Error -- Availability entered in an incorrect format"))))))))</f>
        <v>N</v>
      </c>
    </row>
    <row r="365" spans="1:28" s="15" customFormat="1" x14ac:dyDescent="0.25">
      <c r="A365" s="7">
        <v>353</v>
      </c>
      <c r="B365" s="264" t="s">
        <v>1044</v>
      </c>
      <c r="C365" s="14" t="s">
        <v>5</v>
      </c>
      <c r="D365" s="231"/>
      <c r="E365" s="268"/>
      <c r="F365" s="215" t="str">
        <f t="shared" si="10"/>
        <v>N/A</v>
      </c>
      <c r="G365" s="6"/>
      <c r="AA365" s="15" t="str">
        <f t="shared" si="11"/>
        <v/>
      </c>
      <c r="AB365" s="15" t="str">
        <f>IF(LEN($AA365)=0,"N",IF(LEN($AA365)&gt;1,"Error -- Availability entered in an incorrect format",IF($AA365='Control Panel'!$F$36,$AA365,IF($AA365='Control Panel'!$F$37,$AA365,IF($AA365='Control Panel'!$F$38,$AA365,IF($AA365='Control Panel'!$F$39,$AA365,IF($AA365='Control Panel'!$F$40,$AA365,IF($AA365='Control Panel'!$F$41,$AA365,"Error -- Availability entered in an incorrect format"))))))))</f>
        <v>N</v>
      </c>
    </row>
    <row r="366" spans="1:28" s="15" customFormat="1" x14ac:dyDescent="0.25">
      <c r="A366" s="7">
        <v>354</v>
      </c>
      <c r="B366" s="264" t="s">
        <v>253</v>
      </c>
      <c r="C366" s="14" t="s">
        <v>5</v>
      </c>
      <c r="D366" s="231"/>
      <c r="E366" s="268"/>
      <c r="F366" s="215" t="str">
        <f t="shared" si="10"/>
        <v>N/A</v>
      </c>
      <c r="G366" s="6"/>
      <c r="AA366" s="15" t="str">
        <f t="shared" si="11"/>
        <v/>
      </c>
      <c r="AB366" s="15" t="str">
        <f>IF(LEN($AA366)=0,"N",IF(LEN($AA366)&gt;1,"Error -- Availability entered in an incorrect format",IF($AA366='Control Panel'!$F$36,$AA366,IF($AA366='Control Panel'!$F$37,$AA366,IF($AA366='Control Panel'!$F$38,$AA366,IF($AA366='Control Panel'!$F$39,$AA366,IF($AA366='Control Panel'!$F$40,$AA366,IF($AA366='Control Panel'!$F$41,$AA366,"Error -- Availability entered in an incorrect format"))))))))</f>
        <v>N</v>
      </c>
    </row>
    <row r="367" spans="1:28" s="15" customFormat="1" x14ac:dyDescent="0.25">
      <c r="A367" s="7">
        <v>355</v>
      </c>
      <c r="B367" s="264" t="s">
        <v>3441</v>
      </c>
      <c r="C367" s="14" t="s">
        <v>5</v>
      </c>
      <c r="D367" s="231"/>
      <c r="E367" s="268"/>
      <c r="F367" s="215" t="str">
        <f t="shared" si="10"/>
        <v>N/A</v>
      </c>
      <c r="G367" s="6"/>
      <c r="AA367" s="15" t="str">
        <f t="shared" si="11"/>
        <v/>
      </c>
      <c r="AB367" s="15" t="str">
        <f>IF(LEN($AA367)=0,"N",IF(LEN($AA367)&gt;1,"Error -- Availability entered in an incorrect format",IF($AA367='Control Panel'!$F$36,$AA367,IF($AA367='Control Panel'!$F$37,$AA367,IF($AA367='Control Panel'!$F$38,$AA367,IF($AA367='Control Panel'!$F$39,$AA367,IF($AA367='Control Panel'!$F$40,$AA367,IF($AA367='Control Panel'!$F$41,$AA367,"Error -- Availability entered in an incorrect format"))))))))</f>
        <v>N</v>
      </c>
    </row>
    <row r="368" spans="1:28" s="15" customFormat="1" x14ac:dyDescent="0.25">
      <c r="A368" s="7">
        <v>356</v>
      </c>
      <c r="B368" s="264" t="s">
        <v>3760</v>
      </c>
      <c r="C368" s="14" t="s">
        <v>7</v>
      </c>
      <c r="D368" s="231"/>
      <c r="E368" s="268"/>
      <c r="F368" s="215" t="str">
        <f t="shared" si="10"/>
        <v>N/A</v>
      </c>
      <c r="G368" s="6"/>
      <c r="AA368" s="15" t="str">
        <f t="shared" si="11"/>
        <v/>
      </c>
      <c r="AB368" s="15" t="str">
        <f>IF(LEN($AA368)=0,"N",IF(LEN($AA368)&gt;1,"Error -- Availability entered in an incorrect format",IF($AA368='Control Panel'!$F$36,$AA368,IF($AA368='Control Panel'!$F$37,$AA368,IF($AA368='Control Panel'!$F$38,$AA368,IF($AA368='Control Panel'!$F$39,$AA368,IF($AA368='Control Panel'!$F$40,$AA368,IF($AA368='Control Panel'!$F$41,$AA368,"Error -- Availability entered in an incorrect format"))))))))</f>
        <v>N</v>
      </c>
    </row>
    <row r="369" spans="1:28" s="15" customFormat="1" x14ac:dyDescent="0.25">
      <c r="A369" s="7">
        <v>357</v>
      </c>
      <c r="B369" s="264" t="s">
        <v>3761</v>
      </c>
      <c r="C369" s="14" t="s">
        <v>5</v>
      </c>
      <c r="D369" s="231"/>
      <c r="E369" s="268"/>
      <c r="F369" s="215" t="str">
        <f t="shared" si="10"/>
        <v>N/A</v>
      </c>
      <c r="G369" s="6"/>
      <c r="AA369" s="15" t="str">
        <f t="shared" si="11"/>
        <v/>
      </c>
      <c r="AB369" s="15" t="str">
        <f>IF(LEN($AA369)=0,"N",IF(LEN($AA369)&gt;1,"Error -- Availability entered in an incorrect format",IF($AA369='Control Panel'!$F$36,$AA369,IF($AA369='Control Panel'!$F$37,$AA369,IF($AA369='Control Panel'!$F$38,$AA369,IF($AA369='Control Panel'!$F$39,$AA369,IF($AA369='Control Panel'!$F$40,$AA369,IF($AA369='Control Panel'!$F$41,$AA369,"Error -- Availability entered in an incorrect format"))))))))</f>
        <v>N</v>
      </c>
    </row>
    <row r="370" spans="1:28" s="15" customFormat="1" ht="30" x14ac:dyDescent="0.25">
      <c r="A370" s="7">
        <v>358</v>
      </c>
      <c r="B370" s="10" t="s">
        <v>3762</v>
      </c>
      <c r="C370" s="14" t="s">
        <v>5</v>
      </c>
      <c r="D370" s="231"/>
      <c r="E370" s="268"/>
      <c r="F370" s="215" t="str">
        <f t="shared" si="10"/>
        <v>N/A</v>
      </c>
      <c r="G370" s="6"/>
      <c r="AA370" s="15" t="str">
        <f t="shared" si="11"/>
        <v/>
      </c>
      <c r="AB370" s="15" t="str">
        <f>IF(LEN($AA370)=0,"N",IF(LEN($AA370)&gt;1,"Error -- Availability entered in an incorrect format",IF($AA370='Control Panel'!$F$36,$AA370,IF($AA370='Control Panel'!$F$37,$AA370,IF($AA370='Control Panel'!$F$38,$AA370,IF($AA370='Control Panel'!$F$39,$AA370,IF($AA370='Control Panel'!$F$40,$AA370,IF($AA370='Control Panel'!$F$41,$AA370,"Error -- Availability entered in an incorrect format"))))))))</f>
        <v>N</v>
      </c>
    </row>
    <row r="371" spans="1:28" s="15" customFormat="1" ht="30" x14ac:dyDescent="0.25">
      <c r="A371" s="7">
        <v>359</v>
      </c>
      <c r="B371" s="10" t="s">
        <v>3763</v>
      </c>
      <c r="C371" s="14" t="s">
        <v>6</v>
      </c>
      <c r="D371" s="231"/>
      <c r="E371" s="268"/>
      <c r="F371" s="215" t="str">
        <f t="shared" si="10"/>
        <v>N/A</v>
      </c>
      <c r="G371" s="6"/>
      <c r="AA371" s="15" t="str">
        <f t="shared" si="11"/>
        <v/>
      </c>
      <c r="AB371" s="15" t="str">
        <f>IF(LEN($AA371)=0,"N",IF(LEN($AA371)&gt;1,"Error -- Availability entered in an incorrect format",IF($AA371='Control Panel'!$F$36,$AA371,IF($AA371='Control Panel'!$F$37,$AA371,IF($AA371='Control Panel'!$F$38,$AA371,IF($AA371='Control Panel'!$F$39,$AA371,IF($AA371='Control Panel'!$F$40,$AA371,IF($AA371='Control Panel'!$F$41,$AA371,"Error -- Availability entered in an incorrect format"))))))))</f>
        <v>N</v>
      </c>
    </row>
    <row r="372" spans="1:28" s="15" customFormat="1" ht="30" x14ac:dyDescent="0.25">
      <c r="A372" s="7">
        <v>360</v>
      </c>
      <c r="B372" s="10" t="s">
        <v>3764</v>
      </c>
      <c r="C372" s="14" t="s">
        <v>5</v>
      </c>
      <c r="D372" s="231"/>
      <c r="E372" s="268"/>
      <c r="F372" s="215" t="str">
        <f t="shared" si="10"/>
        <v>N/A</v>
      </c>
      <c r="G372" s="6"/>
      <c r="AA372" s="15" t="str">
        <f t="shared" si="11"/>
        <v/>
      </c>
      <c r="AB372" s="15" t="str">
        <f>IF(LEN($AA372)=0,"N",IF(LEN($AA372)&gt;1,"Error -- Availability entered in an incorrect format",IF($AA372='Control Panel'!$F$36,$AA372,IF($AA372='Control Panel'!$F$37,$AA372,IF($AA372='Control Panel'!$F$38,$AA372,IF($AA372='Control Panel'!$F$39,$AA372,IF($AA372='Control Panel'!$F$40,$AA372,IF($AA372='Control Panel'!$F$41,$AA372,"Error -- Availability entered in an incorrect format"))))))))</f>
        <v>N</v>
      </c>
    </row>
    <row r="373" spans="1:28" s="15" customFormat="1" ht="30" x14ac:dyDescent="0.25">
      <c r="A373" s="7">
        <v>361</v>
      </c>
      <c r="B373" s="10" t="s">
        <v>3765</v>
      </c>
      <c r="C373" s="14" t="s">
        <v>5</v>
      </c>
      <c r="D373" s="231"/>
      <c r="E373" s="268"/>
      <c r="F373" s="215" t="str">
        <f t="shared" si="10"/>
        <v>N/A</v>
      </c>
      <c r="G373" s="6"/>
      <c r="AA373" s="15" t="str">
        <f t="shared" si="11"/>
        <v/>
      </c>
      <c r="AB373" s="15" t="str">
        <f>IF(LEN($AA373)=0,"N",IF(LEN($AA373)&gt;1,"Error -- Availability entered in an incorrect format",IF($AA373='Control Panel'!$F$36,$AA373,IF($AA373='Control Panel'!$F$37,$AA373,IF($AA373='Control Panel'!$F$38,$AA373,IF($AA373='Control Panel'!$F$39,$AA373,IF($AA373='Control Panel'!$F$40,$AA373,IF($AA373='Control Panel'!$F$41,$AA373,"Error -- Availability entered in an incorrect format"))))))))</f>
        <v>N</v>
      </c>
    </row>
    <row r="374" spans="1:28" s="15" customFormat="1" ht="30" x14ac:dyDescent="0.25">
      <c r="A374" s="7">
        <v>362</v>
      </c>
      <c r="B374" s="10" t="s">
        <v>3766</v>
      </c>
      <c r="C374" s="14" t="s">
        <v>6</v>
      </c>
      <c r="D374" s="231"/>
      <c r="E374" s="268"/>
      <c r="F374" s="215" t="str">
        <f t="shared" si="10"/>
        <v>N/A</v>
      </c>
      <c r="G374" s="6"/>
      <c r="AA374" s="15" t="str">
        <f t="shared" si="11"/>
        <v/>
      </c>
      <c r="AB374" s="15" t="str">
        <f>IF(LEN($AA374)=0,"N",IF(LEN($AA374)&gt;1,"Error -- Availability entered in an incorrect format",IF($AA374='Control Panel'!$F$36,$AA374,IF($AA374='Control Panel'!$F$37,$AA374,IF($AA374='Control Panel'!$F$38,$AA374,IF($AA374='Control Panel'!$F$39,$AA374,IF($AA374='Control Panel'!$F$40,$AA374,IF($AA374='Control Panel'!$F$41,$AA374,"Error -- Availability entered in an incorrect format"))))))))</f>
        <v>N</v>
      </c>
    </row>
    <row r="375" spans="1:28" s="15" customFormat="1" ht="30" x14ac:dyDescent="0.25">
      <c r="A375" s="7">
        <v>363</v>
      </c>
      <c r="B375" s="10" t="s">
        <v>3767</v>
      </c>
      <c r="C375" s="14" t="s">
        <v>6</v>
      </c>
      <c r="D375" s="231"/>
      <c r="E375" s="268"/>
      <c r="F375" s="215" t="str">
        <f t="shared" si="10"/>
        <v>N/A</v>
      </c>
      <c r="G375" s="6"/>
      <c r="AA375" s="15" t="str">
        <f t="shared" si="11"/>
        <v/>
      </c>
      <c r="AB375" s="15" t="str">
        <f>IF(LEN($AA375)=0,"N",IF(LEN($AA375)&gt;1,"Error -- Availability entered in an incorrect format",IF($AA375='Control Panel'!$F$36,$AA375,IF($AA375='Control Panel'!$F$37,$AA375,IF($AA375='Control Panel'!$F$38,$AA375,IF($AA375='Control Panel'!$F$39,$AA375,IF($AA375='Control Panel'!$F$40,$AA375,IF($AA375='Control Panel'!$F$41,$AA375,"Error -- Availability entered in an incorrect format"))))))))</f>
        <v>N</v>
      </c>
    </row>
  </sheetData>
  <sheetProtection password="E125" sheet="1" objects="1" scenarios="1" formatCells="0" formatRows="0"/>
  <protectedRanges>
    <protectedRange sqref="D1:G1048576" name="Range1"/>
  </protectedRanges>
  <mergeCells count="12">
    <mergeCell ref="A11:G11"/>
    <mergeCell ref="A10:C10"/>
    <mergeCell ref="D10:G10"/>
    <mergeCell ref="A1:G1"/>
    <mergeCell ref="B2:G2"/>
    <mergeCell ref="B3:G3"/>
    <mergeCell ref="B4:G4"/>
    <mergeCell ref="B5:G5"/>
    <mergeCell ref="B6:G6"/>
    <mergeCell ref="B7:G7"/>
    <mergeCell ref="B8:G8"/>
    <mergeCell ref="A9:G9"/>
  </mergeCells>
  <conditionalFormatting sqref="A13:A375 C13:E375 G13:G375">
    <cfRule type="expression" dxfId="64" priority="5">
      <formula>$C13=""</formula>
    </cfRule>
  </conditionalFormatting>
  <conditionalFormatting sqref="B13:B375">
    <cfRule type="expression" dxfId="63" priority="4">
      <formula>$C13=""</formula>
    </cfRule>
  </conditionalFormatting>
  <conditionalFormatting sqref="F13:F375">
    <cfRule type="expression" dxfId="62" priority="3">
      <formula>$C13=""</formula>
    </cfRule>
  </conditionalFormatting>
  <conditionalFormatting sqref="A1:G1">
    <cfRule type="cellIs" dxfId="61" priority="1" operator="equal">
      <formula>"Replace this text with vendor name in the first module."</formula>
    </cfRule>
  </conditionalFormatting>
  <dataValidations count="1">
    <dataValidation type="decimal" allowBlank="1" showInputMessage="1" showErrorMessage="1" errorTitle="Invalid Response" error="Please enter number only and inlcude text in comments column." promptTitle="Cost" prompt="Please enter any related cost for specification compliance." sqref="E13:E375">
      <formula1>0</formula1>
      <formula2>1000000</formula2>
    </dataValidation>
  </dataValidations>
  <printOptions horizontalCentered="1"/>
  <pageMargins left="0.25" right="0.25" top="0.75" bottom="0.75" header="0.3" footer="0.3"/>
  <pageSetup scale="76" fitToHeight="0" orientation="landscape" r:id="rId1"/>
  <headerFooter>
    <oddHeader>&amp;C&amp;"Calibri,Bold"&amp;12City of Bend, OR - ERP System Solution Project RFP #IT14AA
&amp;"Calibri,Italic"&amp;A</oddHeader>
    <oddFooter>&amp;L&amp;"-,Bold"&amp;10&amp;U&amp;K01+019Priority&amp;"-,Regular"&amp;U
H - High | M - Medium | L - Low&amp;C&amp;10&amp;K01+019&amp;P of &amp;N&amp;R&amp;"-,Bold"&amp;10&amp;U&amp;K01+019Availability&amp;"-,Regular"&amp;U
Y - Yes | R - Reporting Tool | T - Third Party
M - Modification | F - Future | N - Not Available</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FormatSpecs">
                <anchor moveWithCells="1" sizeWithCells="1">
                  <from>
                    <xdr:col>5</xdr:col>
                    <xdr:colOff>1600200</xdr:colOff>
                    <xdr:row>9</xdr:row>
                    <xdr:rowOff>95250</xdr:rowOff>
                  </from>
                  <to>
                    <xdr:col>5</xdr:col>
                    <xdr:colOff>1600200</xdr:colOff>
                    <xdr:row>14</xdr:row>
                    <xdr:rowOff>371475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00000000-0000-0000-0000-000000000000}">
            <xm:f>D10='Control Panel'!$I$25</xm:f>
            <x14:dxf>
              <font>
                <color rgb="FFFFFF00"/>
              </font>
              <fill>
                <patternFill>
                  <fgColor indexed="64"/>
                  <bgColor rgb="FFBF311A"/>
                </patternFill>
              </fill>
            </x14:dxf>
          </x14:cfRule>
          <xm:sqref>D10:G10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errorTitle="Invalid Response" error="Please enter appropriate availability response." promptTitle="Please enter availability:" prompt="_x000a_  Y - Yes_x000a_  R - Reporting_x000a_  T - Third Party_x000a_  M - Modification_x000a_  F - Future_x000a_  N - Not Available_x000a__x000a__x000a_*Paste values permitted.">
          <x14:formula1>
            <xm:f>'Control Panel'!$F$36:$F$41</xm:f>
          </x14:formula1>
          <xm:sqref>D13:D375</xm:sqref>
        </x14:dataValidation>
      </x14:dataValidation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6">
    <pageSetUpPr fitToPage="1"/>
  </sheetPr>
  <dimension ref="A1:AI263"/>
  <sheetViews>
    <sheetView showGridLines="0" showRowColHeaders="0" workbookViewId="0">
      <pane ySplit="12" topLeftCell="A13" activePane="bottomLeft" state="frozen"/>
      <selection activeCell="B16" sqref="B16"/>
      <selection pane="bottomLeft" activeCell="B16" sqref="B16"/>
    </sheetView>
  </sheetViews>
  <sheetFormatPr defaultColWidth="0" defaultRowHeight="15" x14ac:dyDescent="0.25"/>
  <cols>
    <col min="1" max="1" width="8.7109375" style="218" customWidth="1"/>
    <col min="2" max="2" width="65.7109375" style="219" customWidth="1"/>
    <col min="3" max="3" width="12.7109375" style="220" customWidth="1"/>
    <col min="4" max="4" width="12.7109375" style="221" customWidth="1"/>
    <col min="5" max="5" width="12.7109375" style="220" customWidth="1"/>
    <col min="6" max="6" width="27.7109375" style="222" customWidth="1"/>
    <col min="7" max="7" width="35.7109375" style="219" customWidth="1"/>
    <col min="8" max="8" width="3.7109375" style="2" customWidth="1"/>
    <col min="9" max="34" width="9.140625" style="2" hidden="1" customWidth="1"/>
    <col min="35" max="35" width="4.140625" style="2" hidden="1" customWidth="1"/>
    <col min="36" max="16384" width="9.140625" style="2" hidden="1"/>
  </cols>
  <sheetData>
    <row r="1" spans="1:35" ht="15" customHeight="1" x14ac:dyDescent="0.25">
      <c r="A1" s="548" t="str">
        <f>'Accounts Payable'!A1</f>
        <v>Replace this text with vendor name in the first module.</v>
      </c>
      <c r="B1" s="548"/>
      <c r="C1" s="548"/>
      <c r="D1" s="548"/>
      <c r="E1" s="548"/>
      <c r="F1" s="548"/>
      <c r="G1" s="548"/>
    </row>
    <row r="2" spans="1:35" x14ac:dyDescent="0.25">
      <c r="A2" s="210" t="s">
        <v>8</v>
      </c>
      <c r="B2" s="538" t="s">
        <v>193</v>
      </c>
      <c r="C2" s="538"/>
      <c r="D2" s="538"/>
      <c r="E2" s="538"/>
      <c r="F2" s="538"/>
      <c r="G2" s="538"/>
      <c r="AB2" s="2" t="s">
        <v>219</v>
      </c>
      <c r="AC2" s="2">
        <f>SUBTOTAL(3,A13:A263)</f>
        <v>251</v>
      </c>
    </row>
    <row r="3" spans="1:35" ht="45" customHeight="1" x14ac:dyDescent="0.25">
      <c r="A3" s="232" t="str">
        <f>'Control Panel'!F36</f>
        <v>Y</v>
      </c>
      <c r="B3" s="543" t="str">
        <f>'Control Panel'!H36</f>
        <v>Functionality is provided out of the box through the completion of a task associated with a routine configurable area that includes, but is not limited to, user-defined fields, delivered or configurable workflows, alerts or notifications, standard import/export, table driven setups and standard reports with no changes.  These configuration areas will not be affected by a future upgrade.  The proposed services include implementation and training on this functionality, unless specifically excluded in the Statement of Work, as part of the deployment of the solution.</v>
      </c>
      <c r="C3" s="543"/>
      <c r="D3" s="543"/>
      <c r="E3" s="543"/>
      <c r="F3" s="543"/>
      <c r="G3" s="543"/>
    </row>
    <row r="4" spans="1:35" x14ac:dyDescent="0.25">
      <c r="A4" s="233" t="str">
        <f>'Control Panel'!F37</f>
        <v>R</v>
      </c>
      <c r="B4" s="544" t="str">
        <f>'Control Panel'!H37</f>
        <v>Functionality is provided through reports generated using proposed Reporting Tools.</v>
      </c>
      <c r="C4" s="544"/>
      <c r="D4" s="544"/>
      <c r="E4" s="544"/>
      <c r="F4" s="544"/>
      <c r="G4" s="544"/>
    </row>
    <row r="5" spans="1:35" ht="30" customHeight="1" x14ac:dyDescent="0.25">
      <c r="A5" s="232" t="str">
        <f>'Control Panel'!F38</f>
        <v>T</v>
      </c>
      <c r="B5" s="543" t="str">
        <f>'Control Panel'!H38</f>
        <v>Functionality is provided by proposed third party functionality (i.e., third party is defined as a separate software vendor from the primary software vendor).  The pricing of all third party products that provide this functionality MUST be included in the cost proposal.</v>
      </c>
      <c r="C5" s="543"/>
      <c r="D5" s="543"/>
      <c r="E5" s="543"/>
      <c r="F5" s="543"/>
      <c r="G5" s="543"/>
    </row>
    <row r="6" spans="1:35" x14ac:dyDescent="0.25">
      <c r="A6" s="233" t="str">
        <f>'Control Panel'!F39</f>
        <v>M</v>
      </c>
      <c r="B6" s="544" t="str">
        <f>'Control Panel'!H39</f>
        <v>Functionality is provided through customization to the application, including creation of a new workflow or development of a custom interface, that may have an impact on future upgradability.</v>
      </c>
      <c r="C6" s="544"/>
      <c r="D6" s="544"/>
      <c r="E6" s="544"/>
      <c r="F6" s="544"/>
      <c r="G6" s="544"/>
    </row>
    <row r="7" spans="1:35" ht="16.5" customHeight="1" x14ac:dyDescent="0.25">
      <c r="A7" s="232" t="str">
        <f>'Control Panel'!F40</f>
        <v>F</v>
      </c>
      <c r="B7" s="543" t="str">
        <f>'Control Panel'!H40</f>
        <v>Functionality is provided through a future general availability (GA) release that is scheduled to occur within 1 year of the proposal response.</v>
      </c>
      <c r="C7" s="543"/>
      <c r="D7" s="543"/>
      <c r="E7" s="543"/>
      <c r="F7" s="543"/>
      <c r="G7" s="543"/>
    </row>
    <row r="8" spans="1:35" x14ac:dyDescent="0.25">
      <c r="A8" s="233" t="str">
        <f>'Control Panel'!F41</f>
        <v>N</v>
      </c>
      <c r="B8" s="544" t="str">
        <f>'Control Panel'!H41</f>
        <v>Functionality is not provided.</v>
      </c>
      <c r="C8" s="544"/>
      <c r="D8" s="544"/>
      <c r="E8" s="544"/>
      <c r="F8" s="544"/>
      <c r="G8" s="544"/>
    </row>
    <row r="9" spans="1:35" x14ac:dyDescent="0.25">
      <c r="A9" s="545" t="str">
        <f>'Control Panel'!I25</f>
        <v>Replace this text with the primary product name(s) which satisfy requirements.</v>
      </c>
      <c r="B9" s="546"/>
      <c r="C9" s="546"/>
      <c r="D9" s="546"/>
      <c r="E9" s="546"/>
      <c r="F9" s="546"/>
      <c r="G9" s="547"/>
    </row>
    <row r="10" spans="1:35" ht="15" customHeight="1" x14ac:dyDescent="0.25">
      <c r="A10" s="541" t="str">
        <f>'Control Panel'!F70&amp;" - "&amp;'Control Panel'!E70</f>
        <v>4.25 - Time and Attendance</v>
      </c>
      <c r="B10" s="541"/>
      <c r="C10" s="541"/>
      <c r="D10" s="542" t="str">
        <f>A9</f>
        <v>Replace this text with the primary product name(s) which satisfy requirements.</v>
      </c>
      <c r="E10" s="542"/>
      <c r="F10" s="542"/>
      <c r="G10" s="542"/>
    </row>
    <row r="11" spans="1:35" x14ac:dyDescent="0.25">
      <c r="A11" s="540"/>
      <c r="B11" s="540"/>
      <c r="C11" s="540"/>
      <c r="D11" s="540"/>
      <c r="E11" s="540"/>
      <c r="F11" s="540"/>
      <c r="G11" s="540"/>
      <c r="AA11" s="2" t="s">
        <v>30</v>
      </c>
      <c r="AI11" s="3"/>
    </row>
    <row r="12" spans="1:35" ht="15" customHeight="1" x14ac:dyDescent="0.25">
      <c r="A12" s="269" t="str">
        <f>'Accounts Payable'!A12</f>
        <v>Number</v>
      </c>
      <c r="B12" s="270" t="str">
        <f>'Accounts Payable'!B12</f>
        <v>Application Requirements</v>
      </c>
      <c r="C12" s="271" t="str">
        <f>'Accounts Payable'!C12</f>
        <v>Priority</v>
      </c>
      <c r="D12" s="269" t="str">
        <f>'Accounts Payable'!D12</f>
        <v>Availability</v>
      </c>
      <c r="E12" s="271" t="str">
        <f>'Accounts Payable'!E12</f>
        <v>Cost</v>
      </c>
      <c r="F12" s="270" t="str">
        <f>'Accounts Payable'!F12</f>
        <v>Required Product(s)</v>
      </c>
      <c r="G12" s="270" t="str">
        <f>'Accounts Payable'!G12</f>
        <v>Comments</v>
      </c>
      <c r="AA12" s="4" t="s">
        <v>27</v>
      </c>
      <c r="AC12" s="5">
        <f>COUNTIF(AB:AB,"Error -- Availability entered in an incorrect format")</f>
        <v>0</v>
      </c>
    </row>
    <row r="13" spans="1:35" s="15" customFormat="1" x14ac:dyDescent="0.25">
      <c r="A13" s="7">
        <v>1</v>
      </c>
      <c r="B13" s="282" t="s">
        <v>3768</v>
      </c>
      <c r="C13" s="389"/>
      <c r="D13" s="7"/>
      <c r="E13" s="267"/>
      <c r="F13" s="215" t="str">
        <f>IF($D$10=$A$9,"N/A",$D$10)</f>
        <v>N/A</v>
      </c>
      <c r="G13" s="10"/>
      <c r="AA13" s="15" t="str">
        <f>TRIM($D13)</f>
        <v/>
      </c>
      <c r="AB13" s="15" t="str">
        <f>IF(LEN($AA13)=0,"N",IF(LEN($AA13)&gt;1,"Error -- Availability entered in an incorrect format",IF($AA13='Control Panel'!$F$36,$AA13,IF($AA13='Control Panel'!$F$37,$AA13,IF($AA13='Control Panel'!$F$38,$AA13,IF($AA13='Control Panel'!$F$39,$AA13,IF($AA13='Control Panel'!$F$40,$AA13,IF($AA13='Control Panel'!$F$41,$AA13,"Error -- Availability entered in an incorrect format"))))))))</f>
        <v>N</v>
      </c>
    </row>
    <row r="14" spans="1:35" s="15" customFormat="1" ht="45" x14ac:dyDescent="0.25">
      <c r="A14" s="7">
        <v>2</v>
      </c>
      <c r="B14" s="390" t="s">
        <v>3769</v>
      </c>
      <c r="C14" s="391" t="s">
        <v>5</v>
      </c>
      <c r="D14" s="7"/>
      <c r="E14" s="267"/>
      <c r="F14" s="215" t="str">
        <f t="shared" ref="F14:F77" si="0">IF($D$10=$A$9,"N/A",$D$10)</f>
        <v>N/A</v>
      </c>
      <c r="G14" s="10"/>
      <c r="AA14" s="15" t="str">
        <f t="shared" ref="AA14:AA77" si="1">TRIM($D14)</f>
        <v/>
      </c>
      <c r="AB14" s="15" t="str">
        <f>IF(LEN($AA14)=0,"N",IF(LEN($AA14)&gt;1,"Error -- Availability entered in an incorrect format",IF($AA14='Control Panel'!$F$36,$AA14,IF($AA14='Control Panel'!$F$37,$AA14,IF($AA14='Control Panel'!$F$38,$AA14,IF($AA14='Control Panel'!$F$39,$AA14,IF($AA14='Control Panel'!$F$40,$AA14,IF($AA14='Control Panel'!$F$41,$AA14,"Error -- Availability entered in an incorrect format"))))))))</f>
        <v>N</v>
      </c>
    </row>
    <row r="15" spans="1:35" s="13" customFormat="1" ht="45" x14ac:dyDescent="0.25">
      <c r="A15" s="7">
        <v>3</v>
      </c>
      <c r="B15" s="390" t="s">
        <v>3770</v>
      </c>
      <c r="C15" s="391" t="s">
        <v>5</v>
      </c>
      <c r="D15" s="7"/>
      <c r="E15" s="267"/>
      <c r="F15" s="215" t="str">
        <f t="shared" si="0"/>
        <v>N/A</v>
      </c>
      <c r="G15" s="10"/>
      <c r="AA15" s="13" t="str">
        <f t="shared" si="1"/>
        <v/>
      </c>
      <c r="AB15" s="13" t="str">
        <f>IF(LEN($AA15)=0,"N",IF(LEN($AA15)&gt;1,"Error -- Availability entered in an incorrect format",IF($AA15='Control Panel'!$F$36,$AA15,IF($AA15='Control Panel'!$F$37,$AA15,IF($AA15='Control Panel'!$F$38,$AA15,IF($AA15='Control Panel'!$F$39,$AA15,IF($AA15='Control Panel'!$F$40,$AA15,IF($AA15='Control Panel'!$F$41,$AA15,"Error -- Availability entered in an incorrect format"))))))))</f>
        <v>N</v>
      </c>
    </row>
    <row r="16" spans="1:35" s="13" customFormat="1" ht="30" x14ac:dyDescent="0.25">
      <c r="A16" s="7">
        <v>4</v>
      </c>
      <c r="B16" s="390" t="s">
        <v>3771</v>
      </c>
      <c r="C16" s="391" t="s">
        <v>5</v>
      </c>
      <c r="D16" s="7"/>
      <c r="E16" s="267"/>
      <c r="F16" s="215" t="str">
        <f t="shared" si="0"/>
        <v>N/A</v>
      </c>
      <c r="G16" s="10"/>
      <c r="AA16" s="13" t="str">
        <f t="shared" si="1"/>
        <v/>
      </c>
      <c r="AB16" s="13" t="str">
        <f>IF(LEN($AA16)=0,"N",IF(LEN($AA16)&gt;1,"Error -- Availability entered in an incorrect format",IF($AA16='Control Panel'!$F$36,$AA16,IF($AA16='Control Panel'!$F$37,$AA16,IF($AA16='Control Panel'!$F$38,$AA16,IF($AA16='Control Panel'!$F$39,$AA16,IF($AA16='Control Panel'!$F$40,$AA16,IF($AA16='Control Panel'!$F$41,$AA16,"Error -- Availability entered in an incorrect format"))))))))</f>
        <v>N</v>
      </c>
    </row>
    <row r="17" spans="1:28" s="13" customFormat="1" ht="45" x14ac:dyDescent="0.25">
      <c r="A17" s="7">
        <v>5</v>
      </c>
      <c r="B17" s="390" t="s">
        <v>3772</v>
      </c>
      <c r="C17" s="391" t="s">
        <v>5</v>
      </c>
      <c r="D17" s="7"/>
      <c r="E17" s="267"/>
      <c r="F17" s="215" t="str">
        <f t="shared" si="0"/>
        <v>N/A</v>
      </c>
      <c r="G17" s="10"/>
      <c r="AA17" s="13" t="str">
        <f t="shared" si="1"/>
        <v/>
      </c>
      <c r="AB17" s="13" t="str">
        <f>IF(LEN($AA17)=0,"N",IF(LEN($AA17)&gt;1,"Error -- Availability entered in an incorrect format",IF($AA17='Control Panel'!$F$36,$AA17,IF($AA17='Control Panel'!$F$37,$AA17,IF($AA17='Control Panel'!$F$38,$AA17,IF($AA17='Control Panel'!$F$39,$AA17,IF($AA17='Control Panel'!$F$40,$AA17,IF($AA17='Control Panel'!$F$41,$AA17,"Error -- Availability entered in an incorrect format"))))))))</f>
        <v>N</v>
      </c>
    </row>
    <row r="18" spans="1:28" s="13" customFormat="1" ht="30" x14ac:dyDescent="0.25">
      <c r="A18" s="7">
        <v>6</v>
      </c>
      <c r="B18" s="390" t="s">
        <v>3773</v>
      </c>
      <c r="C18" s="391" t="s">
        <v>6</v>
      </c>
      <c r="D18" s="7"/>
      <c r="E18" s="267"/>
      <c r="F18" s="215" t="str">
        <f t="shared" si="0"/>
        <v>N/A</v>
      </c>
      <c r="G18" s="10"/>
      <c r="AA18" s="13" t="str">
        <f t="shared" si="1"/>
        <v/>
      </c>
      <c r="AB18" s="13" t="str">
        <f>IF(LEN($AA18)=0,"N",IF(LEN($AA18)&gt;1,"Error -- Availability entered in an incorrect format",IF($AA18='Control Panel'!$F$36,$AA18,IF($AA18='Control Panel'!$F$37,$AA18,IF($AA18='Control Panel'!$F$38,$AA18,IF($AA18='Control Panel'!$F$39,$AA18,IF($AA18='Control Panel'!$F$40,$AA18,IF($AA18='Control Panel'!$F$41,$AA18,"Error -- Availability entered in an incorrect format"))))))))</f>
        <v>N</v>
      </c>
    </row>
    <row r="19" spans="1:28" s="13" customFormat="1" x14ac:dyDescent="0.25">
      <c r="A19" s="7">
        <v>7</v>
      </c>
      <c r="B19" s="390" t="s">
        <v>3774</v>
      </c>
      <c r="C19" s="391" t="s">
        <v>6</v>
      </c>
      <c r="D19" s="7"/>
      <c r="E19" s="267"/>
      <c r="F19" s="215" t="str">
        <f t="shared" si="0"/>
        <v>N/A</v>
      </c>
      <c r="G19" s="10"/>
      <c r="AA19" s="13" t="str">
        <f t="shared" si="1"/>
        <v/>
      </c>
      <c r="AB19" s="13" t="str">
        <f>IF(LEN($AA19)=0,"N",IF(LEN($AA19)&gt;1,"Error -- Availability entered in an incorrect format",IF($AA19='Control Panel'!$F$36,$AA19,IF($AA19='Control Panel'!$F$37,$AA19,IF($AA19='Control Panel'!$F$38,$AA19,IF($AA19='Control Panel'!$F$39,$AA19,IF($AA19='Control Panel'!$F$40,$AA19,IF($AA19='Control Panel'!$F$41,$AA19,"Error -- Availability entered in an incorrect format"))))))))</f>
        <v>N</v>
      </c>
    </row>
    <row r="20" spans="1:28" s="13" customFormat="1" ht="45" x14ac:dyDescent="0.25">
      <c r="A20" s="7">
        <v>8</v>
      </c>
      <c r="B20" s="390" t="s">
        <v>3775</v>
      </c>
      <c r="C20" s="391" t="s">
        <v>5</v>
      </c>
      <c r="D20" s="7"/>
      <c r="E20" s="267"/>
      <c r="F20" s="215" t="str">
        <f t="shared" si="0"/>
        <v>N/A</v>
      </c>
      <c r="G20" s="10"/>
      <c r="AA20" s="13" t="str">
        <f t="shared" si="1"/>
        <v/>
      </c>
      <c r="AB20" s="13" t="str">
        <f>IF(LEN($AA20)=0,"N",IF(LEN($AA20)&gt;1,"Error -- Availability entered in an incorrect format",IF($AA20='Control Panel'!$F$36,$AA20,IF($AA20='Control Panel'!$F$37,$AA20,IF($AA20='Control Panel'!$F$38,$AA20,IF($AA20='Control Panel'!$F$39,$AA20,IF($AA20='Control Panel'!$F$40,$AA20,IF($AA20='Control Panel'!$F$41,$AA20,"Error -- Availability entered in an incorrect format"))))))))</f>
        <v>N</v>
      </c>
    </row>
    <row r="21" spans="1:28" s="13" customFormat="1" ht="30" x14ac:dyDescent="0.25">
      <c r="A21" s="7">
        <v>9</v>
      </c>
      <c r="B21" s="390" t="s">
        <v>3776</v>
      </c>
      <c r="C21" s="391" t="s">
        <v>6</v>
      </c>
      <c r="D21" s="7"/>
      <c r="E21" s="267"/>
      <c r="F21" s="215" t="str">
        <f t="shared" si="0"/>
        <v>N/A</v>
      </c>
      <c r="G21" s="10"/>
      <c r="AA21" s="13" t="str">
        <f t="shared" si="1"/>
        <v/>
      </c>
      <c r="AB21" s="13" t="str">
        <f>IF(LEN($AA21)=0,"N",IF(LEN($AA21)&gt;1,"Error -- Availability entered in an incorrect format",IF($AA21='Control Panel'!$F$36,$AA21,IF($AA21='Control Panel'!$F$37,$AA21,IF($AA21='Control Panel'!$F$38,$AA21,IF($AA21='Control Panel'!$F$39,$AA21,IF($AA21='Control Panel'!$F$40,$AA21,IF($AA21='Control Panel'!$F$41,$AA21,"Error -- Availability entered in an incorrect format"))))))))</f>
        <v>N</v>
      </c>
    </row>
    <row r="22" spans="1:28" s="13" customFormat="1" ht="30" x14ac:dyDescent="0.25">
      <c r="A22" s="7">
        <v>10</v>
      </c>
      <c r="B22" s="390" t="s">
        <v>3777</v>
      </c>
      <c r="C22" s="391" t="s">
        <v>7</v>
      </c>
      <c r="D22" s="7"/>
      <c r="E22" s="267"/>
      <c r="F22" s="215" t="str">
        <f t="shared" si="0"/>
        <v>N/A</v>
      </c>
      <c r="G22" s="10"/>
      <c r="AA22" s="13" t="str">
        <f t="shared" si="1"/>
        <v/>
      </c>
      <c r="AB22" s="13" t="str">
        <f>IF(LEN($AA22)=0,"N",IF(LEN($AA22)&gt;1,"Error -- Availability entered in an incorrect format",IF($AA22='Control Panel'!$F$36,$AA22,IF($AA22='Control Panel'!$F$37,$AA22,IF($AA22='Control Panel'!$F$38,$AA22,IF($AA22='Control Panel'!$F$39,$AA22,IF($AA22='Control Panel'!$F$40,$AA22,IF($AA22='Control Panel'!$F$41,$AA22,"Error -- Availability entered in an incorrect format"))))))))</f>
        <v>N</v>
      </c>
    </row>
    <row r="23" spans="1:28" s="13" customFormat="1" ht="30" x14ac:dyDescent="0.25">
      <c r="A23" s="7">
        <v>11</v>
      </c>
      <c r="B23" s="390" t="s">
        <v>3778</v>
      </c>
      <c r="C23" s="391" t="s">
        <v>5</v>
      </c>
      <c r="D23" s="7"/>
      <c r="E23" s="267"/>
      <c r="F23" s="215" t="str">
        <f t="shared" si="0"/>
        <v>N/A</v>
      </c>
      <c r="G23" s="10"/>
      <c r="AA23" s="13" t="str">
        <f t="shared" si="1"/>
        <v/>
      </c>
      <c r="AB23" s="13" t="str">
        <f>IF(LEN($AA23)=0,"N",IF(LEN($AA23)&gt;1,"Error -- Availability entered in an incorrect format",IF($AA23='Control Panel'!$F$36,$AA23,IF($AA23='Control Panel'!$F$37,$AA23,IF($AA23='Control Panel'!$F$38,$AA23,IF($AA23='Control Panel'!$F$39,$AA23,IF($AA23='Control Panel'!$F$40,$AA23,IF($AA23='Control Panel'!$F$41,$AA23,"Error -- Availability entered in an incorrect format"))))))))</f>
        <v>N</v>
      </c>
    </row>
    <row r="24" spans="1:28" s="13" customFormat="1" ht="30" x14ac:dyDescent="0.25">
      <c r="A24" s="7">
        <v>12</v>
      </c>
      <c r="B24" s="390" t="s">
        <v>3779</v>
      </c>
      <c r="C24" s="391" t="s">
        <v>5</v>
      </c>
      <c r="D24" s="7"/>
      <c r="E24" s="267"/>
      <c r="F24" s="215" t="str">
        <f t="shared" si="0"/>
        <v>N/A</v>
      </c>
      <c r="G24" s="10"/>
      <c r="AA24" s="13" t="str">
        <f t="shared" si="1"/>
        <v/>
      </c>
      <c r="AB24" s="13" t="str">
        <f>IF(LEN($AA24)=0,"N",IF(LEN($AA24)&gt;1,"Error -- Availability entered in an incorrect format",IF($AA24='Control Panel'!$F$36,$AA24,IF($AA24='Control Panel'!$F$37,$AA24,IF($AA24='Control Panel'!$F$38,$AA24,IF($AA24='Control Panel'!$F$39,$AA24,IF($AA24='Control Panel'!$F$40,$AA24,IF($AA24='Control Panel'!$F$41,$AA24,"Error -- Availability entered in an incorrect format"))))))))</f>
        <v>N</v>
      </c>
    </row>
    <row r="25" spans="1:28" s="15" customFormat="1" x14ac:dyDescent="0.25">
      <c r="A25" s="7">
        <v>13</v>
      </c>
      <c r="B25" s="390" t="s">
        <v>3780</v>
      </c>
      <c r="C25" s="391" t="s">
        <v>5</v>
      </c>
      <c r="D25" s="12"/>
      <c r="E25" s="268"/>
      <c r="F25" s="215" t="str">
        <f t="shared" si="0"/>
        <v>N/A</v>
      </c>
      <c r="G25" s="6"/>
      <c r="AA25" s="15" t="str">
        <f t="shared" si="1"/>
        <v/>
      </c>
      <c r="AB25" s="15" t="str">
        <f>IF(LEN($AA25)=0,"N",IF(LEN($AA25)&gt;1,"Error -- Availability entered in an incorrect format",IF($AA25='Control Panel'!$F$36,$AA25,IF($AA25='Control Panel'!$F$37,$AA25,IF($AA25='Control Panel'!$F$38,$AA25,IF($AA25='Control Panel'!$F$39,$AA25,IF($AA25='Control Panel'!$F$40,$AA25,IF($AA25='Control Panel'!$F$41,$AA25,"Error -- Availability entered in an incorrect format"))))))))</f>
        <v>N</v>
      </c>
    </row>
    <row r="26" spans="1:28" s="15" customFormat="1" ht="30" x14ac:dyDescent="0.25">
      <c r="A26" s="7">
        <v>14</v>
      </c>
      <c r="B26" s="390" t="s">
        <v>3781</v>
      </c>
      <c r="C26" s="391" t="s">
        <v>5</v>
      </c>
      <c r="D26" s="12"/>
      <c r="E26" s="268"/>
      <c r="F26" s="215" t="str">
        <f t="shared" si="0"/>
        <v>N/A</v>
      </c>
      <c r="G26" s="6"/>
      <c r="AA26" s="15" t="str">
        <f t="shared" si="1"/>
        <v/>
      </c>
      <c r="AB26" s="15" t="str">
        <f>IF(LEN($AA26)=0,"N",IF(LEN($AA26)&gt;1,"Error -- Availability entered in an incorrect format",IF($AA26='Control Panel'!$F$36,$AA26,IF($AA26='Control Panel'!$F$37,$AA26,IF($AA26='Control Panel'!$F$38,$AA26,IF($AA26='Control Panel'!$F$39,$AA26,IF($AA26='Control Panel'!$F$40,$AA26,IF($AA26='Control Panel'!$F$41,$AA26,"Error -- Availability entered in an incorrect format"))))))))</f>
        <v>N</v>
      </c>
    </row>
    <row r="27" spans="1:28" s="15" customFormat="1" ht="30" x14ac:dyDescent="0.25">
      <c r="A27" s="7">
        <v>15</v>
      </c>
      <c r="B27" s="390" t="s">
        <v>3782</v>
      </c>
      <c r="C27" s="391" t="s">
        <v>5</v>
      </c>
      <c r="D27" s="12"/>
      <c r="E27" s="268"/>
      <c r="F27" s="215" t="str">
        <f t="shared" si="0"/>
        <v>N/A</v>
      </c>
      <c r="G27" s="6"/>
      <c r="AA27" s="15" t="str">
        <f t="shared" si="1"/>
        <v/>
      </c>
      <c r="AB27" s="15" t="str">
        <f>IF(LEN($AA27)=0,"N",IF(LEN($AA27)&gt;1,"Error -- Availability entered in an incorrect format",IF($AA27='Control Panel'!$F$36,$AA27,IF($AA27='Control Panel'!$F$37,$AA27,IF($AA27='Control Panel'!$F$38,$AA27,IF($AA27='Control Panel'!$F$39,$AA27,IF($AA27='Control Panel'!$F$40,$AA27,IF($AA27='Control Panel'!$F$41,$AA27,"Error -- Availability entered in an incorrect format"))))))))</f>
        <v>N</v>
      </c>
    </row>
    <row r="28" spans="1:28" s="15" customFormat="1" ht="30" x14ac:dyDescent="0.25">
      <c r="A28" s="7">
        <v>16</v>
      </c>
      <c r="B28" s="390" t="s">
        <v>3783</v>
      </c>
      <c r="C28" s="391" t="s">
        <v>5</v>
      </c>
      <c r="D28" s="12"/>
      <c r="E28" s="268"/>
      <c r="F28" s="215" t="str">
        <f t="shared" si="0"/>
        <v>N/A</v>
      </c>
      <c r="G28" s="6"/>
      <c r="AA28" s="15" t="str">
        <f t="shared" si="1"/>
        <v/>
      </c>
      <c r="AB28" s="15" t="str">
        <f>IF(LEN($AA28)=0,"N",IF(LEN($AA28)&gt;1,"Error -- Availability entered in an incorrect format",IF($AA28='Control Panel'!$F$36,$AA28,IF($AA28='Control Panel'!$F$37,$AA28,IF($AA28='Control Panel'!$F$38,$AA28,IF($AA28='Control Panel'!$F$39,$AA28,IF($AA28='Control Panel'!$F$40,$AA28,IF($AA28='Control Panel'!$F$41,$AA28,"Error -- Availability entered in an incorrect format"))))))))</f>
        <v>N</v>
      </c>
    </row>
    <row r="29" spans="1:28" s="15" customFormat="1" ht="30" x14ac:dyDescent="0.25">
      <c r="A29" s="7">
        <v>17</v>
      </c>
      <c r="B29" s="390" t="s">
        <v>3784</v>
      </c>
      <c r="C29" s="391" t="s">
        <v>7</v>
      </c>
      <c r="D29" s="12"/>
      <c r="E29" s="268"/>
      <c r="F29" s="215" t="str">
        <f t="shared" si="0"/>
        <v>N/A</v>
      </c>
      <c r="G29" s="6"/>
      <c r="AA29" s="15" t="str">
        <f t="shared" si="1"/>
        <v/>
      </c>
      <c r="AB29" s="15" t="str">
        <f>IF(LEN($AA29)=0,"N",IF(LEN($AA29)&gt;1,"Error -- Availability entered in an incorrect format",IF($AA29='Control Panel'!$F$36,$AA29,IF($AA29='Control Panel'!$F$37,$AA29,IF($AA29='Control Panel'!$F$38,$AA29,IF($AA29='Control Panel'!$F$39,$AA29,IF($AA29='Control Panel'!$F$40,$AA29,IF($AA29='Control Panel'!$F$41,$AA29,"Error -- Availability entered in an incorrect format"))))))))</f>
        <v>N</v>
      </c>
    </row>
    <row r="30" spans="1:28" s="15" customFormat="1" ht="30" x14ac:dyDescent="0.25">
      <c r="A30" s="7">
        <v>18</v>
      </c>
      <c r="B30" s="390" t="s">
        <v>3785</v>
      </c>
      <c r="C30" s="391" t="s">
        <v>6</v>
      </c>
      <c r="D30" s="12"/>
      <c r="E30" s="268"/>
      <c r="F30" s="215" t="str">
        <f t="shared" si="0"/>
        <v>N/A</v>
      </c>
      <c r="G30" s="6"/>
      <c r="AA30" s="15" t="str">
        <f t="shared" si="1"/>
        <v/>
      </c>
      <c r="AB30" s="15" t="str">
        <f>IF(LEN($AA30)=0,"N",IF(LEN($AA30)&gt;1,"Error -- Availability entered in an incorrect format",IF($AA30='Control Panel'!$F$36,$AA30,IF($AA30='Control Panel'!$F$37,$AA30,IF($AA30='Control Panel'!$F$38,$AA30,IF($AA30='Control Panel'!$F$39,$AA30,IF($AA30='Control Panel'!$F$40,$AA30,IF($AA30='Control Panel'!$F$41,$AA30,"Error -- Availability entered in an incorrect format"))))))))</f>
        <v>N</v>
      </c>
    </row>
    <row r="31" spans="1:28" s="15" customFormat="1" ht="30" x14ac:dyDescent="0.25">
      <c r="A31" s="7">
        <v>19</v>
      </c>
      <c r="B31" s="390" t="s">
        <v>3786</v>
      </c>
      <c r="C31" s="391" t="s">
        <v>7</v>
      </c>
      <c r="D31" s="231"/>
      <c r="E31" s="268"/>
      <c r="F31" s="215" t="str">
        <f t="shared" si="0"/>
        <v>N/A</v>
      </c>
      <c r="G31" s="6"/>
      <c r="AA31" s="15" t="str">
        <f t="shared" si="1"/>
        <v/>
      </c>
      <c r="AB31" s="15" t="str">
        <f>IF(LEN($AA31)=0,"N",IF(LEN($AA31)&gt;1,"Error -- Availability entered in an incorrect format",IF($AA31='Control Panel'!$F$36,$AA31,IF($AA31='Control Panel'!$F$37,$AA31,IF($AA31='Control Panel'!$F$38,$AA31,IF($AA31='Control Panel'!$F$39,$AA31,IF($AA31='Control Panel'!$F$40,$AA31,IF($AA31='Control Panel'!$F$41,$AA31,"Error -- Availability entered in an incorrect format"))))))))</f>
        <v>N</v>
      </c>
    </row>
    <row r="32" spans="1:28" s="15" customFormat="1" ht="45" x14ac:dyDescent="0.25">
      <c r="A32" s="7">
        <v>20</v>
      </c>
      <c r="B32" s="390" t="s">
        <v>3787</v>
      </c>
      <c r="C32" s="391" t="s">
        <v>7</v>
      </c>
      <c r="D32" s="231"/>
      <c r="E32" s="268"/>
      <c r="F32" s="215" t="str">
        <f t="shared" si="0"/>
        <v>N/A</v>
      </c>
      <c r="G32" s="6"/>
      <c r="AA32" s="15" t="str">
        <f t="shared" si="1"/>
        <v/>
      </c>
      <c r="AB32" s="15" t="str">
        <f>IF(LEN($AA32)=0,"N",IF(LEN($AA32)&gt;1,"Error -- Availability entered in an incorrect format",IF($AA32='Control Panel'!$F$36,$AA32,IF($AA32='Control Panel'!$F$37,$AA32,IF($AA32='Control Panel'!$F$38,$AA32,IF($AA32='Control Panel'!$F$39,$AA32,IF($AA32='Control Panel'!$F$40,$AA32,IF($AA32='Control Panel'!$F$41,$AA32,"Error -- Availability entered in an incorrect format"))))))))</f>
        <v>N</v>
      </c>
    </row>
    <row r="33" spans="1:28" s="15" customFormat="1" ht="45" x14ac:dyDescent="0.25">
      <c r="A33" s="7">
        <v>21</v>
      </c>
      <c r="B33" s="390" t="s">
        <v>3788</v>
      </c>
      <c r="C33" s="391" t="s">
        <v>6</v>
      </c>
      <c r="D33" s="231"/>
      <c r="E33" s="268"/>
      <c r="F33" s="215" t="str">
        <f t="shared" si="0"/>
        <v>N/A</v>
      </c>
      <c r="G33" s="6"/>
      <c r="AA33" s="15" t="str">
        <f t="shared" si="1"/>
        <v/>
      </c>
      <c r="AB33" s="15" t="str">
        <f>IF(LEN($AA33)=0,"N",IF(LEN($AA33)&gt;1,"Error -- Availability entered in an incorrect format",IF($AA33='Control Panel'!$F$36,$AA33,IF($AA33='Control Panel'!$F$37,$AA33,IF($AA33='Control Panel'!$F$38,$AA33,IF($AA33='Control Panel'!$F$39,$AA33,IF($AA33='Control Panel'!$F$40,$AA33,IF($AA33='Control Panel'!$F$41,$AA33,"Error -- Availability entered in an incorrect format"))))))))</f>
        <v>N</v>
      </c>
    </row>
    <row r="34" spans="1:28" s="15" customFormat="1" ht="30" x14ac:dyDescent="0.25">
      <c r="A34" s="7">
        <v>22</v>
      </c>
      <c r="B34" s="390" t="s">
        <v>3789</v>
      </c>
      <c r="C34" s="391" t="s">
        <v>6</v>
      </c>
      <c r="D34" s="231"/>
      <c r="E34" s="268"/>
      <c r="F34" s="215" t="str">
        <f t="shared" si="0"/>
        <v>N/A</v>
      </c>
      <c r="G34" s="6"/>
      <c r="AA34" s="15" t="str">
        <f t="shared" si="1"/>
        <v/>
      </c>
      <c r="AB34" s="15" t="str">
        <f>IF(LEN($AA34)=0,"N",IF(LEN($AA34)&gt;1,"Error -- Availability entered in an incorrect format",IF($AA34='Control Panel'!$F$36,$AA34,IF($AA34='Control Panel'!$F$37,$AA34,IF($AA34='Control Panel'!$F$38,$AA34,IF($AA34='Control Panel'!$F$39,$AA34,IF($AA34='Control Panel'!$F$40,$AA34,IF($AA34='Control Panel'!$F$41,$AA34,"Error -- Availability entered in an incorrect format"))))))))</f>
        <v>N</v>
      </c>
    </row>
    <row r="35" spans="1:28" s="15" customFormat="1" ht="30" x14ac:dyDescent="0.25">
      <c r="A35" s="7">
        <v>23</v>
      </c>
      <c r="B35" s="390" t="s">
        <v>3790</v>
      </c>
      <c r="C35" s="391" t="s">
        <v>5</v>
      </c>
      <c r="D35" s="231"/>
      <c r="E35" s="268"/>
      <c r="F35" s="215" t="str">
        <f t="shared" si="0"/>
        <v>N/A</v>
      </c>
      <c r="G35" s="6"/>
      <c r="AA35" s="15" t="str">
        <f t="shared" si="1"/>
        <v/>
      </c>
      <c r="AB35" s="15" t="str">
        <f>IF(LEN($AA35)=0,"N",IF(LEN($AA35)&gt;1,"Error -- Availability entered in an incorrect format",IF($AA35='Control Panel'!$F$36,$AA35,IF($AA35='Control Panel'!$F$37,$AA35,IF($AA35='Control Panel'!$F$38,$AA35,IF($AA35='Control Panel'!$F$39,$AA35,IF($AA35='Control Panel'!$F$40,$AA35,IF($AA35='Control Panel'!$F$41,$AA35,"Error -- Availability entered in an incorrect format"))))))))</f>
        <v>N</v>
      </c>
    </row>
    <row r="36" spans="1:28" s="15" customFormat="1" ht="30" x14ac:dyDescent="0.25">
      <c r="A36" s="7">
        <v>24</v>
      </c>
      <c r="B36" s="390" t="s">
        <v>3791</v>
      </c>
      <c r="C36" s="391" t="s">
        <v>7</v>
      </c>
      <c r="D36" s="231"/>
      <c r="E36" s="268"/>
      <c r="F36" s="215" t="str">
        <f t="shared" si="0"/>
        <v>N/A</v>
      </c>
      <c r="G36" s="6"/>
      <c r="AA36" s="15" t="str">
        <f t="shared" si="1"/>
        <v/>
      </c>
      <c r="AB36" s="15" t="str">
        <f>IF(LEN($AA36)=0,"N",IF(LEN($AA36)&gt;1,"Error -- Availability entered in an incorrect format",IF($AA36='Control Panel'!$F$36,$AA36,IF($AA36='Control Panel'!$F$37,$AA36,IF($AA36='Control Panel'!$F$38,$AA36,IF($AA36='Control Panel'!$F$39,$AA36,IF($AA36='Control Panel'!$F$40,$AA36,IF($AA36='Control Panel'!$F$41,$AA36,"Error -- Availability entered in an incorrect format"))))))))</f>
        <v>N</v>
      </c>
    </row>
    <row r="37" spans="1:28" s="15" customFormat="1" x14ac:dyDescent="0.25">
      <c r="A37" s="7">
        <v>25</v>
      </c>
      <c r="B37" s="390" t="s">
        <v>3792</v>
      </c>
      <c r="C37" s="391" t="s">
        <v>5</v>
      </c>
      <c r="D37" s="231"/>
      <c r="E37" s="268"/>
      <c r="F37" s="215" t="str">
        <f t="shared" si="0"/>
        <v>N/A</v>
      </c>
      <c r="G37" s="6"/>
      <c r="AA37" s="15" t="str">
        <f t="shared" si="1"/>
        <v/>
      </c>
      <c r="AB37" s="15" t="str">
        <f>IF(LEN($AA37)=0,"N",IF(LEN($AA37)&gt;1,"Error -- Availability entered in an incorrect format",IF($AA37='Control Panel'!$F$36,$AA37,IF($AA37='Control Panel'!$F$37,$AA37,IF($AA37='Control Panel'!$F$38,$AA37,IF($AA37='Control Panel'!$F$39,$AA37,IF($AA37='Control Panel'!$F$40,$AA37,IF($AA37='Control Panel'!$F$41,$AA37,"Error -- Availability entered in an incorrect format"))))))))</f>
        <v>N</v>
      </c>
    </row>
    <row r="38" spans="1:28" s="15" customFormat="1" ht="30" x14ac:dyDescent="0.25">
      <c r="A38" s="7">
        <v>26</v>
      </c>
      <c r="B38" s="390" t="s">
        <v>3793</v>
      </c>
      <c r="C38" s="391" t="s">
        <v>5</v>
      </c>
      <c r="D38" s="231"/>
      <c r="E38" s="268"/>
      <c r="F38" s="215" t="str">
        <f t="shared" si="0"/>
        <v>N/A</v>
      </c>
      <c r="G38" s="6"/>
      <c r="AA38" s="15" t="str">
        <f t="shared" si="1"/>
        <v/>
      </c>
      <c r="AB38" s="15" t="str">
        <f>IF(LEN($AA38)=0,"N",IF(LEN($AA38)&gt;1,"Error -- Availability entered in an incorrect format",IF($AA38='Control Panel'!$F$36,$AA38,IF($AA38='Control Panel'!$F$37,$AA38,IF($AA38='Control Panel'!$F$38,$AA38,IF($AA38='Control Panel'!$F$39,$AA38,IF($AA38='Control Panel'!$F$40,$AA38,IF($AA38='Control Panel'!$F$41,$AA38,"Error -- Availability entered in an incorrect format"))))))))</f>
        <v>N</v>
      </c>
    </row>
    <row r="39" spans="1:28" s="15" customFormat="1" ht="30" x14ac:dyDescent="0.25">
      <c r="A39" s="7">
        <v>27</v>
      </c>
      <c r="B39" s="390" t="s">
        <v>3794</v>
      </c>
      <c r="C39" s="391" t="s">
        <v>6</v>
      </c>
      <c r="D39" s="231"/>
      <c r="E39" s="268"/>
      <c r="F39" s="215" t="str">
        <f t="shared" si="0"/>
        <v>N/A</v>
      </c>
      <c r="G39" s="6"/>
      <c r="AA39" s="15" t="str">
        <f t="shared" si="1"/>
        <v/>
      </c>
      <c r="AB39" s="15" t="str">
        <f>IF(LEN($AA39)=0,"N",IF(LEN($AA39)&gt;1,"Error -- Availability entered in an incorrect format",IF($AA39='Control Panel'!$F$36,$AA39,IF($AA39='Control Panel'!$F$37,$AA39,IF($AA39='Control Panel'!$F$38,$AA39,IF($AA39='Control Panel'!$F$39,$AA39,IF($AA39='Control Panel'!$F$40,$AA39,IF($AA39='Control Panel'!$F$41,$AA39,"Error -- Availability entered in an incorrect format"))))))))</f>
        <v>N</v>
      </c>
    </row>
    <row r="40" spans="1:28" s="15" customFormat="1" ht="30" x14ac:dyDescent="0.25">
      <c r="A40" s="7">
        <v>28</v>
      </c>
      <c r="B40" s="390" t="s">
        <v>3795</v>
      </c>
      <c r="C40" s="391" t="s">
        <v>5</v>
      </c>
      <c r="D40" s="231"/>
      <c r="E40" s="268"/>
      <c r="F40" s="215" t="str">
        <f t="shared" si="0"/>
        <v>N/A</v>
      </c>
      <c r="G40" s="6"/>
      <c r="AA40" s="15" t="str">
        <f t="shared" si="1"/>
        <v/>
      </c>
      <c r="AB40" s="15" t="str">
        <f>IF(LEN($AA40)=0,"N",IF(LEN($AA40)&gt;1,"Error -- Availability entered in an incorrect format",IF($AA40='Control Panel'!$F$36,$AA40,IF($AA40='Control Panel'!$F$37,$AA40,IF($AA40='Control Panel'!$F$38,$AA40,IF($AA40='Control Panel'!$F$39,$AA40,IF($AA40='Control Panel'!$F$40,$AA40,IF($AA40='Control Panel'!$F$41,$AA40,"Error -- Availability entered in an incorrect format"))))))))</f>
        <v>N</v>
      </c>
    </row>
    <row r="41" spans="1:28" s="15" customFormat="1" ht="30" x14ac:dyDescent="0.25">
      <c r="A41" s="7">
        <v>29</v>
      </c>
      <c r="B41" s="390" t="s">
        <v>3796</v>
      </c>
      <c r="C41" s="391" t="s">
        <v>5</v>
      </c>
      <c r="D41" s="231"/>
      <c r="E41" s="268"/>
      <c r="F41" s="215" t="str">
        <f t="shared" si="0"/>
        <v>N/A</v>
      </c>
      <c r="G41" s="6"/>
      <c r="AA41" s="15" t="str">
        <f t="shared" si="1"/>
        <v/>
      </c>
      <c r="AB41" s="15" t="str">
        <f>IF(LEN($AA41)=0,"N",IF(LEN($AA41)&gt;1,"Error -- Availability entered in an incorrect format",IF($AA41='Control Panel'!$F$36,$AA41,IF($AA41='Control Panel'!$F$37,$AA41,IF($AA41='Control Panel'!$F$38,$AA41,IF($AA41='Control Panel'!$F$39,$AA41,IF($AA41='Control Panel'!$F$40,$AA41,IF($AA41='Control Panel'!$F$41,$AA41,"Error -- Availability entered in an incorrect format"))))))))</f>
        <v>N</v>
      </c>
    </row>
    <row r="42" spans="1:28" s="15" customFormat="1" ht="30" x14ac:dyDescent="0.25">
      <c r="A42" s="7">
        <v>30</v>
      </c>
      <c r="B42" s="390" t="s">
        <v>3797</v>
      </c>
      <c r="C42" s="391" t="s">
        <v>5</v>
      </c>
      <c r="D42" s="231"/>
      <c r="E42" s="268"/>
      <c r="F42" s="215" t="str">
        <f t="shared" si="0"/>
        <v>N/A</v>
      </c>
      <c r="G42" s="6"/>
      <c r="AA42" s="15" t="str">
        <f t="shared" si="1"/>
        <v/>
      </c>
      <c r="AB42" s="15" t="str">
        <f>IF(LEN($AA42)=0,"N",IF(LEN($AA42)&gt;1,"Error -- Availability entered in an incorrect format",IF($AA42='Control Panel'!$F$36,$AA42,IF($AA42='Control Panel'!$F$37,$AA42,IF($AA42='Control Panel'!$F$38,$AA42,IF($AA42='Control Panel'!$F$39,$AA42,IF($AA42='Control Panel'!$F$40,$AA42,IF($AA42='Control Panel'!$F$41,$AA42,"Error -- Availability entered in an incorrect format"))))))))</f>
        <v>N</v>
      </c>
    </row>
    <row r="43" spans="1:28" s="15" customFormat="1" ht="30" x14ac:dyDescent="0.25">
      <c r="A43" s="7">
        <v>31</v>
      </c>
      <c r="B43" s="390" t="s">
        <v>3798</v>
      </c>
      <c r="C43" s="391" t="s">
        <v>5</v>
      </c>
      <c r="D43" s="231"/>
      <c r="E43" s="268"/>
      <c r="F43" s="215" t="str">
        <f t="shared" si="0"/>
        <v>N/A</v>
      </c>
      <c r="G43" s="6"/>
      <c r="AA43" s="15" t="str">
        <f t="shared" si="1"/>
        <v/>
      </c>
      <c r="AB43" s="15" t="str">
        <f>IF(LEN($AA43)=0,"N",IF(LEN($AA43)&gt;1,"Error -- Availability entered in an incorrect format",IF($AA43='Control Panel'!$F$36,$AA43,IF($AA43='Control Panel'!$F$37,$AA43,IF($AA43='Control Panel'!$F$38,$AA43,IF($AA43='Control Panel'!$F$39,$AA43,IF($AA43='Control Panel'!$F$40,$AA43,IF($AA43='Control Panel'!$F$41,$AA43,"Error -- Availability entered in an incorrect format"))))))))</f>
        <v>N</v>
      </c>
    </row>
    <row r="44" spans="1:28" s="15" customFormat="1" ht="45" x14ac:dyDescent="0.25">
      <c r="A44" s="7">
        <v>32</v>
      </c>
      <c r="B44" s="390" t="s">
        <v>3799</v>
      </c>
      <c r="C44" s="391" t="s">
        <v>5</v>
      </c>
      <c r="D44" s="231"/>
      <c r="E44" s="268"/>
      <c r="F44" s="215" t="str">
        <f t="shared" si="0"/>
        <v>N/A</v>
      </c>
      <c r="G44" s="6"/>
      <c r="AA44" s="15" t="str">
        <f t="shared" si="1"/>
        <v/>
      </c>
      <c r="AB44" s="15" t="str">
        <f>IF(LEN($AA44)=0,"N",IF(LEN($AA44)&gt;1,"Error -- Availability entered in an incorrect format",IF($AA44='Control Panel'!$F$36,$AA44,IF($AA44='Control Panel'!$F$37,$AA44,IF($AA44='Control Panel'!$F$38,$AA44,IF($AA44='Control Panel'!$F$39,$AA44,IF($AA44='Control Panel'!$F$40,$AA44,IF($AA44='Control Panel'!$F$41,$AA44,"Error -- Availability entered in an incorrect format"))))))))</f>
        <v>N</v>
      </c>
    </row>
    <row r="45" spans="1:28" s="15" customFormat="1" ht="30" x14ac:dyDescent="0.25">
      <c r="A45" s="7">
        <v>33</v>
      </c>
      <c r="B45" s="390" t="s">
        <v>3800</v>
      </c>
      <c r="C45" s="391" t="s">
        <v>5</v>
      </c>
      <c r="D45" s="231"/>
      <c r="E45" s="268"/>
      <c r="F45" s="215" t="str">
        <f t="shared" si="0"/>
        <v>N/A</v>
      </c>
      <c r="G45" s="6"/>
      <c r="AA45" s="15" t="str">
        <f t="shared" si="1"/>
        <v/>
      </c>
      <c r="AB45" s="15" t="str">
        <f>IF(LEN($AA45)=0,"N",IF(LEN($AA45)&gt;1,"Error -- Availability entered in an incorrect format",IF($AA45='Control Panel'!$F$36,$AA45,IF($AA45='Control Panel'!$F$37,$AA45,IF($AA45='Control Panel'!$F$38,$AA45,IF($AA45='Control Panel'!$F$39,$AA45,IF($AA45='Control Panel'!$F$40,$AA45,IF($AA45='Control Panel'!$F$41,$AA45,"Error -- Availability entered in an incorrect format"))))))))</f>
        <v>N</v>
      </c>
    </row>
    <row r="46" spans="1:28" s="15" customFormat="1" ht="45" x14ac:dyDescent="0.25">
      <c r="A46" s="7">
        <v>34</v>
      </c>
      <c r="B46" s="390" t="s">
        <v>3801</v>
      </c>
      <c r="C46" s="391" t="s">
        <v>5</v>
      </c>
      <c r="D46" s="231"/>
      <c r="E46" s="268"/>
      <c r="F46" s="215" t="str">
        <f t="shared" si="0"/>
        <v>N/A</v>
      </c>
      <c r="G46" s="6"/>
      <c r="AA46" s="15" t="str">
        <f t="shared" si="1"/>
        <v/>
      </c>
      <c r="AB46" s="15" t="str">
        <f>IF(LEN($AA46)=0,"N",IF(LEN($AA46)&gt;1,"Error -- Availability entered in an incorrect format",IF($AA46='Control Panel'!$F$36,$AA46,IF($AA46='Control Panel'!$F$37,$AA46,IF($AA46='Control Panel'!$F$38,$AA46,IF($AA46='Control Panel'!$F$39,$AA46,IF($AA46='Control Panel'!$F$40,$AA46,IF($AA46='Control Panel'!$F$41,$AA46,"Error -- Availability entered in an incorrect format"))))))))</f>
        <v>N</v>
      </c>
    </row>
    <row r="47" spans="1:28" s="15" customFormat="1" ht="30" x14ac:dyDescent="0.25">
      <c r="A47" s="7">
        <v>35</v>
      </c>
      <c r="B47" s="390" t="s">
        <v>3802</v>
      </c>
      <c r="C47" s="391" t="s">
        <v>5</v>
      </c>
      <c r="D47" s="231"/>
      <c r="E47" s="268"/>
      <c r="F47" s="215" t="str">
        <f t="shared" si="0"/>
        <v>N/A</v>
      </c>
      <c r="G47" s="6"/>
      <c r="AA47" s="15" t="str">
        <f t="shared" si="1"/>
        <v/>
      </c>
      <c r="AB47" s="15" t="str">
        <f>IF(LEN($AA47)=0,"N",IF(LEN($AA47)&gt;1,"Error -- Availability entered in an incorrect format",IF($AA47='Control Panel'!$F$36,$AA47,IF($AA47='Control Panel'!$F$37,$AA47,IF($AA47='Control Panel'!$F$38,$AA47,IF($AA47='Control Panel'!$F$39,$AA47,IF($AA47='Control Panel'!$F$40,$AA47,IF($AA47='Control Panel'!$F$41,$AA47,"Error -- Availability entered in an incorrect format"))))))))</f>
        <v>N</v>
      </c>
    </row>
    <row r="48" spans="1:28" s="15" customFormat="1" x14ac:dyDescent="0.25">
      <c r="A48" s="7">
        <v>36</v>
      </c>
      <c r="B48" s="390" t="s">
        <v>3803</v>
      </c>
      <c r="C48" s="391" t="s">
        <v>5</v>
      </c>
      <c r="D48" s="231"/>
      <c r="E48" s="268"/>
      <c r="F48" s="215" t="str">
        <f t="shared" si="0"/>
        <v>N/A</v>
      </c>
      <c r="G48" s="6"/>
      <c r="AA48" s="15" t="str">
        <f t="shared" si="1"/>
        <v/>
      </c>
      <c r="AB48" s="15" t="str">
        <f>IF(LEN($AA48)=0,"N",IF(LEN($AA48)&gt;1,"Error -- Availability entered in an incorrect format",IF($AA48='Control Panel'!$F$36,$AA48,IF($AA48='Control Panel'!$F$37,$AA48,IF($AA48='Control Panel'!$F$38,$AA48,IF($AA48='Control Panel'!$F$39,$AA48,IF($AA48='Control Panel'!$F$40,$AA48,IF($AA48='Control Panel'!$F$41,$AA48,"Error -- Availability entered in an incorrect format"))))))))</f>
        <v>N</v>
      </c>
    </row>
    <row r="49" spans="1:28" s="15" customFormat="1" x14ac:dyDescent="0.25">
      <c r="A49" s="7">
        <v>37</v>
      </c>
      <c r="B49" s="390" t="s">
        <v>3804</v>
      </c>
      <c r="C49" s="391" t="s">
        <v>5</v>
      </c>
      <c r="D49" s="231"/>
      <c r="E49" s="268"/>
      <c r="F49" s="215" t="str">
        <f t="shared" si="0"/>
        <v>N/A</v>
      </c>
      <c r="G49" s="6"/>
      <c r="AA49" s="15" t="str">
        <f t="shared" si="1"/>
        <v/>
      </c>
      <c r="AB49" s="15" t="str">
        <f>IF(LEN($AA49)=0,"N",IF(LEN($AA49)&gt;1,"Error -- Availability entered in an incorrect format",IF($AA49='Control Panel'!$F$36,$AA49,IF($AA49='Control Panel'!$F$37,$AA49,IF($AA49='Control Panel'!$F$38,$AA49,IF($AA49='Control Panel'!$F$39,$AA49,IF($AA49='Control Panel'!$F$40,$AA49,IF($AA49='Control Panel'!$F$41,$AA49,"Error -- Availability entered in an incorrect format"))))))))</f>
        <v>N</v>
      </c>
    </row>
    <row r="50" spans="1:28" s="15" customFormat="1" ht="30" x14ac:dyDescent="0.25">
      <c r="A50" s="7">
        <v>38</v>
      </c>
      <c r="B50" s="390" t="s">
        <v>3805</v>
      </c>
      <c r="C50" s="391" t="s">
        <v>5</v>
      </c>
      <c r="D50" s="231"/>
      <c r="E50" s="268"/>
      <c r="F50" s="215" t="str">
        <f t="shared" si="0"/>
        <v>N/A</v>
      </c>
      <c r="G50" s="6"/>
      <c r="AA50" s="15" t="str">
        <f t="shared" si="1"/>
        <v/>
      </c>
      <c r="AB50" s="15" t="str">
        <f>IF(LEN($AA50)=0,"N",IF(LEN($AA50)&gt;1,"Error -- Availability entered in an incorrect format",IF($AA50='Control Panel'!$F$36,$AA50,IF($AA50='Control Panel'!$F$37,$AA50,IF($AA50='Control Panel'!$F$38,$AA50,IF($AA50='Control Panel'!$F$39,$AA50,IF($AA50='Control Panel'!$F$40,$AA50,IF($AA50='Control Panel'!$F$41,$AA50,"Error -- Availability entered in an incorrect format"))))))))</f>
        <v>N</v>
      </c>
    </row>
    <row r="51" spans="1:28" s="15" customFormat="1" x14ac:dyDescent="0.25">
      <c r="A51" s="7">
        <v>39</v>
      </c>
      <c r="B51" s="390" t="s">
        <v>3806</v>
      </c>
      <c r="C51" s="391" t="s">
        <v>5</v>
      </c>
      <c r="D51" s="231"/>
      <c r="E51" s="268"/>
      <c r="F51" s="215" t="str">
        <f t="shared" si="0"/>
        <v>N/A</v>
      </c>
      <c r="G51" s="6"/>
      <c r="AA51" s="15" t="str">
        <f t="shared" si="1"/>
        <v/>
      </c>
      <c r="AB51" s="15" t="str">
        <f>IF(LEN($AA51)=0,"N",IF(LEN($AA51)&gt;1,"Error -- Availability entered in an incorrect format",IF($AA51='Control Panel'!$F$36,$AA51,IF($AA51='Control Panel'!$F$37,$AA51,IF($AA51='Control Panel'!$F$38,$AA51,IF($AA51='Control Panel'!$F$39,$AA51,IF($AA51='Control Panel'!$F$40,$AA51,IF($AA51='Control Panel'!$F$41,$AA51,"Error -- Availability entered in an incorrect format"))))))))</f>
        <v>N</v>
      </c>
    </row>
    <row r="52" spans="1:28" s="15" customFormat="1" x14ac:dyDescent="0.25">
      <c r="A52" s="7">
        <v>40</v>
      </c>
      <c r="B52" s="390" t="s">
        <v>3807</v>
      </c>
      <c r="C52" s="391" t="s">
        <v>5</v>
      </c>
      <c r="D52" s="231"/>
      <c r="E52" s="268"/>
      <c r="F52" s="215" t="str">
        <f t="shared" si="0"/>
        <v>N/A</v>
      </c>
      <c r="G52" s="6"/>
      <c r="AA52" s="15" t="str">
        <f t="shared" si="1"/>
        <v/>
      </c>
      <c r="AB52" s="15" t="str">
        <f>IF(LEN($AA52)=0,"N",IF(LEN($AA52)&gt;1,"Error -- Availability entered in an incorrect format",IF($AA52='Control Panel'!$F$36,$AA52,IF($AA52='Control Panel'!$F$37,$AA52,IF($AA52='Control Panel'!$F$38,$AA52,IF($AA52='Control Panel'!$F$39,$AA52,IF($AA52='Control Panel'!$F$40,$AA52,IF($AA52='Control Panel'!$F$41,$AA52,"Error -- Availability entered in an incorrect format"))))))))</f>
        <v>N</v>
      </c>
    </row>
    <row r="53" spans="1:28" s="15" customFormat="1" x14ac:dyDescent="0.25">
      <c r="A53" s="7">
        <v>41</v>
      </c>
      <c r="B53" s="390" t="s">
        <v>3808</v>
      </c>
      <c r="C53" s="391" t="s">
        <v>6</v>
      </c>
      <c r="D53" s="231"/>
      <c r="E53" s="268"/>
      <c r="F53" s="215" t="str">
        <f t="shared" si="0"/>
        <v>N/A</v>
      </c>
      <c r="G53" s="6"/>
      <c r="AA53" s="15" t="str">
        <f t="shared" si="1"/>
        <v/>
      </c>
      <c r="AB53" s="15" t="str">
        <f>IF(LEN($AA53)=0,"N",IF(LEN($AA53)&gt;1,"Error -- Availability entered in an incorrect format",IF($AA53='Control Panel'!$F$36,$AA53,IF($AA53='Control Panel'!$F$37,$AA53,IF($AA53='Control Panel'!$F$38,$AA53,IF($AA53='Control Panel'!$F$39,$AA53,IF($AA53='Control Panel'!$F$40,$AA53,IF($AA53='Control Panel'!$F$41,$AA53,"Error -- Availability entered in an incorrect format"))))))))</f>
        <v>N</v>
      </c>
    </row>
    <row r="54" spans="1:28" s="15" customFormat="1" ht="30" x14ac:dyDescent="0.25">
      <c r="A54" s="7">
        <v>42</v>
      </c>
      <c r="B54" s="390" t="s">
        <v>3809</v>
      </c>
      <c r="C54" s="391" t="s">
        <v>5</v>
      </c>
      <c r="D54" s="231"/>
      <c r="E54" s="268"/>
      <c r="F54" s="215" t="str">
        <f t="shared" si="0"/>
        <v>N/A</v>
      </c>
      <c r="G54" s="6"/>
      <c r="AA54" s="15" t="str">
        <f t="shared" si="1"/>
        <v/>
      </c>
      <c r="AB54" s="15" t="str">
        <f>IF(LEN($AA54)=0,"N",IF(LEN($AA54)&gt;1,"Error -- Availability entered in an incorrect format",IF($AA54='Control Panel'!$F$36,$AA54,IF($AA54='Control Panel'!$F$37,$AA54,IF($AA54='Control Panel'!$F$38,$AA54,IF($AA54='Control Panel'!$F$39,$AA54,IF($AA54='Control Panel'!$F$40,$AA54,IF($AA54='Control Panel'!$F$41,$AA54,"Error -- Availability entered in an incorrect format"))))))))</f>
        <v>N</v>
      </c>
    </row>
    <row r="55" spans="1:28" s="15" customFormat="1" ht="30" x14ac:dyDescent="0.25">
      <c r="A55" s="7">
        <v>43</v>
      </c>
      <c r="B55" s="390" t="s">
        <v>3810</v>
      </c>
      <c r="C55" s="391" t="s">
        <v>7</v>
      </c>
      <c r="D55" s="231"/>
      <c r="E55" s="268"/>
      <c r="F55" s="215" t="str">
        <f t="shared" si="0"/>
        <v>N/A</v>
      </c>
      <c r="G55" s="6"/>
      <c r="AA55" s="15" t="str">
        <f t="shared" si="1"/>
        <v/>
      </c>
      <c r="AB55" s="15" t="str">
        <f>IF(LEN($AA55)=0,"N",IF(LEN($AA55)&gt;1,"Error -- Availability entered in an incorrect format",IF($AA55='Control Panel'!$F$36,$AA55,IF($AA55='Control Panel'!$F$37,$AA55,IF($AA55='Control Panel'!$F$38,$AA55,IF($AA55='Control Panel'!$F$39,$AA55,IF($AA55='Control Panel'!$F$40,$AA55,IF($AA55='Control Panel'!$F$41,$AA55,"Error -- Availability entered in an incorrect format"))))))))</f>
        <v>N</v>
      </c>
    </row>
    <row r="56" spans="1:28" s="15" customFormat="1" x14ac:dyDescent="0.25">
      <c r="A56" s="7">
        <v>44</v>
      </c>
      <c r="B56" s="390" t="s">
        <v>3811</v>
      </c>
      <c r="C56" s="391" t="s">
        <v>5</v>
      </c>
      <c r="D56" s="231"/>
      <c r="E56" s="268"/>
      <c r="F56" s="215" t="str">
        <f t="shared" si="0"/>
        <v>N/A</v>
      </c>
      <c r="G56" s="6"/>
      <c r="AA56" s="15" t="str">
        <f t="shared" si="1"/>
        <v/>
      </c>
      <c r="AB56" s="15" t="str">
        <f>IF(LEN($AA56)=0,"N",IF(LEN($AA56)&gt;1,"Error -- Availability entered in an incorrect format",IF($AA56='Control Panel'!$F$36,$AA56,IF($AA56='Control Panel'!$F$37,$AA56,IF($AA56='Control Panel'!$F$38,$AA56,IF($AA56='Control Panel'!$F$39,$AA56,IF($AA56='Control Panel'!$F$40,$AA56,IF($AA56='Control Panel'!$F$41,$AA56,"Error -- Availability entered in an incorrect format"))))))))</f>
        <v>N</v>
      </c>
    </row>
    <row r="57" spans="1:28" s="15" customFormat="1" ht="30" x14ac:dyDescent="0.25">
      <c r="A57" s="7">
        <v>45</v>
      </c>
      <c r="B57" s="390" t="s">
        <v>3812</v>
      </c>
      <c r="C57" s="391" t="s">
        <v>6</v>
      </c>
      <c r="D57" s="231"/>
      <c r="E57" s="268"/>
      <c r="F57" s="215" t="str">
        <f t="shared" si="0"/>
        <v>N/A</v>
      </c>
      <c r="G57" s="6"/>
      <c r="AA57" s="15" t="str">
        <f t="shared" si="1"/>
        <v/>
      </c>
      <c r="AB57" s="15" t="str">
        <f>IF(LEN($AA57)=0,"N",IF(LEN($AA57)&gt;1,"Error -- Availability entered in an incorrect format",IF($AA57='Control Panel'!$F$36,$AA57,IF($AA57='Control Panel'!$F$37,$AA57,IF($AA57='Control Panel'!$F$38,$AA57,IF($AA57='Control Panel'!$F$39,$AA57,IF($AA57='Control Panel'!$F$40,$AA57,IF($AA57='Control Panel'!$F$41,$AA57,"Error -- Availability entered in an incorrect format"))))))))</f>
        <v>N</v>
      </c>
    </row>
    <row r="58" spans="1:28" s="15" customFormat="1" ht="30" x14ac:dyDescent="0.25">
      <c r="A58" s="7">
        <v>46</v>
      </c>
      <c r="B58" s="390" t="s">
        <v>3813</v>
      </c>
      <c r="C58" s="391" t="s">
        <v>6</v>
      </c>
      <c r="D58" s="231"/>
      <c r="E58" s="268"/>
      <c r="F58" s="215" t="str">
        <f t="shared" si="0"/>
        <v>N/A</v>
      </c>
      <c r="G58" s="6"/>
      <c r="AA58" s="15" t="str">
        <f t="shared" si="1"/>
        <v/>
      </c>
      <c r="AB58" s="15" t="str">
        <f>IF(LEN($AA58)=0,"N",IF(LEN($AA58)&gt;1,"Error -- Availability entered in an incorrect format",IF($AA58='Control Panel'!$F$36,$AA58,IF($AA58='Control Panel'!$F$37,$AA58,IF($AA58='Control Panel'!$F$38,$AA58,IF($AA58='Control Panel'!$F$39,$AA58,IF($AA58='Control Panel'!$F$40,$AA58,IF($AA58='Control Panel'!$F$41,$AA58,"Error -- Availability entered in an incorrect format"))))))))</f>
        <v>N</v>
      </c>
    </row>
    <row r="59" spans="1:28" s="15" customFormat="1" x14ac:dyDescent="0.25">
      <c r="A59" s="7">
        <v>47</v>
      </c>
      <c r="B59" s="390" t="s">
        <v>3814</v>
      </c>
      <c r="C59" s="391" t="s">
        <v>6</v>
      </c>
      <c r="D59" s="231"/>
      <c r="E59" s="268"/>
      <c r="F59" s="215" t="str">
        <f t="shared" si="0"/>
        <v>N/A</v>
      </c>
      <c r="G59" s="6"/>
      <c r="AA59" s="15" t="str">
        <f t="shared" si="1"/>
        <v/>
      </c>
      <c r="AB59" s="15" t="str">
        <f>IF(LEN($AA59)=0,"N",IF(LEN($AA59)&gt;1,"Error -- Availability entered in an incorrect format",IF($AA59='Control Panel'!$F$36,$AA59,IF($AA59='Control Panel'!$F$37,$AA59,IF($AA59='Control Panel'!$F$38,$AA59,IF($AA59='Control Panel'!$F$39,$AA59,IF($AA59='Control Panel'!$F$40,$AA59,IF($AA59='Control Panel'!$F$41,$AA59,"Error -- Availability entered in an incorrect format"))))))))</f>
        <v>N</v>
      </c>
    </row>
    <row r="60" spans="1:28" s="15" customFormat="1" ht="30" x14ac:dyDescent="0.25">
      <c r="A60" s="7">
        <v>48</v>
      </c>
      <c r="B60" s="390" t="s">
        <v>3815</v>
      </c>
      <c r="C60" s="391" t="s">
        <v>6</v>
      </c>
      <c r="D60" s="231"/>
      <c r="E60" s="268"/>
      <c r="F60" s="215" t="str">
        <f t="shared" si="0"/>
        <v>N/A</v>
      </c>
      <c r="G60" s="6"/>
      <c r="AA60" s="15" t="str">
        <f t="shared" si="1"/>
        <v/>
      </c>
      <c r="AB60" s="15" t="str">
        <f>IF(LEN($AA60)=0,"N",IF(LEN($AA60)&gt;1,"Error -- Availability entered in an incorrect format",IF($AA60='Control Panel'!$F$36,$AA60,IF($AA60='Control Panel'!$F$37,$AA60,IF($AA60='Control Panel'!$F$38,$AA60,IF($AA60='Control Panel'!$F$39,$AA60,IF($AA60='Control Panel'!$F$40,$AA60,IF($AA60='Control Panel'!$F$41,$AA60,"Error -- Availability entered in an incorrect format"))))))))</f>
        <v>N</v>
      </c>
    </row>
    <row r="61" spans="1:28" s="15" customFormat="1" ht="45" x14ac:dyDescent="0.25">
      <c r="A61" s="7">
        <v>49</v>
      </c>
      <c r="B61" s="390" t="s">
        <v>3816</v>
      </c>
      <c r="C61" s="391" t="s">
        <v>7</v>
      </c>
      <c r="D61" s="231"/>
      <c r="E61" s="268"/>
      <c r="F61" s="215" t="str">
        <f t="shared" si="0"/>
        <v>N/A</v>
      </c>
      <c r="G61" s="6"/>
      <c r="AA61" s="15" t="str">
        <f t="shared" si="1"/>
        <v/>
      </c>
      <c r="AB61" s="15" t="str">
        <f>IF(LEN($AA61)=0,"N",IF(LEN($AA61)&gt;1,"Error -- Availability entered in an incorrect format",IF($AA61='Control Panel'!$F$36,$AA61,IF($AA61='Control Panel'!$F$37,$AA61,IF($AA61='Control Panel'!$F$38,$AA61,IF($AA61='Control Panel'!$F$39,$AA61,IF($AA61='Control Panel'!$F$40,$AA61,IF($AA61='Control Panel'!$F$41,$AA61,"Error -- Availability entered in an incorrect format"))))))))</f>
        <v>N</v>
      </c>
    </row>
    <row r="62" spans="1:28" s="15" customFormat="1" x14ac:dyDescent="0.25">
      <c r="A62" s="7">
        <v>50</v>
      </c>
      <c r="B62" s="390" t="s">
        <v>3817</v>
      </c>
      <c r="C62" s="391" t="s">
        <v>6</v>
      </c>
      <c r="D62" s="231"/>
      <c r="E62" s="268"/>
      <c r="F62" s="215" t="str">
        <f t="shared" si="0"/>
        <v>N/A</v>
      </c>
      <c r="G62" s="6"/>
      <c r="AA62" s="15" t="str">
        <f t="shared" si="1"/>
        <v/>
      </c>
      <c r="AB62" s="15" t="str">
        <f>IF(LEN($AA62)=0,"N",IF(LEN($AA62)&gt;1,"Error -- Availability entered in an incorrect format",IF($AA62='Control Panel'!$F$36,$AA62,IF($AA62='Control Panel'!$F$37,$AA62,IF($AA62='Control Panel'!$F$38,$AA62,IF($AA62='Control Panel'!$F$39,$AA62,IF($AA62='Control Panel'!$F$40,$AA62,IF($AA62='Control Panel'!$F$41,$AA62,"Error -- Availability entered in an incorrect format"))))))))</f>
        <v>N</v>
      </c>
    </row>
    <row r="63" spans="1:28" s="15" customFormat="1" ht="30" x14ac:dyDescent="0.25">
      <c r="A63" s="7">
        <v>51</v>
      </c>
      <c r="B63" s="390" t="s">
        <v>3818</v>
      </c>
      <c r="C63" s="391" t="s">
        <v>5</v>
      </c>
      <c r="D63" s="231"/>
      <c r="E63" s="268"/>
      <c r="F63" s="215" t="str">
        <f t="shared" si="0"/>
        <v>N/A</v>
      </c>
      <c r="G63" s="6"/>
      <c r="AA63" s="15" t="str">
        <f t="shared" si="1"/>
        <v/>
      </c>
      <c r="AB63" s="15" t="str">
        <f>IF(LEN($AA63)=0,"N",IF(LEN($AA63)&gt;1,"Error -- Availability entered in an incorrect format",IF($AA63='Control Panel'!$F$36,$AA63,IF($AA63='Control Panel'!$F$37,$AA63,IF($AA63='Control Panel'!$F$38,$AA63,IF($AA63='Control Panel'!$F$39,$AA63,IF($AA63='Control Panel'!$F$40,$AA63,IF($AA63='Control Panel'!$F$41,$AA63,"Error -- Availability entered in an incorrect format"))))))))</f>
        <v>N</v>
      </c>
    </row>
    <row r="64" spans="1:28" s="15" customFormat="1" ht="30" x14ac:dyDescent="0.25">
      <c r="A64" s="7">
        <v>52</v>
      </c>
      <c r="B64" s="390" t="s">
        <v>3819</v>
      </c>
      <c r="C64" s="391" t="s">
        <v>5</v>
      </c>
      <c r="D64" s="231"/>
      <c r="E64" s="268"/>
      <c r="F64" s="215" t="str">
        <f t="shared" si="0"/>
        <v>N/A</v>
      </c>
      <c r="G64" s="6"/>
      <c r="AA64" s="15" t="str">
        <f t="shared" si="1"/>
        <v/>
      </c>
      <c r="AB64" s="15" t="str">
        <f>IF(LEN($AA64)=0,"N",IF(LEN($AA64)&gt;1,"Error -- Availability entered in an incorrect format",IF($AA64='Control Panel'!$F$36,$AA64,IF($AA64='Control Panel'!$F$37,$AA64,IF($AA64='Control Panel'!$F$38,$AA64,IF($AA64='Control Panel'!$F$39,$AA64,IF($AA64='Control Panel'!$F$40,$AA64,IF($AA64='Control Panel'!$F$41,$AA64,"Error -- Availability entered in an incorrect format"))))))))</f>
        <v>N</v>
      </c>
    </row>
    <row r="65" spans="1:28" s="15" customFormat="1" ht="45" x14ac:dyDescent="0.25">
      <c r="A65" s="7">
        <v>53</v>
      </c>
      <c r="B65" s="390" t="s">
        <v>3820</v>
      </c>
      <c r="C65" s="391" t="s">
        <v>5</v>
      </c>
      <c r="D65" s="231"/>
      <c r="E65" s="268"/>
      <c r="F65" s="215" t="str">
        <f t="shared" si="0"/>
        <v>N/A</v>
      </c>
      <c r="G65" s="6"/>
      <c r="AA65" s="15" t="str">
        <f t="shared" si="1"/>
        <v/>
      </c>
      <c r="AB65" s="15" t="str">
        <f>IF(LEN($AA65)=0,"N",IF(LEN($AA65)&gt;1,"Error -- Availability entered in an incorrect format",IF($AA65='Control Panel'!$F$36,$AA65,IF($AA65='Control Panel'!$F$37,$AA65,IF($AA65='Control Panel'!$F$38,$AA65,IF($AA65='Control Panel'!$F$39,$AA65,IF($AA65='Control Panel'!$F$40,$AA65,IF($AA65='Control Panel'!$F$41,$AA65,"Error -- Availability entered in an incorrect format"))))))))</f>
        <v>N</v>
      </c>
    </row>
    <row r="66" spans="1:28" s="15" customFormat="1" ht="30" x14ac:dyDescent="0.25">
      <c r="A66" s="7">
        <v>54</v>
      </c>
      <c r="B66" s="390" t="s">
        <v>3821</v>
      </c>
      <c r="C66" s="391" t="s">
        <v>5</v>
      </c>
      <c r="D66" s="231"/>
      <c r="E66" s="268"/>
      <c r="F66" s="215" t="str">
        <f t="shared" si="0"/>
        <v>N/A</v>
      </c>
      <c r="G66" s="6"/>
      <c r="AA66" s="15" t="str">
        <f t="shared" si="1"/>
        <v/>
      </c>
      <c r="AB66" s="15" t="str">
        <f>IF(LEN($AA66)=0,"N",IF(LEN($AA66)&gt;1,"Error -- Availability entered in an incorrect format",IF($AA66='Control Panel'!$F$36,$AA66,IF($AA66='Control Panel'!$F$37,$AA66,IF($AA66='Control Panel'!$F$38,$AA66,IF($AA66='Control Panel'!$F$39,$AA66,IF($AA66='Control Panel'!$F$40,$AA66,IF($AA66='Control Panel'!$F$41,$AA66,"Error -- Availability entered in an incorrect format"))))))))</f>
        <v>N</v>
      </c>
    </row>
    <row r="67" spans="1:28" s="15" customFormat="1" x14ac:dyDescent="0.25">
      <c r="A67" s="7">
        <v>55</v>
      </c>
      <c r="B67" s="390" t="s">
        <v>3822</v>
      </c>
      <c r="C67" s="391" t="s">
        <v>6</v>
      </c>
      <c r="D67" s="231"/>
      <c r="E67" s="268"/>
      <c r="F67" s="215" t="str">
        <f t="shared" si="0"/>
        <v>N/A</v>
      </c>
      <c r="G67" s="6"/>
      <c r="AA67" s="15" t="str">
        <f t="shared" si="1"/>
        <v/>
      </c>
      <c r="AB67" s="15" t="str">
        <f>IF(LEN($AA67)=0,"N",IF(LEN($AA67)&gt;1,"Error -- Availability entered in an incorrect format",IF($AA67='Control Panel'!$F$36,$AA67,IF($AA67='Control Panel'!$F$37,$AA67,IF($AA67='Control Panel'!$F$38,$AA67,IF($AA67='Control Panel'!$F$39,$AA67,IF($AA67='Control Panel'!$F$40,$AA67,IF($AA67='Control Panel'!$F$41,$AA67,"Error -- Availability entered in an incorrect format"))))))))</f>
        <v>N</v>
      </c>
    </row>
    <row r="68" spans="1:28" s="15" customFormat="1" ht="45" x14ac:dyDescent="0.25">
      <c r="A68" s="7">
        <v>56</v>
      </c>
      <c r="B68" s="390" t="s">
        <v>3823</v>
      </c>
      <c r="C68" s="391" t="s">
        <v>6</v>
      </c>
      <c r="D68" s="231"/>
      <c r="E68" s="268"/>
      <c r="F68" s="215" t="str">
        <f t="shared" si="0"/>
        <v>N/A</v>
      </c>
      <c r="G68" s="6"/>
      <c r="AA68" s="15" t="str">
        <f t="shared" si="1"/>
        <v/>
      </c>
      <c r="AB68" s="15" t="str">
        <f>IF(LEN($AA68)=0,"N",IF(LEN($AA68)&gt;1,"Error -- Availability entered in an incorrect format",IF($AA68='Control Panel'!$F$36,$AA68,IF($AA68='Control Panel'!$F$37,$AA68,IF($AA68='Control Panel'!$F$38,$AA68,IF($AA68='Control Panel'!$F$39,$AA68,IF($AA68='Control Panel'!$F$40,$AA68,IF($AA68='Control Panel'!$F$41,$AA68,"Error -- Availability entered in an incorrect format"))))))))</f>
        <v>N</v>
      </c>
    </row>
    <row r="69" spans="1:28" s="15" customFormat="1" x14ac:dyDescent="0.25">
      <c r="A69" s="7">
        <v>57</v>
      </c>
      <c r="B69" s="282" t="s">
        <v>3824</v>
      </c>
      <c r="C69" s="391"/>
      <c r="D69" s="231"/>
      <c r="E69" s="268"/>
      <c r="F69" s="215" t="str">
        <f t="shared" si="0"/>
        <v>N/A</v>
      </c>
      <c r="G69" s="6"/>
      <c r="AA69" s="15" t="str">
        <f t="shared" si="1"/>
        <v/>
      </c>
      <c r="AB69" s="15" t="str">
        <f>IF(LEN($AA69)=0,"N",IF(LEN($AA69)&gt;1,"Error -- Availability entered in an incorrect format",IF($AA69='Control Panel'!$F$36,$AA69,IF($AA69='Control Panel'!$F$37,$AA69,IF($AA69='Control Panel'!$F$38,$AA69,IF($AA69='Control Panel'!$F$39,$AA69,IF($AA69='Control Panel'!$F$40,$AA69,IF($AA69='Control Panel'!$F$41,$AA69,"Error -- Availability entered in an incorrect format"))))))))</f>
        <v>N</v>
      </c>
    </row>
    <row r="70" spans="1:28" s="15" customFormat="1" ht="30" x14ac:dyDescent="0.25">
      <c r="A70" s="7">
        <v>58</v>
      </c>
      <c r="B70" s="390" t="s">
        <v>3825</v>
      </c>
      <c r="C70" s="391" t="s">
        <v>5</v>
      </c>
      <c r="D70" s="231"/>
      <c r="E70" s="268"/>
      <c r="F70" s="215" t="str">
        <f t="shared" si="0"/>
        <v>N/A</v>
      </c>
      <c r="G70" s="6"/>
      <c r="AA70" s="15" t="str">
        <f t="shared" si="1"/>
        <v/>
      </c>
      <c r="AB70" s="15" t="str">
        <f>IF(LEN($AA70)=0,"N",IF(LEN($AA70)&gt;1,"Error -- Availability entered in an incorrect format",IF($AA70='Control Panel'!$F$36,$AA70,IF($AA70='Control Panel'!$F$37,$AA70,IF($AA70='Control Panel'!$F$38,$AA70,IF($AA70='Control Panel'!$F$39,$AA70,IF($AA70='Control Panel'!$F$40,$AA70,IF($AA70='Control Panel'!$F$41,$AA70,"Error -- Availability entered in an incorrect format"))))))))</f>
        <v>N</v>
      </c>
    </row>
    <row r="71" spans="1:28" s="15" customFormat="1" ht="30" x14ac:dyDescent="0.25">
      <c r="A71" s="7">
        <v>59</v>
      </c>
      <c r="B71" s="390" t="s">
        <v>3826</v>
      </c>
      <c r="C71" s="392" t="s">
        <v>212</v>
      </c>
      <c r="D71" s="231"/>
      <c r="E71" s="268"/>
      <c r="F71" s="215" t="str">
        <f t="shared" si="0"/>
        <v>N/A</v>
      </c>
      <c r="G71" s="6"/>
      <c r="AA71" s="15" t="str">
        <f t="shared" si="1"/>
        <v/>
      </c>
      <c r="AB71" s="15" t="str">
        <f>IF(LEN($AA71)=0,"N",IF(LEN($AA71)&gt;1,"Error -- Availability entered in an incorrect format",IF($AA71='Control Panel'!$F$36,$AA71,IF($AA71='Control Panel'!$F$37,$AA71,IF($AA71='Control Panel'!$F$38,$AA71,IF($AA71='Control Panel'!$F$39,$AA71,IF($AA71='Control Panel'!$F$40,$AA71,IF($AA71='Control Panel'!$F$41,$AA71,"Error -- Availability entered in an incorrect format"))))))))</f>
        <v>N</v>
      </c>
    </row>
    <row r="72" spans="1:28" s="15" customFormat="1" ht="30" x14ac:dyDescent="0.25">
      <c r="A72" s="7">
        <v>60</v>
      </c>
      <c r="B72" s="390" t="s">
        <v>3827</v>
      </c>
      <c r="C72" s="391" t="s">
        <v>5</v>
      </c>
      <c r="D72" s="231"/>
      <c r="E72" s="268"/>
      <c r="F72" s="215" t="str">
        <f t="shared" si="0"/>
        <v>N/A</v>
      </c>
      <c r="G72" s="6"/>
      <c r="AA72" s="15" t="str">
        <f t="shared" si="1"/>
        <v/>
      </c>
      <c r="AB72" s="15" t="str">
        <f>IF(LEN($AA72)=0,"N",IF(LEN($AA72)&gt;1,"Error -- Availability entered in an incorrect format",IF($AA72='Control Panel'!$F$36,$AA72,IF($AA72='Control Panel'!$F$37,$AA72,IF($AA72='Control Panel'!$F$38,$AA72,IF($AA72='Control Panel'!$F$39,$AA72,IF($AA72='Control Panel'!$F$40,$AA72,IF($AA72='Control Panel'!$F$41,$AA72,"Error -- Availability entered in an incorrect format"))))))))</f>
        <v>N</v>
      </c>
    </row>
    <row r="73" spans="1:28" s="15" customFormat="1" ht="30" x14ac:dyDescent="0.25">
      <c r="A73" s="7">
        <v>61</v>
      </c>
      <c r="B73" s="390" t="s">
        <v>3828</v>
      </c>
      <c r="C73" s="391" t="s">
        <v>5</v>
      </c>
      <c r="D73" s="231"/>
      <c r="E73" s="268"/>
      <c r="F73" s="215" t="str">
        <f t="shared" si="0"/>
        <v>N/A</v>
      </c>
      <c r="G73" s="6"/>
      <c r="AA73" s="15" t="str">
        <f t="shared" si="1"/>
        <v/>
      </c>
      <c r="AB73" s="15" t="str">
        <f>IF(LEN($AA73)=0,"N",IF(LEN($AA73)&gt;1,"Error -- Availability entered in an incorrect format",IF($AA73='Control Panel'!$F$36,$AA73,IF($AA73='Control Panel'!$F$37,$AA73,IF($AA73='Control Panel'!$F$38,$AA73,IF($AA73='Control Panel'!$F$39,$AA73,IF($AA73='Control Panel'!$F$40,$AA73,IF($AA73='Control Panel'!$F$41,$AA73,"Error -- Availability entered in an incorrect format"))))))))</f>
        <v>N</v>
      </c>
    </row>
    <row r="74" spans="1:28" s="15" customFormat="1" ht="30" x14ac:dyDescent="0.25">
      <c r="A74" s="7">
        <v>62</v>
      </c>
      <c r="B74" s="390" t="s">
        <v>3829</v>
      </c>
      <c r="C74" s="391" t="s">
        <v>5</v>
      </c>
      <c r="D74" s="231"/>
      <c r="E74" s="268"/>
      <c r="F74" s="215" t="str">
        <f t="shared" si="0"/>
        <v>N/A</v>
      </c>
      <c r="G74" s="6"/>
      <c r="AA74" s="15" t="str">
        <f t="shared" si="1"/>
        <v/>
      </c>
      <c r="AB74" s="15" t="str">
        <f>IF(LEN($AA74)=0,"N",IF(LEN($AA74)&gt;1,"Error -- Availability entered in an incorrect format",IF($AA74='Control Panel'!$F$36,$AA74,IF($AA74='Control Panel'!$F$37,$AA74,IF($AA74='Control Panel'!$F$38,$AA74,IF($AA74='Control Panel'!$F$39,$AA74,IF($AA74='Control Panel'!$F$40,$AA74,IF($AA74='Control Panel'!$F$41,$AA74,"Error -- Availability entered in an incorrect format"))))))))</f>
        <v>N</v>
      </c>
    </row>
    <row r="75" spans="1:28" s="15" customFormat="1" x14ac:dyDescent="0.25">
      <c r="A75" s="7">
        <v>63</v>
      </c>
      <c r="B75" s="390" t="s">
        <v>3830</v>
      </c>
      <c r="C75" s="391" t="s">
        <v>5</v>
      </c>
      <c r="D75" s="231"/>
      <c r="E75" s="268"/>
      <c r="F75" s="215" t="str">
        <f t="shared" si="0"/>
        <v>N/A</v>
      </c>
      <c r="G75" s="6"/>
      <c r="AA75" s="15" t="str">
        <f t="shared" si="1"/>
        <v/>
      </c>
      <c r="AB75" s="15" t="str">
        <f>IF(LEN($AA75)=0,"N",IF(LEN($AA75)&gt;1,"Error -- Availability entered in an incorrect format",IF($AA75='Control Panel'!$F$36,$AA75,IF($AA75='Control Panel'!$F$37,$AA75,IF($AA75='Control Panel'!$F$38,$AA75,IF($AA75='Control Panel'!$F$39,$AA75,IF($AA75='Control Panel'!$F$40,$AA75,IF($AA75='Control Panel'!$F$41,$AA75,"Error -- Availability entered in an incorrect format"))))))))</f>
        <v>N</v>
      </c>
    </row>
    <row r="76" spans="1:28" s="15" customFormat="1" x14ac:dyDescent="0.25">
      <c r="A76" s="7">
        <v>64</v>
      </c>
      <c r="B76" s="390" t="s">
        <v>3831</v>
      </c>
      <c r="C76" s="391" t="s">
        <v>5</v>
      </c>
      <c r="D76" s="231"/>
      <c r="E76" s="268"/>
      <c r="F76" s="215" t="str">
        <f t="shared" si="0"/>
        <v>N/A</v>
      </c>
      <c r="G76" s="6"/>
      <c r="AA76" s="15" t="str">
        <f t="shared" si="1"/>
        <v/>
      </c>
      <c r="AB76" s="15" t="str">
        <f>IF(LEN($AA76)=0,"N",IF(LEN($AA76)&gt;1,"Error -- Availability entered in an incorrect format",IF($AA76='Control Panel'!$F$36,$AA76,IF($AA76='Control Panel'!$F$37,$AA76,IF($AA76='Control Panel'!$F$38,$AA76,IF($AA76='Control Panel'!$F$39,$AA76,IF($AA76='Control Panel'!$F$40,$AA76,IF($AA76='Control Panel'!$F$41,$AA76,"Error -- Availability entered in an incorrect format"))))))))</f>
        <v>N</v>
      </c>
    </row>
    <row r="77" spans="1:28" s="15" customFormat="1" x14ac:dyDescent="0.25">
      <c r="A77" s="7">
        <v>65</v>
      </c>
      <c r="B77" s="390" t="s">
        <v>3832</v>
      </c>
      <c r="C77" s="391" t="s">
        <v>5</v>
      </c>
      <c r="D77" s="231"/>
      <c r="E77" s="268"/>
      <c r="F77" s="215" t="str">
        <f t="shared" si="0"/>
        <v>N/A</v>
      </c>
      <c r="G77" s="6"/>
      <c r="AA77" s="15" t="str">
        <f t="shared" si="1"/>
        <v/>
      </c>
      <c r="AB77" s="15" t="str">
        <f>IF(LEN($AA77)=0,"N",IF(LEN($AA77)&gt;1,"Error -- Availability entered in an incorrect format",IF($AA77='Control Panel'!$F$36,$AA77,IF($AA77='Control Panel'!$F$37,$AA77,IF($AA77='Control Panel'!$F$38,$AA77,IF($AA77='Control Panel'!$F$39,$AA77,IF($AA77='Control Panel'!$F$40,$AA77,IF($AA77='Control Panel'!$F$41,$AA77,"Error -- Availability entered in an incorrect format"))))))))</f>
        <v>N</v>
      </c>
    </row>
    <row r="78" spans="1:28" s="15" customFormat="1" x14ac:dyDescent="0.25">
      <c r="A78" s="7">
        <v>66</v>
      </c>
      <c r="B78" s="390" t="s">
        <v>3833</v>
      </c>
      <c r="C78" s="391" t="s">
        <v>5</v>
      </c>
      <c r="D78" s="231"/>
      <c r="E78" s="268"/>
      <c r="F78" s="215" t="str">
        <f t="shared" ref="F78:F141" si="2">IF($D$10=$A$9,"N/A",$D$10)</f>
        <v>N/A</v>
      </c>
      <c r="G78" s="6"/>
      <c r="AA78" s="15" t="str">
        <f t="shared" ref="AA78:AA141" si="3">TRIM($D78)</f>
        <v/>
      </c>
      <c r="AB78" s="15" t="str">
        <f>IF(LEN($AA78)=0,"N",IF(LEN($AA78)&gt;1,"Error -- Availability entered in an incorrect format",IF($AA78='Control Panel'!$F$36,$AA78,IF($AA78='Control Panel'!$F$37,$AA78,IF($AA78='Control Panel'!$F$38,$AA78,IF($AA78='Control Panel'!$F$39,$AA78,IF($AA78='Control Panel'!$F$40,$AA78,IF($AA78='Control Panel'!$F$41,$AA78,"Error -- Availability entered in an incorrect format"))))))))</f>
        <v>N</v>
      </c>
    </row>
    <row r="79" spans="1:28" s="15" customFormat="1" x14ac:dyDescent="0.25">
      <c r="A79" s="7">
        <v>67</v>
      </c>
      <c r="B79" s="390" t="s">
        <v>3834</v>
      </c>
      <c r="C79" s="391" t="s">
        <v>6</v>
      </c>
      <c r="D79" s="231"/>
      <c r="E79" s="268"/>
      <c r="F79" s="215" t="str">
        <f t="shared" si="2"/>
        <v>N/A</v>
      </c>
      <c r="G79" s="6"/>
      <c r="AA79" s="15" t="str">
        <f t="shared" si="3"/>
        <v/>
      </c>
      <c r="AB79" s="15" t="str">
        <f>IF(LEN($AA79)=0,"N",IF(LEN($AA79)&gt;1,"Error -- Availability entered in an incorrect format",IF($AA79='Control Panel'!$F$36,$AA79,IF($AA79='Control Panel'!$F$37,$AA79,IF($AA79='Control Panel'!$F$38,$AA79,IF($AA79='Control Panel'!$F$39,$AA79,IF($AA79='Control Panel'!$F$40,$AA79,IF($AA79='Control Panel'!$F$41,$AA79,"Error -- Availability entered in an incorrect format"))))))))</f>
        <v>N</v>
      </c>
    </row>
    <row r="80" spans="1:28" s="15" customFormat="1" x14ac:dyDescent="0.25">
      <c r="A80" s="7">
        <v>68</v>
      </c>
      <c r="B80" s="390" t="s">
        <v>3835</v>
      </c>
      <c r="C80" s="391" t="s">
        <v>5</v>
      </c>
      <c r="D80" s="231"/>
      <c r="E80" s="268"/>
      <c r="F80" s="215" t="str">
        <f t="shared" si="2"/>
        <v>N/A</v>
      </c>
      <c r="G80" s="6"/>
      <c r="AA80" s="15" t="str">
        <f t="shared" si="3"/>
        <v/>
      </c>
      <c r="AB80" s="15" t="str">
        <f>IF(LEN($AA80)=0,"N",IF(LEN($AA80)&gt;1,"Error -- Availability entered in an incorrect format",IF($AA80='Control Panel'!$F$36,$AA80,IF($AA80='Control Panel'!$F$37,$AA80,IF($AA80='Control Panel'!$F$38,$AA80,IF($AA80='Control Panel'!$F$39,$AA80,IF($AA80='Control Panel'!$F$40,$AA80,IF($AA80='Control Panel'!$F$41,$AA80,"Error -- Availability entered in an incorrect format"))))))))</f>
        <v>N</v>
      </c>
    </row>
    <row r="81" spans="1:28" s="15" customFormat="1" ht="45" x14ac:dyDescent="0.25">
      <c r="A81" s="7">
        <v>69</v>
      </c>
      <c r="B81" s="390" t="s">
        <v>3836</v>
      </c>
      <c r="C81" s="391" t="s">
        <v>5</v>
      </c>
      <c r="D81" s="231"/>
      <c r="E81" s="268"/>
      <c r="F81" s="215" t="str">
        <f t="shared" si="2"/>
        <v>N/A</v>
      </c>
      <c r="G81" s="6"/>
      <c r="AA81" s="15" t="str">
        <f t="shared" si="3"/>
        <v/>
      </c>
      <c r="AB81" s="15" t="str">
        <f>IF(LEN($AA81)=0,"N",IF(LEN($AA81)&gt;1,"Error -- Availability entered in an incorrect format",IF($AA81='Control Panel'!$F$36,$AA81,IF($AA81='Control Panel'!$F$37,$AA81,IF($AA81='Control Panel'!$F$38,$AA81,IF($AA81='Control Panel'!$F$39,$AA81,IF($AA81='Control Panel'!$F$40,$AA81,IF($AA81='Control Panel'!$F$41,$AA81,"Error -- Availability entered in an incorrect format"))))))))</f>
        <v>N</v>
      </c>
    </row>
    <row r="82" spans="1:28" s="15" customFormat="1" x14ac:dyDescent="0.25">
      <c r="A82" s="7">
        <v>70</v>
      </c>
      <c r="B82" s="390" t="s">
        <v>3837</v>
      </c>
      <c r="C82" s="391" t="s">
        <v>5</v>
      </c>
      <c r="D82" s="231"/>
      <c r="E82" s="268"/>
      <c r="F82" s="215" t="str">
        <f t="shared" si="2"/>
        <v>N/A</v>
      </c>
      <c r="G82" s="6"/>
      <c r="AA82" s="15" t="str">
        <f t="shared" si="3"/>
        <v/>
      </c>
      <c r="AB82" s="15" t="str">
        <f>IF(LEN($AA82)=0,"N",IF(LEN($AA82)&gt;1,"Error -- Availability entered in an incorrect format",IF($AA82='Control Panel'!$F$36,$AA82,IF($AA82='Control Panel'!$F$37,$AA82,IF($AA82='Control Panel'!$F$38,$AA82,IF($AA82='Control Panel'!$F$39,$AA82,IF($AA82='Control Panel'!$F$40,$AA82,IF($AA82='Control Panel'!$F$41,$AA82,"Error -- Availability entered in an incorrect format"))))))))</f>
        <v>N</v>
      </c>
    </row>
    <row r="83" spans="1:28" s="15" customFormat="1" ht="45" x14ac:dyDescent="0.25">
      <c r="A83" s="7">
        <v>71</v>
      </c>
      <c r="B83" s="390" t="s">
        <v>3838</v>
      </c>
      <c r="C83" s="391" t="s">
        <v>5</v>
      </c>
      <c r="D83" s="231"/>
      <c r="E83" s="268"/>
      <c r="F83" s="215" t="str">
        <f t="shared" si="2"/>
        <v>N/A</v>
      </c>
      <c r="G83" s="6"/>
      <c r="AA83" s="15" t="str">
        <f t="shared" si="3"/>
        <v/>
      </c>
      <c r="AB83" s="15" t="str">
        <f>IF(LEN($AA83)=0,"N",IF(LEN($AA83)&gt;1,"Error -- Availability entered in an incorrect format",IF($AA83='Control Panel'!$F$36,$AA83,IF($AA83='Control Panel'!$F$37,$AA83,IF($AA83='Control Panel'!$F$38,$AA83,IF($AA83='Control Panel'!$F$39,$AA83,IF($AA83='Control Panel'!$F$40,$AA83,IF($AA83='Control Panel'!$F$41,$AA83,"Error -- Availability entered in an incorrect format"))))))))</f>
        <v>N</v>
      </c>
    </row>
    <row r="84" spans="1:28" s="15" customFormat="1" ht="30" x14ac:dyDescent="0.25">
      <c r="A84" s="7">
        <v>72</v>
      </c>
      <c r="B84" s="390" t="s">
        <v>3839</v>
      </c>
      <c r="C84" s="391" t="s">
        <v>5</v>
      </c>
      <c r="D84" s="231"/>
      <c r="E84" s="268"/>
      <c r="F84" s="215" t="str">
        <f t="shared" si="2"/>
        <v>N/A</v>
      </c>
      <c r="G84" s="6"/>
      <c r="AA84" s="15" t="str">
        <f t="shared" si="3"/>
        <v/>
      </c>
      <c r="AB84" s="15" t="str">
        <f>IF(LEN($AA84)=0,"N",IF(LEN($AA84)&gt;1,"Error -- Availability entered in an incorrect format",IF($AA84='Control Panel'!$F$36,$AA84,IF($AA84='Control Panel'!$F$37,$AA84,IF($AA84='Control Panel'!$F$38,$AA84,IF($AA84='Control Panel'!$F$39,$AA84,IF($AA84='Control Panel'!$F$40,$AA84,IF($AA84='Control Panel'!$F$41,$AA84,"Error -- Availability entered in an incorrect format"))))))))</f>
        <v>N</v>
      </c>
    </row>
    <row r="85" spans="1:28" s="15" customFormat="1" ht="30" x14ac:dyDescent="0.25">
      <c r="A85" s="7">
        <v>73</v>
      </c>
      <c r="B85" s="390" t="s">
        <v>3840</v>
      </c>
      <c r="C85" s="391" t="s">
        <v>5</v>
      </c>
      <c r="D85" s="231"/>
      <c r="E85" s="268"/>
      <c r="F85" s="215" t="str">
        <f t="shared" si="2"/>
        <v>N/A</v>
      </c>
      <c r="G85" s="6"/>
      <c r="AA85" s="15" t="str">
        <f t="shared" si="3"/>
        <v/>
      </c>
      <c r="AB85" s="15" t="str">
        <f>IF(LEN($AA85)=0,"N",IF(LEN($AA85)&gt;1,"Error -- Availability entered in an incorrect format",IF($AA85='Control Panel'!$F$36,$AA85,IF($AA85='Control Panel'!$F$37,$AA85,IF($AA85='Control Panel'!$F$38,$AA85,IF($AA85='Control Panel'!$F$39,$AA85,IF($AA85='Control Panel'!$F$40,$AA85,IF($AA85='Control Panel'!$F$41,$AA85,"Error -- Availability entered in an incorrect format"))))))))</f>
        <v>N</v>
      </c>
    </row>
    <row r="86" spans="1:28" s="15" customFormat="1" ht="45" x14ac:dyDescent="0.25">
      <c r="A86" s="7">
        <v>74</v>
      </c>
      <c r="B86" s="390" t="s">
        <v>3841</v>
      </c>
      <c r="C86" s="391" t="s">
        <v>6</v>
      </c>
      <c r="D86" s="231"/>
      <c r="E86" s="268"/>
      <c r="F86" s="215" t="str">
        <f t="shared" si="2"/>
        <v>N/A</v>
      </c>
      <c r="G86" s="6"/>
      <c r="AA86" s="15" t="str">
        <f t="shared" si="3"/>
        <v/>
      </c>
      <c r="AB86" s="15" t="str">
        <f>IF(LEN($AA86)=0,"N",IF(LEN($AA86)&gt;1,"Error -- Availability entered in an incorrect format",IF($AA86='Control Panel'!$F$36,$AA86,IF($AA86='Control Panel'!$F$37,$AA86,IF($AA86='Control Panel'!$F$38,$AA86,IF($AA86='Control Panel'!$F$39,$AA86,IF($AA86='Control Panel'!$F$40,$AA86,IF($AA86='Control Panel'!$F$41,$AA86,"Error -- Availability entered in an incorrect format"))))))))</f>
        <v>N</v>
      </c>
    </row>
    <row r="87" spans="1:28" s="15" customFormat="1" x14ac:dyDescent="0.25">
      <c r="A87" s="7">
        <v>75</v>
      </c>
      <c r="B87" s="282" t="s">
        <v>3842</v>
      </c>
      <c r="C87" s="391"/>
      <c r="D87" s="231"/>
      <c r="E87" s="268"/>
      <c r="F87" s="215" t="str">
        <f t="shared" si="2"/>
        <v>N/A</v>
      </c>
      <c r="G87" s="6"/>
      <c r="AA87" s="15" t="str">
        <f t="shared" si="3"/>
        <v/>
      </c>
      <c r="AB87" s="15" t="str">
        <f>IF(LEN($AA87)=0,"N",IF(LEN($AA87)&gt;1,"Error -- Availability entered in an incorrect format",IF($AA87='Control Panel'!$F$36,$AA87,IF($AA87='Control Panel'!$F$37,$AA87,IF($AA87='Control Panel'!$F$38,$AA87,IF($AA87='Control Panel'!$F$39,$AA87,IF($AA87='Control Panel'!$F$40,$AA87,IF($AA87='Control Panel'!$F$41,$AA87,"Error -- Availability entered in an incorrect format"))))))))</f>
        <v>N</v>
      </c>
    </row>
    <row r="88" spans="1:28" s="15" customFormat="1" ht="30" x14ac:dyDescent="0.25">
      <c r="A88" s="7">
        <v>76</v>
      </c>
      <c r="B88" s="390" t="s">
        <v>3843</v>
      </c>
      <c r="C88" s="391" t="s">
        <v>5</v>
      </c>
      <c r="D88" s="231"/>
      <c r="E88" s="268"/>
      <c r="F88" s="215" t="str">
        <f t="shared" si="2"/>
        <v>N/A</v>
      </c>
      <c r="G88" s="6"/>
      <c r="AA88" s="15" t="str">
        <f t="shared" si="3"/>
        <v/>
      </c>
      <c r="AB88" s="15" t="str">
        <f>IF(LEN($AA88)=0,"N",IF(LEN($AA88)&gt;1,"Error -- Availability entered in an incorrect format",IF($AA88='Control Panel'!$F$36,$AA88,IF($AA88='Control Panel'!$F$37,$AA88,IF($AA88='Control Panel'!$F$38,$AA88,IF($AA88='Control Panel'!$F$39,$AA88,IF($AA88='Control Panel'!$F$40,$AA88,IF($AA88='Control Panel'!$F$41,$AA88,"Error -- Availability entered in an incorrect format"))))))))</f>
        <v>N</v>
      </c>
    </row>
    <row r="89" spans="1:28" s="15" customFormat="1" ht="45" x14ac:dyDescent="0.25">
      <c r="A89" s="7">
        <v>77</v>
      </c>
      <c r="B89" s="390" t="s">
        <v>3844</v>
      </c>
      <c r="C89" s="391" t="s">
        <v>5</v>
      </c>
      <c r="D89" s="231"/>
      <c r="E89" s="268"/>
      <c r="F89" s="215" t="str">
        <f t="shared" si="2"/>
        <v>N/A</v>
      </c>
      <c r="G89" s="6"/>
      <c r="AA89" s="15" t="str">
        <f t="shared" si="3"/>
        <v/>
      </c>
      <c r="AB89" s="15" t="str">
        <f>IF(LEN($AA89)=0,"N",IF(LEN($AA89)&gt;1,"Error -- Availability entered in an incorrect format",IF($AA89='Control Panel'!$F$36,$AA89,IF($AA89='Control Panel'!$F$37,$AA89,IF($AA89='Control Panel'!$F$38,$AA89,IF($AA89='Control Panel'!$F$39,$AA89,IF($AA89='Control Panel'!$F$40,$AA89,IF($AA89='Control Panel'!$F$41,$AA89,"Error -- Availability entered in an incorrect format"))))))))</f>
        <v>N</v>
      </c>
    </row>
    <row r="90" spans="1:28" s="15" customFormat="1" ht="30" x14ac:dyDescent="0.25">
      <c r="A90" s="7">
        <v>78</v>
      </c>
      <c r="B90" s="390" t="s">
        <v>3845</v>
      </c>
      <c r="C90" s="391" t="s">
        <v>5</v>
      </c>
      <c r="D90" s="231"/>
      <c r="E90" s="268"/>
      <c r="F90" s="215" t="str">
        <f t="shared" si="2"/>
        <v>N/A</v>
      </c>
      <c r="G90" s="6"/>
      <c r="AA90" s="15" t="str">
        <f t="shared" si="3"/>
        <v/>
      </c>
      <c r="AB90" s="15" t="str">
        <f>IF(LEN($AA90)=0,"N",IF(LEN($AA90)&gt;1,"Error -- Availability entered in an incorrect format",IF($AA90='Control Panel'!$F$36,$AA90,IF($AA90='Control Panel'!$F$37,$AA90,IF($AA90='Control Panel'!$F$38,$AA90,IF($AA90='Control Panel'!$F$39,$AA90,IF($AA90='Control Panel'!$F$40,$AA90,IF($AA90='Control Panel'!$F$41,$AA90,"Error -- Availability entered in an incorrect format"))))))))</f>
        <v>N</v>
      </c>
    </row>
    <row r="91" spans="1:28" s="15" customFormat="1" ht="30" x14ac:dyDescent="0.25">
      <c r="A91" s="7">
        <v>79</v>
      </c>
      <c r="B91" s="390" t="s">
        <v>3846</v>
      </c>
      <c r="C91" s="391" t="s">
        <v>5</v>
      </c>
      <c r="D91" s="231"/>
      <c r="E91" s="268"/>
      <c r="F91" s="215" t="str">
        <f t="shared" si="2"/>
        <v>N/A</v>
      </c>
      <c r="G91" s="6"/>
      <c r="AA91" s="15" t="str">
        <f t="shared" si="3"/>
        <v/>
      </c>
      <c r="AB91" s="15" t="str">
        <f>IF(LEN($AA91)=0,"N",IF(LEN($AA91)&gt;1,"Error -- Availability entered in an incorrect format",IF($AA91='Control Panel'!$F$36,$AA91,IF($AA91='Control Panel'!$F$37,$AA91,IF($AA91='Control Panel'!$F$38,$AA91,IF($AA91='Control Panel'!$F$39,$AA91,IF($AA91='Control Panel'!$F$40,$AA91,IF($AA91='Control Panel'!$F$41,$AA91,"Error -- Availability entered in an incorrect format"))))))))</f>
        <v>N</v>
      </c>
    </row>
    <row r="92" spans="1:28" s="15" customFormat="1" ht="45" x14ac:dyDescent="0.25">
      <c r="A92" s="7">
        <v>80</v>
      </c>
      <c r="B92" s="390" t="s">
        <v>3847</v>
      </c>
      <c r="C92" s="391" t="s">
        <v>6</v>
      </c>
      <c r="D92" s="231"/>
      <c r="E92" s="268"/>
      <c r="F92" s="215" t="str">
        <f t="shared" si="2"/>
        <v>N/A</v>
      </c>
      <c r="G92" s="6"/>
      <c r="AA92" s="15" t="str">
        <f t="shared" si="3"/>
        <v/>
      </c>
      <c r="AB92" s="15" t="str">
        <f>IF(LEN($AA92)=0,"N",IF(LEN($AA92)&gt;1,"Error -- Availability entered in an incorrect format",IF($AA92='Control Panel'!$F$36,$AA92,IF($AA92='Control Panel'!$F$37,$AA92,IF($AA92='Control Panel'!$F$38,$AA92,IF($AA92='Control Panel'!$F$39,$AA92,IF($AA92='Control Panel'!$F$40,$AA92,IF($AA92='Control Panel'!$F$41,$AA92,"Error -- Availability entered in an incorrect format"))))))))</f>
        <v>N</v>
      </c>
    </row>
    <row r="93" spans="1:28" s="15" customFormat="1" ht="30" x14ac:dyDescent="0.25">
      <c r="A93" s="7">
        <v>81</v>
      </c>
      <c r="B93" s="390" t="s">
        <v>3848</v>
      </c>
      <c r="C93" s="391" t="s">
        <v>5</v>
      </c>
      <c r="D93" s="231"/>
      <c r="E93" s="268"/>
      <c r="F93" s="215" t="str">
        <f t="shared" si="2"/>
        <v>N/A</v>
      </c>
      <c r="G93" s="6"/>
      <c r="AA93" s="15" t="str">
        <f t="shared" si="3"/>
        <v/>
      </c>
      <c r="AB93" s="15" t="str">
        <f>IF(LEN($AA93)=0,"N",IF(LEN($AA93)&gt;1,"Error -- Availability entered in an incorrect format",IF($AA93='Control Panel'!$F$36,$AA93,IF($AA93='Control Panel'!$F$37,$AA93,IF($AA93='Control Panel'!$F$38,$AA93,IF($AA93='Control Panel'!$F$39,$AA93,IF($AA93='Control Panel'!$F$40,$AA93,IF($AA93='Control Panel'!$F$41,$AA93,"Error -- Availability entered in an incorrect format"))))))))</f>
        <v>N</v>
      </c>
    </row>
    <row r="94" spans="1:28" s="15" customFormat="1" ht="60" x14ac:dyDescent="0.25">
      <c r="A94" s="7">
        <v>82</v>
      </c>
      <c r="B94" s="390" t="s">
        <v>3849</v>
      </c>
      <c r="C94" s="391" t="s">
        <v>5</v>
      </c>
      <c r="D94" s="231"/>
      <c r="E94" s="268"/>
      <c r="F94" s="215" t="str">
        <f t="shared" si="2"/>
        <v>N/A</v>
      </c>
      <c r="G94" s="6"/>
      <c r="AA94" s="15" t="str">
        <f t="shared" si="3"/>
        <v/>
      </c>
      <c r="AB94" s="15" t="str">
        <f>IF(LEN($AA94)=0,"N",IF(LEN($AA94)&gt;1,"Error -- Availability entered in an incorrect format",IF($AA94='Control Panel'!$F$36,$AA94,IF($AA94='Control Panel'!$F$37,$AA94,IF($AA94='Control Panel'!$F$38,$AA94,IF($AA94='Control Panel'!$F$39,$AA94,IF($AA94='Control Panel'!$F$40,$AA94,IF($AA94='Control Panel'!$F$41,$AA94,"Error -- Availability entered in an incorrect format"))))))))</f>
        <v>N</v>
      </c>
    </row>
    <row r="95" spans="1:28" s="15" customFormat="1" ht="30" x14ac:dyDescent="0.25">
      <c r="A95" s="7">
        <v>83</v>
      </c>
      <c r="B95" s="390" t="s">
        <v>3850</v>
      </c>
      <c r="C95" s="391" t="s">
        <v>5</v>
      </c>
      <c r="D95" s="231"/>
      <c r="E95" s="268"/>
      <c r="F95" s="215" t="str">
        <f t="shared" si="2"/>
        <v>N/A</v>
      </c>
      <c r="G95" s="6"/>
      <c r="AA95" s="15" t="str">
        <f t="shared" si="3"/>
        <v/>
      </c>
      <c r="AB95" s="15" t="str">
        <f>IF(LEN($AA95)=0,"N",IF(LEN($AA95)&gt;1,"Error -- Availability entered in an incorrect format",IF($AA95='Control Panel'!$F$36,$AA95,IF($AA95='Control Panel'!$F$37,$AA95,IF($AA95='Control Panel'!$F$38,$AA95,IF($AA95='Control Panel'!$F$39,$AA95,IF($AA95='Control Panel'!$F$40,$AA95,IF($AA95='Control Panel'!$F$41,$AA95,"Error -- Availability entered in an incorrect format"))))))))</f>
        <v>N</v>
      </c>
    </row>
    <row r="96" spans="1:28" s="15" customFormat="1" ht="45" x14ac:dyDescent="0.25">
      <c r="A96" s="7">
        <v>84</v>
      </c>
      <c r="B96" s="390" t="s">
        <v>3851</v>
      </c>
      <c r="C96" s="391" t="s">
        <v>5</v>
      </c>
      <c r="D96" s="231"/>
      <c r="E96" s="268"/>
      <c r="F96" s="215" t="str">
        <f t="shared" si="2"/>
        <v>N/A</v>
      </c>
      <c r="G96" s="6"/>
      <c r="AA96" s="15" t="str">
        <f t="shared" si="3"/>
        <v/>
      </c>
      <c r="AB96" s="15" t="str">
        <f>IF(LEN($AA96)=0,"N",IF(LEN($AA96)&gt;1,"Error -- Availability entered in an incorrect format",IF($AA96='Control Panel'!$F$36,$AA96,IF($AA96='Control Panel'!$F$37,$AA96,IF($AA96='Control Panel'!$F$38,$AA96,IF($AA96='Control Panel'!$F$39,$AA96,IF($AA96='Control Panel'!$F$40,$AA96,IF($AA96='Control Panel'!$F$41,$AA96,"Error -- Availability entered in an incorrect format"))))))))</f>
        <v>N</v>
      </c>
    </row>
    <row r="97" spans="1:28" s="15" customFormat="1" ht="30" x14ac:dyDescent="0.25">
      <c r="A97" s="7">
        <v>85</v>
      </c>
      <c r="B97" s="390" t="s">
        <v>3852</v>
      </c>
      <c r="C97" s="391" t="s">
        <v>7</v>
      </c>
      <c r="D97" s="231"/>
      <c r="E97" s="268"/>
      <c r="F97" s="215" t="str">
        <f t="shared" si="2"/>
        <v>N/A</v>
      </c>
      <c r="G97" s="6"/>
      <c r="AA97" s="15" t="str">
        <f t="shared" si="3"/>
        <v/>
      </c>
      <c r="AB97" s="15" t="str">
        <f>IF(LEN($AA97)=0,"N",IF(LEN($AA97)&gt;1,"Error -- Availability entered in an incorrect format",IF($AA97='Control Panel'!$F$36,$AA97,IF($AA97='Control Panel'!$F$37,$AA97,IF($AA97='Control Panel'!$F$38,$AA97,IF($AA97='Control Panel'!$F$39,$AA97,IF($AA97='Control Panel'!$F$40,$AA97,IF($AA97='Control Panel'!$F$41,$AA97,"Error -- Availability entered in an incorrect format"))))))))</f>
        <v>N</v>
      </c>
    </row>
    <row r="98" spans="1:28" s="15" customFormat="1" ht="45" x14ac:dyDescent="0.25">
      <c r="A98" s="7">
        <v>86</v>
      </c>
      <c r="B98" s="390" t="s">
        <v>3853</v>
      </c>
      <c r="C98" s="391" t="s">
        <v>5</v>
      </c>
      <c r="D98" s="231"/>
      <c r="E98" s="268"/>
      <c r="F98" s="215" t="str">
        <f t="shared" si="2"/>
        <v>N/A</v>
      </c>
      <c r="G98" s="6"/>
      <c r="AA98" s="15" t="str">
        <f t="shared" si="3"/>
        <v/>
      </c>
      <c r="AB98" s="15" t="str">
        <f>IF(LEN($AA98)=0,"N",IF(LEN($AA98)&gt;1,"Error -- Availability entered in an incorrect format",IF($AA98='Control Panel'!$F$36,$AA98,IF($AA98='Control Panel'!$F$37,$AA98,IF($AA98='Control Panel'!$F$38,$AA98,IF($AA98='Control Panel'!$F$39,$AA98,IF($AA98='Control Panel'!$F$40,$AA98,IF($AA98='Control Panel'!$F$41,$AA98,"Error -- Availability entered in an incorrect format"))))))))</f>
        <v>N</v>
      </c>
    </row>
    <row r="99" spans="1:28" s="15" customFormat="1" ht="30" x14ac:dyDescent="0.25">
      <c r="A99" s="7">
        <v>87</v>
      </c>
      <c r="B99" s="390" t="s">
        <v>3854</v>
      </c>
      <c r="C99" s="391" t="s">
        <v>5</v>
      </c>
      <c r="D99" s="231"/>
      <c r="E99" s="268"/>
      <c r="F99" s="215" t="str">
        <f t="shared" si="2"/>
        <v>N/A</v>
      </c>
      <c r="G99" s="6"/>
      <c r="AA99" s="15" t="str">
        <f t="shared" si="3"/>
        <v/>
      </c>
      <c r="AB99" s="15" t="str">
        <f>IF(LEN($AA99)=0,"N",IF(LEN($AA99)&gt;1,"Error -- Availability entered in an incorrect format",IF($AA99='Control Panel'!$F$36,$AA99,IF($AA99='Control Panel'!$F$37,$AA99,IF($AA99='Control Panel'!$F$38,$AA99,IF($AA99='Control Panel'!$F$39,$AA99,IF($AA99='Control Panel'!$F$40,$AA99,IF($AA99='Control Panel'!$F$41,$AA99,"Error -- Availability entered in an incorrect format"))))))))</f>
        <v>N</v>
      </c>
    </row>
    <row r="100" spans="1:28" s="15" customFormat="1" ht="30" x14ac:dyDescent="0.25">
      <c r="A100" s="7">
        <v>88</v>
      </c>
      <c r="B100" s="390" t="s">
        <v>3855</v>
      </c>
      <c r="C100" s="391" t="s">
        <v>5</v>
      </c>
      <c r="D100" s="231"/>
      <c r="E100" s="268"/>
      <c r="F100" s="215" t="str">
        <f t="shared" si="2"/>
        <v>N/A</v>
      </c>
      <c r="G100" s="6"/>
      <c r="AA100" s="15" t="str">
        <f t="shared" si="3"/>
        <v/>
      </c>
      <c r="AB100" s="15" t="str">
        <f>IF(LEN($AA100)=0,"N",IF(LEN($AA100)&gt;1,"Error -- Availability entered in an incorrect format",IF($AA100='Control Panel'!$F$36,$AA100,IF($AA100='Control Panel'!$F$37,$AA100,IF($AA100='Control Panel'!$F$38,$AA100,IF($AA100='Control Panel'!$F$39,$AA100,IF($AA100='Control Panel'!$F$40,$AA100,IF($AA100='Control Panel'!$F$41,$AA100,"Error -- Availability entered in an incorrect format"))))))))</f>
        <v>N</v>
      </c>
    </row>
    <row r="101" spans="1:28" s="15" customFormat="1" ht="45" x14ac:dyDescent="0.25">
      <c r="A101" s="7">
        <v>89</v>
      </c>
      <c r="B101" s="390" t="s">
        <v>3856</v>
      </c>
      <c r="C101" s="391" t="s">
        <v>6</v>
      </c>
      <c r="D101" s="231"/>
      <c r="E101" s="268"/>
      <c r="F101" s="215" t="str">
        <f t="shared" si="2"/>
        <v>N/A</v>
      </c>
      <c r="G101" s="6"/>
      <c r="AA101" s="15" t="str">
        <f t="shared" si="3"/>
        <v/>
      </c>
      <c r="AB101" s="15" t="str">
        <f>IF(LEN($AA101)=0,"N",IF(LEN($AA101)&gt;1,"Error -- Availability entered in an incorrect format",IF($AA101='Control Panel'!$F$36,$AA101,IF($AA101='Control Panel'!$F$37,$AA101,IF($AA101='Control Panel'!$F$38,$AA101,IF($AA101='Control Panel'!$F$39,$AA101,IF($AA101='Control Panel'!$F$40,$AA101,IF($AA101='Control Panel'!$F$41,$AA101,"Error -- Availability entered in an incorrect format"))))))))</f>
        <v>N</v>
      </c>
    </row>
    <row r="102" spans="1:28" s="15" customFormat="1" ht="45" x14ac:dyDescent="0.25">
      <c r="A102" s="7">
        <v>90</v>
      </c>
      <c r="B102" s="390" t="s">
        <v>3857</v>
      </c>
      <c r="C102" s="391" t="s">
        <v>5</v>
      </c>
      <c r="D102" s="231"/>
      <c r="E102" s="268"/>
      <c r="F102" s="215" t="str">
        <f t="shared" si="2"/>
        <v>N/A</v>
      </c>
      <c r="G102" s="6"/>
      <c r="AA102" s="15" t="str">
        <f t="shared" si="3"/>
        <v/>
      </c>
      <c r="AB102" s="15" t="str">
        <f>IF(LEN($AA102)=0,"N",IF(LEN($AA102)&gt;1,"Error -- Availability entered in an incorrect format",IF($AA102='Control Panel'!$F$36,$AA102,IF($AA102='Control Panel'!$F$37,$AA102,IF($AA102='Control Panel'!$F$38,$AA102,IF($AA102='Control Panel'!$F$39,$AA102,IF($AA102='Control Panel'!$F$40,$AA102,IF($AA102='Control Panel'!$F$41,$AA102,"Error -- Availability entered in an incorrect format"))))))))</f>
        <v>N</v>
      </c>
    </row>
    <row r="103" spans="1:28" s="15" customFormat="1" ht="30" x14ac:dyDescent="0.25">
      <c r="A103" s="7">
        <v>91</v>
      </c>
      <c r="B103" s="390" t="s">
        <v>3858</v>
      </c>
      <c r="C103" s="391" t="s">
        <v>5</v>
      </c>
      <c r="D103" s="231"/>
      <c r="E103" s="268"/>
      <c r="F103" s="215" t="str">
        <f t="shared" si="2"/>
        <v>N/A</v>
      </c>
      <c r="G103" s="6"/>
      <c r="AA103" s="15" t="str">
        <f t="shared" si="3"/>
        <v/>
      </c>
      <c r="AB103" s="15" t="str">
        <f>IF(LEN($AA103)=0,"N",IF(LEN($AA103)&gt;1,"Error -- Availability entered in an incorrect format",IF($AA103='Control Panel'!$F$36,$AA103,IF($AA103='Control Panel'!$F$37,$AA103,IF($AA103='Control Panel'!$F$38,$AA103,IF($AA103='Control Panel'!$F$39,$AA103,IF($AA103='Control Panel'!$F$40,$AA103,IF($AA103='Control Panel'!$F$41,$AA103,"Error -- Availability entered in an incorrect format"))))))))</f>
        <v>N</v>
      </c>
    </row>
    <row r="104" spans="1:28" s="15" customFormat="1" ht="30" x14ac:dyDescent="0.25">
      <c r="A104" s="7">
        <v>92</v>
      </c>
      <c r="B104" s="390" t="s">
        <v>3859</v>
      </c>
      <c r="C104" s="391" t="s">
        <v>5</v>
      </c>
      <c r="D104" s="231"/>
      <c r="E104" s="268"/>
      <c r="F104" s="215" t="str">
        <f t="shared" si="2"/>
        <v>N/A</v>
      </c>
      <c r="G104" s="6"/>
      <c r="AA104" s="15" t="str">
        <f t="shared" si="3"/>
        <v/>
      </c>
      <c r="AB104" s="15" t="str">
        <f>IF(LEN($AA104)=0,"N",IF(LEN($AA104)&gt;1,"Error -- Availability entered in an incorrect format",IF($AA104='Control Panel'!$F$36,$AA104,IF($AA104='Control Panel'!$F$37,$AA104,IF($AA104='Control Panel'!$F$38,$AA104,IF($AA104='Control Panel'!$F$39,$AA104,IF($AA104='Control Panel'!$F$40,$AA104,IF($AA104='Control Panel'!$F$41,$AA104,"Error -- Availability entered in an incorrect format"))))))))</f>
        <v>N</v>
      </c>
    </row>
    <row r="105" spans="1:28" s="15" customFormat="1" ht="45" x14ac:dyDescent="0.25">
      <c r="A105" s="7">
        <v>93</v>
      </c>
      <c r="B105" s="390" t="s">
        <v>3860</v>
      </c>
      <c r="C105" s="391" t="s">
        <v>6</v>
      </c>
      <c r="D105" s="231"/>
      <c r="E105" s="268"/>
      <c r="F105" s="215" t="str">
        <f t="shared" si="2"/>
        <v>N/A</v>
      </c>
      <c r="G105" s="6"/>
      <c r="AA105" s="15" t="str">
        <f t="shared" si="3"/>
        <v/>
      </c>
      <c r="AB105" s="15" t="str">
        <f>IF(LEN($AA105)=0,"N",IF(LEN($AA105)&gt;1,"Error -- Availability entered in an incorrect format",IF($AA105='Control Panel'!$F$36,$AA105,IF($AA105='Control Panel'!$F$37,$AA105,IF($AA105='Control Panel'!$F$38,$AA105,IF($AA105='Control Panel'!$F$39,$AA105,IF($AA105='Control Panel'!$F$40,$AA105,IF($AA105='Control Panel'!$F$41,$AA105,"Error -- Availability entered in an incorrect format"))))))))</f>
        <v>N</v>
      </c>
    </row>
    <row r="106" spans="1:28" s="15" customFormat="1" ht="60" x14ac:dyDescent="0.25">
      <c r="A106" s="7">
        <v>94</v>
      </c>
      <c r="B106" s="390" t="s">
        <v>3861</v>
      </c>
      <c r="C106" s="391" t="s">
        <v>5</v>
      </c>
      <c r="D106" s="231"/>
      <c r="E106" s="268"/>
      <c r="F106" s="215" t="str">
        <f t="shared" si="2"/>
        <v>N/A</v>
      </c>
      <c r="G106" s="6"/>
      <c r="AA106" s="15" t="str">
        <f t="shared" si="3"/>
        <v/>
      </c>
      <c r="AB106" s="15" t="str">
        <f>IF(LEN($AA106)=0,"N",IF(LEN($AA106)&gt;1,"Error -- Availability entered in an incorrect format",IF($AA106='Control Panel'!$F$36,$AA106,IF($AA106='Control Panel'!$F$37,$AA106,IF($AA106='Control Panel'!$F$38,$AA106,IF($AA106='Control Panel'!$F$39,$AA106,IF($AA106='Control Panel'!$F$40,$AA106,IF($AA106='Control Panel'!$F$41,$AA106,"Error -- Availability entered in an incorrect format"))))))))</f>
        <v>N</v>
      </c>
    </row>
    <row r="107" spans="1:28" s="15" customFormat="1" x14ac:dyDescent="0.25">
      <c r="A107" s="7">
        <v>95</v>
      </c>
      <c r="B107" s="390" t="s">
        <v>3862</v>
      </c>
      <c r="C107" s="391" t="s">
        <v>6</v>
      </c>
      <c r="D107" s="231"/>
      <c r="E107" s="268"/>
      <c r="F107" s="215" t="str">
        <f t="shared" si="2"/>
        <v>N/A</v>
      </c>
      <c r="G107" s="6"/>
      <c r="AA107" s="15" t="str">
        <f t="shared" si="3"/>
        <v/>
      </c>
      <c r="AB107" s="15" t="str">
        <f>IF(LEN($AA107)=0,"N",IF(LEN($AA107)&gt;1,"Error -- Availability entered in an incorrect format",IF($AA107='Control Panel'!$F$36,$AA107,IF($AA107='Control Panel'!$F$37,$AA107,IF($AA107='Control Panel'!$F$38,$AA107,IF($AA107='Control Panel'!$F$39,$AA107,IF($AA107='Control Panel'!$F$40,$AA107,IF($AA107='Control Panel'!$F$41,$AA107,"Error -- Availability entered in an incorrect format"))))))))</f>
        <v>N</v>
      </c>
    </row>
    <row r="108" spans="1:28" s="15" customFormat="1" x14ac:dyDescent="0.25">
      <c r="A108" s="7">
        <v>96</v>
      </c>
      <c r="B108" s="390" t="s">
        <v>3863</v>
      </c>
      <c r="C108" s="391" t="s">
        <v>5</v>
      </c>
      <c r="D108" s="231"/>
      <c r="E108" s="268"/>
      <c r="F108" s="215" t="str">
        <f t="shared" si="2"/>
        <v>N/A</v>
      </c>
      <c r="G108" s="6"/>
      <c r="AA108" s="15" t="str">
        <f t="shared" si="3"/>
        <v/>
      </c>
      <c r="AB108" s="15" t="str">
        <f>IF(LEN($AA108)=0,"N",IF(LEN($AA108)&gt;1,"Error -- Availability entered in an incorrect format",IF($AA108='Control Panel'!$F$36,$AA108,IF($AA108='Control Panel'!$F$37,$AA108,IF($AA108='Control Panel'!$F$38,$AA108,IF($AA108='Control Panel'!$F$39,$AA108,IF($AA108='Control Panel'!$F$40,$AA108,IF($AA108='Control Panel'!$F$41,$AA108,"Error -- Availability entered in an incorrect format"))))))))</f>
        <v>N</v>
      </c>
    </row>
    <row r="109" spans="1:28" s="15" customFormat="1" ht="30" x14ac:dyDescent="0.25">
      <c r="A109" s="7">
        <v>97</v>
      </c>
      <c r="B109" s="390" t="s">
        <v>3864</v>
      </c>
      <c r="C109" s="391" t="s">
        <v>6</v>
      </c>
      <c r="D109" s="231"/>
      <c r="E109" s="268"/>
      <c r="F109" s="215" t="str">
        <f t="shared" si="2"/>
        <v>N/A</v>
      </c>
      <c r="G109" s="6"/>
      <c r="AA109" s="15" t="str">
        <f t="shared" si="3"/>
        <v/>
      </c>
      <c r="AB109" s="15" t="str">
        <f>IF(LEN($AA109)=0,"N",IF(LEN($AA109)&gt;1,"Error -- Availability entered in an incorrect format",IF($AA109='Control Panel'!$F$36,$AA109,IF($AA109='Control Panel'!$F$37,$AA109,IF($AA109='Control Panel'!$F$38,$AA109,IF($AA109='Control Panel'!$F$39,$AA109,IF($AA109='Control Panel'!$F$40,$AA109,IF($AA109='Control Panel'!$F$41,$AA109,"Error -- Availability entered in an incorrect format"))))))))</f>
        <v>N</v>
      </c>
    </row>
    <row r="110" spans="1:28" s="15" customFormat="1" ht="30" x14ac:dyDescent="0.25">
      <c r="A110" s="7">
        <v>98</v>
      </c>
      <c r="B110" s="390" t="s">
        <v>3865</v>
      </c>
      <c r="C110" s="391" t="s">
        <v>5</v>
      </c>
      <c r="D110" s="231"/>
      <c r="E110" s="268"/>
      <c r="F110" s="215" t="str">
        <f t="shared" si="2"/>
        <v>N/A</v>
      </c>
      <c r="G110" s="6"/>
      <c r="AA110" s="15" t="str">
        <f t="shared" si="3"/>
        <v/>
      </c>
      <c r="AB110" s="15" t="str">
        <f>IF(LEN($AA110)=0,"N",IF(LEN($AA110)&gt;1,"Error -- Availability entered in an incorrect format",IF($AA110='Control Panel'!$F$36,$AA110,IF($AA110='Control Panel'!$F$37,$AA110,IF($AA110='Control Panel'!$F$38,$AA110,IF($AA110='Control Panel'!$F$39,$AA110,IF($AA110='Control Panel'!$F$40,$AA110,IF($AA110='Control Panel'!$F$41,$AA110,"Error -- Availability entered in an incorrect format"))))))))</f>
        <v>N</v>
      </c>
    </row>
    <row r="111" spans="1:28" s="15" customFormat="1" ht="30" x14ac:dyDescent="0.25">
      <c r="A111" s="7">
        <v>99</v>
      </c>
      <c r="B111" s="390" t="s">
        <v>3866</v>
      </c>
      <c r="C111" s="391" t="s">
        <v>7</v>
      </c>
      <c r="D111" s="231"/>
      <c r="E111" s="268"/>
      <c r="F111" s="215" t="str">
        <f t="shared" si="2"/>
        <v>N/A</v>
      </c>
      <c r="G111" s="6"/>
      <c r="AA111" s="15" t="str">
        <f t="shared" si="3"/>
        <v/>
      </c>
      <c r="AB111" s="15" t="str">
        <f>IF(LEN($AA111)=0,"N",IF(LEN($AA111)&gt;1,"Error -- Availability entered in an incorrect format",IF($AA111='Control Panel'!$F$36,$AA111,IF($AA111='Control Panel'!$F$37,$AA111,IF($AA111='Control Panel'!$F$38,$AA111,IF($AA111='Control Panel'!$F$39,$AA111,IF($AA111='Control Panel'!$F$40,$AA111,IF($AA111='Control Panel'!$F$41,$AA111,"Error -- Availability entered in an incorrect format"))))))))</f>
        <v>N</v>
      </c>
    </row>
    <row r="112" spans="1:28" s="15" customFormat="1" ht="30" x14ac:dyDescent="0.25">
      <c r="A112" s="7">
        <v>100</v>
      </c>
      <c r="B112" s="390" t="s">
        <v>3867</v>
      </c>
      <c r="C112" s="391" t="s">
        <v>5</v>
      </c>
      <c r="D112" s="231"/>
      <c r="E112" s="268"/>
      <c r="F112" s="215" t="str">
        <f t="shared" si="2"/>
        <v>N/A</v>
      </c>
      <c r="G112" s="6"/>
      <c r="AA112" s="15" t="str">
        <f t="shared" si="3"/>
        <v/>
      </c>
      <c r="AB112" s="15" t="str">
        <f>IF(LEN($AA112)=0,"N",IF(LEN($AA112)&gt;1,"Error -- Availability entered in an incorrect format",IF($AA112='Control Panel'!$F$36,$AA112,IF($AA112='Control Panel'!$F$37,$AA112,IF($AA112='Control Panel'!$F$38,$AA112,IF($AA112='Control Panel'!$F$39,$AA112,IF($AA112='Control Panel'!$F$40,$AA112,IF($AA112='Control Panel'!$F$41,$AA112,"Error -- Availability entered in an incorrect format"))))))))</f>
        <v>N</v>
      </c>
    </row>
    <row r="113" spans="1:28" s="15" customFormat="1" ht="30" x14ac:dyDescent="0.25">
      <c r="A113" s="7">
        <v>101</v>
      </c>
      <c r="B113" s="390" t="s">
        <v>3868</v>
      </c>
      <c r="C113" s="391" t="s">
        <v>5</v>
      </c>
      <c r="D113" s="231"/>
      <c r="E113" s="268"/>
      <c r="F113" s="215" t="str">
        <f t="shared" si="2"/>
        <v>N/A</v>
      </c>
      <c r="G113" s="6"/>
      <c r="AA113" s="15" t="str">
        <f t="shared" si="3"/>
        <v/>
      </c>
      <c r="AB113" s="15" t="str">
        <f>IF(LEN($AA113)=0,"N",IF(LEN($AA113)&gt;1,"Error -- Availability entered in an incorrect format",IF($AA113='Control Panel'!$F$36,$AA113,IF($AA113='Control Panel'!$F$37,$AA113,IF($AA113='Control Panel'!$F$38,$AA113,IF($AA113='Control Panel'!$F$39,$AA113,IF($AA113='Control Panel'!$F$40,$AA113,IF($AA113='Control Panel'!$F$41,$AA113,"Error -- Availability entered in an incorrect format"))))))))</f>
        <v>N</v>
      </c>
    </row>
    <row r="114" spans="1:28" s="15" customFormat="1" ht="45" x14ac:dyDescent="0.25">
      <c r="A114" s="7">
        <v>102</v>
      </c>
      <c r="B114" s="390" t="s">
        <v>3869</v>
      </c>
      <c r="C114" s="391" t="s">
        <v>5</v>
      </c>
      <c r="D114" s="231"/>
      <c r="E114" s="268"/>
      <c r="F114" s="215" t="str">
        <f t="shared" si="2"/>
        <v>N/A</v>
      </c>
      <c r="G114" s="6"/>
      <c r="AA114" s="15" t="str">
        <f t="shared" si="3"/>
        <v/>
      </c>
      <c r="AB114" s="15" t="str">
        <f>IF(LEN($AA114)=0,"N",IF(LEN($AA114)&gt;1,"Error -- Availability entered in an incorrect format",IF($AA114='Control Panel'!$F$36,$AA114,IF($AA114='Control Panel'!$F$37,$AA114,IF($AA114='Control Panel'!$F$38,$AA114,IF($AA114='Control Panel'!$F$39,$AA114,IF($AA114='Control Panel'!$F$40,$AA114,IF($AA114='Control Panel'!$F$41,$AA114,"Error -- Availability entered in an incorrect format"))))))))</f>
        <v>N</v>
      </c>
    </row>
    <row r="115" spans="1:28" s="15" customFormat="1" ht="60" x14ac:dyDescent="0.25">
      <c r="A115" s="7">
        <v>103</v>
      </c>
      <c r="B115" s="390" t="s">
        <v>3870</v>
      </c>
      <c r="C115" s="391" t="s">
        <v>5</v>
      </c>
      <c r="D115" s="231"/>
      <c r="E115" s="268"/>
      <c r="F115" s="215" t="str">
        <f t="shared" si="2"/>
        <v>N/A</v>
      </c>
      <c r="G115" s="6"/>
      <c r="AA115" s="15" t="str">
        <f t="shared" si="3"/>
        <v/>
      </c>
      <c r="AB115" s="15" t="str">
        <f>IF(LEN($AA115)=0,"N",IF(LEN($AA115)&gt;1,"Error -- Availability entered in an incorrect format",IF($AA115='Control Panel'!$F$36,$AA115,IF($AA115='Control Panel'!$F$37,$AA115,IF($AA115='Control Panel'!$F$38,$AA115,IF($AA115='Control Panel'!$F$39,$AA115,IF($AA115='Control Panel'!$F$40,$AA115,IF($AA115='Control Panel'!$F$41,$AA115,"Error -- Availability entered in an incorrect format"))))))))</f>
        <v>N</v>
      </c>
    </row>
    <row r="116" spans="1:28" s="15" customFormat="1" ht="30" x14ac:dyDescent="0.25">
      <c r="A116" s="7">
        <v>104</v>
      </c>
      <c r="B116" s="390" t="s">
        <v>3871</v>
      </c>
      <c r="C116" s="391" t="s">
        <v>5</v>
      </c>
      <c r="D116" s="231"/>
      <c r="E116" s="268"/>
      <c r="F116" s="215" t="str">
        <f t="shared" si="2"/>
        <v>N/A</v>
      </c>
      <c r="G116" s="6"/>
      <c r="AA116" s="15" t="str">
        <f t="shared" si="3"/>
        <v/>
      </c>
      <c r="AB116" s="15" t="str">
        <f>IF(LEN($AA116)=0,"N",IF(LEN($AA116)&gt;1,"Error -- Availability entered in an incorrect format",IF($AA116='Control Panel'!$F$36,$AA116,IF($AA116='Control Panel'!$F$37,$AA116,IF($AA116='Control Panel'!$F$38,$AA116,IF($AA116='Control Panel'!$F$39,$AA116,IF($AA116='Control Panel'!$F$40,$AA116,IF($AA116='Control Panel'!$F$41,$AA116,"Error -- Availability entered in an incorrect format"))))))))</f>
        <v>N</v>
      </c>
    </row>
    <row r="117" spans="1:28" s="15" customFormat="1" x14ac:dyDescent="0.25">
      <c r="A117" s="7">
        <v>105</v>
      </c>
      <c r="B117" s="390" t="s">
        <v>3872</v>
      </c>
      <c r="C117" s="391" t="s">
        <v>5</v>
      </c>
      <c r="D117" s="231"/>
      <c r="E117" s="268"/>
      <c r="F117" s="215" t="str">
        <f t="shared" si="2"/>
        <v>N/A</v>
      </c>
      <c r="G117" s="6"/>
      <c r="AA117" s="15" t="str">
        <f t="shared" si="3"/>
        <v/>
      </c>
      <c r="AB117" s="15" t="str">
        <f>IF(LEN($AA117)=0,"N",IF(LEN($AA117)&gt;1,"Error -- Availability entered in an incorrect format",IF($AA117='Control Panel'!$F$36,$AA117,IF($AA117='Control Panel'!$F$37,$AA117,IF($AA117='Control Panel'!$F$38,$AA117,IF($AA117='Control Panel'!$F$39,$AA117,IF($AA117='Control Panel'!$F$40,$AA117,IF($AA117='Control Panel'!$F$41,$AA117,"Error -- Availability entered in an incorrect format"))))))))</f>
        <v>N</v>
      </c>
    </row>
    <row r="118" spans="1:28" s="15" customFormat="1" ht="30" x14ac:dyDescent="0.25">
      <c r="A118" s="7">
        <v>106</v>
      </c>
      <c r="B118" s="390" t="s">
        <v>3873</v>
      </c>
      <c r="C118" s="391" t="s">
        <v>6</v>
      </c>
      <c r="D118" s="231"/>
      <c r="E118" s="268"/>
      <c r="F118" s="215" t="str">
        <f t="shared" si="2"/>
        <v>N/A</v>
      </c>
      <c r="G118" s="6"/>
      <c r="AA118" s="15" t="str">
        <f t="shared" si="3"/>
        <v/>
      </c>
      <c r="AB118" s="15" t="str">
        <f>IF(LEN($AA118)=0,"N",IF(LEN($AA118)&gt;1,"Error -- Availability entered in an incorrect format",IF($AA118='Control Panel'!$F$36,$AA118,IF($AA118='Control Panel'!$F$37,$AA118,IF($AA118='Control Panel'!$F$38,$AA118,IF($AA118='Control Panel'!$F$39,$AA118,IF($AA118='Control Panel'!$F$40,$AA118,IF($AA118='Control Panel'!$F$41,$AA118,"Error -- Availability entered in an incorrect format"))))))))</f>
        <v>N</v>
      </c>
    </row>
    <row r="119" spans="1:28" s="15" customFormat="1" x14ac:dyDescent="0.25">
      <c r="A119" s="7">
        <v>107</v>
      </c>
      <c r="B119" s="390" t="s">
        <v>3874</v>
      </c>
      <c r="C119" s="391" t="s">
        <v>5</v>
      </c>
      <c r="D119" s="231"/>
      <c r="E119" s="268"/>
      <c r="F119" s="215" t="str">
        <f t="shared" si="2"/>
        <v>N/A</v>
      </c>
      <c r="G119" s="6"/>
      <c r="AA119" s="15" t="str">
        <f t="shared" si="3"/>
        <v/>
      </c>
      <c r="AB119" s="15" t="str">
        <f>IF(LEN($AA119)=0,"N",IF(LEN($AA119)&gt;1,"Error -- Availability entered in an incorrect format",IF($AA119='Control Panel'!$F$36,$AA119,IF($AA119='Control Panel'!$F$37,$AA119,IF($AA119='Control Panel'!$F$38,$AA119,IF($AA119='Control Panel'!$F$39,$AA119,IF($AA119='Control Panel'!$F$40,$AA119,IF($AA119='Control Panel'!$F$41,$AA119,"Error -- Availability entered in an incorrect format"))))))))</f>
        <v>N</v>
      </c>
    </row>
    <row r="120" spans="1:28" s="15" customFormat="1" ht="30" x14ac:dyDescent="0.25">
      <c r="A120" s="7">
        <v>108</v>
      </c>
      <c r="B120" s="390" t="s">
        <v>3875</v>
      </c>
      <c r="C120" s="391" t="s">
        <v>5</v>
      </c>
      <c r="D120" s="231"/>
      <c r="E120" s="268"/>
      <c r="F120" s="215" t="str">
        <f t="shared" si="2"/>
        <v>N/A</v>
      </c>
      <c r="G120" s="6"/>
      <c r="AA120" s="15" t="str">
        <f t="shared" si="3"/>
        <v/>
      </c>
      <c r="AB120" s="15" t="str">
        <f>IF(LEN($AA120)=0,"N",IF(LEN($AA120)&gt;1,"Error -- Availability entered in an incorrect format",IF($AA120='Control Panel'!$F$36,$AA120,IF($AA120='Control Panel'!$F$37,$AA120,IF($AA120='Control Panel'!$F$38,$AA120,IF($AA120='Control Panel'!$F$39,$AA120,IF($AA120='Control Panel'!$F$40,$AA120,IF($AA120='Control Panel'!$F$41,$AA120,"Error -- Availability entered in an incorrect format"))))))))</f>
        <v>N</v>
      </c>
    </row>
    <row r="121" spans="1:28" s="15" customFormat="1" ht="30" x14ac:dyDescent="0.25">
      <c r="A121" s="7">
        <v>109</v>
      </c>
      <c r="B121" s="390" t="s">
        <v>3876</v>
      </c>
      <c r="C121" s="391" t="s">
        <v>7</v>
      </c>
      <c r="D121" s="231"/>
      <c r="E121" s="268"/>
      <c r="F121" s="215" t="str">
        <f t="shared" si="2"/>
        <v>N/A</v>
      </c>
      <c r="G121" s="6"/>
      <c r="AA121" s="15" t="str">
        <f t="shared" si="3"/>
        <v/>
      </c>
      <c r="AB121" s="15" t="str">
        <f>IF(LEN($AA121)=0,"N",IF(LEN($AA121)&gt;1,"Error -- Availability entered in an incorrect format",IF($AA121='Control Panel'!$F$36,$AA121,IF($AA121='Control Panel'!$F$37,$AA121,IF($AA121='Control Panel'!$F$38,$AA121,IF($AA121='Control Panel'!$F$39,$AA121,IF($AA121='Control Panel'!$F$40,$AA121,IF($AA121='Control Panel'!$F$41,$AA121,"Error -- Availability entered in an incorrect format"))))))))</f>
        <v>N</v>
      </c>
    </row>
    <row r="122" spans="1:28" s="15" customFormat="1" ht="30" x14ac:dyDescent="0.25">
      <c r="A122" s="7">
        <v>110</v>
      </c>
      <c r="B122" s="390" t="s">
        <v>3877</v>
      </c>
      <c r="C122" s="391" t="s">
        <v>5</v>
      </c>
      <c r="D122" s="231"/>
      <c r="E122" s="268"/>
      <c r="F122" s="215" t="str">
        <f t="shared" si="2"/>
        <v>N/A</v>
      </c>
      <c r="G122" s="6"/>
      <c r="AA122" s="15" t="str">
        <f t="shared" si="3"/>
        <v/>
      </c>
      <c r="AB122" s="15" t="str">
        <f>IF(LEN($AA122)=0,"N",IF(LEN($AA122)&gt;1,"Error -- Availability entered in an incorrect format",IF($AA122='Control Panel'!$F$36,$AA122,IF($AA122='Control Panel'!$F$37,$AA122,IF($AA122='Control Panel'!$F$38,$AA122,IF($AA122='Control Panel'!$F$39,$AA122,IF($AA122='Control Panel'!$F$40,$AA122,IF($AA122='Control Panel'!$F$41,$AA122,"Error -- Availability entered in an incorrect format"))))))))</f>
        <v>N</v>
      </c>
    </row>
    <row r="123" spans="1:28" s="15" customFormat="1" ht="30" x14ac:dyDescent="0.25">
      <c r="A123" s="7">
        <v>111</v>
      </c>
      <c r="B123" s="282" t="s">
        <v>3878</v>
      </c>
      <c r="C123" s="391"/>
      <c r="D123" s="231"/>
      <c r="E123" s="268"/>
      <c r="F123" s="215" t="str">
        <f t="shared" si="2"/>
        <v>N/A</v>
      </c>
      <c r="G123" s="6"/>
      <c r="AA123" s="15" t="str">
        <f t="shared" si="3"/>
        <v/>
      </c>
      <c r="AB123" s="15" t="str">
        <f>IF(LEN($AA123)=0,"N",IF(LEN($AA123)&gt;1,"Error -- Availability entered in an incorrect format",IF($AA123='Control Panel'!$F$36,$AA123,IF($AA123='Control Panel'!$F$37,$AA123,IF($AA123='Control Panel'!$F$38,$AA123,IF($AA123='Control Panel'!$F$39,$AA123,IF($AA123='Control Panel'!$F$40,$AA123,IF($AA123='Control Panel'!$F$41,$AA123,"Error -- Availability entered in an incorrect format"))))))))</f>
        <v>N</v>
      </c>
    </row>
    <row r="124" spans="1:28" s="15" customFormat="1" ht="45" x14ac:dyDescent="0.25">
      <c r="A124" s="7">
        <v>112</v>
      </c>
      <c r="B124" s="390" t="s">
        <v>3879</v>
      </c>
      <c r="C124" s="391" t="s">
        <v>5</v>
      </c>
      <c r="D124" s="231"/>
      <c r="E124" s="268"/>
      <c r="F124" s="215" t="str">
        <f t="shared" si="2"/>
        <v>N/A</v>
      </c>
      <c r="G124" s="6"/>
      <c r="AA124" s="15" t="str">
        <f t="shared" si="3"/>
        <v/>
      </c>
      <c r="AB124" s="15" t="str">
        <f>IF(LEN($AA124)=0,"N",IF(LEN($AA124)&gt;1,"Error -- Availability entered in an incorrect format",IF($AA124='Control Panel'!$F$36,$AA124,IF($AA124='Control Panel'!$F$37,$AA124,IF($AA124='Control Panel'!$F$38,$AA124,IF($AA124='Control Panel'!$F$39,$AA124,IF($AA124='Control Panel'!$F$40,$AA124,IF($AA124='Control Panel'!$F$41,$AA124,"Error -- Availability entered in an incorrect format"))))))))</f>
        <v>N</v>
      </c>
    </row>
    <row r="125" spans="1:28" s="15" customFormat="1" ht="30" x14ac:dyDescent="0.25">
      <c r="A125" s="7">
        <v>113</v>
      </c>
      <c r="B125" s="390" t="s">
        <v>3880</v>
      </c>
      <c r="C125" s="391" t="s">
        <v>5</v>
      </c>
      <c r="D125" s="231"/>
      <c r="E125" s="268"/>
      <c r="F125" s="215" t="str">
        <f t="shared" si="2"/>
        <v>N/A</v>
      </c>
      <c r="G125" s="6"/>
      <c r="AA125" s="15" t="str">
        <f t="shared" si="3"/>
        <v/>
      </c>
      <c r="AB125" s="15" t="str">
        <f>IF(LEN($AA125)=0,"N",IF(LEN($AA125)&gt;1,"Error -- Availability entered in an incorrect format",IF($AA125='Control Panel'!$F$36,$AA125,IF($AA125='Control Panel'!$F$37,$AA125,IF($AA125='Control Panel'!$F$38,$AA125,IF($AA125='Control Panel'!$F$39,$AA125,IF($AA125='Control Panel'!$F$40,$AA125,IF($AA125='Control Panel'!$F$41,$AA125,"Error -- Availability entered in an incorrect format"))))))))</f>
        <v>N</v>
      </c>
    </row>
    <row r="126" spans="1:28" s="15" customFormat="1" ht="30" x14ac:dyDescent="0.25">
      <c r="A126" s="7">
        <v>114</v>
      </c>
      <c r="B126" s="390" t="s">
        <v>3881</v>
      </c>
      <c r="C126" s="391" t="s">
        <v>5</v>
      </c>
      <c r="D126" s="231"/>
      <c r="E126" s="268"/>
      <c r="F126" s="215" t="str">
        <f t="shared" si="2"/>
        <v>N/A</v>
      </c>
      <c r="G126" s="6"/>
      <c r="AA126" s="15" t="str">
        <f t="shared" si="3"/>
        <v/>
      </c>
      <c r="AB126" s="15" t="str">
        <f>IF(LEN($AA126)=0,"N",IF(LEN($AA126)&gt;1,"Error -- Availability entered in an incorrect format",IF($AA126='Control Panel'!$F$36,$AA126,IF($AA126='Control Panel'!$F$37,$AA126,IF($AA126='Control Panel'!$F$38,$AA126,IF($AA126='Control Panel'!$F$39,$AA126,IF($AA126='Control Panel'!$F$40,$AA126,IF($AA126='Control Panel'!$F$41,$AA126,"Error -- Availability entered in an incorrect format"))))))))</f>
        <v>N</v>
      </c>
    </row>
    <row r="127" spans="1:28" s="15" customFormat="1" ht="30" x14ac:dyDescent="0.25">
      <c r="A127" s="7">
        <v>115</v>
      </c>
      <c r="B127" s="390" t="s">
        <v>3882</v>
      </c>
      <c r="C127" s="391" t="s">
        <v>5</v>
      </c>
      <c r="D127" s="231"/>
      <c r="E127" s="268"/>
      <c r="F127" s="215" t="str">
        <f t="shared" si="2"/>
        <v>N/A</v>
      </c>
      <c r="G127" s="6"/>
      <c r="AA127" s="15" t="str">
        <f t="shared" si="3"/>
        <v/>
      </c>
      <c r="AB127" s="15" t="str">
        <f>IF(LEN($AA127)=0,"N",IF(LEN($AA127)&gt;1,"Error -- Availability entered in an incorrect format",IF($AA127='Control Panel'!$F$36,$AA127,IF($AA127='Control Panel'!$F$37,$AA127,IF($AA127='Control Panel'!$F$38,$AA127,IF($AA127='Control Panel'!$F$39,$AA127,IF($AA127='Control Panel'!$F$40,$AA127,IF($AA127='Control Panel'!$F$41,$AA127,"Error -- Availability entered in an incorrect format"))))))))</f>
        <v>N</v>
      </c>
    </row>
    <row r="128" spans="1:28" s="15" customFormat="1" ht="30" x14ac:dyDescent="0.25">
      <c r="A128" s="7">
        <v>116</v>
      </c>
      <c r="B128" s="390" t="s">
        <v>3883</v>
      </c>
      <c r="C128" s="391" t="s">
        <v>5</v>
      </c>
      <c r="D128" s="231"/>
      <c r="E128" s="268"/>
      <c r="F128" s="215" t="str">
        <f t="shared" si="2"/>
        <v>N/A</v>
      </c>
      <c r="G128" s="6"/>
      <c r="AA128" s="15" t="str">
        <f t="shared" si="3"/>
        <v/>
      </c>
      <c r="AB128" s="15" t="str">
        <f>IF(LEN($AA128)=0,"N",IF(LEN($AA128)&gt;1,"Error -- Availability entered in an incorrect format",IF($AA128='Control Panel'!$F$36,$AA128,IF($AA128='Control Panel'!$F$37,$AA128,IF($AA128='Control Panel'!$F$38,$AA128,IF($AA128='Control Panel'!$F$39,$AA128,IF($AA128='Control Panel'!$F$40,$AA128,IF($AA128='Control Panel'!$F$41,$AA128,"Error -- Availability entered in an incorrect format"))))))))</f>
        <v>N</v>
      </c>
    </row>
    <row r="129" spans="1:28" s="15" customFormat="1" ht="30" x14ac:dyDescent="0.25">
      <c r="A129" s="7">
        <v>117</v>
      </c>
      <c r="B129" s="390" t="s">
        <v>3884</v>
      </c>
      <c r="C129" s="391" t="s">
        <v>5</v>
      </c>
      <c r="D129" s="231"/>
      <c r="E129" s="268"/>
      <c r="F129" s="215" t="str">
        <f t="shared" si="2"/>
        <v>N/A</v>
      </c>
      <c r="G129" s="6"/>
      <c r="AA129" s="15" t="str">
        <f t="shared" si="3"/>
        <v/>
      </c>
      <c r="AB129" s="15" t="str">
        <f>IF(LEN($AA129)=0,"N",IF(LEN($AA129)&gt;1,"Error -- Availability entered in an incorrect format",IF($AA129='Control Panel'!$F$36,$AA129,IF($AA129='Control Panel'!$F$37,$AA129,IF($AA129='Control Panel'!$F$38,$AA129,IF($AA129='Control Panel'!$F$39,$AA129,IF($AA129='Control Panel'!$F$40,$AA129,IF($AA129='Control Panel'!$F$41,$AA129,"Error -- Availability entered in an incorrect format"))))))))</f>
        <v>N</v>
      </c>
    </row>
    <row r="130" spans="1:28" s="15" customFormat="1" x14ac:dyDescent="0.25">
      <c r="A130" s="7">
        <v>118</v>
      </c>
      <c r="B130" s="390" t="s">
        <v>3885</v>
      </c>
      <c r="C130" s="391" t="s">
        <v>7</v>
      </c>
      <c r="D130" s="231"/>
      <c r="E130" s="268"/>
      <c r="F130" s="215" t="str">
        <f t="shared" si="2"/>
        <v>N/A</v>
      </c>
      <c r="G130" s="6"/>
      <c r="AA130" s="15" t="str">
        <f t="shared" si="3"/>
        <v/>
      </c>
      <c r="AB130" s="15" t="str">
        <f>IF(LEN($AA130)=0,"N",IF(LEN($AA130)&gt;1,"Error -- Availability entered in an incorrect format",IF($AA130='Control Panel'!$F$36,$AA130,IF($AA130='Control Panel'!$F$37,$AA130,IF($AA130='Control Panel'!$F$38,$AA130,IF($AA130='Control Panel'!$F$39,$AA130,IF($AA130='Control Panel'!$F$40,$AA130,IF($AA130='Control Panel'!$F$41,$AA130,"Error -- Availability entered in an incorrect format"))))))))</f>
        <v>N</v>
      </c>
    </row>
    <row r="131" spans="1:28" s="15" customFormat="1" x14ac:dyDescent="0.25">
      <c r="A131" s="7">
        <v>119</v>
      </c>
      <c r="B131" s="390" t="s">
        <v>3886</v>
      </c>
      <c r="C131" s="391" t="s">
        <v>5</v>
      </c>
      <c r="D131" s="231"/>
      <c r="E131" s="268"/>
      <c r="F131" s="215" t="str">
        <f t="shared" si="2"/>
        <v>N/A</v>
      </c>
      <c r="G131" s="6"/>
      <c r="AA131" s="15" t="str">
        <f t="shared" si="3"/>
        <v/>
      </c>
      <c r="AB131" s="15" t="str">
        <f>IF(LEN($AA131)=0,"N",IF(LEN($AA131)&gt;1,"Error -- Availability entered in an incorrect format",IF($AA131='Control Panel'!$F$36,$AA131,IF($AA131='Control Panel'!$F$37,$AA131,IF($AA131='Control Panel'!$F$38,$AA131,IF($AA131='Control Panel'!$F$39,$AA131,IF($AA131='Control Panel'!$F$40,$AA131,IF($AA131='Control Panel'!$F$41,$AA131,"Error -- Availability entered in an incorrect format"))))))))</f>
        <v>N</v>
      </c>
    </row>
    <row r="132" spans="1:28" s="15" customFormat="1" ht="45" x14ac:dyDescent="0.25">
      <c r="A132" s="7">
        <v>120</v>
      </c>
      <c r="B132" s="390" t="s">
        <v>3887</v>
      </c>
      <c r="C132" s="391" t="s">
        <v>7</v>
      </c>
      <c r="D132" s="231"/>
      <c r="E132" s="268"/>
      <c r="F132" s="215" t="str">
        <f t="shared" si="2"/>
        <v>N/A</v>
      </c>
      <c r="G132" s="6"/>
      <c r="AA132" s="15" t="str">
        <f t="shared" si="3"/>
        <v/>
      </c>
      <c r="AB132" s="15" t="str">
        <f>IF(LEN($AA132)=0,"N",IF(LEN($AA132)&gt;1,"Error -- Availability entered in an incorrect format",IF($AA132='Control Panel'!$F$36,$AA132,IF($AA132='Control Panel'!$F$37,$AA132,IF($AA132='Control Panel'!$F$38,$AA132,IF($AA132='Control Panel'!$F$39,$AA132,IF($AA132='Control Panel'!$F$40,$AA132,IF($AA132='Control Panel'!$F$41,$AA132,"Error -- Availability entered in an incorrect format"))))))))</f>
        <v>N</v>
      </c>
    </row>
    <row r="133" spans="1:28" s="15" customFormat="1" ht="90" x14ac:dyDescent="0.25">
      <c r="A133" s="7">
        <v>121</v>
      </c>
      <c r="B133" s="390" t="s">
        <v>2088</v>
      </c>
      <c r="C133" s="391" t="s">
        <v>5</v>
      </c>
      <c r="D133" s="231"/>
      <c r="E133" s="268"/>
      <c r="F133" s="215" t="str">
        <f t="shared" si="2"/>
        <v>N/A</v>
      </c>
      <c r="G133" s="6"/>
      <c r="AA133" s="15" t="str">
        <f t="shared" si="3"/>
        <v/>
      </c>
      <c r="AB133" s="15" t="str">
        <f>IF(LEN($AA133)=0,"N",IF(LEN($AA133)&gt;1,"Error -- Availability entered in an incorrect format",IF($AA133='Control Panel'!$F$36,$AA133,IF($AA133='Control Panel'!$F$37,$AA133,IF($AA133='Control Panel'!$F$38,$AA133,IF($AA133='Control Panel'!$F$39,$AA133,IF($AA133='Control Panel'!$F$40,$AA133,IF($AA133='Control Panel'!$F$41,$AA133,"Error -- Availability entered in an incorrect format"))))))))</f>
        <v>N</v>
      </c>
    </row>
    <row r="134" spans="1:28" s="15" customFormat="1" ht="45" x14ac:dyDescent="0.25">
      <c r="A134" s="7">
        <v>122</v>
      </c>
      <c r="B134" s="390" t="s">
        <v>3888</v>
      </c>
      <c r="C134" s="391" t="s">
        <v>5</v>
      </c>
      <c r="D134" s="231"/>
      <c r="E134" s="268"/>
      <c r="F134" s="215" t="str">
        <f t="shared" si="2"/>
        <v>N/A</v>
      </c>
      <c r="G134" s="6"/>
      <c r="AA134" s="15" t="str">
        <f t="shared" si="3"/>
        <v/>
      </c>
      <c r="AB134" s="15" t="str">
        <f>IF(LEN($AA134)=0,"N",IF(LEN($AA134)&gt;1,"Error -- Availability entered in an incorrect format",IF($AA134='Control Panel'!$F$36,$AA134,IF($AA134='Control Panel'!$F$37,$AA134,IF($AA134='Control Panel'!$F$38,$AA134,IF($AA134='Control Panel'!$F$39,$AA134,IF($AA134='Control Panel'!$F$40,$AA134,IF($AA134='Control Panel'!$F$41,$AA134,"Error -- Availability entered in an incorrect format"))))))))</f>
        <v>N</v>
      </c>
    </row>
    <row r="135" spans="1:28" s="15" customFormat="1" ht="45" x14ac:dyDescent="0.25">
      <c r="A135" s="7">
        <v>123</v>
      </c>
      <c r="B135" s="390" t="s">
        <v>3889</v>
      </c>
      <c r="C135" s="391" t="s">
        <v>5</v>
      </c>
      <c r="D135" s="231"/>
      <c r="E135" s="268"/>
      <c r="F135" s="215" t="str">
        <f t="shared" si="2"/>
        <v>N/A</v>
      </c>
      <c r="G135" s="6"/>
      <c r="AA135" s="15" t="str">
        <f t="shared" si="3"/>
        <v/>
      </c>
      <c r="AB135" s="15" t="str">
        <f>IF(LEN($AA135)=0,"N",IF(LEN($AA135)&gt;1,"Error -- Availability entered in an incorrect format",IF($AA135='Control Panel'!$F$36,$AA135,IF($AA135='Control Panel'!$F$37,$AA135,IF($AA135='Control Panel'!$F$38,$AA135,IF($AA135='Control Panel'!$F$39,$AA135,IF($AA135='Control Panel'!$F$40,$AA135,IF($AA135='Control Panel'!$F$41,$AA135,"Error -- Availability entered in an incorrect format"))))))))</f>
        <v>N</v>
      </c>
    </row>
    <row r="136" spans="1:28" s="15" customFormat="1" ht="45" x14ac:dyDescent="0.25">
      <c r="A136" s="7">
        <v>124</v>
      </c>
      <c r="B136" s="390" t="s">
        <v>3890</v>
      </c>
      <c r="C136" s="391" t="s">
        <v>5</v>
      </c>
      <c r="D136" s="231"/>
      <c r="E136" s="268"/>
      <c r="F136" s="215" t="str">
        <f t="shared" si="2"/>
        <v>N/A</v>
      </c>
      <c r="G136" s="6"/>
      <c r="AA136" s="15" t="str">
        <f t="shared" si="3"/>
        <v/>
      </c>
      <c r="AB136" s="15" t="str">
        <f>IF(LEN($AA136)=0,"N",IF(LEN($AA136)&gt;1,"Error -- Availability entered in an incorrect format",IF($AA136='Control Panel'!$F$36,$AA136,IF($AA136='Control Panel'!$F$37,$AA136,IF($AA136='Control Panel'!$F$38,$AA136,IF($AA136='Control Panel'!$F$39,$AA136,IF($AA136='Control Panel'!$F$40,$AA136,IF($AA136='Control Panel'!$F$41,$AA136,"Error -- Availability entered in an incorrect format"))))))))</f>
        <v>N</v>
      </c>
    </row>
    <row r="137" spans="1:28" s="15" customFormat="1" ht="75" x14ac:dyDescent="0.25">
      <c r="A137" s="7">
        <v>125</v>
      </c>
      <c r="B137" s="390" t="s">
        <v>3891</v>
      </c>
      <c r="C137" s="391" t="s">
        <v>5</v>
      </c>
      <c r="D137" s="231"/>
      <c r="E137" s="268"/>
      <c r="F137" s="215" t="str">
        <f t="shared" si="2"/>
        <v>N/A</v>
      </c>
      <c r="G137" s="6"/>
      <c r="AA137" s="15" t="str">
        <f t="shared" si="3"/>
        <v/>
      </c>
      <c r="AB137" s="15" t="str">
        <f>IF(LEN($AA137)=0,"N",IF(LEN($AA137)&gt;1,"Error -- Availability entered in an incorrect format",IF($AA137='Control Panel'!$F$36,$AA137,IF($AA137='Control Panel'!$F$37,$AA137,IF($AA137='Control Panel'!$F$38,$AA137,IF($AA137='Control Panel'!$F$39,$AA137,IF($AA137='Control Panel'!$F$40,$AA137,IF($AA137='Control Panel'!$F$41,$AA137,"Error -- Availability entered in an incorrect format"))))))))</f>
        <v>N</v>
      </c>
    </row>
    <row r="138" spans="1:28" s="15" customFormat="1" ht="30" x14ac:dyDescent="0.25">
      <c r="A138" s="7">
        <v>126</v>
      </c>
      <c r="B138" s="390" t="s">
        <v>3892</v>
      </c>
      <c r="C138" s="391" t="s">
        <v>5</v>
      </c>
      <c r="D138" s="231"/>
      <c r="E138" s="268"/>
      <c r="F138" s="215" t="str">
        <f t="shared" si="2"/>
        <v>N/A</v>
      </c>
      <c r="G138" s="6"/>
      <c r="AA138" s="15" t="str">
        <f t="shared" si="3"/>
        <v/>
      </c>
      <c r="AB138" s="15" t="str">
        <f>IF(LEN($AA138)=0,"N",IF(LEN($AA138)&gt;1,"Error -- Availability entered in an incorrect format",IF($AA138='Control Panel'!$F$36,$AA138,IF($AA138='Control Panel'!$F$37,$AA138,IF($AA138='Control Panel'!$F$38,$AA138,IF($AA138='Control Panel'!$F$39,$AA138,IF($AA138='Control Panel'!$F$40,$AA138,IF($AA138='Control Panel'!$F$41,$AA138,"Error -- Availability entered in an incorrect format"))))))))</f>
        <v>N</v>
      </c>
    </row>
    <row r="139" spans="1:28" s="15" customFormat="1" ht="45" x14ac:dyDescent="0.25">
      <c r="A139" s="7">
        <v>127</v>
      </c>
      <c r="B139" s="390" t="s">
        <v>2137</v>
      </c>
      <c r="C139" s="391" t="s">
        <v>7</v>
      </c>
      <c r="D139" s="231"/>
      <c r="E139" s="268"/>
      <c r="F139" s="215" t="str">
        <f t="shared" si="2"/>
        <v>N/A</v>
      </c>
      <c r="G139" s="6"/>
      <c r="AA139" s="15" t="str">
        <f t="shared" si="3"/>
        <v/>
      </c>
      <c r="AB139" s="15" t="str">
        <f>IF(LEN($AA139)=0,"N",IF(LEN($AA139)&gt;1,"Error -- Availability entered in an incorrect format",IF($AA139='Control Panel'!$F$36,$AA139,IF($AA139='Control Panel'!$F$37,$AA139,IF($AA139='Control Panel'!$F$38,$AA139,IF($AA139='Control Panel'!$F$39,$AA139,IF($AA139='Control Panel'!$F$40,$AA139,IF($AA139='Control Panel'!$F$41,$AA139,"Error -- Availability entered in an incorrect format"))))))))</f>
        <v>N</v>
      </c>
    </row>
    <row r="140" spans="1:28" s="15" customFormat="1" ht="45" x14ac:dyDescent="0.25">
      <c r="A140" s="7">
        <v>128</v>
      </c>
      <c r="B140" s="390" t="s">
        <v>2138</v>
      </c>
      <c r="C140" s="391" t="s">
        <v>7</v>
      </c>
      <c r="D140" s="231"/>
      <c r="E140" s="268"/>
      <c r="F140" s="215" t="str">
        <f t="shared" si="2"/>
        <v>N/A</v>
      </c>
      <c r="G140" s="6"/>
      <c r="AA140" s="15" t="str">
        <f t="shared" si="3"/>
        <v/>
      </c>
      <c r="AB140" s="15" t="str">
        <f>IF(LEN($AA140)=0,"N",IF(LEN($AA140)&gt;1,"Error -- Availability entered in an incorrect format",IF($AA140='Control Panel'!$F$36,$AA140,IF($AA140='Control Panel'!$F$37,$AA140,IF($AA140='Control Panel'!$F$38,$AA140,IF($AA140='Control Panel'!$F$39,$AA140,IF($AA140='Control Panel'!$F$40,$AA140,IF($AA140='Control Panel'!$F$41,$AA140,"Error -- Availability entered in an incorrect format"))))))))</f>
        <v>N</v>
      </c>
    </row>
    <row r="141" spans="1:28" s="15" customFormat="1" ht="30" x14ac:dyDescent="0.25">
      <c r="A141" s="7">
        <v>129</v>
      </c>
      <c r="B141" s="390" t="s">
        <v>3893</v>
      </c>
      <c r="C141" s="391" t="s">
        <v>5</v>
      </c>
      <c r="D141" s="231"/>
      <c r="E141" s="268"/>
      <c r="F141" s="215" t="str">
        <f t="shared" si="2"/>
        <v>N/A</v>
      </c>
      <c r="G141" s="6"/>
      <c r="AA141" s="15" t="str">
        <f t="shared" si="3"/>
        <v/>
      </c>
      <c r="AB141" s="15" t="str">
        <f>IF(LEN($AA141)=0,"N",IF(LEN($AA141)&gt;1,"Error -- Availability entered in an incorrect format",IF($AA141='Control Panel'!$F$36,$AA141,IF($AA141='Control Panel'!$F$37,$AA141,IF($AA141='Control Panel'!$F$38,$AA141,IF($AA141='Control Panel'!$F$39,$AA141,IF($AA141='Control Panel'!$F$40,$AA141,IF($AA141='Control Panel'!$F$41,$AA141,"Error -- Availability entered in an incorrect format"))))))))</f>
        <v>N</v>
      </c>
    </row>
    <row r="142" spans="1:28" s="15" customFormat="1" ht="30" x14ac:dyDescent="0.25">
      <c r="A142" s="7">
        <v>130</v>
      </c>
      <c r="B142" s="390" t="s">
        <v>3894</v>
      </c>
      <c r="C142" s="391" t="s">
        <v>6</v>
      </c>
      <c r="D142" s="231"/>
      <c r="E142" s="268"/>
      <c r="F142" s="215" t="str">
        <f t="shared" ref="F142:F205" si="4">IF($D$10=$A$9,"N/A",$D$10)</f>
        <v>N/A</v>
      </c>
      <c r="G142" s="6"/>
      <c r="AA142" s="15" t="str">
        <f t="shared" ref="AA142:AA205" si="5">TRIM($D142)</f>
        <v/>
      </c>
      <c r="AB142" s="15" t="str">
        <f>IF(LEN($AA142)=0,"N",IF(LEN($AA142)&gt;1,"Error -- Availability entered in an incorrect format",IF($AA142='Control Panel'!$F$36,$AA142,IF($AA142='Control Panel'!$F$37,$AA142,IF($AA142='Control Panel'!$F$38,$AA142,IF($AA142='Control Panel'!$F$39,$AA142,IF($AA142='Control Panel'!$F$40,$AA142,IF($AA142='Control Panel'!$F$41,$AA142,"Error -- Availability entered in an incorrect format"))))))))</f>
        <v>N</v>
      </c>
    </row>
    <row r="143" spans="1:28" s="15" customFormat="1" ht="30" x14ac:dyDescent="0.25">
      <c r="A143" s="7">
        <v>131</v>
      </c>
      <c r="B143" s="390" t="s">
        <v>3895</v>
      </c>
      <c r="C143" s="391" t="s">
        <v>7</v>
      </c>
      <c r="D143" s="231"/>
      <c r="E143" s="268"/>
      <c r="F143" s="215" t="str">
        <f t="shared" si="4"/>
        <v>N/A</v>
      </c>
      <c r="G143" s="6"/>
      <c r="AA143" s="15" t="str">
        <f t="shared" si="5"/>
        <v/>
      </c>
      <c r="AB143" s="15" t="str">
        <f>IF(LEN($AA143)=0,"N",IF(LEN($AA143)&gt;1,"Error -- Availability entered in an incorrect format",IF($AA143='Control Panel'!$F$36,$AA143,IF($AA143='Control Panel'!$F$37,$AA143,IF($AA143='Control Panel'!$F$38,$AA143,IF($AA143='Control Panel'!$F$39,$AA143,IF($AA143='Control Panel'!$F$40,$AA143,IF($AA143='Control Panel'!$F$41,$AA143,"Error -- Availability entered in an incorrect format"))))))))</f>
        <v>N</v>
      </c>
    </row>
    <row r="144" spans="1:28" s="15" customFormat="1" ht="30" x14ac:dyDescent="0.25">
      <c r="A144" s="7">
        <v>132</v>
      </c>
      <c r="B144" s="390" t="s">
        <v>3896</v>
      </c>
      <c r="C144" s="391" t="s">
        <v>6</v>
      </c>
      <c r="D144" s="231"/>
      <c r="E144" s="268"/>
      <c r="F144" s="215" t="str">
        <f t="shared" si="4"/>
        <v>N/A</v>
      </c>
      <c r="G144" s="6"/>
      <c r="AA144" s="15" t="str">
        <f t="shared" si="5"/>
        <v/>
      </c>
      <c r="AB144" s="15" t="str">
        <f>IF(LEN($AA144)=0,"N",IF(LEN($AA144)&gt;1,"Error -- Availability entered in an incorrect format",IF($AA144='Control Panel'!$F$36,$AA144,IF($AA144='Control Panel'!$F$37,$AA144,IF($AA144='Control Panel'!$F$38,$AA144,IF($AA144='Control Panel'!$F$39,$AA144,IF($AA144='Control Panel'!$F$40,$AA144,IF($AA144='Control Panel'!$F$41,$AA144,"Error -- Availability entered in an incorrect format"))))))))</f>
        <v>N</v>
      </c>
    </row>
    <row r="145" spans="1:28" s="15" customFormat="1" x14ac:dyDescent="0.25">
      <c r="A145" s="7">
        <v>133</v>
      </c>
      <c r="B145" s="282" t="s">
        <v>3897</v>
      </c>
      <c r="C145" s="391"/>
      <c r="D145" s="231"/>
      <c r="E145" s="268"/>
      <c r="F145" s="215" t="str">
        <f t="shared" si="4"/>
        <v>N/A</v>
      </c>
      <c r="G145" s="6"/>
      <c r="AA145" s="15" t="str">
        <f t="shared" si="5"/>
        <v/>
      </c>
      <c r="AB145" s="15" t="str">
        <f>IF(LEN($AA145)=0,"N",IF(LEN($AA145)&gt;1,"Error -- Availability entered in an incorrect format",IF($AA145='Control Panel'!$F$36,$AA145,IF($AA145='Control Panel'!$F$37,$AA145,IF($AA145='Control Panel'!$F$38,$AA145,IF($AA145='Control Panel'!$F$39,$AA145,IF($AA145='Control Panel'!$F$40,$AA145,IF($AA145='Control Panel'!$F$41,$AA145,"Error -- Availability entered in an incorrect format"))))))))</f>
        <v>N</v>
      </c>
    </row>
    <row r="146" spans="1:28" s="15" customFormat="1" ht="45" x14ac:dyDescent="0.25">
      <c r="A146" s="7">
        <v>134</v>
      </c>
      <c r="B146" s="390" t="s">
        <v>3898</v>
      </c>
      <c r="C146" s="391" t="s">
        <v>6</v>
      </c>
      <c r="D146" s="231"/>
      <c r="E146" s="268"/>
      <c r="F146" s="215" t="str">
        <f t="shared" si="4"/>
        <v>N/A</v>
      </c>
      <c r="G146" s="6"/>
      <c r="AA146" s="15" t="str">
        <f t="shared" si="5"/>
        <v/>
      </c>
      <c r="AB146" s="15" t="str">
        <f>IF(LEN($AA146)=0,"N",IF(LEN($AA146)&gt;1,"Error -- Availability entered in an incorrect format",IF($AA146='Control Panel'!$F$36,$AA146,IF($AA146='Control Panel'!$F$37,$AA146,IF($AA146='Control Panel'!$F$38,$AA146,IF($AA146='Control Panel'!$F$39,$AA146,IF($AA146='Control Panel'!$F$40,$AA146,IF($AA146='Control Panel'!$F$41,$AA146,"Error -- Availability entered in an incorrect format"))))))))</f>
        <v>N</v>
      </c>
    </row>
    <row r="147" spans="1:28" s="15" customFormat="1" ht="30" x14ac:dyDescent="0.25">
      <c r="A147" s="7">
        <v>135</v>
      </c>
      <c r="B147" s="390" t="s">
        <v>3899</v>
      </c>
      <c r="C147" s="391" t="s">
        <v>6</v>
      </c>
      <c r="D147" s="231"/>
      <c r="E147" s="268"/>
      <c r="F147" s="215" t="str">
        <f t="shared" si="4"/>
        <v>N/A</v>
      </c>
      <c r="G147" s="6"/>
      <c r="AA147" s="15" t="str">
        <f t="shared" si="5"/>
        <v/>
      </c>
      <c r="AB147" s="15" t="str">
        <f>IF(LEN($AA147)=0,"N",IF(LEN($AA147)&gt;1,"Error -- Availability entered in an incorrect format",IF($AA147='Control Panel'!$F$36,$AA147,IF($AA147='Control Panel'!$F$37,$AA147,IF($AA147='Control Panel'!$F$38,$AA147,IF($AA147='Control Panel'!$F$39,$AA147,IF($AA147='Control Panel'!$F$40,$AA147,IF($AA147='Control Panel'!$F$41,$AA147,"Error -- Availability entered in an incorrect format"))))))))</f>
        <v>N</v>
      </c>
    </row>
    <row r="148" spans="1:28" s="15" customFormat="1" ht="30" x14ac:dyDescent="0.25">
      <c r="A148" s="7">
        <v>136</v>
      </c>
      <c r="B148" s="390" t="s">
        <v>3900</v>
      </c>
      <c r="C148" s="391" t="s">
        <v>5</v>
      </c>
      <c r="D148" s="231"/>
      <c r="E148" s="268"/>
      <c r="F148" s="215" t="str">
        <f t="shared" si="4"/>
        <v>N/A</v>
      </c>
      <c r="G148" s="6"/>
      <c r="AA148" s="15" t="str">
        <f t="shared" si="5"/>
        <v/>
      </c>
      <c r="AB148" s="15" t="str">
        <f>IF(LEN($AA148)=0,"N",IF(LEN($AA148)&gt;1,"Error -- Availability entered in an incorrect format",IF($AA148='Control Panel'!$F$36,$AA148,IF($AA148='Control Panel'!$F$37,$AA148,IF($AA148='Control Panel'!$F$38,$AA148,IF($AA148='Control Panel'!$F$39,$AA148,IF($AA148='Control Panel'!$F$40,$AA148,IF($AA148='Control Panel'!$F$41,$AA148,"Error -- Availability entered in an incorrect format"))))))))</f>
        <v>N</v>
      </c>
    </row>
    <row r="149" spans="1:28" s="15" customFormat="1" ht="30" x14ac:dyDescent="0.25">
      <c r="A149" s="7">
        <v>137</v>
      </c>
      <c r="B149" s="390" t="s">
        <v>3901</v>
      </c>
      <c r="C149" s="391" t="s">
        <v>6</v>
      </c>
      <c r="D149" s="231"/>
      <c r="E149" s="268"/>
      <c r="F149" s="215" t="str">
        <f t="shared" si="4"/>
        <v>N/A</v>
      </c>
      <c r="G149" s="6"/>
      <c r="AA149" s="15" t="str">
        <f t="shared" si="5"/>
        <v/>
      </c>
      <c r="AB149" s="15" t="str">
        <f>IF(LEN($AA149)=0,"N",IF(LEN($AA149)&gt;1,"Error -- Availability entered in an incorrect format",IF($AA149='Control Panel'!$F$36,$AA149,IF($AA149='Control Panel'!$F$37,$AA149,IF($AA149='Control Panel'!$F$38,$AA149,IF($AA149='Control Panel'!$F$39,$AA149,IF($AA149='Control Panel'!$F$40,$AA149,IF($AA149='Control Panel'!$F$41,$AA149,"Error -- Availability entered in an incorrect format"))))))))</f>
        <v>N</v>
      </c>
    </row>
    <row r="150" spans="1:28" s="15" customFormat="1" ht="45" x14ac:dyDescent="0.25">
      <c r="A150" s="7">
        <v>138</v>
      </c>
      <c r="B150" s="390" t="s">
        <v>3902</v>
      </c>
      <c r="C150" s="391" t="s">
        <v>5</v>
      </c>
      <c r="D150" s="231"/>
      <c r="E150" s="268"/>
      <c r="F150" s="215" t="str">
        <f t="shared" si="4"/>
        <v>N/A</v>
      </c>
      <c r="G150" s="6"/>
      <c r="AA150" s="15" t="str">
        <f t="shared" si="5"/>
        <v/>
      </c>
      <c r="AB150" s="15" t="str">
        <f>IF(LEN($AA150)=0,"N",IF(LEN($AA150)&gt;1,"Error -- Availability entered in an incorrect format",IF($AA150='Control Panel'!$F$36,$AA150,IF($AA150='Control Panel'!$F$37,$AA150,IF($AA150='Control Panel'!$F$38,$AA150,IF($AA150='Control Panel'!$F$39,$AA150,IF($AA150='Control Panel'!$F$40,$AA150,IF($AA150='Control Panel'!$F$41,$AA150,"Error -- Availability entered in an incorrect format"))))))))</f>
        <v>N</v>
      </c>
    </row>
    <row r="151" spans="1:28" s="15" customFormat="1" ht="30" x14ac:dyDescent="0.25">
      <c r="A151" s="7">
        <v>139</v>
      </c>
      <c r="B151" s="390" t="s">
        <v>3903</v>
      </c>
      <c r="C151" s="391" t="s">
        <v>5</v>
      </c>
      <c r="D151" s="231"/>
      <c r="E151" s="268"/>
      <c r="F151" s="215" t="str">
        <f t="shared" si="4"/>
        <v>N/A</v>
      </c>
      <c r="G151" s="6"/>
      <c r="AA151" s="15" t="str">
        <f t="shared" si="5"/>
        <v/>
      </c>
      <c r="AB151" s="15" t="str">
        <f>IF(LEN($AA151)=0,"N",IF(LEN($AA151)&gt;1,"Error -- Availability entered in an incorrect format",IF($AA151='Control Panel'!$F$36,$AA151,IF($AA151='Control Panel'!$F$37,$AA151,IF($AA151='Control Panel'!$F$38,$AA151,IF($AA151='Control Panel'!$F$39,$AA151,IF($AA151='Control Panel'!$F$40,$AA151,IF($AA151='Control Panel'!$F$41,$AA151,"Error -- Availability entered in an incorrect format"))))))))</f>
        <v>N</v>
      </c>
    </row>
    <row r="152" spans="1:28" s="15" customFormat="1" ht="30" x14ac:dyDescent="0.25">
      <c r="A152" s="7">
        <v>140</v>
      </c>
      <c r="B152" s="390" t="s">
        <v>3904</v>
      </c>
      <c r="C152" s="391" t="s">
        <v>5</v>
      </c>
      <c r="D152" s="231"/>
      <c r="E152" s="268"/>
      <c r="F152" s="215" t="str">
        <f t="shared" si="4"/>
        <v>N/A</v>
      </c>
      <c r="G152" s="6"/>
      <c r="AA152" s="15" t="str">
        <f t="shared" si="5"/>
        <v/>
      </c>
      <c r="AB152" s="15" t="str">
        <f>IF(LEN($AA152)=0,"N",IF(LEN($AA152)&gt;1,"Error -- Availability entered in an incorrect format",IF($AA152='Control Panel'!$F$36,$AA152,IF($AA152='Control Panel'!$F$37,$AA152,IF($AA152='Control Panel'!$F$38,$AA152,IF($AA152='Control Panel'!$F$39,$AA152,IF($AA152='Control Panel'!$F$40,$AA152,IF($AA152='Control Panel'!$F$41,$AA152,"Error -- Availability entered in an incorrect format"))))))))</f>
        <v>N</v>
      </c>
    </row>
    <row r="153" spans="1:28" s="15" customFormat="1" ht="45" x14ac:dyDescent="0.25">
      <c r="A153" s="7">
        <v>141</v>
      </c>
      <c r="B153" s="390" t="s">
        <v>3905</v>
      </c>
      <c r="C153" s="391" t="s">
        <v>5</v>
      </c>
      <c r="D153" s="231"/>
      <c r="E153" s="268"/>
      <c r="F153" s="215" t="str">
        <f t="shared" si="4"/>
        <v>N/A</v>
      </c>
      <c r="G153" s="6"/>
      <c r="AA153" s="15" t="str">
        <f t="shared" si="5"/>
        <v/>
      </c>
      <c r="AB153" s="15" t="str">
        <f>IF(LEN($AA153)=0,"N",IF(LEN($AA153)&gt;1,"Error -- Availability entered in an incorrect format",IF($AA153='Control Panel'!$F$36,$AA153,IF($AA153='Control Panel'!$F$37,$AA153,IF($AA153='Control Panel'!$F$38,$AA153,IF($AA153='Control Panel'!$F$39,$AA153,IF($AA153='Control Panel'!$F$40,$AA153,IF($AA153='Control Panel'!$F$41,$AA153,"Error -- Availability entered in an incorrect format"))))))))</f>
        <v>N</v>
      </c>
    </row>
    <row r="154" spans="1:28" s="15" customFormat="1" ht="30" x14ac:dyDescent="0.25">
      <c r="A154" s="7">
        <v>142</v>
      </c>
      <c r="B154" s="390" t="s">
        <v>3906</v>
      </c>
      <c r="C154" s="391" t="s">
        <v>5</v>
      </c>
      <c r="D154" s="231"/>
      <c r="E154" s="268"/>
      <c r="F154" s="215" t="str">
        <f t="shared" si="4"/>
        <v>N/A</v>
      </c>
      <c r="G154" s="6"/>
      <c r="AA154" s="15" t="str">
        <f t="shared" si="5"/>
        <v/>
      </c>
      <c r="AB154" s="15" t="str">
        <f>IF(LEN($AA154)=0,"N",IF(LEN($AA154)&gt;1,"Error -- Availability entered in an incorrect format",IF($AA154='Control Panel'!$F$36,$AA154,IF($AA154='Control Panel'!$F$37,$AA154,IF($AA154='Control Panel'!$F$38,$AA154,IF($AA154='Control Panel'!$F$39,$AA154,IF($AA154='Control Panel'!$F$40,$AA154,IF($AA154='Control Panel'!$F$41,$AA154,"Error -- Availability entered in an incorrect format"))))))))</f>
        <v>N</v>
      </c>
    </row>
    <row r="155" spans="1:28" s="15" customFormat="1" ht="30" x14ac:dyDescent="0.25">
      <c r="A155" s="7">
        <v>143</v>
      </c>
      <c r="B155" s="390" t="s">
        <v>3907</v>
      </c>
      <c r="C155" s="391" t="s">
        <v>5</v>
      </c>
      <c r="D155" s="231"/>
      <c r="E155" s="268"/>
      <c r="F155" s="215" t="str">
        <f t="shared" si="4"/>
        <v>N/A</v>
      </c>
      <c r="G155" s="6"/>
      <c r="AA155" s="15" t="str">
        <f t="shared" si="5"/>
        <v/>
      </c>
      <c r="AB155" s="15" t="str">
        <f>IF(LEN($AA155)=0,"N",IF(LEN($AA155)&gt;1,"Error -- Availability entered in an incorrect format",IF($AA155='Control Panel'!$F$36,$AA155,IF($AA155='Control Panel'!$F$37,$AA155,IF($AA155='Control Panel'!$F$38,$AA155,IF($AA155='Control Panel'!$F$39,$AA155,IF($AA155='Control Panel'!$F$40,$AA155,IF($AA155='Control Panel'!$F$41,$AA155,"Error -- Availability entered in an incorrect format"))))))))</f>
        <v>N</v>
      </c>
    </row>
    <row r="156" spans="1:28" s="15" customFormat="1" ht="30" x14ac:dyDescent="0.25">
      <c r="A156" s="7">
        <v>144</v>
      </c>
      <c r="B156" s="390" t="s">
        <v>3908</v>
      </c>
      <c r="C156" s="391" t="s">
        <v>5</v>
      </c>
      <c r="D156" s="231"/>
      <c r="E156" s="268"/>
      <c r="F156" s="215" t="str">
        <f t="shared" si="4"/>
        <v>N/A</v>
      </c>
      <c r="G156" s="6"/>
      <c r="AA156" s="15" t="str">
        <f t="shared" si="5"/>
        <v/>
      </c>
      <c r="AB156" s="15" t="str">
        <f>IF(LEN($AA156)=0,"N",IF(LEN($AA156)&gt;1,"Error -- Availability entered in an incorrect format",IF($AA156='Control Panel'!$F$36,$AA156,IF($AA156='Control Panel'!$F$37,$AA156,IF($AA156='Control Panel'!$F$38,$AA156,IF($AA156='Control Panel'!$F$39,$AA156,IF($AA156='Control Panel'!$F$40,$AA156,IF($AA156='Control Panel'!$F$41,$AA156,"Error -- Availability entered in an incorrect format"))))))))</f>
        <v>N</v>
      </c>
    </row>
    <row r="157" spans="1:28" s="15" customFormat="1" ht="30" x14ac:dyDescent="0.25">
      <c r="A157" s="7">
        <v>145</v>
      </c>
      <c r="B157" s="390" t="s">
        <v>3909</v>
      </c>
      <c r="C157" s="391" t="s">
        <v>5</v>
      </c>
      <c r="D157" s="231"/>
      <c r="E157" s="268"/>
      <c r="F157" s="215" t="str">
        <f t="shared" si="4"/>
        <v>N/A</v>
      </c>
      <c r="G157" s="6"/>
      <c r="AA157" s="15" t="str">
        <f t="shared" si="5"/>
        <v/>
      </c>
      <c r="AB157" s="15" t="str">
        <f>IF(LEN($AA157)=0,"N",IF(LEN($AA157)&gt;1,"Error -- Availability entered in an incorrect format",IF($AA157='Control Panel'!$F$36,$AA157,IF($AA157='Control Panel'!$F$37,$AA157,IF($AA157='Control Panel'!$F$38,$AA157,IF($AA157='Control Panel'!$F$39,$AA157,IF($AA157='Control Panel'!$F$40,$AA157,IF($AA157='Control Panel'!$F$41,$AA157,"Error -- Availability entered in an incorrect format"))))))))</f>
        <v>N</v>
      </c>
    </row>
    <row r="158" spans="1:28" s="15" customFormat="1" x14ac:dyDescent="0.25">
      <c r="A158" s="7">
        <v>146</v>
      </c>
      <c r="B158" s="390" t="s">
        <v>3910</v>
      </c>
      <c r="C158" s="391" t="s">
        <v>5</v>
      </c>
      <c r="D158" s="231"/>
      <c r="E158" s="268"/>
      <c r="F158" s="215" t="str">
        <f t="shared" si="4"/>
        <v>N/A</v>
      </c>
      <c r="G158" s="6"/>
      <c r="AA158" s="15" t="str">
        <f t="shared" si="5"/>
        <v/>
      </c>
      <c r="AB158" s="15" t="str">
        <f>IF(LEN($AA158)=0,"N",IF(LEN($AA158)&gt;1,"Error -- Availability entered in an incorrect format",IF($AA158='Control Panel'!$F$36,$AA158,IF($AA158='Control Panel'!$F$37,$AA158,IF($AA158='Control Panel'!$F$38,$AA158,IF($AA158='Control Panel'!$F$39,$AA158,IF($AA158='Control Panel'!$F$40,$AA158,IF($AA158='Control Panel'!$F$41,$AA158,"Error -- Availability entered in an incorrect format"))))))))</f>
        <v>N</v>
      </c>
    </row>
    <row r="159" spans="1:28" s="15" customFormat="1" ht="30" x14ac:dyDescent="0.25">
      <c r="A159" s="7">
        <v>147</v>
      </c>
      <c r="B159" s="390" t="s">
        <v>3911</v>
      </c>
      <c r="C159" s="391" t="s">
        <v>5</v>
      </c>
      <c r="D159" s="231"/>
      <c r="E159" s="268"/>
      <c r="F159" s="215" t="str">
        <f t="shared" si="4"/>
        <v>N/A</v>
      </c>
      <c r="G159" s="6"/>
      <c r="AA159" s="15" t="str">
        <f t="shared" si="5"/>
        <v/>
      </c>
      <c r="AB159" s="15" t="str">
        <f>IF(LEN($AA159)=0,"N",IF(LEN($AA159)&gt;1,"Error -- Availability entered in an incorrect format",IF($AA159='Control Panel'!$F$36,$AA159,IF($AA159='Control Panel'!$F$37,$AA159,IF($AA159='Control Panel'!$F$38,$AA159,IF($AA159='Control Panel'!$F$39,$AA159,IF($AA159='Control Panel'!$F$40,$AA159,IF($AA159='Control Panel'!$F$41,$AA159,"Error -- Availability entered in an incorrect format"))))))))</f>
        <v>N</v>
      </c>
    </row>
    <row r="160" spans="1:28" s="15" customFormat="1" x14ac:dyDescent="0.25">
      <c r="A160" s="7">
        <v>148</v>
      </c>
      <c r="B160" s="390" t="s">
        <v>3912</v>
      </c>
      <c r="C160" s="391" t="s">
        <v>5</v>
      </c>
      <c r="D160" s="231"/>
      <c r="E160" s="268"/>
      <c r="F160" s="215" t="str">
        <f t="shared" si="4"/>
        <v>N/A</v>
      </c>
      <c r="G160" s="6"/>
      <c r="AA160" s="15" t="str">
        <f t="shared" si="5"/>
        <v/>
      </c>
      <c r="AB160" s="15" t="str">
        <f>IF(LEN($AA160)=0,"N",IF(LEN($AA160)&gt;1,"Error -- Availability entered in an incorrect format",IF($AA160='Control Panel'!$F$36,$AA160,IF($AA160='Control Panel'!$F$37,$AA160,IF($AA160='Control Panel'!$F$38,$AA160,IF($AA160='Control Panel'!$F$39,$AA160,IF($AA160='Control Panel'!$F$40,$AA160,IF($AA160='Control Panel'!$F$41,$AA160,"Error -- Availability entered in an incorrect format"))))))))</f>
        <v>N</v>
      </c>
    </row>
    <row r="161" spans="1:28" s="15" customFormat="1" ht="30" x14ac:dyDescent="0.25">
      <c r="A161" s="7">
        <v>149</v>
      </c>
      <c r="B161" s="390" t="s">
        <v>3913</v>
      </c>
      <c r="C161" s="391" t="s">
        <v>5</v>
      </c>
      <c r="D161" s="231"/>
      <c r="E161" s="268"/>
      <c r="F161" s="215" t="str">
        <f t="shared" si="4"/>
        <v>N/A</v>
      </c>
      <c r="G161" s="6"/>
      <c r="AA161" s="15" t="str">
        <f t="shared" si="5"/>
        <v/>
      </c>
      <c r="AB161" s="15" t="str">
        <f>IF(LEN($AA161)=0,"N",IF(LEN($AA161)&gt;1,"Error -- Availability entered in an incorrect format",IF($AA161='Control Panel'!$F$36,$AA161,IF($AA161='Control Panel'!$F$37,$AA161,IF($AA161='Control Panel'!$F$38,$AA161,IF($AA161='Control Panel'!$F$39,$AA161,IF($AA161='Control Panel'!$F$40,$AA161,IF($AA161='Control Panel'!$F$41,$AA161,"Error -- Availability entered in an incorrect format"))))))))</f>
        <v>N</v>
      </c>
    </row>
    <row r="162" spans="1:28" s="15" customFormat="1" ht="30" x14ac:dyDescent="0.25">
      <c r="A162" s="7">
        <v>150</v>
      </c>
      <c r="B162" s="390" t="s">
        <v>3914</v>
      </c>
      <c r="C162" s="391" t="s">
        <v>5</v>
      </c>
      <c r="D162" s="231"/>
      <c r="E162" s="268"/>
      <c r="F162" s="215" t="str">
        <f t="shared" si="4"/>
        <v>N/A</v>
      </c>
      <c r="G162" s="6"/>
      <c r="AA162" s="15" t="str">
        <f t="shared" si="5"/>
        <v/>
      </c>
      <c r="AB162" s="15" t="str">
        <f>IF(LEN($AA162)=0,"N",IF(LEN($AA162)&gt;1,"Error -- Availability entered in an incorrect format",IF($AA162='Control Panel'!$F$36,$AA162,IF($AA162='Control Panel'!$F$37,$AA162,IF($AA162='Control Panel'!$F$38,$AA162,IF($AA162='Control Panel'!$F$39,$AA162,IF($AA162='Control Panel'!$F$40,$AA162,IF($AA162='Control Panel'!$F$41,$AA162,"Error -- Availability entered in an incorrect format"))))))))</f>
        <v>N</v>
      </c>
    </row>
    <row r="163" spans="1:28" s="15" customFormat="1" ht="30" x14ac:dyDescent="0.25">
      <c r="A163" s="7">
        <v>151</v>
      </c>
      <c r="B163" s="390" t="s">
        <v>3915</v>
      </c>
      <c r="C163" s="391" t="s">
        <v>6</v>
      </c>
      <c r="D163" s="231"/>
      <c r="E163" s="268"/>
      <c r="F163" s="215" t="str">
        <f t="shared" si="4"/>
        <v>N/A</v>
      </c>
      <c r="G163" s="6"/>
      <c r="AA163" s="15" t="str">
        <f t="shared" si="5"/>
        <v/>
      </c>
      <c r="AB163" s="15" t="str">
        <f>IF(LEN($AA163)=0,"N",IF(LEN($AA163)&gt;1,"Error -- Availability entered in an incorrect format",IF($AA163='Control Panel'!$F$36,$AA163,IF($AA163='Control Panel'!$F$37,$AA163,IF($AA163='Control Panel'!$F$38,$AA163,IF($AA163='Control Panel'!$F$39,$AA163,IF($AA163='Control Panel'!$F$40,$AA163,IF($AA163='Control Panel'!$F$41,$AA163,"Error -- Availability entered in an incorrect format"))))))))</f>
        <v>N</v>
      </c>
    </row>
    <row r="164" spans="1:28" s="15" customFormat="1" x14ac:dyDescent="0.25">
      <c r="A164" s="7">
        <v>152</v>
      </c>
      <c r="B164" s="282" t="s">
        <v>3916</v>
      </c>
      <c r="C164" s="391"/>
      <c r="D164" s="231"/>
      <c r="E164" s="268"/>
      <c r="F164" s="215" t="str">
        <f t="shared" si="4"/>
        <v>N/A</v>
      </c>
      <c r="G164" s="6"/>
      <c r="AA164" s="15" t="str">
        <f t="shared" si="5"/>
        <v/>
      </c>
      <c r="AB164" s="15" t="str">
        <f>IF(LEN($AA164)=0,"N",IF(LEN($AA164)&gt;1,"Error -- Availability entered in an incorrect format",IF($AA164='Control Panel'!$F$36,$AA164,IF($AA164='Control Panel'!$F$37,$AA164,IF($AA164='Control Panel'!$F$38,$AA164,IF($AA164='Control Panel'!$F$39,$AA164,IF($AA164='Control Panel'!$F$40,$AA164,IF($AA164='Control Panel'!$F$41,$AA164,"Error -- Availability entered in an incorrect format"))))))))</f>
        <v>N</v>
      </c>
    </row>
    <row r="165" spans="1:28" s="15" customFormat="1" ht="30" x14ac:dyDescent="0.25">
      <c r="A165" s="7">
        <v>153</v>
      </c>
      <c r="B165" s="390" t="s">
        <v>3917</v>
      </c>
      <c r="C165" s="391" t="s">
        <v>5</v>
      </c>
      <c r="D165" s="231"/>
      <c r="E165" s="268"/>
      <c r="F165" s="215" t="str">
        <f t="shared" si="4"/>
        <v>N/A</v>
      </c>
      <c r="G165" s="6"/>
      <c r="AA165" s="15" t="str">
        <f t="shared" si="5"/>
        <v/>
      </c>
      <c r="AB165" s="15" t="str">
        <f>IF(LEN($AA165)=0,"N",IF(LEN($AA165)&gt;1,"Error -- Availability entered in an incorrect format",IF($AA165='Control Panel'!$F$36,$AA165,IF($AA165='Control Panel'!$F$37,$AA165,IF($AA165='Control Panel'!$F$38,$AA165,IF($AA165='Control Panel'!$F$39,$AA165,IF($AA165='Control Panel'!$F$40,$AA165,IF($AA165='Control Panel'!$F$41,$AA165,"Error -- Availability entered in an incorrect format"))))))))</f>
        <v>N</v>
      </c>
    </row>
    <row r="166" spans="1:28" s="15" customFormat="1" ht="30" x14ac:dyDescent="0.25">
      <c r="A166" s="7">
        <v>154</v>
      </c>
      <c r="B166" s="390" t="s">
        <v>3918</v>
      </c>
      <c r="C166" s="391" t="s">
        <v>5</v>
      </c>
      <c r="D166" s="231"/>
      <c r="E166" s="268"/>
      <c r="F166" s="215" t="str">
        <f t="shared" si="4"/>
        <v>N/A</v>
      </c>
      <c r="G166" s="6"/>
      <c r="AA166" s="15" t="str">
        <f t="shared" si="5"/>
        <v/>
      </c>
      <c r="AB166" s="15" t="str">
        <f>IF(LEN($AA166)=0,"N",IF(LEN($AA166)&gt;1,"Error -- Availability entered in an incorrect format",IF($AA166='Control Panel'!$F$36,$AA166,IF($AA166='Control Panel'!$F$37,$AA166,IF($AA166='Control Panel'!$F$38,$AA166,IF($AA166='Control Panel'!$F$39,$AA166,IF($AA166='Control Panel'!$F$40,$AA166,IF($AA166='Control Panel'!$F$41,$AA166,"Error -- Availability entered in an incorrect format"))))))))</f>
        <v>N</v>
      </c>
    </row>
    <row r="167" spans="1:28" s="15" customFormat="1" ht="30" x14ac:dyDescent="0.25">
      <c r="A167" s="7">
        <v>155</v>
      </c>
      <c r="B167" s="390" t="s">
        <v>3919</v>
      </c>
      <c r="C167" s="391" t="s">
        <v>5</v>
      </c>
      <c r="D167" s="231"/>
      <c r="E167" s="268"/>
      <c r="F167" s="215" t="str">
        <f t="shared" si="4"/>
        <v>N/A</v>
      </c>
      <c r="G167" s="6"/>
      <c r="AA167" s="15" t="str">
        <f t="shared" si="5"/>
        <v/>
      </c>
      <c r="AB167" s="15" t="str">
        <f>IF(LEN($AA167)=0,"N",IF(LEN($AA167)&gt;1,"Error -- Availability entered in an incorrect format",IF($AA167='Control Panel'!$F$36,$AA167,IF($AA167='Control Panel'!$F$37,$AA167,IF($AA167='Control Panel'!$F$38,$AA167,IF($AA167='Control Panel'!$F$39,$AA167,IF($AA167='Control Panel'!$F$40,$AA167,IF($AA167='Control Panel'!$F$41,$AA167,"Error -- Availability entered in an incorrect format"))))))))</f>
        <v>N</v>
      </c>
    </row>
    <row r="168" spans="1:28" s="15" customFormat="1" ht="45" x14ac:dyDescent="0.25">
      <c r="A168" s="7">
        <v>156</v>
      </c>
      <c r="B168" s="390" t="s">
        <v>3920</v>
      </c>
      <c r="C168" s="391" t="s">
        <v>5</v>
      </c>
      <c r="D168" s="231"/>
      <c r="E168" s="268"/>
      <c r="F168" s="215" t="str">
        <f t="shared" si="4"/>
        <v>N/A</v>
      </c>
      <c r="G168" s="6"/>
      <c r="AA168" s="15" t="str">
        <f t="shared" si="5"/>
        <v/>
      </c>
      <c r="AB168" s="15" t="str">
        <f>IF(LEN($AA168)=0,"N",IF(LEN($AA168)&gt;1,"Error -- Availability entered in an incorrect format",IF($AA168='Control Panel'!$F$36,$AA168,IF($AA168='Control Panel'!$F$37,$AA168,IF($AA168='Control Panel'!$F$38,$AA168,IF($AA168='Control Panel'!$F$39,$AA168,IF($AA168='Control Panel'!$F$40,$AA168,IF($AA168='Control Panel'!$F$41,$AA168,"Error -- Availability entered in an incorrect format"))))))))</f>
        <v>N</v>
      </c>
    </row>
    <row r="169" spans="1:28" s="15" customFormat="1" x14ac:dyDescent="0.25">
      <c r="A169" s="7">
        <v>157</v>
      </c>
      <c r="B169" s="390" t="s">
        <v>3921</v>
      </c>
      <c r="C169" s="391" t="s">
        <v>5</v>
      </c>
      <c r="D169" s="231"/>
      <c r="E169" s="268"/>
      <c r="F169" s="215" t="str">
        <f t="shared" si="4"/>
        <v>N/A</v>
      </c>
      <c r="G169" s="6"/>
      <c r="AA169" s="15" t="str">
        <f t="shared" si="5"/>
        <v/>
      </c>
      <c r="AB169" s="15" t="str">
        <f>IF(LEN($AA169)=0,"N",IF(LEN($AA169)&gt;1,"Error -- Availability entered in an incorrect format",IF($AA169='Control Panel'!$F$36,$AA169,IF($AA169='Control Panel'!$F$37,$AA169,IF($AA169='Control Panel'!$F$38,$AA169,IF($AA169='Control Panel'!$F$39,$AA169,IF($AA169='Control Panel'!$F$40,$AA169,IF($AA169='Control Panel'!$F$41,$AA169,"Error -- Availability entered in an incorrect format"))))))))</f>
        <v>N</v>
      </c>
    </row>
    <row r="170" spans="1:28" s="15" customFormat="1" ht="45" x14ac:dyDescent="0.25">
      <c r="A170" s="7">
        <v>158</v>
      </c>
      <c r="B170" s="390" t="s">
        <v>3922</v>
      </c>
      <c r="C170" s="391" t="s">
        <v>5</v>
      </c>
      <c r="D170" s="231"/>
      <c r="E170" s="268"/>
      <c r="F170" s="215" t="str">
        <f t="shared" si="4"/>
        <v>N/A</v>
      </c>
      <c r="G170" s="6"/>
      <c r="AA170" s="15" t="str">
        <f t="shared" si="5"/>
        <v/>
      </c>
      <c r="AB170" s="15" t="str">
        <f>IF(LEN($AA170)=0,"N",IF(LEN($AA170)&gt;1,"Error -- Availability entered in an incorrect format",IF($AA170='Control Panel'!$F$36,$AA170,IF($AA170='Control Panel'!$F$37,$AA170,IF($AA170='Control Panel'!$F$38,$AA170,IF($AA170='Control Panel'!$F$39,$AA170,IF($AA170='Control Panel'!$F$40,$AA170,IF($AA170='Control Panel'!$F$41,$AA170,"Error -- Availability entered in an incorrect format"))))))))</f>
        <v>N</v>
      </c>
    </row>
    <row r="171" spans="1:28" s="15" customFormat="1" x14ac:dyDescent="0.25">
      <c r="A171" s="7">
        <v>159</v>
      </c>
      <c r="B171" s="390" t="s">
        <v>3923</v>
      </c>
      <c r="C171" s="391" t="s">
        <v>5</v>
      </c>
      <c r="D171" s="231"/>
      <c r="E171" s="268"/>
      <c r="F171" s="215" t="str">
        <f t="shared" si="4"/>
        <v>N/A</v>
      </c>
      <c r="G171" s="6"/>
      <c r="AA171" s="15" t="str">
        <f t="shared" si="5"/>
        <v/>
      </c>
      <c r="AB171" s="15" t="str">
        <f>IF(LEN($AA171)=0,"N",IF(LEN($AA171)&gt;1,"Error -- Availability entered in an incorrect format",IF($AA171='Control Panel'!$F$36,$AA171,IF($AA171='Control Panel'!$F$37,$AA171,IF($AA171='Control Panel'!$F$38,$AA171,IF($AA171='Control Panel'!$F$39,$AA171,IF($AA171='Control Panel'!$F$40,$AA171,IF($AA171='Control Panel'!$F$41,$AA171,"Error -- Availability entered in an incorrect format"))))))))</f>
        <v>N</v>
      </c>
    </row>
    <row r="172" spans="1:28" s="15" customFormat="1" ht="30" x14ac:dyDescent="0.25">
      <c r="A172" s="7">
        <v>160</v>
      </c>
      <c r="B172" s="390" t="s">
        <v>3924</v>
      </c>
      <c r="C172" s="391" t="s">
        <v>5</v>
      </c>
      <c r="D172" s="231"/>
      <c r="E172" s="268"/>
      <c r="F172" s="215" t="str">
        <f t="shared" si="4"/>
        <v>N/A</v>
      </c>
      <c r="G172" s="6"/>
      <c r="AA172" s="15" t="str">
        <f t="shared" si="5"/>
        <v/>
      </c>
      <c r="AB172" s="15" t="str">
        <f>IF(LEN($AA172)=0,"N",IF(LEN($AA172)&gt;1,"Error -- Availability entered in an incorrect format",IF($AA172='Control Panel'!$F$36,$AA172,IF($AA172='Control Panel'!$F$37,$AA172,IF($AA172='Control Panel'!$F$38,$AA172,IF($AA172='Control Panel'!$F$39,$AA172,IF($AA172='Control Panel'!$F$40,$AA172,IF($AA172='Control Panel'!$F$41,$AA172,"Error -- Availability entered in an incorrect format"))))))))</f>
        <v>N</v>
      </c>
    </row>
    <row r="173" spans="1:28" s="15" customFormat="1" x14ac:dyDescent="0.25">
      <c r="A173" s="7">
        <v>161</v>
      </c>
      <c r="B173" s="282" t="s">
        <v>3925</v>
      </c>
      <c r="C173" s="391"/>
      <c r="D173" s="231"/>
      <c r="E173" s="268"/>
      <c r="F173" s="215" t="str">
        <f t="shared" si="4"/>
        <v>N/A</v>
      </c>
      <c r="G173" s="6"/>
      <c r="AA173" s="15" t="str">
        <f t="shared" si="5"/>
        <v/>
      </c>
      <c r="AB173" s="15" t="str">
        <f>IF(LEN($AA173)=0,"N",IF(LEN($AA173)&gt;1,"Error -- Availability entered in an incorrect format",IF($AA173='Control Panel'!$F$36,$AA173,IF($AA173='Control Panel'!$F$37,$AA173,IF($AA173='Control Panel'!$F$38,$AA173,IF($AA173='Control Panel'!$F$39,$AA173,IF($AA173='Control Panel'!$F$40,$AA173,IF($AA173='Control Panel'!$F$41,$AA173,"Error -- Availability entered in an incorrect format"))))))))</f>
        <v>N</v>
      </c>
    </row>
    <row r="174" spans="1:28" s="15" customFormat="1" x14ac:dyDescent="0.25">
      <c r="A174" s="7">
        <v>162</v>
      </c>
      <c r="B174" s="390" t="s">
        <v>3926</v>
      </c>
      <c r="C174" s="391" t="s">
        <v>7</v>
      </c>
      <c r="D174" s="231"/>
      <c r="E174" s="268"/>
      <c r="F174" s="215" t="str">
        <f t="shared" si="4"/>
        <v>N/A</v>
      </c>
      <c r="G174" s="6"/>
      <c r="AA174" s="15" t="str">
        <f t="shared" si="5"/>
        <v/>
      </c>
      <c r="AB174" s="15" t="str">
        <f>IF(LEN($AA174)=0,"N",IF(LEN($AA174)&gt;1,"Error -- Availability entered in an incorrect format",IF($AA174='Control Panel'!$F$36,$AA174,IF($AA174='Control Panel'!$F$37,$AA174,IF($AA174='Control Panel'!$F$38,$AA174,IF($AA174='Control Panel'!$F$39,$AA174,IF($AA174='Control Panel'!$F$40,$AA174,IF($AA174='Control Panel'!$F$41,$AA174,"Error -- Availability entered in an incorrect format"))))))))</f>
        <v>N</v>
      </c>
    </row>
    <row r="175" spans="1:28" s="15" customFormat="1" ht="30" x14ac:dyDescent="0.25">
      <c r="A175" s="7">
        <v>163</v>
      </c>
      <c r="B175" s="390" t="s">
        <v>3927</v>
      </c>
      <c r="C175" s="391" t="s">
        <v>7</v>
      </c>
      <c r="D175" s="231"/>
      <c r="E175" s="268"/>
      <c r="F175" s="215" t="str">
        <f t="shared" si="4"/>
        <v>N/A</v>
      </c>
      <c r="G175" s="6"/>
      <c r="AA175" s="15" t="str">
        <f t="shared" si="5"/>
        <v/>
      </c>
      <c r="AB175" s="15" t="str">
        <f>IF(LEN($AA175)=0,"N",IF(LEN($AA175)&gt;1,"Error -- Availability entered in an incorrect format",IF($AA175='Control Panel'!$F$36,$AA175,IF($AA175='Control Panel'!$F$37,$AA175,IF($AA175='Control Panel'!$F$38,$AA175,IF($AA175='Control Panel'!$F$39,$AA175,IF($AA175='Control Panel'!$F$40,$AA175,IF($AA175='Control Panel'!$F$41,$AA175,"Error -- Availability entered in an incorrect format"))))))))</f>
        <v>N</v>
      </c>
    </row>
    <row r="176" spans="1:28" s="15" customFormat="1" ht="30" x14ac:dyDescent="0.25">
      <c r="A176" s="7">
        <v>164</v>
      </c>
      <c r="B176" s="390" t="s">
        <v>3928</v>
      </c>
      <c r="C176" s="391" t="s">
        <v>7</v>
      </c>
      <c r="D176" s="231"/>
      <c r="E176" s="268"/>
      <c r="F176" s="215" t="str">
        <f t="shared" si="4"/>
        <v>N/A</v>
      </c>
      <c r="G176" s="6"/>
      <c r="AA176" s="15" t="str">
        <f t="shared" si="5"/>
        <v/>
      </c>
      <c r="AB176" s="15" t="str">
        <f>IF(LEN($AA176)=0,"N",IF(LEN($AA176)&gt;1,"Error -- Availability entered in an incorrect format",IF($AA176='Control Panel'!$F$36,$AA176,IF($AA176='Control Panel'!$F$37,$AA176,IF($AA176='Control Panel'!$F$38,$AA176,IF($AA176='Control Panel'!$F$39,$AA176,IF($AA176='Control Panel'!$F$40,$AA176,IF($AA176='Control Panel'!$F$41,$AA176,"Error -- Availability entered in an incorrect format"))))))))</f>
        <v>N</v>
      </c>
    </row>
    <row r="177" spans="1:28" s="15" customFormat="1" x14ac:dyDescent="0.25">
      <c r="A177" s="7">
        <v>165</v>
      </c>
      <c r="B177" s="282" t="s">
        <v>3929</v>
      </c>
      <c r="C177" s="391"/>
      <c r="D177" s="231"/>
      <c r="E177" s="268"/>
      <c r="F177" s="215" t="str">
        <f t="shared" si="4"/>
        <v>N/A</v>
      </c>
      <c r="G177" s="6"/>
      <c r="AA177" s="15" t="str">
        <f t="shared" si="5"/>
        <v/>
      </c>
      <c r="AB177" s="15" t="str">
        <f>IF(LEN($AA177)=0,"N",IF(LEN($AA177)&gt;1,"Error -- Availability entered in an incorrect format",IF($AA177='Control Panel'!$F$36,$AA177,IF($AA177='Control Panel'!$F$37,$AA177,IF($AA177='Control Panel'!$F$38,$AA177,IF($AA177='Control Panel'!$F$39,$AA177,IF($AA177='Control Panel'!$F$40,$AA177,IF($AA177='Control Panel'!$F$41,$AA177,"Error -- Availability entered in an incorrect format"))))))))</f>
        <v>N</v>
      </c>
    </row>
    <row r="178" spans="1:28" s="15" customFormat="1" ht="45" x14ac:dyDescent="0.25">
      <c r="A178" s="7">
        <v>166</v>
      </c>
      <c r="B178" s="283" t="s">
        <v>3930</v>
      </c>
      <c r="C178" s="391" t="s">
        <v>5</v>
      </c>
      <c r="D178" s="231"/>
      <c r="E178" s="268"/>
      <c r="F178" s="215" t="str">
        <f t="shared" si="4"/>
        <v>N/A</v>
      </c>
      <c r="G178" s="6"/>
      <c r="AA178" s="15" t="str">
        <f t="shared" si="5"/>
        <v/>
      </c>
      <c r="AB178" s="15" t="str">
        <f>IF(LEN($AA178)=0,"N",IF(LEN($AA178)&gt;1,"Error -- Availability entered in an incorrect format",IF($AA178='Control Panel'!$F$36,$AA178,IF($AA178='Control Panel'!$F$37,$AA178,IF($AA178='Control Panel'!$F$38,$AA178,IF($AA178='Control Panel'!$F$39,$AA178,IF($AA178='Control Panel'!$F$40,$AA178,IF($AA178='Control Panel'!$F$41,$AA178,"Error -- Availability entered in an incorrect format"))))))))</f>
        <v>N</v>
      </c>
    </row>
    <row r="179" spans="1:28" s="15" customFormat="1" ht="45" x14ac:dyDescent="0.25">
      <c r="A179" s="7">
        <v>167</v>
      </c>
      <c r="B179" s="390" t="s">
        <v>3931</v>
      </c>
      <c r="C179" s="391" t="s">
        <v>5</v>
      </c>
      <c r="D179" s="231"/>
      <c r="E179" s="268"/>
      <c r="F179" s="215" t="str">
        <f t="shared" si="4"/>
        <v>N/A</v>
      </c>
      <c r="G179" s="6"/>
      <c r="AA179" s="15" t="str">
        <f t="shared" si="5"/>
        <v/>
      </c>
      <c r="AB179" s="15" t="str">
        <f>IF(LEN($AA179)=0,"N",IF(LEN($AA179)&gt;1,"Error -- Availability entered in an incorrect format",IF($AA179='Control Panel'!$F$36,$AA179,IF($AA179='Control Panel'!$F$37,$AA179,IF($AA179='Control Panel'!$F$38,$AA179,IF($AA179='Control Panel'!$F$39,$AA179,IF($AA179='Control Panel'!$F$40,$AA179,IF($AA179='Control Panel'!$F$41,$AA179,"Error -- Availability entered in an incorrect format"))))))))</f>
        <v>N</v>
      </c>
    </row>
    <row r="180" spans="1:28" s="15" customFormat="1" ht="30" x14ac:dyDescent="0.25">
      <c r="A180" s="7">
        <v>168</v>
      </c>
      <c r="B180" s="390" t="s">
        <v>3932</v>
      </c>
      <c r="C180" s="391" t="s">
        <v>6</v>
      </c>
      <c r="D180" s="231"/>
      <c r="E180" s="268"/>
      <c r="F180" s="215" t="str">
        <f t="shared" si="4"/>
        <v>N/A</v>
      </c>
      <c r="G180" s="6"/>
      <c r="AA180" s="15" t="str">
        <f t="shared" si="5"/>
        <v/>
      </c>
      <c r="AB180" s="15" t="str">
        <f>IF(LEN($AA180)=0,"N",IF(LEN($AA180)&gt;1,"Error -- Availability entered in an incorrect format",IF($AA180='Control Panel'!$F$36,$AA180,IF($AA180='Control Panel'!$F$37,$AA180,IF($AA180='Control Panel'!$F$38,$AA180,IF($AA180='Control Panel'!$F$39,$AA180,IF($AA180='Control Panel'!$F$40,$AA180,IF($AA180='Control Panel'!$F$41,$AA180,"Error -- Availability entered in an incorrect format"))))))))</f>
        <v>N</v>
      </c>
    </row>
    <row r="181" spans="1:28" s="15" customFormat="1" ht="45" x14ac:dyDescent="0.25">
      <c r="A181" s="7">
        <v>169</v>
      </c>
      <c r="B181" s="390" t="s">
        <v>3933</v>
      </c>
      <c r="C181" s="391" t="s">
        <v>6</v>
      </c>
      <c r="D181" s="231"/>
      <c r="E181" s="268"/>
      <c r="F181" s="215" t="str">
        <f t="shared" si="4"/>
        <v>N/A</v>
      </c>
      <c r="G181" s="6"/>
      <c r="AA181" s="15" t="str">
        <f t="shared" si="5"/>
        <v/>
      </c>
      <c r="AB181" s="15" t="str">
        <f>IF(LEN($AA181)=0,"N",IF(LEN($AA181)&gt;1,"Error -- Availability entered in an incorrect format",IF($AA181='Control Panel'!$F$36,$AA181,IF($AA181='Control Panel'!$F$37,$AA181,IF($AA181='Control Panel'!$F$38,$AA181,IF($AA181='Control Panel'!$F$39,$AA181,IF($AA181='Control Panel'!$F$40,$AA181,IF($AA181='Control Panel'!$F$41,$AA181,"Error -- Availability entered in an incorrect format"))))))))</f>
        <v>N</v>
      </c>
    </row>
    <row r="182" spans="1:28" s="15" customFormat="1" ht="30" x14ac:dyDescent="0.25">
      <c r="A182" s="7">
        <v>170</v>
      </c>
      <c r="B182" s="390" t="s">
        <v>3934</v>
      </c>
      <c r="C182" s="391" t="s">
        <v>6</v>
      </c>
      <c r="D182" s="231"/>
      <c r="E182" s="268"/>
      <c r="F182" s="215" t="str">
        <f t="shared" si="4"/>
        <v>N/A</v>
      </c>
      <c r="G182" s="6"/>
      <c r="AA182" s="15" t="str">
        <f t="shared" si="5"/>
        <v/>
      </c>
      <c r="AB182" s="15" t="str">
        <f>IF(LEN($AA182)=0,"N",IF(LEN($AA182)&gt;1,"Error -- Availability entered in an incorrect format",IF($AA182='Control Panel'!$F$36,$AA182,IF($AA182='Control Panel'!$F$37,$AA182,IF($AA182='Control Panel'!$F$38,$AA182,IF($AA182='Control Panel'!$F$39,$AA182,IF($AA182='Control Panel'!$F$40,$AA182,IF($AA182='Control Panel'!$F$41,$AA182,"Error -- Availability entered in an incorrect format"))))))))</f>
        <v>N</v>
      </c>
    </row>
    <row r="183" spans="1:28" s="15" customFormat="1" ht="30" x14ac:dyDescent="0.25">
      <c r="A183" s="7">
        <v>171</v>
      </c>
      <c r="B183" s="390" t="s">
        <v>3935</v>
      </c>
      <c r="C183" s="391" t="s">
        <v>6</v>
      </c>
      <c r="D183" s="231"/>
      <c r="E183" s="268"/>
      <c r="F183" s="215" t="str">
        <f t="shared" si="4"/>
        <v>N/A</v>
      </c>
      <c r="G183" s="6"/>
      <c r="AA183" s="15" t="str">
        <f t="shared" si="5"/>
        <v/>
      </c>
      <c r="AB183" s="15" t="str">
        <f>IF(LEN($AA183)=0,"N",IF(LEN($AA183)&gt;1,"Error -- Availability entered in an incorrect format",IF($AA183='Control Panel'!$F$36,$AA183,IF($AA183='Control Panel'!$F$37,$AA183,IF($AA183='Control Panel'!$F$38,$AA183,IF($AA183='Control Panel'!$F$39,$AA183,IF($AA183='Control Panel'!$F$40,$AA183,IF($AA183='Control Panel'!$F$41,$AA183,"Error -- Availability entered in an incorrect format"))))))))</f>
        <v>N</v>
      </c>
    </row>
    <row r="184" spans="1:28" s="15" customFormat="1" ht="30" x14ac:dyDescent="0.25">
      <c r="A184" s="7">
        <v>172</v>
      </c>
      <c r="B184" s="390" t="s">
        <v>3936</v>
      </c>
      <c r="C184" s="391" t="s">
        <v>6</v>
      </c>
      <c r="D184" s="231"/>
      <c r="E184" s="268"/>
      <c r="F184" s="215" t="str">
        <f t="shared" si="4"/>
        <v>N/A</v>
      </c>
      <c r="G184" s="6"/>
      <c r="AA184" s="15" t="str">
        <f t="shared" si="5"/>
        <v/>
      </c>
      <c r="AB184" s="15" t="str">
        <f>IF(LEN($AA184)=0,"N",IF(LEN($AA184)&gt;1,"Error -- Availability entered in an incorrect format",IF($AA184='Control Panel'!$F$36,$AA184,IF($AA184='Control Panel'!$F$37,$AA184,IF($AA184='Control Panel'!$F$38,$AA184,IF($AA184='Control Panel'!$F$39,$AA184,IF($AA184='Control Panel'!$F$40,$AA184,IF($AA184='Control Panel'!$F$41,$AA184,"Error -- Availability entered in an incorrect format"))))))))</f>
        <v>N</v>
      </c>
    </row>
    <row r="185" spans="1:28" s="15" customFormat="1" x14ac:dyDescent="0.25">
      <c r="A185" s="7">
        <v>173</v>
      </c>
      <c r="B185" s="390" t="s">
        <v>3937</v>
      </c>
      <c r="C185" s="391" t="s">
        <v>6</v>
      </c>
      <c r="D185" s="231"/>
      <c r="E185" s="268"/>
      <c r="F185" s="215" t="str">
        <f t="shared" si="4"/>
        <v>N/A</v>
      </c>
      <c r="G185" s="6"/>
      <c r="AA185" s="15" t="str">
        <f t="shared" si="5"/>
        <v/>
      </c>
      <c r="AB185" s="15" t="str">
        <f>IF(LEN($AA185)=0,"N",IF(LEN($AA185)&gt;1,"Error -- Availability entered in an incorrect format",IF($AA185='Control Panel'!$F$36,$AA185,IF($AA185='Control Panel'!$F$37,$AA185,IF($AA185='Control Panel'!$F$38,$AA185,IF($AA185='Control Panel'!$F$39,$AA185,IF($AA185='Control Panel'!$F$40,$AA185,IF($AA185='Control Panel'!$F$41,$AA185,"Error -- Availability entered in an incorrect format"))))))))</f>
        <v>N</v>
      </c>
    </row>
    <row r="186" spans="1:28" s="15" customFormat="1" ht="30" x14ac:dyDescent="0.25">
      <c r="A186" s="7">
        <v>174</v>
      </c>
      <c r="B186" s="390" t="s">
        <v>3938</v>
      </c>
      <c r="C186" s="391" t="s">
        <v>6</v>
      </c>
      <c r="D186" s="231"/>
      <c r="E186" s="268"/>
      <c r="F186" s="215" t="str">
        <f t="shared" si="4"/>
        <v>N/A</v>
      </c>
      <c r="G186" s="6"/>
      <c r="AA186" s="15" t="str">
        <f t="shared" si="5"/>
        <v/>
      </c>
      <c r="AB186" s="15" t="str">
        <f>IF(LEN($AA186)=0,"N",IF(LEN($AA186)&gt;1,"Error -- Availability entered in an incorrect format",IF($AA186='Control Panel'!$F$36,$AA186,IF($AA186='Control Panel'!$F$37,$AA186,IF($AA186='Control Panel'!$F$38,$AA186,IF($AA186='Control Panel'!$F$39,$AA186,IF($AA186='Control Panel'!$F$40,$AA186,IF($AA186='Control Panel'!$F$41,$AA186,"Error -- Availability entered in an incorrect format"))))))))</f>
        <v>N</v>
      </c>
    </row>
    <row r="187" spans="1:28" s="15" customFormat="1" x14ac:dyDescent="0.25">
      <c r="A187" s="7">
        <v>175</v>
      </c>
      <c r="B187" s="282" t="s">
        <v>3939</v>
      </c>
      <c r="C187" s="391"/>
      <c r="D187" s="231"/>
      <c r="E187" s="268"/>
      <c r="F187" s="215" t="str">
        <f t="shared" si="4"/>
        <v>N/A</v>
      </c>
      <c r="G187" s="6"/>
      <c r="AA187" s="15" t="str">
        <f t="shared" si="5"/>
        <v/>
      </c>
      <c r="AB187" s="15" t="str">
        <f>IF(LEN($AA187)=0,"N",IF(LEN($AA187)&gt;1,"Error -- Availability entered in an incorrect format",IF($AA187='Control Panel'!$F$36,$AA187,IF($AA187='Control Panel'!$F$37,$AA187,IF($AA187='Control Panel'!$F$38,$AA187,IF($AA187='Control Panel'!$F$39,$AA187,IF($AA187='Control Panel'!$F$40,$AA187,IF($AA187='Control Panel'!$F$41,$AA187,"Error -- Availability entered in an incorrect format"))))))))</f>
        <v>N</v>
      </c>
    </row>
    <row r="188" spans="1:28" s="15" customFormat="1" x14ac:dyDescent="0.25">
      <c r="A188" s="7">
        <v>176</v>
      </c>
      <c r="B188" s="390" t="s">
        <v>3940</v>
      </c>
      <c r="C188" s="391" t="s">
        <v>5</v>
      </c>
      <c r="D188" s="231"/>
      <c r="E188" s="268"/>
      <c r="F188" s="215" t="str">
        <f t="shared" si="4"/>
        <v>N/A</v>
      </c>
      <c r="G188" s="6"/>
      <c r="AA188" s="15" t="str">
        <f t="shared" si="5"/>
        <v/>
      </c>
      <c r="AB188" s="15" t="str">
        <f>IF(LEN($AA188)=0,"N",IF(LEN($AA188)&gt;1,"Error -- Availability entered in an incorrect format",IF($AA188='Control Panel'!$F$36,$AA188,IF($AA188='Control Panel'!$F$37,$AA188,IF($AA188='Control Panel'!$F$38,$AA188,IF($AA188='Control Panel'!$F$39,$AA188,IF($AA188='Control Panel'!$F$40,$AA188,IF($AA188='Control Panel'!$F$41,$AA188,"Error -- Availability entered in an incorrect format"))))))))</f>
        <v>N</v>
      </c>
    </row>
    <row r="189" spans="1:28" s="15" customFormat="1" ht="30" x14ac:dyDescent="0.25">
      <c r="A189" s="7">
        <v>177</v>
      </c>
      <c r="B189" s="390" t="s">
        <v>3941</v>
      </c>
      <c r="C189" s="391" t="s">
        <v>5</v>
      </c>
      <c r="D189" s="231"/>
      <c r="E189" s="268"/>
      <c r="F189" s="215" t="str">
        <f t="shared" si="4"/>
        <v>N/A</v>
      </c>
      <c r="G189" s="6"/>
      <c r="AA189" s="15" t="str">
        <f t="shared" si="5"/>
        <v/>
      </c>
      <c r="AB189" s="15" t="str">
        <f>IF(LEN($AA189)=0,"N",IF(LEN($AA189)&gt;1,"Error -- Availability entered in an incorrect format",IF($AA189='Control Panel'!$F$36,$AA189,IF($AA189='Control Panel'!$F$37,$AA189,IF($AA189='Control Panel'!$F$38,$AA189,IF($AA189='Control Panel'!$F$39,$AA189,IF($AA189='Control Panel'!$F$40,$AA189,IF($AA189='Control Panel'!$F$41,$AA189,"Error -- Availability entered in an incorrect format"))))))))</f>
        <v>N</v>
      </c>
    </row>
    <row r="190" spans="1:28" s="15" customFormat="1" ht="30" x14ac:dyDescent="0.25">
      <c r="A190" s="7">
        <v>178</v>
      </c>
      <c r="B190" s="390" t="s">
        <v>3942</v>
      </c>
      <c r="C190" s="391" t="s">
        <v>6</v>
      </c>
      <c r="D190" s="231"/>
      <c r="E190" s="268"/>
      <c r="F190" s="215" t="str">
        <f t="shared" si="4"/>
        <v>N/A</v>
      </c>
      <c r="G190" s="6"/>
      <c r="AA190" s="15" t="str">
        <f t="shared" si="5"/>
        <v/>
      </c>
      <c r="AB190" s="15" t="str">
        <f>IF(LEN($AA190)=0,"N",IF(LEN($AA190)&gt;1,"Error -- Availability entered in an incorrect format",IF($AA190='Control Panel'!$F$36,$AA190,IF($AA190='Control Panel'!$F$37,$AA190,IF($AA190='Control Panel'!$F$38,$AA190,IF($AA190='Control Panel'!$F$39,$AA190,IF($AA190='Control Panel'!$F$40,$AA190,IF($AA190='Control Panel'!$F$41,$AA190,"Error -- Availability entered in an incorrect format"))))))))</f>
        <v>N</v>
      </c>
    </row>
    <row r="191" spans="1:28" s="15" customFormat="1" ht="30" x14ac:dyDescent="0.25">
      <c r="A191" s="7">
        <v>179</v>
      </c>
      <c r="B191" s="390" t="s">
        <v>3943</v>
      </c>
      <c r="C191" s="391" t="s">
        <v>6</v>
      </c>
      <c r="D191" s="231"/>
      <c r="E191" s="268"/>
      <c r="F191" s="215" t="str">
        <f t="shared" si="4"/>
        <v>N/A</v>
      </c>
      <c r="G191" s="6"/>
      <c r="AA191" s="15" t="str">
        <f t="shared" si="5"/>
        <v/>
      </c>
      <c r="AB191" s="15" t="str">
        <f>IF(LEN($AA191)=0,"N",IF(LEN($AA191)&gt;1,"Error -- Availability entered in an incorrect format",IF($AA191='Control Panel'!$F$36,$AA191,IF($AA191='Control Panel'!$F$37,$AA191,IF($AA191='Control Panel'!$F$38,$AA191,IF($AA191='Control Panel'!$F$39,$AA191,IF($AA191='Control Panel'!$F$40,$AA191,IF($AA191='Control Panel'!$F$41,$AA191,"Error -- Availability entered in an incorrect format"))))))))</f>
        <v>N</v>
      </c>
    </row>
    <row r="192" spans="1:28" s="15" customFormat="1" ht="60" x14ac:dyDescent="0.25">
      <c r="A192" s="7">
        <v>180</v>
      </c>
      <c r="B192" s="390" t="s">
        <v>3944</v>
      </c>
      <c r="C192" s="391" t="s">
        <v>5</v>
      </c>
      <c r="D192" s="231"/>
      <c r="E192" s="268"/>
      <c r="F192" s="215" t="str">
        <f t="shared" si="4"/>
        <v>N/A</v>
      </c>
      <c r="G192" s="6"/>
      <c r="AA192" s="15" t="str">
        <f t="shared" si="5"/>
        <v/>
      </c>
      <c r="AB192" s="15" t="str">
        <f>IF(LEN($AA192)=0,"N",IF(LEN($AA192)&gt;1,"Error -- Availability entered in an incorrect format",IF($AA192='Control Panel'!$F$36,$AA192,IF($AA192='Control Panel'!$F$37,$AA192,IF($AA192='Control Panel'!$F$38,$AA192,IF($AA192='Control Panel'!$F$39,$AA192,IF($AA192='Control Panel'!$F$40,$AA192,IF($AA192='Control Panel'!$F$41,$AA192,"Error -- Availability entered in an incorrect format"))))))))</f>
        <v>N</v>
      </c>
    </row>
    <row r="193" spans="1:28" s="15" customFormat="1" ht="45" x14ac:dyDescent="0.25">
      <c r="A193" s="7">
        <v>181</v>
      </c>
      <c r="B193" s="390" t="s">
        <v>3945</v>
      </c>
      <c r="C193" s="391" t="s">
        <v>5</v>
      </c>
      <c r="D193" s="231"/>
      <c r="E193" s="268"/>
      <c r="F193" s="215" t="str">
        <f t="shared" si="4"/>
        <v>N/A</v>
      </c>
      <c r="G193" s="6"/>
      <c r="AA193" s="15" t="str">
        <f t="shared" si="5"/>
        <v/>
      </c>
      <c r="AB193" s="15" t="str">
        <f>IF(LEN($AA193)=0,"N",IF(LEN($AA193)&gt;1,"Error -- Availability entered in an incorrect format",IF($AA193='Control Panel'!$F$36,$AA193,IF($AA193='Control Panel'!$F$37,$AA193,IF($AA193='Control Panel'!$F$38,$AA193,IF($AA193='Control Panel'!$F$39,$AA193,IF($AA193='Control Panel'!$F$40,$AA193,IF($AA193='Control Panel'!$F$41,$AA193,"Error -- Availability entered in an incorrect format"))))))))</f>
        <v>N</v>
      </c>
    </row>
    <row r="194" spans="1:28" s="15" customFormat="1" ht="30" x14ac:dyDescent="0.25">
      <c r="A194" s="7">
        <v>182</v>
      </c>
      <c r="B194" s="390" t="s">
        <v>2973</v>
      </c>
      <c r="C194" s="391" t="s">
        <v>5</v>
      </c>
      <c r="D194" s="231"/>
      <c r="E194" s="268"/>
      <c r="F194" s="215" t="str">
        <f t="shared" si="4"/>
        <v>N/A</v>
      </c>
      <c r="G194" s="6"/>
      <c r="AA194" s="15" t="str">
        <f t="shared" si="5"/>
        <v/>
      </c>
      <c r="AB194" s="15" t="str">
        <f>IF(LEN($AA194)=0,"N",IF(LEN($AA194)&gt;1,"Error -- Availability entered in an incorrect format",IF($AA194='Control Panel'!$F$36,$AA194,IF($AA194='Control Panel'!$F$37,$AA194,IF($AA194='Control Panel'!$F$38,$AA194,IF($AA194='Control Panel'!$F$39,$AA194,IF($AA194='Control Panel'!$F$40,$AA194,IF($AA194='Control Panel'!$F$41,$AA194,"Error -- Availability entered in an incorrect format"))))))))</f>
        <v>N</v>
      </c>
    </row>
    <row r="195" spans="1:28" s="15" customFormat="1" ht="30" x14ac:dyDescent="0.25">
      <c r="A195" s="7">
        <v>183</v>
      </c>
      <c r="B195" s="390" t="s">
        <v>3946</v>
      </c>
      <c r="C195" s="391" t="s">
        <v>6</v>
      </c>
      <c r="D195" s="231"/>
      <c r="E195" s="268"/>
      <c r="F195" s="215" t="str">
        <f t="shared" si="4"/>
        <v>N/A</v>
      </c>
      <c r="G195" s="6"/>
      <c r="AA195" s="15" t="str">
        <f t="shared" si="5"/>
        <v/>
      </c>
      <c r="AB195" s="15" t="str">
        <f>IF(LEN($AA195)=0,"N",IF(LEN($AA195)&gt;1,"Error -- Availability entered in an incorrect format",IF($AA195='Control Panel'!$F$36,$AA195,IF($AA195='Control Panel'!$F$37,$AA195,IF($AA195='Control Panel'!$F$38,$AA195,IF($AA195='Control Panel'!$F$39,$AA195,IF($AA195='Control Panel'!$F$40,$AA195,IF($AA195='Control Panel'!$F$41,$AA195,"Error -- Availability entered in an incorrect format"))))))))</f>
        <v>N</v>
      </c>
    </row>
    <row r="196" spans="1:28" s="15" customFormat="1" ht="45" x14ac:dyDescent="0.25">
      <c r="A196" s="7">
        <v>184</v>
      </c>
      <c r="B196" s="390" t="s">
        <v>3947</v>
      </c>
      <c r="C196" s="391" t="s">
        <v>5</v>
      </c>
      <c r="D196" s="231"/>
      <c r="E196" s="268"/>
      <c r="F196" s="215" t="str">
        <f t="shared" si="4"/>
        <v>N/A</v>
      </c>
      <c r="G196" s="6"/>
      <c r="AA196" s="15" t="str">
        <f t="shared" si="5"/>
        <v/>
      </c>
      <c r="AB196" s="15" t="str">
        <f>IF(LEN($AA196)=0,"N",IF(LEN($AA196)&gt;1,"Error -- Availability entered in an incorrect format",IF($AA196='Control Panel'!$F$36,$AA196,IF($AA196='Control Panel'!$F$37,$AA196,IF($AA196='Control Panel'!$F$38,$AA196,IF($AA196='Control Panel'!$F$39,$AA196,IF($AA196='Control Panel'!$F$40,$AA196,IF($AA196='Control Panel'!$F$41,$AA196,"Error -- Availability entered in an incorrect format"))))))))</f>
        <v>N</v>
      </c>
    </row>
    <row r="197" spans="1:28" s="15" customFormat="1" ht="30" x14ac:dyDescent="0.25">
      <c r="A197" s="7">
        <v>185</v>
      </c>
      <c r="B197" s="390" t="s">
        <v>3948</v>
      </c>
      <c r="C197" s="391" t="s">
        <v>6</v>
      </c>
      <c r="D197" s="231"/>
      <c r="E197" s="268"/>
      <c r="F197" s="215" t="str">
        <f t="shared" si="4"/>
        <v>N/A</v>
      </c>
      <c r="G197" s="6"/>
      <c r="AA197" s="15" t="str">
        <f t="shared" si="5"/>
        <v/>
      </c>
      <c r="AB197" s="15" t="str">
        <f>IF(LEN($AA197)=0,"N",IF(LEN($AA197)&gt;1,"Error -- Availability entered in an incorrect format",IF($AA197='Control Panel'!$F$36,$AA197,IF($AA197='Control Panel'!$F$37,$AA197,IF($AA197='Control Panel'!$F$38,$AA197,IF($AA197='Control Panel'!$F$39,$AA197,IF($AA197='Control Panel'!$F$40,$AA197,IF($AA197='Control Panel'!$F$41,$AA197,"Error -- Availability entered in an incorrect format"))))))))</f>
        <v>N</v>
      </c>
    </row>
    <row r="198" spans="1:28" s="15" customFormat="1" ht="45" x14ac:dyDescent="0.25">
      <c r="A198" s="7">
        <v>186</v>
      </c>
      <c r="B198" s="390" t="s">
        <v>3949</v>
      </c>
      <c r="C198" s="391" t="s">
        <v>6</v>
      </c>
      <c r="D198" s="231"/>
      <c r="E198" s="268"/>
      <c r="F198" s="215" t="str">
        <f t="shared" si="4"/>
        <v>N/A</v>
      </c>
      <c r="G198" s="6"/>
      <c r="AA198" s="15" t="str">
        <f t="shared" si="5"/>
        <v/>
      </c>
      <c r="AB198" s="15" t="str">
        <f>IF(LEN($AA198)=0,"N",IF(LEN($AA198)&gt;1,"Error -- Availability entered in an incorrect format",IF($AA198='Control Panel'!$F$36,$AA198,IF($AA198='Control Panel'!$F$37,$AA198,IF($AA198='Control Panel'!$F$38,$AA198,IF($AA198='Control Panel'!$F$39,$AA198,IF($AA198='Control Panel'!$F$40,$AA198,IF($AA198='Control Panel'!$F$41,$AA198,"Error -- Availability entered in an incorrect format"))))))))</f>
        <v>N</v>
      </c>
    </row>
    <row r="199" spans="1:28" s="15" customFormat="1" ht="30" x14ac:dyDescent="0.25">
      <c r="A199" s="7">
        <v>187</v>
      </c>
      <c r="B199" s="390" t="s">
        <v>3950</v>
      </c>
      <c r="C199" s="391" t="s">
        <v>5</v>
      </c>
      <c r="D199" s="231"/>
      <c r="E199" s="268"/>
      <c r="F199" s="215" t="str">
        <f t="shared" si="4"/>
        <v>N/A</v>
      </c>
      <c r="G199" s="6"/>
      <c r="AA199" s="15" t="str">
        <f t="shared" si="5"/>
        <v/>
      </c>
      <c r="AB199" s="15" t="str">
        <f>IF(LEN($AA199)=0,"N",IF(LEN($AA199)&gt;1,"Error -- Availability entered in an incorrect format",IF($AA199='Control Panel'!$F$36,$AA199,IF($AA199='Control Panel'!$F$37,$AA199,IF($AA199='Control Panel'!$F$38,$AA199,IF($AA199='Control Panel'!$F$39,$AA199,IF($AA199='Control Panel'!$F$40,$AA199,IF($AA199='Control Panel'!$F$41,$AA199,"Error -- Availability entered in an incorrect format"))))))))</f>
        <v>N</v>
      </c>
    </row>
    <row r="200" spans="1:28" s="15" customFormat="1" ht="30" x14ac:dyDescent="0.25">
      <c r="A200" s="7">
        <v>188</v>
      </c>
      <c r="B200" s="390" t="s">
        <v>3951</v>
      </c>
      <c r="C200" s="391" t="s">
        <v>5</v>
      </c>
      <c r="D200" s="231"/>
      <c r="E200" s="268"/>
      <c r="F200" s="215" t="str">
        <f t="shared" si="4"/>
        <v>N/A</v>
      </c>
      <c r="G200" s="6"/>
      <c r="AA200" s="15" t="str">
        <f t="shared" si="5"/>
        <v/>
      </c>
      <c r="AB200" s="15" t="str">
        <f>IF(LEN($AA200)=0,"N",IF(LEN($AA200)&gt;1,"Error -- Availability entered in an incorrect format",IF($AA200='Control Panel'!$F$36,$AA200,IF($AA200='Control Panel'!$F$37,$AA200,IF($AA200='Control Panel'!$F$38,$AA200,IF($AA200='Control Panel'!$F$39,$AA200,IF($AA200='Control Panel'!$F$40,$AA200,IF($AA200='Control Panel'!$F$41,$AA200,"Error -- Availability entered in an incorrect format"))))))))</f>
        <v>N</v>
      </c>
    </row>
    <row r="201" spans="1:28" s="15" customFormat="1" ht="45" x14ac:dyDescent="0.25">
      <c r="A201" s="7">
        <v>189</v>
      </c>
      <c r="B201" s="390" t="s">
        <v>3952</v>
      </c>
      <c r="C201" s="391" t="s">
        <v>5</v>
      </c>
      <c r="D201" s="231"/>
      <c r="E201" s="268"/>
      <c r="F201" s="215" t="str">
        <f t="shared" si="4"/>
        <v>N/A</v>
      </c>
      <c r="G201" s="6"/>
      <c r="AA201" s="15" t="str">
        <f t="shared" si="5"/>
        <v/>
      </c>
      <c r="AB201" s="15" t="str">
        <f>IF(LEN($AA201)=0,"N",IF(LEN($AA201)&gt;1,"Error -- Availability entered in an incorrect format",IF($AA201='Control Panel'!$F$36,$AA201,IF($AA201='Control Panel'!$F$37,$AA201,IF($AA201='Control Panel'!$F$38,$AA201,IF($AA201='Control Panel'!$F$39,$AA201,IF($AA201='Control Panel'!$F$40,$AA201,IF($AA201='Control Panel'!$F$41,$AA201,"Error -- Availability entered in an incorrect format"))))))))</f>
        <v>N</v>
      </c>
    </row>
    <row r="202" spans="1:28" s="15" customFormat="1" ht="30" x14ac:dyDescent="0.25">
      <c r="A202" s="7">
        <v>190</v>
      </c>
      <c r="B202" s="390" t="s">
        <v>3953</v>
      </c>
      <c r="C202" s="391" t="s">
        <v>5</v>
      </c>
      <c r="D202" s="231"/>
      <c r="E202" s="268"/>
      <c r="F202" s="215" t="str">
        <f t="shared" si="4"/>
        <v>N/A</v>
      </c>
      <c r="G202" s="6"/>
      <c r="AA202" s="15" t="str">
        <f t="shared" si="5"/>
        <v/>
      </c>
      <c r="AB202" s="15" t="str">
        <f>IF(LEN($AA202)=0,"N",IF(LEN($AA202)&gt;1,"Error -- Availability entered in an incorrect format",IF($AA202='Control Panel'!$F$36,$AA202,IF($AA202='Control Panel'!$F$37,$AA202,IF($AA202='Control Panel'!$F$38,$AA202,IF($AA202='Control Panel'!$F$39,$AA202,IF($AA202='Control Panel'!$F$40,$AA202,IF($AA202='Control Panel'!$F$41,$AA202,"Error -- Availability entered in an incorrect format"))))))))</f>
        <v>N</v>
      </c>
    </row>
    <row r="203" spans="1:28" s="15" customFormat="1" ht="30" x14ac:dyDescent="0.25">
      <c r="A203" s="7">
        <v>191</v>
      </c>
      <c r="B203" s="390" t="s">
        <v>3954</v>
      </c>
      <c r="C203" s="391" t="s">
        <v>6</v>
      </c>
      <c r="D203" s="231"/>
      <c r="E203" s="268"/>
      <c r="F203" s="215" t="str">
        <f t="shared" si="4"/>
        <v>N/A</v>
      </c>
      <c r="G203" s="6"/>
      <c r="AA203" s="15" t="str">
        <f t="shared" si="5"/>
        <v/>
      </c>
      <c r="AB203" s="15" t="str">
        <f>IF(LEN($AA203)=0,"N",IF(LEN($AA203)&gt;1,"Error -- Availability entered in an incorrect format",IF($AA203='Control Panel'!$F$36,$AA203,IF($AA203='Control Panel'!$F$37,$AA203,IF($AA203='Control Panel'!$F$38,$AA203,IF($AA203='Control Panel'!$F$39,$AA203,IF($AA203='Control Panel'!$F$40,$AA203,IF($AA203='Control Panel'!$F$41,$AA203,"Error -- Availability entered in an incorrect format"))))))))</f>
        <v>N</v>
      </c>
    </row>
    <row r="204" spans="1:28" s="15" customFormat="1" ht="60" x14ac:dyDescent="0.25">
      <c r="A204" s="7">
        <v>192</v>
      </c>
      <c r="B204" s="390" t="s">
        <v>3955</v>
      </c>
      <c r="C204" s="391" t="s">
        <v>7</v>
      </c>
      <c r="D204" s="231"/>
      <c r="E204" s="268"/>
      <c r="F204" s="215" t="str">
        <f t="shared" si="4"/>
        <v>N/A</v>
      </c>
      <c r="G204" s="6"/>
      <c r="AA204" s="15" t="str">
        <f t="shared" si="5"/>
        <v/>
      </c>
      <c r="AB204" s="15" t="str">
        <f>IF(LEN($AA204)=0,"N",IF(LEN($AA204)&gt;1,"Error -- Availability entered in an incorrect format",IF($AA204='Control Panel'!$F$36,$AA204,IF($AA204='Control Panel'!$F$37,$AA204,IF($AA204='Control Panel'!$F$38,$AA204,IF($AA204='Control Panel'!$F$39,$AA204,IF($AA204='Control Panel'!$F$40,$AA204,IF($AA204='Control Panel'!$F$41,$AA204,"Error -- Availability entered in an incorrect format"))))))))</f>
        <v>N</v>
      </c>
    </row>
    <row r="205" spans="1:28" s="15" customFormat="1" ht="30" x14ac:dyDescent="0.25">
      <c r="A205" s="7">
        <v>193</v>
      </c>
      <c r="B205" s="390" t="s">
        <v>3956</v>
      </c>
      <c r="C205" s="391" t="s">
        <v>6</v>
      </c>
      <c r="D205" s="231"/>
      <c r="E205" s="268"/>
      <c r="F205" s="215" t="str">
        <f t="shared" si="4"/>
        <v>N/A</v>
      </c>
      <c r="G205" s="6"/>
      <c r="AA205" s="15" t="str">
        <f t="shared" si="5"/>
        <v/>
      </c>
      <c r="AB205" s="15" t="str">
        <f>IF(LEN($AA205)=0,"N",IF(LEN($AA205)&gt;1,"Error -- Availability entered in an incorrect format",IF($AA205='Control Panel'!$F$36,$AA205,IF($AA205='Control Panel'!$F$37,$AA205,IF($AA205='Control Panel'!$F$38,$AA205,IF($AA205='Control Panel'!$F$39,$AA205,IF($AA205='Control Panel'!$F$40,$AA205,IF($AA205='Control Panel'!$F$41,$AA205,"Error -- Availability entered in an incorrect format"))))))))</f>
        <v>N</v>
      </c>
    </row>
    <row r="206" spans="1:28" s="15" customFormat="1" x14ac:dyDescent="0.25">
      <c r="A206" s="7">
        <v>194</v>
      </c>
      <c r="B206" s="282" t="s">
        <v>3957</v>
      </c>
      <c r="C206" s="391"/>
      <c r="D206" s="231"/>
      <c r="E206" s="268"/>
      <c r="F206" s="215" t="str">
        <f t="shared" ref="F206:F263" si="6">IF($D$10=$A$9,"N/A",$D$10)</f>
        <v>N/A</v>
      </c>
      <c r="G206" s="6"/>
      <c r="AA206" s="15" t="str">
        <f t="shared" ref="AA206:AA263" si="7">TRIM($D206)</f>
        <v/>
      </c>
      <c r="AB206" s="15" t="str">
        <f>IF(LEN($AA206)=0,"N",IF(LEN($AA206)&gt;1,"Error -- Availability entered in an incorrect format",IF($AA206='Control Panel'!$F$36,$AA206,IF($AA206='Control Panel'!$F$37,$AA206,IF($AA206='Control Panel'!$F$38,$AA206,IF($AA206='Control Panel'!$F$39,$AA206,IF($AA206='Control Panel'!$F$40,$AA206,IF($AA206='Control Panel'!$F$41,$AA206,"Error -- Availability entered in an incorrect format"))))))))</f>
        <v>N</v>
      </c>
    </row>
    <row r="207" spans="1:28" s="15" customFormat="1" x14ac:dyDescent="0.25">
      <c r="A207" s="7">
        <v>195</v>
      </c>
      <c r="B207" s="390" t="s">
        <v>3958</v>
      </c>
      <c r="C207" s="391" t="s">
        <v>7</v>
      </c>
      <c r="D207" s="231"/>
      <c r="E207" s="268"/>
      <c r="F207" s="215" t="str">
        <f t="shared" si="6"/>
        <v>N/A</v>
      </c>
      <c r="G207" s="6"/>
      <c r="AA207" s="15" t="str">
        <f t="shared" si="7"/>
        <v/>
      </c>
      <c r="AB207" s="15" t="str">
        <f>IF(LEN($AA207)=0,"N",IF(LEN($AA207)&gt;1,"Error -- Availability entered in an incorrect format",IF($AA207='Control Panel'!$F$36,$AA207,IF($AA207='Control Panel'!$F$37,$AA207,IF($AA207='Control Panel'!$F$38,$AA207,IF($AA207='Control Panel'!$F$39,$AA207,IF($AA207='Control Panel'!$F$40,$AA207,IF($AA207='Control Panel'!$F$41,$AA207,"Error -- Availability entered in an incorrect format"))))))))</f>
        <v>N</v>
      </c>
    </row>
    <row r="208" spans="1:28" s="15" customFormat="1" ht="45" x14ac:dyDescent="0.25">
      <c r="A208" s="7">
        <v>196</v>
      </c>
      <c r="B208" s="390" t="s">
        <v>3959</v>
      </c>
      <c r="C208" s="391" t="s">
        <v>7</v>
      </c>
      <c r="D208" s="231"/>
      <c r="E208" s="268"/>
      <c r="F208" s="215" t="str">
        <f t="shared" si="6"/>
        <v>N/A</v>
      </c>
      <c r="G208" s="6"/>
      <c r="AA208" s="15" t="str">
        <f t="shared" si="7"/>
        <v/>
      </c>
      <c r="AB208" s="15" t="str">
        <f>IF(LEN($AA208)=0,"N",IF(LEN($AA208)&gt;1,"Error -- Availability entered in an incorrect format",IF($AA208='Control Panel'!$F$36,$AA208,IF($AA208='Control Panel'!$F$37,$AA208,IF($AA208='Control Panel'!$F$38,$AA208,IF($AA208='Control Panel'!$F$39,$AA208,IF($AA208='Control Panel'!$F$40,$AA208,IF($AA208='Control Panel'!$F$41,$AA208,"Error -- Availability entered in an incorrect format"))))))))</f>
        <v>N</v>
      </c>
    </row>
    <row r="209" spans="1:28" s="15" customFormat="1" ht="30" x14ac:dyDescent="0.25">
      <c r="A209" s="7">
        <v>197</v>
      </c>
      <c r="B209" s="390" t="s">
        <v>3960</v>
      </c>
      <c r="C209" s="391" t="s">
        <v>7</v>
      </c>
      <c r="D209" s="231"/>
      <c r="E209" s="268"/>
      <c r="F209" s="215" t="str">
        <f t="shared" si="6"/>
        <v>N/A</v>
      </c>
      <c r="G209" s="6"/>
      <c r="AA209" s="15" t="str">
        <f t="shared" si="7"/>
        <v/>
      </c>
      <c r="AB209" s="15" t="str">
        <f>IF(LEN($AA209)=0,"N",IF(LEN($AA209)&gt;1,"Error -- Availability entered in an incorrect format",IF($AA209='Control Panel'!$F$36,$AA209,IF($AA209='Control Panel'!$F$37,$AA209,IF($AA209='Control Panel'!$F$38,$AA209,IF($AA209='Control Panel'!$F$39,$AA209,IF($AA209='Control Panel'!$F$40,$AA209,IF($AA209='Control Panel'!$F$41,$AA209,"Error -- Availability entered in an incorrect format"))))))))</f>
        <v>N</v>
      </c>
    </row>
    <row r="210" spans="1:28" s="15" customFormat="1" ht="30" x14ac:dyDescent="0.25">
      <c r="A210" s="7">
        <v>198</v>
      </c>
      <c r="B210" s="390" t="s">
        <v>3961</v>
      </c>
      <c r="C210" s="391" t="s">
        <v>7</v>
      </c>
      <c r="D210" s="231"/>
      <c r="E210" s="268"/>
      <c r="F210" s="215" t="str">
        <f t="shared" si="6"/>
        <v>N/A</v>
      </c>
      <c r="G210" s="6"/>
      <c r="AA210" s="15" t="str">
        <f t="shared" si="7"/>
        <v/>
      </c>
      <c r="AB210" s="15" t="str">
        <f>IF(LEN($AA210)=0,"N",IF(LEN($AA210)&gt;1,"Error -- Availability entered in an incorrect format",IF($AA210='Control Panel'!$F$36,$AA210,IF($AA210='Control Panel'!$F$37,$AA210,IF($AA210='Control Panel'!$F$38,$AA210,IF($AA210='Control Panel'!$F$39,$AA210,IF($AA210='Control Panel'!$F$40,$AA210,IF($AA210='Control Panel'!$F$41,$AA210,"Error -- Availability entered in an incorrect format"))))))))</f>
        <v>N</v>
      </c>
    </row>
    <row r="211" spans="1:28" s="15" customFormat="1" ht="30" x14ac:dyDescent="0.25">
      <c r="A211" s="7">
        <v>199</v>
      </c>
      <c r="B211" s="390" t="s">
        <v>3962</v>
      </c>
      <c r="C211" s="391" t="s">
        <v>7</v>
      </c>
      <c r="D211" s="231"/>
      <c r="E211" s="268"/>
      <c r="F211" s="215" t="str">
        <f t="shared" si="6"/>
        <v>N/A</v>
      </c>
      <c r="G211" s="6"/>
      <c r="AA211" s="15" t="str">
        <f t="shared" si="7"/>
        <v/>
      </c>
      <c r="AB211" s="15" t="str">
        <f>IF(LEN($AA211)=0,"N",IF(LEN($AA211)&gt;1,"Error -- Availability entered in an incorrect format",IF($AA211='Control Panel'!$F$36,$AA211,IF($AA211='Control Panel'!$F$37,$AA211,IF($AA211='Control Panel'!$F$38,$AA211,IF($AA211='Control Panel'!$F$39,$AA211,IF($AA211='Control Panel'!$F$40,$AA211,IF($AA211='Control Panel'!$F$41,$AA211,"Error -- Availability entered in an incorrect format"))))))))</f>
        <v>N</v>
      </c>
    </row>
    <row r="212" spans="1:28" s="15" customFormat="1" ht="30" x14ac:dyDescent="0.25">
      <c r="A212" s="7">
        <v>200</v>
      </c>
      <c r="B212" s="390" t="s">
        <v>3963</v>
      </c>
      <c r="C212" s="391" t="s">
        <v>6</v>
      </c>
      <c r="D212" s="231"/>
      <c r="E212" s="268"/>
      <c r="F212" s="215" t="str">
        <f t="shared" si="6"/>
        <v>N/A</v>
      </c>
      <c r="G212" s="6"/>
      <c r="AA212" s="15" t="str">
        <f t="shared" si="7"/>
        <v/>
      </c>
      <c r="AB212" s="15" t="str">
        <f>IF(LEN($AA212)=0,"N",IF(LEN($AA212)&gt;1,"Error -- Availability entered in an incorrect format",IF($AA212='Control Panel'!$F$36,$AA212,IF($AA212='Control Panel'!$F$37,$AA212,IF($AA212='Control Panel'!$F$38,$AA212,IF($AA212='Control Panel'!$F$39,$AA212,IF($AA212='Control Panel'!$F$40,$AA212,IF($AA212='Control Panel'!$F$41,$AA212,"Error -- Availability entered in an incorrect format"))))))))</f>
        <v>N</v>
      </c>
    </row>
    <row r="213" spans="1:28" s="15" customFormat="1" ht="45" x14ac:dyDescent="0.25">
      <c r="A213" s="7">
        <v>201</v>
      </c>
      <c r="B213" s="390" t="s">
        <v>3964</v>
      </c>
      <c r="C213" s="391" t="s">
        <v>7</v>
      </c>
      <c r="D213" s="231"/>
      <c r="E213" s="268"/>
      <c r="F213" s="215" t="str">
        <f t="shared" si="6"/>
        <v>N/A</v>
      </c>
      <c r="G213" s="6"/>
      <c r="AA213" s="15" t="str">
        <f t="shared" si="7"/>
        <v/>
      </c>
      <c r="AB213" s="15" t="str">
        <f>IF(LEN($AA213)=0,"N",IF(LEN($AA213)&gt;1,"Error -- Availability entered in an incorrect format",IF($AA213='Control Panel'!$F$36,$AA213,IF($AA213='Control Panel'!$F$37,$AA213,IF($AA213='Control Panel'!$F$38,$AA213,IF($AA213='Control Panel'!$F$39,$AA213,IF($AA213='Control Panel'!$F$40,$AA213,IF($AA213='Control Panel'!$F$41,$AA213,"Error -- Availability entered in an incorrect format"))))))))</f>
        <v>N</v>
      </c>
    </row>
    <row r="214" spans="1:28" s="15" customFormat="1" ht="30" x14ac:dyDescent="0.25">
      <c r="A214" s="7">
        <v>202</v>
      </c>
      <c r="B214" s="390" t="s">
        <v>3965</v>
      </c>
      <c r="C214" s="391" t="s">
        <v>7</v>
      </c>
      <c r="D214" s="231"/>
      <c r="E214" s="268"/>
      <c r="F214" s="215" t="str">
        <f t="shared" si="6"/>
        <v>N/A</v>
      </c>
      <c r="G214" s="6"/>
      <c r="AA214" s="15" t="str">
        <f t="shared" si="7"/>
        <v/>
      </c>
      <c r="AB214" s="15" t="str">
        <f>IF(LEN($AA214)=0,"N",IF(LEN($AA214)&gt;1,"Error -- Availability entered in an incorrect format",IF($AA214='Control Panel'!$F$36,$AA214,IF($AA214='Control Panel'!$F$37,$AA214,IF($AA214='Control Panel'!$F$38,$AA214,IF($AA214='Control Panel'!$F$39,$AA214,IF($AA214='Control Panel'!$F$40,$AA214,IF($AA214='Control Panel'!$F$41,$AA214,"Error -- Availability entered in an incorrect format"))))))))</f>
        <v>N</v>
      </c>
    </row>
    <row r="215" spans="1:28" s="15" customFormat="1" ht="30" x14ac:dyDescent="0.25">
      <c r="A215" s="7">
        <v>203</v>
      </c>
      <c r="B215" s="390" t="s">
        <v>3966</v>
      </c>
      <c r="C215" s="391" t="s">
        <v>7</v>
      </c>
      <c r="D215" s="231"/>
      <c r="E215" s="268"/>
      <c r="F215" s="215" t="str">
        <f t="shared" si="6"/>
        <v>N/A</v>
      </c>
      <c r="G215" s="6"/>
      <c r="AA215" s="15" t="str">
        <f t="shared" si="7"/>
        <v/>
      </c>
      <c r="AB215" s="15" t="str">
        <f>IF(LEN($AA215)=0,"N",IF(LEN($AA215)&gt;1,"Error -- Availability entered in an incorrect format",IF($AA215='Control Panel'!$F$36,$AA215,IF($AA215='Control Panel'!$F$37,$AA215,IF($AA215='Control Panel'!$F$38,$AA215,IF($AA215='Control Panel'!$F$39,$AA215,IF($AA215='Control Panel'!$F$40,$AA215,IF($AA215='Control Panel'!$F$41,$AA215,"Error -- Availability entered in an incorrect format"))))))))</f>
        <v>N</v>
      </c>
    </row>
    <row r="216" spans="1:28" s="15" customFormat="1" ht="30" x14ac:dyDescent="0.25">
      <c r="A216" s="7">
        <v>204</v>
      </c>
      <c r="B216" s="390" t="s">
        <v>3967</v>
      </c>
      <c r="C216" s="391" t="s">
        <v>7</v>
      </c>
      <c r="D216" s="231"/>
      <c r="E216" s="268"/>
      <c r="F216" s="215" t="str">
        <f t="shared" si="6"/>
        <v>N/A</v>
      </c>
      <c r="G216" s="6"/>
      <c r="AA216" s="15" t="str">
        <f t="shared" si="7"/>
        <v/>
      </c>
      <c r="AB216" s="15" t="str">
        <f>IF(LEN($AA216)=0,"N",IF(LEN($AA216)&gt;1,"Error -- Availability entered in an incorrect format",IF($AA216='Control Panel'!$F$36,$AA216,IF($AA216='Control Panel'!$F$37,$AA216,IF($AA216='Control Panel'!$F$38,$AA216,IF($AA216='Control Panel'!$F$39,$AA216,IF($AA216='Control Panel'!$F$40,$AA216,IF($AA216='Control Panel'!$F$41,$AA216,"Error -- Availability entered in an incorrect format"))))))))</f>
        <v>N</v>
      </c>
    </row>
    <row r="217" spans="1:28" s="15" customFormat="1" ht="30" x14ac:dyDescent="0.25">
      <c r="A217" s="7">
        <v>205</v>
      </c>
      <c r="B217" s="390" t="s">
        <v>3968</v>
      </c>
      <c r="C217" s="391" t="s">
        <v>5</v>
      </c>
      <c r="D217" s="231"/>
      <c r="E217" s="268"/>
      <c r="F217" s="215" t="str">
        <f t="shared" si="6"/>
        <v>N/A</v>
      </c>
      <c r="G217" s="6"/>
      <c r="AA217" s="15" t="str">
        <f t="shared" si="7"/>
        <v/>
      </c>
      <c r="AB217" s="15" t="str">
        <f>IF(LEN($AA217)=0,"N",IF(LEN($AA217)&gt;1,"Error -- Availability entered in an incorrect format",IF($AA217='Control Panel'!$F$36,$AA217,IF($AA217='Control Panel'!$F$37,$AA217,IF($AA217='Control Panel'!$F$38,$AA217,IF($AA217='Control Panel'!$F$39,$AA217,IF($AA217='Control Panel'!$F$40,$AA217,IF($AA217='Control Panel'!$F$41,$AA217,"Error -- Availability entered in an incorrect format"))))))))</f>
        <v>N</v>
      </c>
    </row>
    <row r="218" spans="1:28" s="15" customFormat="1" ht="30" x14ac:dyDescent="0.25">
      <c r="A218" s="7">
        <v>206</v>
      </c>
      <c r="B218" s="390" t="s">
        <v>3969</v>
      </c>
      <c r="C218" s="391" t="s">
        <v>7</v>
      </c>
      <c r="D218" s="231"/>
      <c r="E218" s="268"/>
      <c r="F218" s="215" t="str">
        <f t="shared" si="6"/>
        <v>N/A</v>
      </c>
      <c r="G218" s="6"/>
      <c r="AA218" s="15" t="str">
        <f t="shared" si="7"/>
        <v/>
      </c>
      <c r="AB218" s="15" t="str">
        <f>IF(LEN($AA218)=0,"N",IF(LEN($AA218)&gt;1,"Error -- Availability entered in an incorrect format",IF($AA218='Control Panel'!$F$36,$AA218,IF($AA218='Control Panel'!$F$37,$AA218,IF($AA218='Control Panel'!$F$38,$AA218,IF($AA218='Control Panel'!$F$39,$AA218,IF($AA218='Control Panel'!$F$40,$AA218,IF($AA218='Control Panel'!$F$41,$AA218,"Error -- Availability entered in an incorrect format"))))))))</f>
        <v>N</v>
      </c>
    </row>
    <row r="219" spans="1:28" s="15" customFormat="1" x14ac:dyDescent="0.25">
      <c r="A219" s="7">
        <v>207</v>
      </c>
      <c r="B219" s="390" t="s">
        <v>3970</v>
      </c>
      <c r="C219" s="391" t="s">
        <v>5</v>
      </c>
      <c r="D219" s="231"/>
      <c r="E219" s="268"/>
      <c r="F219" s="215" t="str">
        <f t="shared" si="6"/>
        <v>N/A</v>
      </c>
      <c r="G219" s="6"/>
      <c r="AA219" s="15" t="str">
        <f t="shared" si="7"/>
        <v/>
      </c>
      <c r="AB219" s="15" t="str">
        <f>IF(LEN($AA219)=0,"N",IF(LEN($AA219)&gt;1,"Error -- Availability entered in an incorrect format",IF($AA219='Control Panel'!$F$36,$AA219,IF($AA219='Control Panel'!$F$37,$AA219,IF($AA219='Control Panel'!$F$38,$AA219,IF($AA219='Control Panel'!$F$39,$AA219,IF($AA219='Control Panel'!$F$40,$AA219,IF($AA219='Control Panel'!$F$41,$AA219,"Error -- Availability entered in an incorrect format"))))))))</f>
        <v>N</v>
      </c>
    </row>
    <row r="220" spans="1:28" s="15" customFormat="1" ht="30" x14ac:dyDescent="0.25">
      <c r="A220" s="7">
        <v>208</v>
      </c>
      <c r="B220" s="390" t="s">
        <v>3971</v>
      </c>
      <c r="C220" s="391" t="s">
        <v>7</v>
      </c>
      <c r="D220" s="231"/>
      <c r="E220" s="268"/>
      <c r="F220" s="215" t="str">
        <f t="shared" si="6"/>
        <v>N/A</v>
      </c>
      <c r="G220" s="6"/>
      <c r="AA220" s="15" t="str">
        <f t="shared" si="7"/>
        <v/>
      </c>
      <c r="AB220" s="15" t="str">
        <f>IF(LEN($AA220)=0,"N",IF(LEN($AA220)&gt;1,"Error -- Availability entered in an incorrect format",IF($AA220='Control Panel'!$F$36,$AA220,IF($AA220='Control Panel'!$F$37,$AA220,IF($AA220='Control Panel'!$F$38,$AA220,IF($AA220='Control Panel'!$F$39,$AA220,IF($AA220='Control Panel'!$F$40,$AA220,IF($AA220='Control Panel'!$F$41,$AA220,"Error -- Availability entered in an incorrect format"))))))))</f>
        <v>N</v>
      </c>
    </row>
    <row r="221" spans="1:28" s="15" customFormat="1" ht="30" x14ac:dyDescent="0.25">
      <c r="A221" s="7">
        <v>209</v>
      </c>
      <c r="B221" s="390" t="s">
        <v>3972</v>
      </c>
      <c r="C221" s="391" t="s">
        <v>7</v>
      </c>
      <c r="D221" s="231"/>
      <c r="E221" s="268"/>
      <c r="F221" s="215" t="str">
        <f t="shared" si="6"/>
        <v>N/A</v>
      </c>
      <c r="G221" s="6"/>
      <c r="AA221" s="15" t="str">
        <f t="shared" si="7"/>
        <v/>
      </c>
      <c r="AB221" s="15" t="str">
        <f>IF(LEN($AA221)=0,"N",IF(LEN($AA221)&gt;1,"Error -- Availability entered in an incorrect format",IF($AA221='Control Panel'!$F$36,$AA221,IF($AA221='Control Panel'!$F$37,$AA221,IF($AA221='Control Panel'!$F$38,$AA221,IF($AA221='Control Panel'!$F$39,$AA221,IF($AA221='Control Panel'!$F$40,$AA221,IF($AA221='Control Panel'!$F$41,$AA221,"Error -- Availability entered in an incorrect format"))))))))</f>
        <v>N</v>
      </c>
    </row>
    <row r="222" spans="1:28" s="15" customFormat="1" ht="30" x14ac:dyDescent="0.25">
      <c r="A222" s="7">
        <v>210</v>
      </c>
      <c r="B222" s="390" t="s">
        <v>3973</v>
      </c>
      <c r="C222" s="391" t="s">
        <v>5</v>
      </c>
      <c r="D222" s="231"/>
      <c r="E222" s="268"/>
      <c r="F222" s="215" t="str">
        <f t="shared" si="6"/>
        <v>N/A</v>
      </c>
      <c r="G222" s="6"/>
      <c r="AA222" s="15" t="str">
        <f t="shared" si="7"/>
        <v/>
      </c>
      <c r="AB222" s="15" t="str">
        <f>IF(LEN($AA222)=0,"N",IF(LEN($AA222)&gt;1,"Error -- Availability entered in an incorrect format",IF($AA222='Control Panel'!$F$36,$AA222,IF($AA222='Control Panel'!$F$37,$AA222,IF($AA222='Control Panel'!$F$38,$AA222,IF($AA222='Control Panel'!$F$39,$AA222,IF($AA222='Control Panel'!$F$40,$AA222,IF($AA222='Control Panel'!$F$41,$AA222,"Error -- Availability entered in an incorrect format"))))))))</f>
        <v>N</v>
      </c>
    </row>
    <row r="223" spans="1:28" s="15" customFormat="1" ht="45" x14ac:dyDescent="0.25">
      <c r="A223" s="7">
        <v>211</v>
      </c>
      <c r="B223" s="390" t="s">
        <v>3974</v>
      </c>
      <c r="C223" s="391" t="s">
        <v>7</v>
      </c>
      <c r="D223" s="231"/>
      <c r="E223" s="268"/>
      <c r="F223" s="215" t="str">
        <f t="shared" si="6"/>
        <v>N/A</v>
      </c>
      <c r="G223" s="6"/>
      <c r="AA223" s="15" t="str">
        <f t="shared" si="7"/>
        <v/>
      </c>
      <c r="AB223" s="15" t="str">
        <f>IF(LEN($AA223)=0,"N",IF(LEN($AA223)&gt;1,"Error -- Availability entered in an incorrect format",IF($AA223='Control Panel'!$F$36,$AA223,IF($AA223='Control Panel'!$F$37,$AA223,IF($AA223='Control Panel'!$F$38,$AA223,IF($AA223='Control Panel'!$F$39,$AA223,IF($AA223='Control Panel'!$F$40,$AA223,IF($AA223='Control Panel'!$F$41,$AA223,"Error -- Availability entered in an incorrect format"))))))))</f>
        <v>N</v>
      </c>
    </row>
    <row r="224" spans="1:28" s="15" customFormat="1" ht="75" x14ac:dyDescent="0.25">
      <c r="A224" s="7">
        <v>212</v>
      </c>
      <c r="B224" s="390" t="s">
        <v>3975</v>
      </c>
      <c r="C224" s="391" t="s">
        <v>5</v>
      </c>
      <c r="D224" s="231"/>
      <c r="E224" s="268"/>
      <c r="F224" s="215" t="str">
        <f t="shared" si="6"/>
        <v>N/A</v>
      </c>
      <c r="G224" s="6"/>
      <c r="AA224" s="15" t="str">
        <f t="shared" si="7"/>
        <v/>
      </c>
      <c r="AB224" s="15" t="str">
        <f>IF(LEN($AA224)=0,"N",IF(LEN($AA224)&gt;1,"Error -- Availability entered in an incorrect format",IF($AA224='Control Panel'!$F$36,$AA224,IF($AA224='Control Panel'!$F$37,$AA224,IF($AA224='Control Panel'!$F$38,$AA224,IF($AA224='Control Panel'!$F$39,$AA224,IF($AA224='Control Panel'!$F$40,$AA224,IF($AA224='Control Panel'!$F$41,$AA224,"Error -- Availability entered in an incorrect format"))))))))</f>
        <v>N</v>
      </c>
    </row>
    <row r="225" spans="1:28" s="15" customFormat="1" ht="60" x14ac:dyDescent="0.25">
      <c r="A225" s="7">
        <v>213</v>
      </c>
      <c r="B225" s="390" t="s">
        <v>3976</v>
      </c>
      <c r="C225" s="391" t="s">
        <v>5</v>
      </c>
      <c r="D225" s="231"/>
      <c r="E225" s="268"/>
      <c r="F225" s="215" t="str">
        <f t="shared" si="6"/>
        <v>N/A</v>
      </c>
      <c r="G225" s="6"/>
      <c r="AA225" s="15" t="str">
        <f t="shared" si="7"/>
        <v/>
      </c>
      <c r="AB225" s="15" t="str">
        <f>IF(LEN($AA225)=0,"N",IF(LEN($AA225)&gt;1,"Error -- Availability entered in an incorrect format",IF($AA225='Control Panel'!$F$36,$AA225,IF($AA225='Control Panel'!$F$37,$AA225,IF($AA225='Control Panel'!$F$38,$AA225,IF($AA225='Control Panel'!$F$39,$AA225,IF($AA225='Control Panel'!$F$40,$AA225,IF($AA225='Control Panel'!$F$41,$AA225,"Error -- Availability entered in an incorrect format"))))))))</f>
        <v>N</v>
      </c>
    </row>
    <row r="226" spans="1:28" s="15" customFormat="1" ht="30" x14ac:dyDescent="0.25">
      <c r="A226" s="7">
        <v>214</v>
      </c>
      <c r="B226" s="390" t="s">
        <v>3977</v>
      </c>
      <c r="C226" s="391" t="s">
        <v>5</v>
      </c>
      <c r="D226" s="231"/>
      <c r="E226" s="268"/>
      <c r="F226" s="215" t="str">
        <f t="shared" si="6"/>
        <v>N/A</v>
      </c>
      <c r="G226" s="6"/>
      <c r="AA226" s="15" t="str">
        <f t="shared" si="7"/>
        <v/>
      </c>
      <c r="AB226" s="15" t="str">
        <f>IF(LEN($AA226)=0,"N",IF(LEN($AA226)&gt;1,"Error -- Availability entered in an incorrect format",IF($AA226='Control Panel'!$F$36,$AA226,IF($AA226='Control Panel'!$F$37,$AA226,IF($AA226='Control Panel'!$F$38,$AA226,IF($AA226='Control Panel'!$F$39,$AA226,IF($AA226='Control Panel'!$F$40,$AA226,IF($AA226='Control Panel'!$F$41,$AA226,"Error -- Availability entered in an incorrect format"))))))))</f>
        <v>N</v>
      </c>
    </row>
    <row r="227" spans="1:28" s="15" customFormat="1" ht="30" x14ac:dyDescent="0.25">
      <c r="A227" s="7">
        <v>215</v>
      </c>
      <c r="B227" s="390" t="s">
        <v>3978</v>
      </c>
      <c r="C227" s="391" t="s">
        <v>6</v>
      </c>
      <c r="D227" s="231"/>
      <c r="E227" s="268"/>
      <c r="F227" s="215" t="str">
        <f t="shared" si="6"/>
        <v>N/A</v>
      </c>
      <c r="G227" s="6"/>
      <c r="AA227" s="15" t="str">
        <f t="shared" si="7"/>
        <v/>
      </c>
      <c r="AB227" s="15" t="str">
        <f>IF(LEN($AA227)=0,"N",IF(LEN($AA227)&gt;1,"Error -- Availability entered in an incorrect format",IF($AA227='Control Panel'!$F$36,$AA227,IF($AA227='Control Panel'!$F$37,$AA227,IF($AA227='Control Panel'!$F$38,$AA227,IF($AA227='Control Panel'!$F$39,$AA227,IF($AA227='Control Panel'!$F$40,$AA227,IF($AA227='Control Panel'!$F$41,$AA227,"Error -- Availability entered in an incorrect format"))))))))</f>
        <v>N</v>
      </c>
    </row>
    <row r="228" spans="1:28" s="15" customFormat="1" ht="45" x14ac:dyDescent="0.25">
      <c r="A228" s="7">
        <v>216</v>
      </c>
      <c r="B228" s="390" t="s">
        <v>3979</v>
      </c>
      <c r="C228" s="391" t="s">
        <v>7</v>
      </c>
      <c r="D228" s="231"/>
      <c r="E228" s="268"/>
      <c r="F228" s="215" t="str">
        <f t="shared" si="6"/>
        <v>N/A</v>
      </c>
      <c r="G228" s="6"/>
      <c r="AA228" s="15" t="str">
        <f t="shared" si="7"/>
        <v/>
      </c>
      <c r="AB228" s="15" t="str">
        <f>IF(LEN($AA228)=0,"N",IF(LEN($AA228)&gt;1,"Error -- Availability entered in an incorrect format",IF($AA228='Control Panel'!$F$36,$AA228,IF($AA228='Control Panel'!$F$37,$AA228,IF($AA228='Control Panel'!$F$38,$AA228,IF($AA228='Control Panel'!$F$39,$AA228,IF($AA228='Control Panel'!$F$40,$AA228,IF($AA228='Control Panel'!$F$41,$AA228,"Error -- Availability entered in an incorrect format"))))))))</f>
        <v>N</v>
      </c>
    </row>
    <row r="229" spans="1:28" s="15" customFormat="1" ht="30" x14ac:dyDescent="0.25">
      <c r="A229" s="7">
        <v>217</v>
      </c>
      <c r="B229" s="390" t="s">
        <v>3980</v>
      </c>
      <c r="C229" s="391" t="s">
        <v>6</v>
      </c>
      <c r="D229" s="231"/>
      <c r="E229" s="268"/>
      <c r="F229" s="215" t="str">
        <f t="shared" si="6"/>
        <v>N/A</v>
      </c>
      <c r="G229" s="6"/>
      <c r="AA229" s="15" t="str">
        <f t="shared" si="7"/>
        <v/>
      </c>
      <c r="AB229" s="15" t="str">
        <f>IF(LEN($AA229)=0,"N",IF(LEN($AA229)&gt;1,"Error -- Availability entered in an incorrect format",IF($AA229='Control Panel'!$F$36,$AA229,IF($AA229='Control Panel'!$F$37,$AA229,IF($AA229='Control Panel'!$F$38,$AA229,IF($AA229='Control Panel'!$F$39,$AA229,IF($AA229='Control Panel'!$F$40,$AA229,IF($AA229='Control Panel'!$F$41,$AA229,"Error -- Availability entered in an incorrect format"))))))))</f>
        <v>N</v>
      </c>
    </row>
    <row r="230" spans="1:28" s="15" customFormat="1" ht="30" x14ac:dyDescent="0.25">
      <c r="A230" s="7">
        <v>218</v>
      </c>
      <c r="B230" s="390" t="s">
        <v>3981</v>
      </c>
      <c r="C230" s="391" t="s">
        <v>7</v>
      </c>
      <c r="D230" s="231"/>
      <c r="E230" s="268"/>
      <c r="F230" s="215" t="str">
        <f t="shared" si="6"/>
        <v>N/A</v>
      </c>
      <c r="G230" s="6"/>
      <c r="AA230" s="15" t="str">
        <f t="shared" si="7"/>
        <v/>
      </c>
      <c r="AB230" s="15" t="str">
        <f>IF(LEN($AA230)=0,"N",IF(LEN($AA230)&gt;1,"Error -- Availability entered in an incorrect format",IF($AA230='Control Panel'!$F$36,$AA230,IF($AA230='Control Panel'!$F$37,$AA230,IF($AA230='Control Panel'!$F$38,$AA230,IF($AA230='Control Panel'!$F$39,$AA230,IF($AA230='Control Panel'!$F$40,$AA230,IF($AA230='Control Panel'!$F$41,$AA230,"Error -- Availability entered in an incorrect format"))))))))</f>
        <v>N</v>
      </c>
    </row>
    <row r="231" spans="1:28" s="15" customFormat="1" x14ac:dyDescent="0.25">
      <c r="A231" s="7">
        <v>219</v>
      </c>
      <c r="B231" s="390" t="s">
        <v>3982</v>
      </c>
      <c r="C231" s="391" t="s">
        <v>7</v>
      </c>
      <c r="D231" s="231"/>
      <c r="E231" s="268"/>
      <c r="F231" s="215" t="str">
        <f t="shared" si="6"/>
        <v>N/A</v>
      </c>
      <c r="G231" s="6"/>
      <c r="AA231" s="15" t="str">
        <f t="shared" si="7"/>
        <v/>
      </c>
      <c r="AB231" s="15" t="str">
        <f>IF(LEN($AA231)=0,"N",IF(LEN($AA231)&gt;1,"Error -- Availability entered in an incorrect format",IF($AA231='Control Panel'!$F$36,$AA231,IF($AA231='Control Panel'!$F$37,$AA231,IF($AA231='Control Panel'!$F$38,$AA231,IF($AA231='Control Panel'!$F$39,$AA231,IF($AA231='Control Panel'!$F$40,$AA231,IF($AA231='Control Panel'!$F$41,$AA231,"Error -- Availability entered in an incorrect format"))))))))</f>
        <v>N</v>
      </c>
    </row>
    <row r="232" spans="1:28" s="15" customFormat="1" ht="30" x14ac:dyDescent="0.25">
      <c r="A232" s="7">
        <v>220</v>
      </c>
      <c r="B232" s="390" t="s">
        <v>3983</v>
      </c>
      <c r="C232" s="391" t="s">
        <v>7</v>
      </c>
      <c r="D232" s="231"/>
      <c r="E232" s="268"/>
      <c r="F232" s="215" t="str">
        <f t="shared" si="6"/>
        <v>N/A</v>
      </c>
      <c r="G232" s="6"/>
      <c r="AA232" s="15" t="str">
        <f t="shared" si="7"/>
        <v/>
      </c>
      <c r="AB232" s="15" t="str">
        <f>IF(LEN($AA232)=0,"N",IF(LEN($AA232)&gt;1,"Error -- Availability entered in an incorrect format",IF($AA232='Control Panel'!$F$36,$AA232,IF($AA232='Control Panel'!$F$37,$AA232,IF($AA232='Control Panel'!$F$38,$AA232,IF($AA232='Control Panel'!$F$39,$AA232,IF($AA232='Control Panel'!$F$40,$AA232,IF($AA232='Control Panel'!$F$41,$AA232,"Error -- Availability entered in an incorrect format"))))))))</f>
        <v>N</v>
      </c>
    </row>
    <row r="233" spans="1:28" s="15" customFormat="1" x14ac:dyDescent="0.25">
      <c r="A233" s="7">
        <v>221</v>
      </c>
      <c r="B233" s="390" t="s">
        <v>3984</v>
      </c>
      <c r="C233" s="391" t="s">
        <v>7</v>
      </c>
      <c r="D233" s="231"/>
      <c r="E233" s="268"/>
      <c r="F233" s="215" t="str">
        <f t="shared" si="6"/>
        <v>N/A</v>
      </c>
      <c r="G233" s="6"/>
      <c r="AA233" s="15" t="str">
        <f t="shared" si="7"/>
        <v/>
      </c>
      <c r="AB233" s="15" t="str">
        <f>IF(LEN($AA233)=0,"N",IF(LEN($AA233)&gt;1,"Error -- Availability entered in an incorrect format",IF($AA233='Control Panel'!$F$36,$AA233,IF($AA233='Control Panel'!$F$37,$AA233,IF($AA233='Control Panel'!$F$38,$AA233,IF($AA233='Control Panel'!$F$39,$AA233,IF($AA233='Control Panel'!$F$40,$AA233,IF($AA233='Control Panel'!$F$41,$AA233,"Error -- Availability entered in an incorrect format"))))))))</f>
        <v>N</v>
      </c>
    </row>
    <row r="234" spans="1:28" s="15" customFormat="1" x14ac:dyDescent="0.25">
      <c r="A234" s="7">
        <v>222</v>
      </c>
      <c r="B234" s="390" t="s">
        <v>3985</v>
      </c>
      <c r="C234" s="391" t="s">
        <v>5</v>
      </c>
      <c r="D234" s="231"/>
      <c r="E234" s="268"/>
      <c r="F234" s="215" t="str">
        <f t="shared" si="6"/>
        <v>N/A</v>
      </c>
      <c r="G234" s="6"/>
      <c r="AA234" s="15" t="str">
        <f t="shared" si="7"/>
        <v/>
      </c>
      <c r="AB234" s="15" t="str">
        <f>IF(LEN($AA234)=0,"N",IF(LEN($AA234)&gt;1,"Error -- Availability entered in an incorrect format",IF($AA234='Control Panel'!$F$36,$AA234,IF($AA234='Control Panel'!$F$37,$AA234,IF($AA234='Control Panel'!$F$38,$AA234,IF($AA234='Control Panel'!$F$39,$AA234,IF($AA234='Control Panel'!$F$40,$AA234,IF($AA234='Control Panel'!$F$41,$AA234,"Error -- Availability entered in an incorrect format"))))))))</f>
        <v>N</v>
      </c>
    </row>
    <row r="235" spans="1:28" s="15" customFormat="1" x14ac:dyDescent="0.25">
      <c r="A235" s="7">
        <v>223</v>
      </c>
      <c r="B235" s="390" t="s">
        <v>3986</v>
      </c>
      <c r="C235" s="391" t="s">
        <v>7</v>
      </c>
      <c r="D235" s="231"/>
      <c r="E235" s="268"/>
      <c r="F235" s="215" t="str">
        <f t="shared" si="6"/>
        <v>N/A</v>
      </c>
      <c r="G235" s="6"/>
      <c r="AA235" s="15" t="str">
        <f t="shared" si="7"/>
        <v/>
      </c>
      <c r="AB235" s="15" t="str">
        <f>IF(LEN($AA235)=0,"N",IF(LEN($AA235)&gt;1,"Error -- Availability entered in an incorrect format",IF($AA235='Control Panel'!$F$36,$AA235,IF($AA235='Control Panel'!$F$37,$AA235,IF($AA235='Control Panel'!$F$38,$AA235,IF($AA235='Control Panel'!$F$39,$AA235,IF($AA235='Control Panel'!$F$40,$AA235,IF($AA235='Control Panel'!$F$41,$AA235,"Error -- Availability entered in an incorrect format"))))))))</f>
        <v>N</v>
      </c>
    </row>
    <row r="236" spans="1:28" s="15" customFormat="1" x14ac:dyDescent="0.25">
      <c r="A236" s="7">
        <v>224</v>
      </c>
      <c r="B236" s="390" t="s">
        <v>3987</v>
      </c>
      <c r="C236" s="391" t="s">
        <v>7</v>
      </c>
      <c r="D236" s="231"/>
      <c r="E236" s="268"/>
      <c r="F236" s="215" t="str">
        <f t="shared" si="6"/>
        <v>N/A</v>
      </c>
      <c r="G236" s="6"/>
      <c r="AA236" s="15" t="str">
        <f t="shared" si="7"/>
        <v/>
      </c>
      <c r="AB236" s="15" t="str">
        <f>IF(LEN($AA236)=0,"N",IF(LEN($AA236)&gt;1,"Error -- Availability entered in an incorrect format",IF($AA236='Control Panel'!$F$36,$AA236,IF($AA236='Control Panel'!$F$37,$AA236,IF($AA236='Control Panel'!$F$38,$AA236,IF($AA236='Control Panel'!$F$39,$AA236,IF($AA236='Control Panel'!$F$40,$AA236,IF($AA236='Control Panel'!$F$41,$AA236,"Error -- Availability entered in an incorrect format"))))))))</f>
        <v>N</v>
      </c>
    </row>
    <row r="237" spans="1:28" s="15" customFormat="1" ht="30" x14ac:dyDescent="0.25">
      <c r="A237" s="7">
        <v>225</v>
      </c>
      <c r="B237" s="390" t="s">
        <v>3988</v>
      </c>
      <c r="C237" s="391" t="s">
        <v>7</v>
      </c>
      <c r="D237" s="231"/>
      <c r="E237" s="268"/>
      <c r="F237" s="215" t="str">
        <f t="shared" si="6"/>
        <v>N/A</v>
      </c>
      <c r="G237" s="6"/>
      <c r="AA237" s="15" t="str">
        <f t="shared" si="7"/>
        <v/>
      </c>
      <c r="AB237" s="15" t="str">
        <f>IF(LEN($AA237)=0,"N",IF(LEN($AA237)&gt;1,"Error -- Availability entered in an incorrect format",IF($AA237='Control Panel'!$F$36,$AA237,IF($AA237='Control Panel'!$F$37,$AA237,IF($AA237='Control Panel'!$F$38,$AA237,IF($AA237='Control Panel'!$F$39,$AA237,IF($AA237='Control Panel'!$F$40,$AA237,IF($AA237='Control Panel'!$F$41,$AA237,"Error -- Availability entered in an incorrect format"))))))))</f>
        <v>N</v>
      </c>
    </row>
    <row r="238" spans="1:28" s="15" customFormat="1" ht="30" x14ac:dyDescent="0.25">
      <c r="A238" s="7">
        <v>226</v>
      </c>
      <c r="B238" s="390" t="s">
        <v>3989</v>
      </c>
      <c r="C238" s="391" t="s">
        <v>7</v>
      </c>
      <c r="D238" s="231"/>
      <c r="E238" s="268"/>
      <c r="F238" s="215" t="str">
        <f t="shared" si="6"/>
        <v>N/A</v>
      </c>
      <c r="G238" s="6"/>
      <c r="AA238" s="15" t="str">
        <f t="shared" si="7"/>
        <v/>
      </c>
      <c r="AB238" s="15" t="str">
        <f>IF(LEN($AA238)=0,"N",IF(LEN($AA238)&gt;1,"Error -- Availability entered in an incorrect format",IF($AA238='Control Panel'!$F$36,$AA238,IF($AA238='Control Panel'!$F$37,$AA238,IF($AA238='Control Panel'!$F$38,$AA238,IF($AA238='Control Panel'!$F$39,$AA238,IF($AA238='Control Panel'!$F$40,$AA238,IF($AA238='Control Panel'!$F$41,$AA238,"Error -- Availability entered in an incorrect format"))))))))</f>
        <v>N</v>
      </c>
    </row>
    <row r="239" spans="1:28" s="15" customFormat="1" ht="30" x14ac:dyDescent="0.25">
      <c r="A239" s="7">
        <v>227</v>
      </c>
      <c r="B239" s="390" t="s">
        <v>3990</v>
      </c>
      <c r="C239" s="391" t="s">
        <v>7</v>
      </c>
      <c r="D239" s="231"/>
      <c r="E239" s="268"/>
      <c r="F239" s="215" t="str">
        <f t="shared" si="6"/>
        <v>N/A</v>
      </c>
      <c r="G239" s="6"/>
      <c r="AA239" s="15" t="str">
        <f t="shared" si="7"/>
        <v/>
      </c>
      <c r="AB239" s="15" t="str">
        <f>IF(LEN($AA239)=0,"N",IF(LEN($AA239)&gt;1,"Error -- Availability entered in an incorrect format",IF($AA239='Control Panel'!$F$36,$AA239,IF($AA239='Control Panel'!$F$37,$AA239,IF($AA239='Control Panel'!$F$38,$AA239,IF($AA239='Control Panel'!$F$39,$AA239,IF($AA239='Control Panel'!$F$40,$AA239,IF($AA239='Control Panel'!$F$41,$AA239,"Error -- Availability entered in an incorrect format"))))))))</f>
        <v>N</v>
      </c>
    </row>
    <row r="240" spans="1:28" s="15" customFormat="1" ht="30" x14ac:dyDescent="0.25">
      <c r="A240" s="7">
        <v>228</v>
      </c>
      <c r="B240" s="390" t="s">
        <v>3991</v>
      </c>
      <c r="C240" s="391" t="s">
        <v>5</v>
      </c>
      <c r="D240" s="231"/>
      <c r="E240" s="268"/>
      <c r="F240" s="215" t="str">
        <f t="shared" si="6"/>
        <v>N/A</v>
      </c>
      <c r="G240" s="6"/>
      <c r="AA240" s="15" t="str">
        <f t="shared" si="7"/>
        <v/>
      </c>
      <c r="AB240" s="15" t="str">
        <f>IF(LEN($AA240)=0,"N",IF(LEN($AA240)&gt;1,"Error -- Availability entered in an incorrect format",IF($AA240='Control Panel'!$F$36,$AA240,IF($AA240='Control Panel'!$F$37,$AA240,IF($AA240='Control Panel'!$F$38,$AA240,IF($AA240='Control Panel'!$F$39,$AA240,IF($AA240='Control Panel'!$F$40,$AA240,IF($AA240='Control Panel'!$F$41,$AA240,"Error -- Availability entered in an incorrect format"))))))))</f>
        <v>N</v>
      </c>
    </row>
    <row r="241" spans="1:28" s="15" customFormat="1" ht="45" x14ac:dyDescent="0.25">
      <c r="A241" s="7">
        <v>229</v>
      </c>
      <c r="B241" s="390" t="s">
        <v>3992</v>
      </c>
      <c r="C241" s="391" t="s">
        <v>5</v>
      </c>
      <c r="D241" s="231"/>
      <c r="E241" s="268"/>
      <c r="F241" s="215" t="str">
        <f t="shared" si="6"/>
        <v>N/A</v>
      </c>
      <c r="G241" s="6"/>
      <c r="AA241" s="15" t="str">
        <f t="shared" si="7"/>
        <v/>
      </c>
      <c r="AB241" s="15" t="str">
        <f>IF(LEN($AA241)=0,"N",IF(LEN($AA241)&gt;1,"Error -- Availability entered in an incorrect format",IF($AA241='Control Panel'!$F$36,$AA241,IF($AA241='Control Panel'!$F$37,$AA241,IF($AA241='Control Panel'!$F$38,$AA241,IF($AA241='Control Panel'!$F$39,$AA241,IF($AA241='Control Panel'!$F$40,$AA241,IF($AA241='Control Panel'!$F$41,$AA241,"Error -- Availability entered in an incorrect format"))))))))</f>
        <v>N</v>
      </c>
    </row>
    <row r="242" spans="1:28" s="15" customFormat="1" ht="30" x14ac:dyDescent="0.25">
      <c r="A242" s="7">
        <v>230</v>
      </c>
      <c r="B242" s="390" t="s">
        <v>3993</v>
      </c>
      <c r="C242" s="391" t="s">
        <v>7</v>
      </c>
      <c r="D242" s="231"/>
      <c r="E242" s="268"/>
      <c r="F242" s="215" t="str">
        <f t="shared" si="6"/>
        <v>N/A</v>
      </c>
      <c r="G242" s="6"/>
      <c r="AA242" s="15" t="str">
        <f t="shared" si="7"/>
        <v/>
      </c>
      <c r="AB242" s="15" t="str">
        <f>IF(LEN($AA242)=0,"N",IF(LEN($AA242)&gt;1,"Error -- Availability entered in an incorrect format",IF($AA242='Control Panel'!$F$36,$AA242,IF($AA242='Control Panel'!$F$37,$AA242,IF($AA242='Control Panel'!$F$38,$AA242,IF($AA242='Control Panel'!$F$39,$AA242,IF($AA242='Control Panel'!$F$40,$AA242,IF($AA242='Control Panel'!$F$41,$AA242,"Error -- Availability entered in an incorrect format"))))))))</f>
        <v>N</v>
      </c>
    </row>
    <row r="243" spans="1:28" s="15" customFormat="1" ht="30" x14ac:dyDescent="0.25">
      <c r="A243" s="7">
        <v>231</v>
      </c>
      <c r="B243" s="390" t="s">
        <v>3994</v>
      </c>
      <c r="C243" s="391" t="s">
        <v>7</v>
      </c>
      <c r="D243" s="231"/>
      <c r="E243" s="268"/>
      <c r="F243" s="215" t="str">
        <f t="shared" si="6"/>
        <v>N/A</v>
      </c>
      <c r="G243" s="6"/>
      <c r="AA243" s="15" t="str">
        <f t="shared" si="7"/>
        <v/>
      </c>
      <c r="AB243" s="15" t="str">
        <f>IF(LEN($AA243)=0,"N",IF(LEN($AA243)&gt;1,"Error -- Availability entered in an incorrect format",IF($AA243='Control Panel'!$F$36,$AA243,IF($AA243='Control Panel'!$F$37,$AA243,IF($AA243='Control Panel'!$F$38,$AA243,IF($AA243='Control Panel'!$F$39,$AA243,IF($AA243='Control Panel'!$F$40,$AA243,IF($AA243='Control Panel'!$F$41,$AA243,"Error -- Availability entered in an incorrect format"))))))))</f>
        <v>N</v>
      </c>
    </row>
    <row r="244" spans="1:28" s="15" customFormat="1" ht="30" x14ac:dyDescent="0.25">
      <c r="A244" s="7">
        <v>232</v>
      </c>
      <c r="B244" s="390" t="s">
        <v>3995</v>
      </c>
      <c r="C244" s="391" t="s">
        <v>7</v>
      </c>
      <c r="D244" s="231"/>
      <c r="E244" s="268"/>
      <c r="F244" s="215" t="str">
        <f t="shared" si="6"/>
        <v>N/A</v>
      </c>
      <c r="G244" s="6"/>
      <c r="AA244" s="15" t="str">
        <f t="shared" si="7"/>
        <v/>
      </c>
      <c r="AB244" s="15" t="str">
        <f>IF(LEN($AA244)=0,"N",IF(LEN($AA244)&gt;1,"Error -- Availability entered in an incorrect format",IF($AA244='Control Panel'!$F$36,$AA244,IF($AA244='Control Panel'!$F$37,$AA244,IF($AA244='Control Panel'!$F$38,$AA244,IF($AA244='Control Panel'!$F$39,$AA244,IF($AA244='Control Panel'!$F$40,$AA244,IF($AA244='Control Panel'!$F$41,$AA244,"Error -- Availability entered in an incorrect format"))))))))</f>
        <v>N</v>
      </c>
    </row>
    <row r="245" spans="1:28" s="15" customFormat="1" ht="45" x14ac:dyDescent="0.25">
      <c r="A245" s="7">
        <v>233</v>
      </c>
      <c r="B245" s="390" t="s">
        <v>3996</v>
      </c>
      <c r="C245" s="391" t="s">
        <v>7</v>
      </c>
      <c r="D245" s="231"/>
      <c r="E245" s="268"/>
      <c r="F245" s="215" t="str">
        <f t="shared" si="6"/>
        <v>N/A</v>
      </c>
      <c r="G245" s="6"/>
      <c r="AA245" s="15" t="str">
        <f t="shared" si="7"/>
        <v/>
      </c>
      <c r="AB245" s="15" t="str">
        <f>IF(LEN($AA245)=0,"N",IF(LEN($AA245)&gt;1,"Error -- Availability entered in an incorrect format",IF($AA245='Control Panel'!$F$36,$AA245,IF($AA245='Control Panel'!$F$37,$AA245,IF($AA245='Control Panel'!$F$38,$AA245,IF($AA245='Control Panel'!$F$39,$AA245,IF($AA245='Control Panel'!$F$40,$AA245,IF($AA245='Control Panel'!$F$41,$AA245,"Error -- Availability entered in an incorrect format"))))))))</f>
        <v>N</v>
      </c>
    </row>
    <row r="246" spans="1:28" s="15" customFormat="1" ht="45" x14ac:dyDescent="0.25">
      <c r="A246" s="7">
        <v>234</v>
      </c>
      <c r="B246" s="390" t="s">
        <v>3997</v>
      </c>
      <c r="C246" s="391" t="s">
        <v>7</v>
      </c>
      <c r="D246" s="231"/>
      <c r="E246" s="268"/>
      <c r="F246" s="215" t="str">
        <f t="shared" si="6"/>
        <v>N/A</v>
      </c>
      <c r="G246" s="6"/>
      <c r="AA246" s="15" t="str">
        <f t="shared" si="7"/>
        <v/>
      </c>
      <c r="AB246" s="15" t="str">
        <f>IF(LEN($AA246)=0,"N",IF(LEN($AA246)&gt;1,"Error -- Availability entered in an incorrect format",IF($AA246='Control Panel'!$F$36,$AA246,IF($AA246='Control Panel'!$F$37,$AA246,IF($AA246='Control Panel'!$F$38,$AA246,IF($AA246='Control Panel'!$F$39,$AA246,IF($AA246='Control Panel'!$F$40,$AA246,IF($AA246='Control Panel'!$F$41,$AA246,"Error -- Availability entered in an incorrect format"))))))))</f>
        <v>N</v>
      </c>
    </row>
    <row r="247" spans="1:28" s="15" customFormat="1" ht="30" x14ac:dyDescent="0.25">
      <c r="A247" s="7">
        <v>235</v>
      </c>
      <c r="B247" s="390" t="s">
        <v>3998</v>
      </c>
      <c r="C247" s="391" t="s">
        <v>7</v>
      </c>
      <c r="D247" s="231"/>
      <c r="E247" s="268"/>
      <c r="F247" s="215" t="str">
        <f t="shared" si="6"/>
        <v>N/A</v>
      </c>
      <c r="G247" s="6"/>
      <c r="AA247" s="15" t="str">
        <f t="shared" si="7"/>
        <v/>
      </c>
      <c r="AB247" s="15" t="str">
        <f>IF(LEN($AA247)=0,"N",IF(LEN($AA247)&gt;1,"Error -- Availability entered in an incorrect format",IF($AA247='Control Panel'!$F$36,$AA247,IF($AA247='Control Panel'!$F$37,$AA247,IF($AA247='Control Panel'!$F$38,$AA247,IF($AA247='Control Panel'!$F$39,$AA247,IF($AA247='Control Panel'!$F$40,$AA247,IF($AA247='Control Panel'!$F$41,$AA247,"Error -- Availability entered in an incorrect format"))))))))</f>
        <v>N</v>
      </c>
    </row>
    <row r="248" spans="1:28" s="15" customFormat="1" ht="30" x14ac:dyDescent="0.25">
      <c r="A248" s="7">
        <v>236</v>
      </c>
      <c r="B248" s="390" t="s">
        <v>3999</v>
      </c>
      <c r="C248" s="391" t="s">
        <v>7</v>
      </c>
      <c r="D248" s="231"/>
      <c r="E248" s="268"/>
      <c r="F248" s="215" t="str">
        <f t="shared" si="6"/>
        <v>N/A</v>
      </c>
      <c r="G248" s="6"/>
      <c r="AA248" s="15" t="str">
        <f t="shared" si="7"/>
        <v/>
      </c>
      <c r="AB248" s="15" t="str">
        <f>IF(LEN($AA248)=0,"N",IF(LEN($AA248)&gt;1,"Error -- Availability entered in an incorrect format",IF($AA248='Control Panel'!$F$36,$AA248,IF($AA248='Control Panel'!$F$37,$AA248,IF($AA248='Control Panel'!$F$38,$AA248,IF($AA248='Control Panel'!$F$39,$AA248,IF($AA248='Control Panel'!$F$40,$AA248,IF($AA248='Control Panel'!$F$41,$AA248,"Error -- Availability entered in an incorrect format"))))))))</f>
        <v>N</v>
      </c>
    </row>
    <row r="249" spans="1:28" s="15" customFormat="1" x14ac:dyDescent="0.25">
      <c r="A249" s="7">
        <v>237</v>
      </c>
      <c r="B249" s="390" t="s">
        <v>4000</v>
      </c>
      <c r="C249" s="391" t="s">
        <v>5</v>
      </c>
      <c r="D249" s="231"/>
      <c r="E249" s="268"/>
      <c r="F249" s="215" t="str">
        <f t="shared" si="6"/>
        <v>N/A</v>
      </c>
      <c r="G249" s="6"/>
      <c r="AA249" s="15" t="str">
        <f t="shared" si="7"/>
        <v/>
      </c>
      <c r="AB249" s="15" t="str">
        <f>IF(LEN($AA249)=0,"N",IF(LEN($AA249)&gt;1,"Error -- Availability entered in an incorrect format",IF($AA249='Control Panel'!$F$36,$AA249,IF($AA249='Control Panel'!$F$37,$AA249,IF($AA249='Control Panel'!$F$38,$AA249,IF($AA249='Control Panel'!$F$39,$AA249,IF($AA249='Control Panel'!$F$40,$AA249,IF($AA249='Control Panel'!$F$41,$AA249,"Error -- Availability entered in an incorrect format"))))))))</f>
        <v>N</v>
      </c>
    </row>
    <row r="250" spans="1:28" s="15" customFormat="1" x14ac:dyDescent="0.25">
      <c r="A250" s="7">
        <v>238</v>
      </c>
      <c r="B250" s="282" t="s">
        <v>4001</v>
      </c>
      <c r="C250" s="391"/>
      <c r="D250" s="231"/>
      <c r="E250" s="268"/>
      <c r="F250" s="215" t="str">
        <f t="shared" si="6"/>
        <v>N/A</v>
      </c>
      <c r="G250" s="6"/>
      <c r="AA250" s="15" t="str">
        <f t="shared" si="7"/>
        <v/>
      </c>
      <c r="AB250" s="15" t="str">
        <f>IF(LEN($AA250)=0,"N",IF(LEN($AA250)&gt;1,"Error -- Availability entered in an incorrect format",IF($AA250='Control Panel'!$F$36,$AA250,IF($AA250='Control Panel'!$F$37,$AA250,IF($AA250='Control Panel'!$F$38,$AA250,IF($AA250='Control Panel'!$F$39,$AA250,IF($AA250='Control Panel'!$F$40,$AA250,IF($AA250='Control Panel'!$F$41,$AA250,"Error -- Availability entered in an incorrect format"))))))))</f>
        <v>N</v>
      </c>
    </row>
    <row r="251" spans="1:28" s="15" customFormat="1" x14ac:dyDescent="0.25">
      <c r="A251" s="7">
        <v>239</v>
      </c>
      <c r="B251" s="390" t="s">
        <v>4002</v>
      </c>
      <c r="C251" s="391" t="s">
        <v>5</v>
      </c>
      <c r="D251" s="231"/>
      <c r="E251" s="268"/>
      <c r="F251" s="215" t="str">
        <f t="shared" si="6"/>
        <v>N/A</v>
      </c>
      <c r="G251" s="6"/>
      <c r="AA251" s="15" t="str">
        <f t="shared" si="7"/>
        <v/>
      </c>
      <c r="AB251" s="15" t="str">
        <f>IF(LEN($AA251)=0,"N",IF(LEN($AA251)&gt;1,"Error -- Availability entered in an incorrect format",IF($AA251='Control Panel'!$F$36,$AA251,IF($AA251='Control Panel'!$F$37,$AA251,IF($AA251='Control Panel'!$F$38,$AA251,IF($AA251='Control Panel'!$F$39,$AA251,IF($AA251='Control Panel'!$F$40,$AA251,IF($AA251='Control Panel'!$F$41,$AA251,"Error -- Availability entered in an incorrect format"))))))))</f>
        <v>N</v>
      </c>
    </row>
    <row r="252" spans="1:28" s="15" customFormat="1" ht="30" x14ac:dyDescent="0.25">
      <c r="A252" s="7">
        <v>240</v>
      </c>
      <c r="B252" s="390" t="s">
        <v>4003</v>
      </c>
      <c r="C252" s="391" t="s">
        <v>5</v>
      </c>
      <c r="D252" s="231"/>
      <c r="E252" s="268"/>
      <c r="F252" s="215" t="str">
        <f t="shared" si="6"/>
        <v>N/A</v>
      </c>
      <c r="G252" s="6"/>
      <c r="AA252" s="15" t="str">
        <f t="shared" si="7"/>
        <v/>
      </c>
      <c r="AB252" s="15" t="str">
        <f>IF(LEN($AA252)=0,"N",IF(LEN($AA252)&gt;1,"Error -- Availability entered in an incorrect format",IF($AA252='Control Panel'!$F$36,$AA252,IF($AA252='Control Panel'!$F$37,$AA252,IF($AA252='Control Panel'!$F$38,$AA252,IF($AA252='Control Panel'!$F$39,$AA252,IF($AA252='Control Panel'!$F$40,$AA252,IF($AA252='Control Panel'!$F$41,$AA252,"Error -- Availability entered in an incorrect format"))))))))</f>
        <v>N</v>
      </c>
    </row>
    <row r="253" spans="1:28" s="15" customFormat="1" ht="45" x14ac:dyDescent="0.25">
      <c r="A253" s="7">
        <v>241</v>
      </c>
      <c r="B253" s="390" t="s">
        <v>4004</v>
      </c>
      <c r="C253" s="391" t="s">
        <v>7</v>
      </c>
      <c r="D253" s="231"/>
      <c r="E253" s="268"/>
      <c r="F253" s="215" t="str">
        <f t="shared" si="6"/>
        <v>N/A</v>
      </c>
      <c r="G253" s="6"/>
      <c r="AA253" s="15" t="str">
        <f t="shared" si="7"/>
        <v/>
      </c>
      <c r="AB253" s="15" t="str">
        <f>IF(LEN($AA253)=0,"N",IF(LEN($AA253)&gt;1,"Error -- Availability entered in an incorrect format",IF($AA253='Control Panel'!$F$36,$AA253,IF($AA253='Control Panel'!$F$37,$AA253,IF($AA253='Control Panel'!$F$38,$AA253,IF($AA253='Control Panel'!$F$39,$AA253,IF($AA253='Control Panel'!$F$40,$AA253,IF($AA253='Control Panel'!$F$41,$AA253,"Error -- Availability entered in an incorrect format"))))))))</f>
        <v>N</v>
      </c>
    </row>
    <row r="254" spans="1:28" s="15" customFormat="1" ht="30" x14ac:dyDescent="0.25">
      <c r="A254" s="7">
        <v>242</v>
      </c>
      <c r="B254" s="390" t="s">
        <v>4005</v>
      </c>
      <c r="C254" s="391" t="s">
        <v>7</v>
      </c>
      <c r="D254" s="231"/>
      <c r="E254" s="268"/>
      <c r="F254" s="215" t="str">
        <f t="shared" si="6"/>
        <v>N/A</v>
      </c>
      <c r="G254" s="6"/>
      <c r="AA254" s="15" t="str">
        <f t="shared" si="7"/>
        <v/>
      </c>
      <c r="AB254" s="15" t="str">
        <f>IF(LEN($AA254)=0,"N",IF(LEN($AA254)&gt;1,"Error -- Availability entered in an incorrect format",IF($AA254='Control Panel'!$F$36,$AA254,IF($AA254='Control Panel'!$F$37,$AA254,IF($AA254='Control Panel'!$F$38,$AA254,IF($AA254='Control Panel'!$F$39,$AA254,IF($AA254='Control Panel'!$F$40,$AA254,IF($AA254='Control Panel'!$F$41,$AA254,"Error -- Availability entered in an incorrect format"))))))))</f>
        <v>N</v>
      </c>
    </row>
    <row r="255" spans="1:28" s="15" customFormat="1" ht="30" x14ac:dyDescent="0.25">
      <c r="A255" s="7">
        <v>243</v>
      </c>
      <c r="B255" s="390" t="s">
        <v>4006</v>
      </c>
      <c r="C255" s="391" t="s">
        <v>5</v>
      </c>
      <c r="D255" s="231"/>
      <c r="E255" s="268"/>
      <c r="F255" s="215" t="str">
        <f t="shared" si="6"/>
        <v>N/A</v>
      </c>
      <c r="G255" s="6"/>
      <c r="AA255" s="15" t="str">
        <f t="shared" si="7"/>
        <v/>
      </c>
      <c r="AB255" s="15" t="str">
        <f>IF(LEN($AA255)=0,"N",IF(LEN($AA255)&gt;1,"Error -- Availability entered in an incorrect format",IF($AA255='Control Panel'!$F$36,$AA255,IF($AA255='Control Panel'!$F$37,$AA255,IF($AA255='Control Panel'!$F$38,$AA255,IF($AA255='Control Panel'!$F$39,$AA255,IF($AA255='Control Panel'!$F$40,$AA255,IF($AA255='Control Panel'!$F$41,$AA255,"Error -- Availability entered in an incorrect format"))))))))</f>
        <v>N</v>
      </c>
    </row>
    <row r="256" spans="1:28" s="15" customFormat="1" ht="30" x14ac:dyDescent="0.25">
      <c r="A256" s="7">
        <v>244</v>
      </c>
      <c r="B256" s="390" t="s">
        <v>4007</v>
      </c>
      <c r="C256" s="391" t="s">
        <v>7</v>
      </c>
      <c r="D256" s="231"/>
      <c r="E256" s="268"/>
      <c r="F256" s="215" t="str">
        <f t="shared" si="6"/>
        <v>N/A</v>
      </c>
      <c r="G256" s="6"/>
      <c r="AA256" s="15" t="str">
        <f t="shared" si="7"/>
        <v/>
      </c>
      <c r="AB256" s="15" t="str">
        <f>IF(LEN($AA256)=0,"N",IF(LEN($AA256)&gt;1,"Error -- Availability entered in an incorrect format",IF($AA256='Control Panel'!$F$36,$AA256,IF($AA256='Control Panel'!$F$37,$AA256,IF($AA256='Control Panel'!$F$38,$AA256,IF($AA256='Control Panel'!$F$39,$AA256,IF($AA256='Control Panel'!$F$40,$AA256,IF($AA256='Control Panel'!$F$41,$AA256,"Error -- Availability entered in an incorrect format"))))))))</f>
        <v>N</v>
      </c>
    </row>
    <row r="257" spans="1:28" s="15" customFormat="1" ht="30" x14ac:dyDescent="0.25">
      <c r="A257" s="7">
        <v>245</v>
      </c>
      <c r="B257" s="390" t="s">
        <v>4008</v>
      </c>
      <c r="C257" s="391" t="s">
        <v>5</v>
      </c>
      <c r="D257" s="231"/>
      <c r="E257" s="268"/>
      <c r="F257" s="215" t="str">
        <f t="shared" si="6"/>
        <v>N/A</v>
      </c>
      <c r="G257" s="6"/>
      <c r="AA257" s="15" t="str">
        <f t="shared" si="7"/>
        <v/>
      </c>
      <c r="AB257" s="15" t="str">
        <f>IF(LEN($AA257)=0,"N",IF(LEN($AA257)&gt;1,"Error -- Availability entered in an incorrect format",IF($AA257='Control Panel'!$F$36,$AA257,IF($AA257='Control Panel'!$F$37,$AA257,IF($AA257='Control Panel'!$F$38,$AA257,IF($AA257='Control Panel'!$F$39,$AA257,IF($AA257='Control Panel'!$F$40,$AA257,IF($AA257='Control Panel'!$F$41,$AA257,"Error -- Availability entered in an incorrect format"))))))))</f>
        <v>N</v>
      </c>
    </row>
    <row r="258" spans="1:28" s="15" customFormat="1" ht="45" x14ac:dyDescent="0.25">
      <c r="A258" s="7">
        <v>246</v>
      </c>
      <c r="B258" s="390" t="s">
        <v>4009</v>
      </c>
      <c r="C258" s="391" t="s">
        <v>5</v>
      </c>
      <c r="D258" s="231"/>
      <c r="E258" s="268"/>
      <c r="F258" s="215" t="str">
        <f t="shared" si="6"/>
        <v>N/A</v>
      </c>
      <c r="G258" s="6"/>
      <c r="AA258" s="15" t="str">
        <f t="shared" si="7"/>
        <v/>
      </c>
      <c r="AB258" s="15" t="str">
        <f>IF(LEN($AA258)=0,"N",IF(LEN($AA258)&gt;1,"Error -- Availability entered in an incorrect format",IF($AA258='Control Panel'!$F$36,$AA258,IF($AA258='Control Panel'!$F$37,$AA258,IF($AA258='Control Panel'!$F$38,$AA258,IF($AA258='Control Panel'!$F$39,$AA258,IF($AA258='Control Panel'!$F$40,$AA258,IF($AA258='Control Panel'!$F$41,$AA258,"Error -- Availability entered in an incorrect format"))))))))</f>
        <v>N</v>
      </c>
    </row>
    <row r="259" spans="1:28" s="15" customFormat="1" ht="30" x14ac:dyDescent="0.25">
      <c r="A259" s="7">
        <v>247</v>
      </c>
      <c r="B259" s="390" t="s">
        <v>4010</v>
      </c>
      <c r="C259" s="391" t="s">
        <v>5</v>
      </c>
      <c r="D259" s="231"/>
      <c r="E259" s="268"/>
      <c r="F259" s="215" t="str">
        <f t="shared" si="6"/>
        <v>N/A</v>
      </c>
      <c r="G259" s="6"/>
      <c r="AA259" s="15" t="str">
        <f t="shared" si="7"/>
        <v/>
      </c>
      <c r="AB259" s="15" t="str">
        <f>IF(LEN($AA259)=0,"N",IF(LEN($AA259)&gt;1,"Error -- Availability entered in an incorrect format",IF($AA259='Control Panel'!$F$36,$AA259,IF($AA259='Control Panel'!$F$37,$AA259,IF($AA259='Control Panel'!$F$38,$AA259,IF($AA259='Control Panel'!$F$39,$AA259,IF($AA259='Control Panel'!$F$40,$AA259,IF($AA259='Control Panel'!$F$41,$AA259,"Error -- Availability entered in an incorrect format"))))))))</f>
        <v>N</v>
      </c>
    </row>
    <row r="260" spans="1:28" s="15" customFormat="1" ht="45" x14ac:dyDescent="0.25">
      <c r="A260" s="7">
        <v>248</v>
      </c>
      <c r="B260" s="390" t="s">
        <v>4011</v>
      </c>
      <c r="C260" s="391" t="s">
        <v>6</v>
      </c>
      <c r="D260" s="231"/>
      <c r="E260" s="268"/>
      <c r="F260" s="215" t="str">
        <f t="shared" si="6"/>
        <v>N/A</v>
      </c>
      <c r="G260" s="6"/>
      <c r="AA260" s="15" t="str">
        <f t="shared" si="7"/>
        <v/>
      </c>
      <c r="AB260" s="15" t="str">
        <f>IF(LEN($AA260)=0,"N",IF(LEN($AA260)&gt;1,"Error -- Availability entered in an incorrect format",IF($AA260='Control Panel'!$F$36,$AA260,IF($AA260='Control Panel'!$F$37,$AA260,IF($AA260='Control Panel'!$F$38,$AA260,IF($AA260='Control Panel'!$F$39,$AA260,IF($AA260='Control Panel'!$F$40,$AA260,IF($AA260='Control Panel'!$F$41,$AA260,"Error -- Availability entered in an incorrect format"))))))))</f>
        <v>N</v>
      </c>
    </row>
    <row r="261" spans="1:28" s="15" customFormat="1" x14ac:dyDescent="0.25">
      <c r="A261" s="7">
        <v>249</v>
      </c>
      <c r="B261" s="390" t="s">
        <v>4012</v>
      </c>
      <c r="C261" s="391" t="s">
        <v>7</v>
      </c>
      <c r="D261" s="231"/>
      <c r="E261" s="268"/>
      <c r="F261" s="215" t="str">
        <f t="shared" si="6"/>
        <v>N/A</v>
      </c>
      <c r="G261" s="6"/>
      <c r="AA261" s="15" t="str">
        <f t="shared" si="7"/>
        <v/>
      </c>
      <c r="AB261" s="15" t="str">
        <f>IF(LEN($AA261)=0,"N",IF(LEN($AA261)&gt;1,"Error -- Availability entered in an incorrect format",IF($AA261='Control Panel'!$F$36,$AA261,IF($AA261='Control Panel'!$F$37,$AA261,IF($AA261='Control Panel'!$F$38,$AA261,IF($AA261='Control Panel'!$F$39,$AA261,IF($AA261='Control Panel'!$F$40,$AA261,IF($AA261='Control Panel'!$F$41,$AA261,"Error -- Availability entered in an incorrect format"))))))))</f>
        <v>N</v>
      </c>
    </row>
    <row r="262" spans="1:28" s="15" customFormat="1" x14ac:dyDescent="0.25">
      <c r="A262" s="7">
        <v>250</v>
      </c>
      <c r="B262" s="390" t="s">
        <v>2096</v>
      </c>
      <c r="C262" s="391" t="s">
        <v>5</v>
      </c>
      <c r="D262" s="231"/>
      <c r="E262" s="268"/>
      <c r="F262" s="215" t="str">
        <f t="shared" si="6"/>
        <v>N/A</v>
      </c>
      <c r="G262" s="6"/>
      <c r="AA262" s="15" t="str">
        <f t="shared" si="7"/>
        <v/>
      </c>
      <c r="AB262" s="15" t="str">
        <f>IF(LEN($AA262)=0,"N",IF(LEN($AA262)&gt;1,"Error -- Availability entered in an incorrect format",IF($AA262='Control Panel'!$F$36,$AA262,IF($AA262='Control Panel'!$F$37,$AA262,IF($AA262='Control Panel'!$F$38,$AA262,IF($AA262='Control Panel'!$F$39,$AA262,IF($AA262='Control Panel'!$F$40,$AA262,IF($AA262='Control Panel'!$F$41,$AA262,"Error -- Availability entered in an incorrect format"))))))))</f>
        <v>N</v>
      </c>
    </row>
    <row r="263" spans="1:28" s="15" customFormat="1" ht="30" x14ac:dyDescent="0.25">
      <c r="A263" s="7">
        <v>251</v>
      </c>
      <c r="B263" s="390" t="s">
        <v>2100</v>
      </c>
      <c r="C263" s="391" t="s">
        <v>6</v>
      </c>
      <c r="D263" s="231"/>
      <c r="E263" s="268"/>
      <c r="F263" s="215" t="str">
        <f t="shared" si="6"/>
        <v>N/A</v>
      </c>
      <c r="G263" s="6"/>
      <c r="AA263" s="15" t="str">
        <f t="shared" si="7"/>
        <v/>
      </c>
      <c r="AB263" s="15" t="str">
        <f>IF(LEN($AA263)=0,"N",IF(LEN($AA263)&gt;1,"Error -- Availability entered in an incorrect format",IF($AA263='Control Panel'!$F$36,$AA263,IF($AA263='Control Panel'!$F$37,$AA263,IF($AA263='Control Panel'!$F$38,$AA263,IF($AA263='Control Panel'!$F$39,$AA263,IF($AA263='Control Panel'!$F$40,$AA263,IF($AA263='Control Panel'!$F$41,$AA263,"Error -- Availability entered in an incorrect format"))))))))</f>
        <v>N</v>
      </c>
    </row>
  </sheetData>
  <sheetProtection password="E125" sheet="1" objects="1" scenarios="1" formatCells="0" formatRows="0"/>
  <protectedRanges>
    <protectedRange sqref="D1:G1048576" name="Range1"/>
  </protectedRanges>
  <mergeCells count="12">
    <mergeCell ref="A11:G11"/>
    <mergeCell ref="A10:C10"/>
    <mergeCell ref="D10:G10"/>
    <mergeCell ref="A1:G1"/>
    <mergeCell ref="B2:G2"/>
    <mergeCell ref="B3:G3"/>
    <mergeCell ref="B4:G4"/>
    <mergeCell ref="B5:G5"/>
    <mergeCell ref="B6:G6"/>
    <mergeCell ref="B7:G7"/>
    <mergeCell ref="B8:G8"/>
    <mergeCell ref="A9:G9"/>
  </mergeCells>
  <conditionalFormatting sqref="A13:A263 C13:E263 G13:G263">
    <cfRule type="expression" dxfId="59" priority="5">
      <formula>$C13=""</formula>
    </cfRule>
  </conditionalFormatting>
  <conditionalFormatting sqref="B13:B263">
    <cfRule type="expression" dxfId="58" priority="4">
      <formula>$C13=""</formula>
    </cfRule>
  </conditionalFormatting>
  <conditionalFormatting sqref="F13:F263">
    <cfRule type="expression" dxfId="57" priority="3">
      <formula>$C13=""</formula>
    </cfRule>
  </conditionalFormatting>
  <conditionalFormatting sqref="A1:G1">
    <cfRule type="cellIs" dxfId="56" priority="1" operator="equal">
      <formula>"Replace this text with vendor name in the first module."</formula>
    </cfRule>
  </conditionalFormatting>
  <dataValidations count="1">
    <dataValidation type="decimal" allowBlank="1" showInputMessage="1" showErrorMessage="1" errorTitle="Invalid Response" error="Please enter number only and inlcude text in comments column." promptTitle="Cost" prompt="Please enter any related cost for specification compliance." sqref="E13:E263">
      <formula1>0</formula1>
      <formula2>1000000</formula2>
    </dataValidation>
  </dataValidations>
  <printOptions horizontalCentered="1"/>
  <pageMargins left="0.25" right="0.25" top="0.75" bottom="0.75" header="0.3" footer="0.3"/>
  <pageSetup scale="76" fitToHeight="0" orientation="landscape" r:id="rId1"/>
  <headerFooter>
    <oddHeader>&amp;C&amp;"Calibri,Bold"&amp;12City of Bend, OR - ERP System Solution Project RFP #IT14AA
&amp;"Calibri,Italic"&amp;A</oddHeader>
    <oddFooter>&amp;L&amp;"-,Bold"&amp;10&amp;U&amp;K01+019Priority&amp;"-,Regular"&amp;U
H - High | M - Medium | L - Low&amp;C&amp;10&amp;K01+019&amp;P of &amp;N&amp;R&amp;"-,Bold"&amp;10&amp;U&amp;K01+019Availability&amp;"-,Regular"&amp;U
Y - Yes | R - Reporting Tool | T - Third Party
M - Modification | F - Future | N - Not Available</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FormatSpecs">
                <anchor moveWithCells="1" sizeWithCells="1">
                  <from>
                    <xdr:col>5</xdr:col>
                    <xdr:colOff>1600200</xdr:colOff>
                    <xdr:row>8</xdr:row>
                    <xdr:rowOff>142875</xdr:rowOff>
                  </from>
                  <to>
                    <xdr:col>5</xdr:col>
                    <xdr:colOff>1600200</xdr:colOff>
                    <xdr:row>14</xdr:row>
                    <xdr:rowOff>409575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00000000-0000-0000-0000-000000000000}">
            <xm:f>D10='Control Panel'!$I$25</xm:f>
            <x14:dxf>
              <font>
                <color rgb="FFFFFF00"/>
              </font>
              <fill>
                <patternFill>
                  <fgColor indexed="64"/>
                  <bgColor rgb="FFBF311A"/>
                </patternFill>
              </fill>
            </x14:dxf>
          </x14:cfRule>
          <xm:sqref>D10:G10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errorTitle="Invalid Response" error="Please enter appropriate availability response." promptTitle="Please enter availability:" prompt="_x000a_  Y - Yes_x000a_  R - Reporting_x000a_  T - Third Party_x000a_  M - Modification_x000a_  F - Future_x000a_  N - Not Available_x000a__x000a__x000a_*Paste values permitted.">
          <x14:formula1>
            <xm:f>'Control Panel'!$F$36:$F$41</xm:f>
          </x14:formula1>
          <xm:sqref>D13:D263</xm:sqref>
        </x14:dataValidation>
      </x14:dataValidations>
    </ext>
  </extLs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7">
    <pageSetUpPr fitToPage="1"/>
  </sheetPr>
  <dimension ref="A1:AI444"/>
  <sheetViews>
    <sheetView showGridLines="0" showRowColHeaders="0" workbookViewId="0">
      <pane ySplit="12" topLeftCell="A13" activePane="bottomLeft" state="frozen"/>
      <selection activeCell="B16" sqref="B16"/>
      <selection pane="bottomLeft" activeCell="B16" sqref="B16"/>
    </sheetView>
  </sheetViews>
  <sheetFormatPr defaultColWidth="0" defaultRowHeight="15" x14ac:dyDescent="0.25"/>
  <cols>
    <col min="1" max="1" width="8.7109375" style="218" customWidth="1"/>
    <col min="2" max="2" width="65.7109375" style="219" customWidth="1"/>
    <col min="3" max="3" width="12.7109375" style="220" customWidth="1"/>
    <col min="4" max="4" width="12.7109375" style="221" customWidth="1"/>
    <col min="5" max="5" width="12.7109375" style="220" customWidth="1"/>
    <col min="6" max="6" width="27.7109375" style="222" customWidth="1"/>
    <col min="7" max="7" width="35.7109375" style="219" customWidth="1"/>
    <col min="8" max="8" width="3.7109375" style="2" customWidth="1"/>
    <col min="9" max="34" width="9.140625" style="2" hidden="1" customWidth="1"/>
    <col min="35" max="35" width="4.140625" style="2" hidden="1" customWidth="1"/>
    <col min="36" max="16384" width="9.140625" style="2" hidden="1"/>
  </cols>
  <sheetData>
    <row r="1" spans="1:35" ht="15" customHeight="1" x14ac:dyDescent="0.25">
      <c r="A1" s="548" t="str">
        <f>'Accounts Payable'!A1</f>
        <v>Replace this text with vendor name in the first module.</v>
      </c>
      <c r="B1" s="548"/>
      <c r="C1" s="548"/>
      <c r="D1" s="548"/>
      <c r="E1" s="548"/>
      <c r="F1" s="548"/>
      <c r="G1" s="548"/>
    </row>
    <row r="2" spans="1:35" x14ac:dyDescent="0.25">
      <c r="A2" s="210" t="s">
        <v>8</v>
      </c>
      <c r="B2" s="538" t="s">
        <v>193</v>
      </c>
      <c r="C2" s="538"/>
      <c r="D2" s="538"/>
      <c r="E2" s="538"/>
      <c r="F2" s="538"/>
      <c r="G2" s="538"/>
      <c r="AB2" s="2" t="s">
        <v>219</v>
      </c>
      <c r="AC2" s="2">
        <f>SUBTOTAL(3,A13:A444)</f>
        <v>432</v>
      </c>
    </row>
    <row r="3" spans="1:35" ht="45" customHeight="1" x14ac:dyDescent="0.25">
      <c r="A3" s="232" t="str">
        <f>'Control Panel'!F36</f>
        <v>Y</v>
      </c>
      <c r="B3" s="543" t="str">
        <f>'Control Panel'!H36</f>
        <v>Functionality is provided out of the box through the completion of a task associated with a routine configurable area that includes, but is not limited to, user-defined fields, delivered or configurable workflows, alerts or notifications, standard import/export, table driven setups and standard reports with no changes.  These configuration areas will not be affected by a future upgrade.  The proposed services include implementation and training on this functionality, unless specifically excluded in the Statement of Work, as part of the deployment of the solution.</v>
      </c>
      <c r="C3" s="543"/>
      <c r="D3" s="543"/>
      <c r="E3" s="543"/>
      <c r="F3" s="543"/>
      <c r="G3" s="543"/>
    </row>
    <row r="4" spans="1:35" x14ac:dyDescent="0.25">
      <c r="A4" s="233" t="str">
        <f>'Control Panel'!F37</f>
        <v>R</v>
      </c>
      <c r="B4" s="544" t="str">
        <f>'Control Panel'!H37</f>
        <v>Functionality is provided through reports generated using proposed Reporting Tools.</v>
      </c>
      <c r="C4" s="544"/>
      <c r="D4" s="544"/>
      <c r="E4" s="544"/>
      <c r="F4" s="544"/>
      <c r="G4" s="544"/>
    </row>
    <row r="5" spans="1:35" ht="30" customHeight="1" x14ac:dyDescent="0.25">
      <c r="A5" s="232" t="str">
        <f>'Control Panel'!F38</f>
        <v>T</v>
      </c>
      <c r="B5" s="543" t="str">
        <f>'Control Panel'!H38</f>
        <v>Functionality is provided by proposed third party functionality (i.e., third party is defined as a separate software vendor from the primary software vendor).  The pricing of all third party products that provide this functionality MUST be included in the cost proposal.</v>
      </c>
      <c r="C5" s="543"/>
      <c r="D5" s="543"/>
      <c r="E5" s="543"/>
      <c r="F5" s="543"/>
      <c r="G5" s="543"/>
    </row>
    <row r="6" spans="1:35" x14ac:dyDescent="0.25">
      <c r="A6" s="233" t="str">
        <f>'Control Panel'!F39</f>
        <v>M</v>
      </c>
      <c r="B6" s="544" t="str">
        <f>'Control Panel'!H39</f>
        <v>Functionality is provided through customization to the application, including creation of a new workflow or development of a custom interface, that may have an impact on future upgradability.</v>
      </c>
      <c r="C6" s="544"/>
      <c r="D6" s="544"/>
      <c r="E6" s="544"/>
      <c r="F6" s="544"/>
      <c r="G6" s="544"/>
    </row>
    <row r="7" spans="1:35" ht="16.5" customHeight="1" x14ac:dyDescent="0.25">
      <c r="A7" s="232" t="str">
        <f>'Control Panel'!F40</f>
        <v>F</v>
      </c>
      <c r="B7" s="543" t="str">
        <f>'Control Panel'!H40</f>
        <v>Functionality is provided through a future general availability (GA) release that is scheduled to occur within 1 year of the proposal response.</v>
      </c>
      <c r="C7" s="543"/>
      <c r="D7" s="543"/>
      <c r="E7" s="543"/>
      <c r="F7" s="543"/>
      <c r="G7" s="543"/>
    </row>
    <row r="8" spans="1:35" x14ac:dyDescent="0.25">
      <c r="A8" s="233" t="str">
        <f>'Control Panel'!F41</f>
        <v>N</v>
      </c>
      <c r="B8" s="544" t="str">
        <f>'Control Panel'!H41</f>
        <v>Functionality is not provided.</v>
      </c>
      <c r="C8" s="544"/>
      <c r="D8" s="544"/>
      <c r="E8" s="544"/>
      <c r="F8" s="544"/>
      <c r="G8" s="544"/>
    </row>
    <row r="9" spans="1:35" x14ac:dyDescent="0.25">
      <c r="A9" s="545" t="str">
        <f>'Control Panel'!I25</f>
        <v>Replace this text with the primary product name(s) which satisfy requirements.</v>
      </c>
      <c r="B9" s="546"/>
      <c r="C9" s="546"/>
      <c r="D9" s="546"/>
      <c r="E9" s="546"/>
      <c r="F9" s="546"/>
      <c r="G9" s="547"/>
    </row>
    <row r="10" spans="1:35" ht="15" customHeight="1" x14ac:dyDescent="0.25">
      <c r="A10" s="541" t="str">
        <f>'Control Panel'!F71&amp;" - "&amp;'Control Panel'!E71</f>
        <v xml:space="preserve">4.26 - Utility Billing </v>
      </c>
      <c r="B10" s="541"/>
      <c r="C10" s="541"/>
      <c r="D10" s="542" t="str">
        <f>A9</f>
        <v>Replace this text with the primary product name(s) which satisfy requirements.</v>
      </c>
      <c r="E10" s="542"/>
      <c r="F10" s="542"/>
      <c r="G10" s="542"/>
    </row>
    <row r="11" spans="1:35" ht="30" customHeight="1" x14ac:dyDescent="0.25">
      <c r="A11" s="540" t="s">
        <v>673</v>
      </c>
      <c r="B11" s="540"/>
      <c r="C11" s="540"/>
      <c r="D11" s="540"/>
      <c r="E11" s="540"/>
      <c r="F11" s="540"/>
      <c r="G11" s="540"/>
      <c r="AA11" s="2" t="s">
        <v>30</v>
      </c>
      <c r="AI11" s="3"/>
    </row>
    <row r="12" spans="1:35" ht="15" customHeight="1" x14ac:dyDescent="0.25">
      <c r="A12" s="269" t="str">
        <f>'Accounts Payable'!A12</f>
        <v>Number</v>
      </c>
      <c r="B12" s="270" t="str">
        <f>'Accounts Payable'!B12</f>
        <v>Application Requirements</v>
      </c>
      <c r="C12" s="271" t="str">
        <f>'Accounts Payable'!C12</f>
        <v>Priority</v>
      </c>
      <c r="D12" s="269" t="str">
        <f>'Accounts Payable'!D12</f>
        <v>Availability</v>
      </c>
      <c r="E12" s="271" t="str">
        <f>'Accounts Payable'!E12</f>
        <v>Cost</v>
      </c>
      <c r="F12" s="270" t="str">
        <f>'Accounts Payable'!F12</f>
        <v>Required Product(s)</v>
      </c>
      <c r="G12" s="270" t="str">
        <f>'Accounts Payable'!G12</f>
        <v>Comments</v>
      </c>
      <c r="AA12" s="4" t="s">
        <v>27</v>
      </c>
      <c r="AC12" s="5">
        <f>COUNTIF(AB:AB,"Error -- Availability entered in an incorrect format")</f>
        <v>0</v>
      </c>
    </row>
    <row r="13" spans="1:35" s="15" customFormat="1" x14ac:dyDescent="0.25">
      <c r="A13" s="7">
        <v>1</v>
      </c>
      <c r="B13" s="266" t="s">
        <v>711</v>
      </c>
      <c r="C13" s="14"/>
      <c r="D13" s="7"/>
      <c r="E13" s="267"/>
      <c r="F13" s="215" t="str">
        <f>IF($D$10=$A$9,"N/A",$D$10)</f>
        <v>N/A</v>
      </c>
      <c r="G13" s="10"/>
      <c r="AA13" s="15" t="str">
        <f>TRIM($D13)</f>
        <v/>
      </c>
      <c r="AB13" s="15" t="str">
        <f>IF(LEN($AA13)=0,"N",IF(LEN($AA13)&gt;1,"Error -- Availability entered in an incorrect format",IF($AA13='Control Panel'!$F$36,$AA13,IF($AA13='Control Panel'!$F$37,$AA13,IF($AA13='Control Panel'!$F$38,$AA13,IF($AA13='Control Panel'!$F$39,$AA13,IF($AA13='Control Panel'!$F$40,$AA13,IF($AA13='Control Panel'!$F$41,$AA13,"Error -- Availability entered in an incorrect format"))))))))</f>
        <v>N</v>
      </c>
    </row>
    <row r="14" spans="1:35" s="15" customFormat="1" ht="75" x14ac:dyDescent="0.25">
      <c r="A14" s="7">
        <v>2</v>
      </c>
      <c r="B14" s="393" t="s">
        <v>4013</v>
      </c>
      <c r="C14" s="14" t="s">
        <v>5</v>
      </c>
      <c r="D14" s="7"/>
      <c r="E14" s="267"/>
      <c r="F14" s="215" t="str">
        <f t="shared" ref="F14:F77" si="0">IF($D$10=$A$9,"N/A",$D$10)</f>
        <v>N/A</v>
      </c>
      <c r="G14" s="10"/>
      <c r="AA14" s="15" t="str">
        <f t="shared" ref="AA14:AA77" si="1">TRIM($D14)</f>
        <v/>
      </c>
      <c r="AB14" s="15" t="str">
        <f>IF(LEN($AA14)=0,"N",IF(LEN($AA14)&gt;1,"Error -- Availability entered in an incorrect format",IF($AA14='Control Panel'!$F$36,$AA14,IF($AA14='Control Panel'!$F$37,$AA14,IF($AA14='Control Panel'!$F$38,$AA14,IF($AA14='Control Panel'!$F$39,$AA14,IF($AA14='Control Panel'!$F$40,$AA14,IF($AA14='Control Panel'!$F$41,$AA14,"Error -- Availability entered in an incorrect format"))))))))</f>
        <v>N</v>
      </c>
    </row>
    <row r="15" spans="1:35" s="13" customFormat="1" x14ac:dyDescent="0.25">
      <c r="A15" s="7">
        <v>3</v>
      </c>
      <c r="B15" s="297" t="s">
        <v>4014</v>
      </c>
      <c r="C15" s="307" t="s">
        <v>6</v>
      </c>
      <c r="D15" s="7"/>
      <c r="E15" s="267"/>
      <c r="F15" s="215" t="str">
        <f t="shared" si="0"/>
        <v>N/A</v>
      </c>
      <c r="G15" s="10"/>
      <c r="AA15" s="13" t="str">
        <f t="shared" si="1"/>
        <v/>
      </c>
      <c r="AB15" s="13" t="str">
        <f>IF(LEN($AA15)=0,"N",IF(LEN($AA15)&gt;1,"Error -- Availability entered in an incorrect format",IF($AA15='Control Panel'!$F$36,$AA15,IF($AA15='Control Panel'!$F$37,$AA15,IF($AA15='Control Panel'!$F$38,$AA15,IF($AA15='Control Panel'!$F$39,$AA15,IF($AA15='Control Panel'!$F$40,$AA15,IF($AA15='Control Panel'!$F$41,$AA15,"Error -- Availability entered in an incorrect format"))))))))</f>
        <v>N</v>
      </c>
    </row>
    <row r="16" spans="1:35" s="13" customFormat="1" x14ac:dyDescent="0.25">
      <c r="A16" s="7">
        <v>4</v>
      </c>
      <c r="B16" s="297" t="s">
        <v>4015</v>
      </c>
      <c r="C16" s="307" t="s">
        <v>6</v>
      </c>
      <c r="D16" s="7"/>
      <c r="E16" s="267"/>
      <c r="F16" s="215" t="str">
        <f t="shared" si="0"/>
        <v>N/A</v>
      </c>
      <c r="G16" s="10"/>
      <c r="AA16" s="13" t="str">
        <f t="shared" si="1"/>
        <v/>
      </c>
      <c r="AB16" s="13" t="str">
        <f>IF(LEN($AA16)=0,"N",IF(LEN($AA16)&gt;1,"Error -- Availability entered in an incorrect format",IF($AA16='Control Panel'!$F$36,$AA16,IF($AA16='Control Panel'!$F$37,$AA16,IF($AA16='Control Panel'!$F$38,$AA16,IF($AA16='Control Panel'!$F$39,$AA16,IF($AA16='Control Panel'!$F$40,$AA16,IF($AA16='Control Panel'!$F$41,$AA16,"Error -- Availability entered in an incorrect format"))))))))</f>
        <v>N</v>
      </c>
    </row>
    <row r="17" spans="1:28" s="13" customFormat="1" ht="30" x14ac:dyDescent="0.25">
      <c r="A17" s="7">
        <v>5</v>
      </c>
      <c r="B17" s="297" t="s">
        <v>4016</v>
      </c>
      <c r="C17" s="14" t="s">
        <v>5</v>
      </c>
      <c r="D17" s="7"/>
      <c r="E17" s="267"/>
      <c r="F17" s="215" t="str">
        <f t="shared" si="0"/>
        <v>N/A</v>
      </c>
      <c r="G17" s="10"/>
      <c r="AA17" s="13" t="str">
        <f t="shared" si="1"/>
        <v/>
      </c>
      <c r="AB17" s="13" t="str">
        <f>IF(LEN($AA17)=0,"N",IF(LEN($AA17)&gt;1,"Error -- Availability entered in an incorrect format",IF($AA17='Control Panel'!$F$36,$AA17,IF($AA17='Control Panel'!$F$37,$AA17,IF($AA17='Control Panel'!$F$38,$AA17,IF($AA17='Control Panel'!$F$39,$AA17,IF($AA17='Control Panel'!$F$40,$AA17,IF($AA17='Control Panel'!$F$41,$AA17,"Error -- Availability entered in an incorrect format"))))))))</f>
        <v>N</v>
      </c>
    </row>
    <row r="18" spans="1:28" s="13" customFormat="1" ht="45" x14ac:dyDescent="0.25">
      <c r="A18" s="7">
        <v>6</v>
      </c>
      <c r="B18" s="297" t="s">
        <v>4017</v>
      </c>
      <c r="C18" s="14" t="s">
        <v>5</v>
      </c>
      <c r="D18" s="7"/>
      <c r="E18" s="267"/>
      <c r="F18" s="215" t="str">
        <f t="shared" si="0"/>
        <v>N/A</v>
      </c>
      <c r="G18" s="10"/>
      <c r="AA18" s="13" t="str">
        <f t="shared" si="1"/>
        <v/>
      </c>
      <c r="AB18" s="13" t="str">
        <f>IF(LEN($AA18)=0,"N",IF(LEN($AA18)&gt;1,"Error -- Availability entered in an incorrect format",IF($AA18='Control Panel'!$F$36,$AA18,IF($AA18='Control Panel'!$F$37,$AA18,IF($AA18='Control Panel'!$F$38,$AA18,IF($AA18='Control Panel'!$F$39,$AA18,IF($AA18='Control Panel'!$F$40,$AA18,IF($AA18='Control Panel'!$F$41,$AA18,"Error -- Availability entered in an incorrect format"))))))))</f>
        <v>N</v>
      </c>
    </row>
    <row r="19" spans="1:28" s="13" customFormat="1" ht="30" x14ac:dyDescent="0.25">
      <c r="A19" s="7">
        <v>7</v>
      </c>
      <c r="B19" s="297" t="s">
        <v>4018</v>
      </c>
      <c r="C19" s="14" t="s">
        <v>5</v>
      </c>
      <c r="D19" s="7"/>
      <c r="E19" s="267"/>
      <c r="F19" s="215" t="str">
        <f t="shared" si="0"/>
        <v>N/A</v>
      </c>
      <c r="G19" s="10"/>
      <c r="AA19" s="13" t="str">
        <f t="shared" si="1"/>
        <v/>
      </c>
      <c r="AB19" s="13" t="str">
        <f>IF(LEN($AA19)=0,"N",IF(LEN($AA19)&gt;1,"Error -- Availability entered in an incorrect format",IF($AA19='Control Panel'!$F$36,$AA19,IF($AA19='Control Panel'!$F$37,$AA19,IF($AA19='Control Panel'!$F$38,$AA19,IF($AA19='Control Panel'!$F$39,$AA19,IF($AA19='Control Panel'!$F$40,$AA19,IF($AA19='Control Panel'!$F$41,$AA19,"Error -- Availability entered in an incorrect format"))))))))</f>
        <v>N</v>
      </c>
    </row>
    <row r="20" spans="1:28" s="13" customFormat="1" ht="30" x14ac:dyDescent="0.25">
      <c r="A20" s="7">
        <v>8</v>
      </c>
      <c r="B20" s="10" t="s">
        <v>4019</v>
      </c>
      <c r="C20" s="14" t="s">
        <v>5</v>
      </c>
      <c r="D20" s="7"/>
      <c r="E20" s="267"/>
      <c r="F20" s="215" t="str">
        <f t="shared" si="0"/>
        <v>N/A</v>
      </c>
      <c r="G20" s="10"/>
      <c r="AA20" s="13" t="str">
        <f t="shared" si="1"/>
        <v/>
      </c>
      <c r="AB20" s="13" t="str">
        <f>IF(LEN($AA20)=0,"N",IF(LEN($AA20)&gt;1,"Error -- Availability entered in an incorrect format",IF($AA20='Control Panel'!$F$36,$AA20,IF($AA20='Control Panel'!$F$37,$AA20,IF($AA20='Control Panel'!$F$38,$AA20,IF($AA20='Control Panel'!$F$39,$AA20,IF($AA20='Control Panel'!$F$40,$AA20,IF($AA20='Control Panel'!$F$41,$AA20,"Error -- Availability entered in an incorrect format"))))))))</f>
        <v>N</v>
      </c>
    </row>
    <row r="21" spans="1:28" s="13" customFormat="1" ht="30" x14ac:dyDescent="0.25">
      <c r="A21" s="7">
        <v>9</v>
      </c>
      <c r="B21" s="297" t="s">
        <v>4020</v>
      </c>
      <c r="C21" s="14" t="s">
        <v>5</v>
      </c>
      <c r="D21" s="7"/>
      <c r="E21" s="267"/>
      <c r="F21" s="215" t="str">
        <f t="shared" si="0"/>
        <v>N/A</v>
      </c>
      <c r="G21" s="10"/>
      <c r="AA21" s="13" t="str">
        <f t="shared" si="1"/>
        <v/>
      </c>
      <c r="AB21" s="13" t="str">
        <f>IF(LEN($AA21)=0,"N",IF(LEN($AA21)&gt;1,"Error -- Availability entered in an incorrect format",IF($AA21='Control Panel'!$F$36,$AA21,IF($AA21='Control Panel'!$F$37,$AA21,IF($AA21='Control Panel'!$F$38,$AA21,IF($AA21='Control Panel'!$F$39,$AA21,IF($AA21='Control Panel'!$F$40,$AA21,IF($AA21='Control Panel'!$F$41,$AA21,"Error -- Availability entered in an incorrect format"))))))))</f>
        <v>N</v>
      </c>
    </row>
    <row r="22" spans="1:28" s="13" customFormat="1" x14ac:dyDescent="0.25">
      <c r="A22" s="7">
        <v>10</v>
      </c>
      <c r="B22" s="10" t="s">
        <v>4021</v>
      </c>
      <c r="C22" s="14" t="s">
        <v>5</v>
      </c>
      <c r="D22" s="7"/>
      <c r="E22" s="267"/>
      <c r="F22" s="215" t="str">
        <f t="shared" si="0"/>
        <v>N/A</v>
      </c>
      <c r="G22" s="10"/>
      <c r="AA22" s="13" t="str">
        <f t="shared" si="1"/>
        <v/>
      </c>
      <c r="AB22" s="13" t="str">
        <f>IF(LEN($AA22)=0,"N",IF(LEN($AA22)&gt;1,"Error -- Availability entered in an incorrect format",IF($AA22='Control Panel'!$F$36,$AA22,IF($AA22='Control Panel'!$F$37,$AA22,IF($AA22='Control Panel'!$F$38,$AA22,IF($AA22='Control Panel'!$F$39,$AA22,IF($AA22='Control Panel'!$F$40,$AA22,IF($AA22='Control Panel'!$F$41,$AA22,"Error -- Availability entered in an incorrect format"))))))))</f>
        <v>N</v>
      </c>
    </row>
    <row r="23" spans="1:28" s="13" customFormat="1" ht="30" x14ac:dyDescent="0.25">
      <c r="A23" s="7">
        <v>11</v>
      </c>
      <c r="B23" s="297" t="s">
        <v>4022</v>
      </c>
      <c r="C23" s="14" t="s">
        <v>5</v>
      </c>
      <c r="D23" s="7"/>
      <c r="E23" s="267"/>
      <c r="F23" s="215" t="str">
        <f t="shared" si="0"/>
        <v>N/A</v>
      </c>
      <c r="G23" s="10"/>
      <c r="AA23" s="13" t="str">
        <f t="shared" si="1"/>
        <v/>
      </c>
      <c r="AB23" s="13" t="str">
        <f>IF(LEN($AA23)=0,"N",IF(LEN($AA23)&gt;1,"Error -- Availability entered in an incorrect format",IF($AA23='Control Panel'!$F$36,$AA23,IF($AA23='Control Panel'!$F$37,$AA23,IF($AA23='Control Panel'!$F$38,$AA23,IF($AA23='Control Panel'!$F$39,$AA23,IF($AA23='Control Panel'!$F$40,$AA23,IF($AA23='Control Panel'!$F$41,$AA23,"Error -- Availability entered in an incorrect format"))))))))</f>
        <v>N</v>
      </c>
    </row>
    <row r="24" spans="1:28" s="13" customFormat="1" x14ac:dyDescent="0.25">
      <c r="A24" s="7">
        <v>12</v>
      </c>
      <c r="B24" s="297" t="s">
        <v>4023</v>
      </c>
      <c r="C24" s="14" t="s">
        <v>5</v>
      </c>
      <c r="D24" s="7"/>
      <c r="E24" s="267"/>
      <c r="F24" s="215" t="str">
        <f t="shared" si="0"/>
        <v>N/A</v>
      </c>
      <c r="G24" s="10"/>
      <c r="AA24" s="13" t="str">
        <f t="shared" si="1"/>
        <v/>
      </c>
      <c r="AB24" s="13" t="str">
        <f>IF(LEN($AA24)=0,"N",IF(LEN($AA24)&gt;1,"Error -- Availability entered in an incorrect format",IF($AA24='Control Panel'!$F$36,$AA24,IF($AA24='Control Panel'!$F$37,$AA24,IF($AA24='Control Panel'!$F$38,$AA24,IF($AA24='Control Panel'!$F$39,$AA24,IF($AA24='Control Panel'!$F$40,$AA24,IF($AA24='Control Panel'!$F$41,$AA24,"Error -- Availability entered in an incorrect format"))))))))</f>
        <v>N</v>
      </c>
    </row>
    <row r="25" spans="1:28" s="15" customFormat="1" x14ac:dyDescent="0.25">
      <c r="A25" s="7">
        <v>13</v>
      </c>
      <c r="B25" s="297" t="s">
        <v>4024</v>
      </c>
      <c r="C25" s="307" t="s">
        <v>6</v>
      </c>
      <c r="D25" s="12"/>
      <c r="E25" s="268"/>
      <c r="F25" s="215" t="str">
        <f t="shared" si="0"/>
        <v>N/A</v>
      </c>
      <c r="G25" s="6"/>
      <c r="AA25" s="15" t="str">
        <f t="shared" si="1"/>
        <v/>
      </c>
      <c r="AB25" s="15" t="str">
        <f>IF(LEN($AA25)=0,"N",IF(LEN($AA25)&gt;1,"Error -- Availability entered in an incorrect format",IF($AA25='Control Panel'!$F$36,$AA25,IF($AA25='Control Panel'!$F$37,$AA25,IF($AA25='Control Panel'!$F$38,$AA25,IF($AA25='Control Panel'!$F$39,$AA25,IF($AA25='Control Panel'!$F$40,$AA25,IF($AA25='Control Panel'!$F$41,$AA25,"Error -- Availability entered in an incorrect format"))))))))</f>
        <v>N</v>
      </c>
    </row>
    <row r="26" spans="1:28" s="15" customFormat="1" ht="30" x14ac:dyDescent="0.25">
      <c r="A26" s="7">
        <v>14</v>
      </c>
      <c r="B26" s="297" t="s">
        <v>4025</v>
      </c>
      <c r="C26" s="14" t="s">
        <v>5</v>
      </c>
      <c r="D26" s="12"/>
      <c r="E26" s="268"/>
      <c r="F26" s="215" t="str">
        <f t="shared" si="0"/>
        <v>N/A</v>
      </c>
      <c r="G26" s="6"/>
      <c r="AA26" s="15" t="str">
        <f t="shared" si="1"/>
        <v/>
      </c>
      <c r="AB26" s="15" t="str">
        <f>IF(LEN($AA26)=0,"N",IF(LEN($AA26)&gt;1,"Error -- Availability entered in an incorrect format",IF($AA26='Control Panel'!$F$36,$AA26,IF($AA26='Control Panel'!$F$37,$AA26,IF($AA26='Control Panel'!$F$38,$AA26,IF($AA26='Control Panel'!$F$39,$AA26,IF($AA26='Control Panel'!$F$40,$AA26,IF($AA26='Control Panel'!$F$41,$AA26,"Error -- Availability entered in an incorrect format"))))))))</f>
        <v>N</v>
      </c>
    </row>
    <row r="27" spans="1:28" s="15" customFormat="1" ht="30" x14ac:dyDescent="0.25">
      <c r="A27" s="7">
        <v>15</v>
      </c>
      <c r="B27" s="297" t="s">
        <v>4026</v>
      </c>
      <c r="C27" s="307" t="s">
        <v>6</v>
      </c>
      <c r="D27" s="12"/>
      <c r="E27" s="268"/>
      <c r="F27" s="215" t="str">
        <f t="shared" si="0"/>
        <v>N/A</v>
      </c>
      <c r="G27" s="6"/>
      <c r="AA27" s="15" t="str">
        <f t="shared" si="1"/>
        <v/>
      </c>
      <c r="AB27" s="15" t="str">
        <f>IF(LEN($AA27)=0,"N",IF(LEN($AA27)&gt;1,"Error -- Availability entered in an incorrect format",IF($AA27='Control Panel'!$F$36,$AA27,IF($AA27='Control Panel'!$F$37,$AA27,IF($AA27='Control Panel'!$F$38,$AA27,IF($AA27='Control Panel'!$F$39,$AA27,IF($AA27='Control Panel'!$F$40,$AA27,IF($AA27='Control Panel'!$F$41,$AA27,"Error -- Availability entered in an incorrect format"))))))))</f>
        <v>N</v>
      </c>
    </row>
    <row r="28" spans="1:28" s="15" customFormat="1" ht="30" x14ac:dyDescent="0.25">
      <c r="A28" s="7">
        <v>16</v>
      </c>
      <c r="B28" s="297" t="s">
        <v>4027</v>
      </c>
      <c r="C28" s="14" t="s">
        <v>5</v>
      </c>
      <c r="D28" s="12"/>
      <c r="E28" s="268"/>
      <c r="F28" s="215" t="str">
        <f t="shared" si="0"/>
        <v>N/A</v>
      </c>
      <c r="G28" s="6"/>
      <c r="AA28" s="15" t="str">
        <f t="shared" si="1"/>
        <v/>
      </c>
      <c r="AB28" s="15" t="str">
        <f>IF(LEN($AA28)=0,"N",IF(LEN($AA28)&gt;1,"Error -- Availability entered in an incorrect format",IF($AA28='Control Panel'!$F$36,$AA28,IF($AA28='Control Panel'!$F$37,$AA28,IF($AA28='Control Panel'!$F$38,$AA28,IF($AA28='Control Panel'!$F$39,$AA28,IF($AA28='Control Panel'!$F$40,$AA28,IF($AA28='Control Panel'!$F$41,$AA28,"Error -- Availability entered in an incorrect format"))))))))</f>
        <v>N</v>
      </c>
    </row>
    <row r="29" spans="1:28" s="15" customFormat="1" x14ac:dyDescent="0.25">
      <c r="A29" s="7">
        <v>17</v>
      </c>
      <c r="B29" s="297" t="s">
        <v>4028</v>
      </c>
      <c r="C29" s="14" t="s">
        <v>5</v>
      </c>
      <c r="D29" s="12"/>
      <c r="E29" s="268"/>
      <c r="F29" s="215" t="str">
        <f t="shared" si="0"/>
        <v>N/A</v>
      </c>
      <c r="G29" s="6"/>
      <c r="AA29" s="15" t="str">
        <f t="shared" si="1"/>
        <v/>
      </c>
      <c r="AB29" s="15" t="str">
        <f>IF(LEN($AA29)=0,"N",IF(LEN($AA29)&gt;1,"Error -- Availability entered in an incorrect format",IF($AA29='Control Panel'!$F$36,$AA29,IF($AA29='Control Panel'!$F$37,$AA29,IF($AA29='Control Panel'!$F$38,$AA29,IF($AA29='Control Panel'!$F$39,$AA29,IF($AA29='Control Panel'!$F$40,$AA29,IF($AA29='Control Panel'!$F$41,$AA29,"Error -- Availability entered in an incorrect format"))))))))</f>
        <v>N</v>
      </c>
    </row>
    <row r="30" spans="1:28" s="15" customFormat="1" x14ac:dyDescent="0.25">
      <c r="A30" s="7">
        <v>18</v>
      </c>
      <c r="B30" s="297" t="s">
        <v>4029</v>
      </c>
      <c r="C30" s="307" t="s">
        <v>6</v>
      </c>
      <c r="D30" s="12"/>
      <c r="E30" s="268"/>
      <c r="F30" s="215" t="str">
        <f t="shared" si="0"/>
        <v>N/A</v>
      </c>
      <c r="G30" s="6"/>
      <c r="AA30" s="15" t="str">
        <f t="shared" si="1"/>
        <v/>
      </c>
      <c r="AB30" s="15" t="str">
        <f>IF(LEN($AA30)=0,"N",IF(LEN($AA30)&gt;1,"Error -- Availability entered in an incorrect format",IF($AA30='Control Panel'!$F$36,$AA30,IF($AA30='Control Panel'!$F$37,$AA30,IF($AA30='Control Panel'!$F$38,$AA30,IF($AA30='Control Panel'!$F$39,$AA30,IF($AA30='Control Panel'!$F$40,$AA30,IF($AA30='Control Panel'!$F$41,$AA30,"Error -- Availability entered in an incorrect format"))))))))</f>
        <v>N</v>
      </c>
    </row>
    <row r="31" spans="1:28" s="15" customFormat="1" ht="30" x14ac:dyDescent="0.25">
      <c r="A31" s="7">
        <v>19</v>
      </c>
      <c r="B31" s="297" t="s">
        <v>4030</v>
      </c>
      <c r="C31" s="14" t="s">
        <v>5</v>
      </c>
      <c r="D31" s="231"/>
      <c r="E31" s="268"/>
      <c r="F31" s="215" t="str">
        <f t="shared" si="0"/>
        <v>N/A</v>
      </c>
      <c r="G31" s="6"/>
      <c r="AA31" s="15" t="str">
        <f t="shared" si="1"/>
        <v/>
      </c>
      <c r="AB31" s="15" t="str">
        <f>IF(LEN($AA31)=0,"N",IF(LEN($AA31)&gt;1,"Error -- Availability entered in an incorrect format",IF($AA31='Control Panel'!$F$36,$AA31,IF($AA31='Control Panel'!$F$37,$AA31,IF($AA31='Control Panel'!$F$38,$AA31,IF($AA31='Control Panel'!$F$39,$AA31,IF($AA31='Control Panel'!$F$40,$AA31,IF($AA31='Control Panel'!$F$41,$AA31,"Error -- Availability entered in an incorrect format"))))))))</f>
        <v>N</v>
      </c>
    </row>
    <row r="32" spans="1:28" s="15" customFormat="1" x14ac:dyDescent="0.25">
      <c r="A32" s="7">
        <v>20</v>
      </c>
      <c r="B32" s="297" t="s">
        <v>4031</v>
      </c>
      <c r="C32" s="14" t="s">
        <v>5</v>
      </c>
      <c r="D32" s="231"/>
      <c r="E32" s="268"/>
      <c r="F32" s="215" t="str">
        <f t="shared" si="0"/>
        <v>N/A</v>
      </c>
      <c r="G32" s="6"/>
      <c r="AA32" s="15" t="str">
        <f t="shared" si="1"/>
        <v/>
      </c>
      <c r="AB32" s="15" t="str">
        <f>IF(LEN($AA32)=0,"N",IF(LEN($AA32)&gt;1,"Error -- Availability entered in an incorrect format",IF($AA32='Control Panel'!$F$36,$AA32,IF($AA32='Control Panel'!$F$37,$AA32,IF($AA32='Control Panel'!$F$38,$AA32,IF($AA32='Control Panel'!$F$39,$AA32,IF($AA32='Control Panel'!$F$40,$AA32,IF($AA32='Control Panel'!$F$41,$AA32,"Error -- Availability entered in an incorrect format"))))))))</f>
        <v>N</v>
      </c>
    </row>
    <row r="33" spans="1:28" s="15" customFormat="1" x14ac:dyDescent="0.25">
      <c r="A33" s="7">
        <v>21</v>
      </c>
      <c r="B33" s="297" t="s">
        <v>4032</v>
      </c>
      <c r="C33" s="14" t="s">
        <v>5</v>
      </c>
      <c r="D33" s="231"/>
      <c r="E33" s="268"/>
      <c r="F33" s="215" t="str">
        <f t="shared" si="0"/>
        <v>N/A</v>
      </c>
      <c r="G33" s="6"/>
      <c r="AA33" s="15" t="str">
        <f t="shared" si="1"/>
        <v/>
      </c>
      <c r="AB33" s="15" t="str">
        <f>IF(LEN($AA33)=0,"N",IF(LEN($AA33)&gt;1,"Error -- Availability entered in an incorrect format",IF($AA33='Control Panel'!$F$36,$AA33,IF($AA33='Control Panel'!$F$37,$AA33,IF($AA33='Control Panel'!$F$38,$AA33,IF($AA33='Control Panel'!$F$39,$AA33,IF($AA33='Control Panel'!$F$40,$AA33,IF($AA33='Control Panel'!$F$41,$AA33,"Error -- Availability entered in an incorrect format"))))))))</f>
        <v>N</v>
      </c>
    </row>
    <row r="34" spans="1:28" s="15" customFormat="1" ht="30" x14ac:dyDescent="0.25">
      <c r="A34" s="7">
        <v>22</v>
      </c>
      <c r="B34" s="10" t="s">
        <v>4033</v>
      </c>
      <c r="C34" s="14" t="s">
        <v>5</v>
      </c>
      <c r="D34" s="231"/>
      <c r="E34" s="268"/>
      <c r="F34" s="215" t="str">
        <f t="shared" si="0"/>
        <v>N/A</v>
      </c>
      <c r="G34" s="6"/>
      <c r="AA34" s="15" t="str">
        <f t="shared" si="1"/>
        <v/>
      </c>
      <c r="AB34" s="15" t="str">
        <f>IF(LEN($AA34)=0,"N",IF(LEN($AA34)&gt;1,"Error -- Availability entered in an incorrect format",IF($AA34='Control Panel'!$F$36,$AA34,IF($AA34='Control Panel'!$F$37,$AA34,IF($AA34='Control Panel'!$F$38,$AA34,IF($AA34='Control Panel'!$F$39,$AA34,IF($AA34='Control Panel'!$F$40,$AA34,IF($AA34='Control Panel'!$F$41,$AA34,"Error -- Availability entered in an incorrect format"))))))))</f>
        <v>N</v>
      </c>
    </row>
    <row r="35" spans="1:28" s="15" customFormat="1" x14ac:dyDescent="0.25">
      <c r="A35" s="7">
        <v>23</v>
      </c>
      <c r="B35" s="10" t="s">
        <v>4034</v>
      </c>
      <c r="C35" s="14" t="s">
        <v>5</v>
      </c>
      <c r="D35" s="231"/>
      <c r="E35" s="268"/>
      <c r="F35" s="215" t="str">
        <f t="shared" si="0"/>
        <v>N/A</v>
      </c>
      <c r="G35" s="6"/>
      <c r="AA35" s="15" t="str">
        <f t="shared" si="1"/>
        <v/>
      </c>
      <c r="AB35" s="15" t="str">
        <f>IF(LEN($AA35)=0,"N",IF(LEN($AA35)&gt;1,"Error -- Availability entered in an incorrect format",IF($AA35='Control Panel'!$F$36,$AA35,IF($AA35='Control Panel'!$F$37,$AA35,IF($AA35='Control Panel'!$F$38,$AA35,IF($AA35='Control Panel'!$F$39,$AA35,IF($AA35='Control Panel'!$F$40,$AA35,IF($AA35='Control Panel'!$F$41,$AA35,"Error -- Availability entered in an incorrect format"))))))))</f>
        <v>N</v>
      </c>
    </row>
    <row r="36" spans="1:28" s="15" customFormat="1" ht="45" x14ac:dyDescent="0.25">
      <c r="A36" s="7">
        <v>24</v>
      </c>
      <c r="B36" s="10" t="s">
        <v>4035</v>
      </c>
      <c r="C36" s="14" t="s">
        <v>5</v>
      </c>
      <c r="D36" s="231"/>
      <c r="E36" s="268"/>
      <c r="F36" s="215" t="str">
        <f t="shared" si="0"/>
        <v>N/A</v>
      </c>
      <c r="G36" s="6"/>
      <c r="AA36" s="15" t="str">
        <f t="shared" si="1"/>
        <v/>
      </c>
      <c r="AB36" s="15" t="str">
        <f>IF(LEN($AA36)=0,"N",IF(LEN($AA36)&gt;1,"Error -- Availability entered in an incorrect format",IF($AA36='Control Panel'!$F$36,$AA36,IF($AA36='Control Panel'!$F$37,$AA36,IF($AA36='Control Panel'!$F$38,$AA36,IF($AA36='Control Panel'!$F$39,$AA36,IF($AA36='Control Panel'!$F$40,$AA36,IF($AA36='Control Panel'!$F$41,$AA36,"Error -- Availability entered in an incorrect format"))))))))</f>
        <v>N</v>
      </c>
    </row>
    <row r="37" spans="1:28" s="15" customFormat="1" ht="30" x14ac:dyDescent="0.25">
      <c r="A37" s="7">
        <v>25</v>
      </c>
      <c r="B37" s="10" t="s">
        <v>4036</v>
      </c>
      <c r="C37" s="14" t="s">
        <v>5</v>
      </c>
      <c r="D37" s="231"/>
      <c r="E37" s="268"/>
      <c r="F37" s="215" t="str">
        <f t="shared" si="0"/>
        <v>N/A</v>
      </c>
      <c r="G37" s="6"/>
      <c r="AA37" s="15" t="str">
        <f t="shared" si="1"/>
        <v/>
      </c>
      <c r="AB37" s="15" t="str">
        <f>IF(LEN($AA37)=0,"N",IF(LEN($AA37)&gt;1,"Error -- Availability entered in an incorrect format",IF($AA37='Control Panel'!$F$36,$AA37,IF($AA37='Control Panel'!$F$37,$AA37,IF($AA37='Control Panel'!$F$38,$AA37,IF($AA37='Control Panel'!$F$39,$AA37,IF($AA37='Control Panel'!$F$40,$AA37,IF($AA37='Control Panel'!$F$41,$AA37,"Error -- Availability entered in an incorrect format"))))))))</f>
        <v>N</v>
      </c>
    </row>
    <row r="38" spans="1:28" s="15" customFormat="1" ht="30" x14ac:dyDescent="0.25">
      <c r="A38" s="7">
        <v>26</v>
      </c>
      <c r="B38" s="10" t="s">
        <v>4037</v>
      </c>
      <c r="C38" s="14" t="s">
        <v>5</v>
      </c>
      <c r="D38" s="231"/>
      <c r="E38" s="268"/>
      <c r="F38" s="215" t="str">
        <f t="shared" si="0"/>
        <v>N/A</v>
      </c>
      <c r="G38" s="6"/>
      <c r="AA38" s="15" t="str">
        <f t="shared" si="1"/>
        <v/>
      </c>
      <c r="AB38" s="15" t="str">
        <f>IF(LEN($AA38)=0,"N",IF(LEN($AA38)&gt;1,"Error -- Availability entered in an incorrect format",IF($AA38='Control Panel'!$F$36,$AA38,IF($AA38='Control Panel'!$F$37,$AA38,IF($AA38='Control Panel'!$F$38,$AA38,IF($AA38='Control Panel'!$F$39,$AA38,IF($AA38='Control Panel'!$F$40,$AA38,IF($AA38='Control Panel'!$F$41,$AA38,"Error -- Availability entered in an incorrect format"))))))))</f>
        <v>N</v>
      </c>
    </row>
    <row r="39" spans="1:28" s="15" customFormat="1" ht="30" x14ac:dyDescent="0.25">
      <c r="A39" s="7">
        <v>27</v>
      </c>
      <c r="B39" s="10" t="s">
        <v>4038</v>
      </c>
      <c r="C39" s="14" t="s">
        <v>5</v>
      </c>
      <c r="D39" s="231"/>
      <c r="E39" s="268"/>
      <c r="F39" s="215" t="str">
        <f t="shared" si="0"/>
        <v>N/A</v>
      </c>
      <c r="G39" s="6"/>
      <c r="AA39" s="15" t="str">
        <f t="shared" si="1"/>
        <v/>
      </c>
      <c r="AB39" s="15" t="str">
        <f>IF(LEN($AA39)=0,"N",IF(LEN($AA39)&gt;1,"Error -- Availability entered in an incorrect format",IF($AA39='Control Panel'!$F$36,$AA39,IF($AA39='Control Panel'!$F$37,$AA39,IF($AA39='Control Panel'!$F$38,$AA39,IF($AA39='Control Panel'!$F$39,$AA39,IF($AA39='Control Panel'!$F$40,$AA39,IF($AA39='Control Panel'!$F$41,$AA39,"Error -- Availability entered in an incorrect format"))))))))</f>
        <v>N</v>
      </c>
    </row>
    <row r="40" spans="1:28" s="15" customFormat="1" x14ac:dyDescent="0.25">
      <c r="A40" s="7">
        <v>28</v>
      </c>
      <c r="B40" s="394" t="s">
        <v>4039</v>
      </c>
      <c r="C40" s="14" t="s">
        <v>5</v>
      </c>
      <c r="D40" s="231"/>
      <c r="E40" s="268"/>
      <c r="F40" s="215" t="str">
        <f t="shared" si="0"/>
        <v>N/A</v>
      </c>
      <c r="G40" s="6"/>
      <c r="AA40" s="15" t="str">
        <f t="shared" si="1"/>
        <v/>
      </c>
      <c r="AB40" s="15" t="str">
        <f>IF(LEN($AA40)=0,"N",IF(LEN($AA40)&gt;1,"Error -- Availability entered in an incorrect format",IF($AA40='Control Panel'!$F$36,$AA40,IF($AA40='Control Panel'!$F$37,$AA40,IF($AA40='Control Panel'!$F$38,$AA40,IF($AA40='Control Panel'!$F$39,$AA40,IF($AA40='Control Panel'!$F$40,$AA40,IF($AA40='Control Panel'!$F$41,$AA40,"Error -- Availability entered in an incorrect format"))))))))</f>
        <v>N</v>
      </c>
    </row>
    <row r="41" spans="1:28" s="15" customFormat="1" x14ac:dyDescent="0.25">
      <c r="A41" s="7">
        <v>29</v>
      </c>
      <c r="B41" s="266" t="s">
        <v>4040</v>
      </c>
      <c r="C41" s="14"/>
      <c r="D41" s="231"/>
      <c r="E41" s="268"/>
      <c r="F41" s="215" t="str">
        <f t="shared" si="0"/>
        <v>N/A</v>
      </c>
      <c r="G41" s="6"/>
      <c r="AA41" s="15" t="str">
        <f t="shared" si="1"/>
        <v/>
      </c>
      <c r="AB41" s="15" t="str">
        <f>IF(LEN($AA41)=0,"N",IF(LEN($AA41)&gt;1,"Error -- Availability entered in an incorrect format",IF($AA41='Control Panel'!$F$36,$AA41,IF($AA41='Control Panel'!$F$37,$AA41,IF($AA41='Control Panel'!$F$38,$AA41,IF($AA41='Control Panel'!$F$39,$AA41,IF($AA41='Control Panel'!$F$40,$AA41,IF($AA41='Control Panel'!$F$41,$AA41,"Error -- Availability entered in an incorrect format"))))))))</f>
        <v>N</v>
      </c>
    </row>
    <row r="42" spans="1:28" s="15" customFormat="1" ht="30" x14ac:dyDescent="0.25">
      <c r="A42" s="7">
        <v>30</v>
      </c>
      <c r="B42" s="10" t="s">
        <v>4041</v>
      </c>
      <c r="C42" s="14" t="s">
        <v>5</v>
      </c>
      <c r="D42" s="231"/>
      <c r="E42" s="268"/>
      <c r="F42" s="215" t="str">
        <f t="shared" si="0"/>
        <v>N/A</v>
      </c>
      <c r="G42" s="6"/>
      <c r="AA42" s="15" t="str">
        <f t="shared" si="1"/>
        <v/>
      </c>
      <c r="AB42" s="15" t="str">
        <f>IF(LEN($AA42)=0,"N",IF(LEN($AA42)&gt;1,"Error -- Availability entered in an incorrect format",IF($AA42='Control Panel'!$F$36,$AA42,IF($AA42='Control Panel'!$F$37,$AA42,IF($AA42='Control Panel'!$F$38,$AA42,IF($AA42='Control Panel'!$F$39,$AA42,IF($AA42='Control Panel'!$F$40,$AA42,IF($AA42='Control Panel'!$F$41,$AA42,"Error -- Availability entered in an incorrect format"))))))))</f>
        <v>N</v>
      </c>
    </row>
    <row r="43" spans="1:28" s="15" customFormat="1" ht="45" x14ac:dyDescent="0.25">
      <c r="A43" s="7">
        <v>31</v>
      </c>
      <c r="B43" s="395" t="s">
        <v>4042</v>
      </c>
      <c r="C43" s="14" t="s">
        <v>5</v>
      </c>
      <c r="D43" s="231"/>
      <c r="E43" s="268"/>
      <c r="F43" s="215" t="str">
        <f t="shared" si="0"/>
        <v>N/A</v>
      </c>
      <c r="G43" s="6"/>
      <c r="AA43" s="15" t="str">
        <f t="shared" si="1"/>
        <v/>
      </c>
      <c r="AB43" s="15" t="str">
        <f>IF(LEN($AA43)=0,"N",IF(LEN($AA43)&gt;1,"Error -- Availability entered in an incorrect format",IF($AA43='Control Panel'!$F$36,$AA43,IF($AA43='Control Panel'!$F$37,$AA43,IF($AA43='Control Panel'!$F$38,$AA43,IF($AA43='Control Panel'!$F$39,$AA43,IF($AA43='Control Panel'!$F$40,$AA43,IF($AA43='Control Panel'!$F$41,$AA43,"Error -- Availability entered in an incorrect format"))))))))</f>
        <v>N</v>
      </c>
    </row>
    <row r="44" spans="1:28" s="15" customFormat="1" ht="30" x14ac:dyDescent="0.25">
      <c r="A44" s="7">
        <v>32</v>
      </c>
      <c r="B44" s="395" t="s">
        <v>4043</v>
      </c>
      <c r="C44" s="14" t="s">
        <v>5</v>
      </c>
      <c r="D44" s="231"/>
      <c r="E44" s="268"/>
      <c r="F44" s="215" t="str">
        <f t="shared" si="0"/>
        <v>N/A</v>
      </c>
      <c r="G44" s="6"/>
      <c r="AA44" s="15" t="str">
        <f t="shared" si="1"/>
        <v/>
      </c>
      <c r="AB44" s="15" t="str">
        <f>IF(LEN($AA44)=0,"N",IF(LEN($AA44)&gt;1,"Error -- Availability entered in an incorrect format",IF($AA44='Control Panel'!$F$36,$AA44,IF($AA44='Control Panel'!$F$37,$AA44,IF($AA44='Control Panel'!$F$38,$AA44,IF($AA44='Control Panel'!$F$39,$AA44,IF($AA44='Control Panel'!$F$40,$AA44,IF($AA44='Control Panel'!$F$41,$AA44,"Error -- Availability entered in an incorrect format"))))))))</f>
        <v>N</v>
      </c>
    </row>
    <row r="45" spans="1:28" s="15" customFormat="1" x14ac:dyDescent="0.25">
      <c r="A45" s="7">
        <v>33</v>
      </c>
      <c r="B45" s="395" t="s">
        <v>4044</v>
      </c>
      <c r="C45" s="14" t="s">
        <v>5</v>
      </c>
      <c r="D45" s="231"/>
      <c r="E45" s="268"/>
      <c r="F45" s="215" t="str">
        <f t="shared" si="0"/>
        <v>N/A</v>
      </c>
      <c r="G45" s="6"/>
      <c r="AA45" s="15" t="str">
        <f t="shared" si="1"/>
        <v/>
      </c>
      <c r="AB45" s="15" t="str">
        <f>IF(LEN($AA45)=0,"N",IF(LEN($AA45)&gt;1,"Error -- Availability entered in an incorrect format",IF($AA45='Control Panel'!$F$36,$AA45,IF($AA45='Control Panel'!$F$37,$AA45,IF($AA45='Control Panel'!$F$38,$AA45,IF($AA45='Control Panel'!$F$39,$AA45,IF($AA45='Control Panel'!$F$40,$AA45,IF($AA45='Control Panel'!$F$41,$AA45,"Error -- Availability entered in an incorrect format"))))))))</f>
        <v>N</v>
      </c>
    </row>
    <row r="46" spans="1:28" s="15" customFormat="1" x14ac:dyDescent="0.25">
      <c r="A46" s="7">
        <v>34</v>
      </c>
      <c r="B46" s="395" t="s">
        <v>4045</v>
      </c>
      <c r="C46" s="14" t="s">
        <v>5</v>
      </c>
      <c r="D46" s="231"/>
      <c r="E46" s="268"/>
      <c r="F46" s="215" t="str">
        <f t="shared" si="0"/>
        <v>N/A</v>
      </c>
      <c r="G46" s="6"/>
      <c r="AA46" s="15" t="str">
        <f t="shared" si="1"/>
        <v/>
      </c>
      <c r="AB46" s="15" t="str">
        <f>IF(LEN($AA46)=0,"N",IF(LEN($AA46)&gt;1,"Error -- Availability entered in an incorrect format",IF($AA46='Control Panel'!$F$36,$AA46,IF($AA46='Control Panel'!$F$37,$AA46,IF($AA46='Control Panel'!$F$38,$AA46,IF($AA46='Control Panel'!$F$39,$AA46,IF($AA46='Control Panel'!$F$40,$AA46,IF($AA46='Control Panel'!$F$41,$AA46,"Error -- Availability entered in an incorrect format"))))))))</f>
        <v>N</v>
      </c>
    </row>
    <row r="47" spans="1:28" s="15" customFormat="1" ht="45" x14ac:dyDescent="0.25">
      <c r="A47" s="7">
        <v>35</v>
      </c>
      <c r="B47" s="395" t="s">
        <v>4046</v>
      </c>
      <c r="C47" s="14" t="s">
        <v>5</v>
      </c>
      <c r="D47" s="231"/>
      <c r="E47" s="268"/>
      <c r="F47" s="215" t="str">
        <f t="shared" si="0"/>
        <v>N/A</v>
      </c>
      <c r="G47" s="6"/>
      <c r="AA47" s="15" t="str">
        <f t="shared" si="1"/>
        <v/>
      </c>
      <c r="AB47" s="15" t="str">
        <f>IF(LEN($AA47)=0,"N",IF(LEN($AA47)&gt;1,"Error -- Availability entered in an incorrect format",IF($AA47='Control Panel'!$F$36,$AA47,IF($AA47='Control Panel'!$F$37,$AA47,IF($AA47='Control Panel'!$F$38,$AA47,IF($AA47='Control Panel'!$F$39,$AA47,IF($AA47='Control Panel'!$F$40,$AA47,IF($AA47='Control Panel'!$F$41,$AA47,"Error -- Availability entered in an incorrect format"))))))))</f>
        <v>N</v>
      </c>
    </row>
    <row r="48" spans="1:28" s="15" customFormat="1" ht="30" x14ac:dyDescent="0.25">
      <c r="A48" s="7">
        <v>36</v>
      </c>
      <c r="B48" s="395" t="s">
        <v>4047</v>
      </c>
      <c r="C48" s="14" t="s">
        <v>5</v>
      </c>
      <c r="D48" s="231"/>
      <c r="E48" s="268"/>
      <c r="F48" s="215" t="str">
        <f t="shared" si="0"/>
        <v>N/A</v>
      </c>
      <c r="G48" s="6"/>
      <c r="AA48" s="15" t="str">
        <f t="shared" si="1"/>
        <v/>
      </c>
      <c r="AB48" s="15" t="str">
        <f>IF(LEN($AA48)=0,"N",IF(LEN($AA48)&gt;1,"Error -- Availability entered in an incorrect format",IF($AA48='Control Panel'!$F$36,$AA48,IF($AA48='Control Panel'!$F$37,$AA48,IF($AA48='Control Panel'!$F$38,$AA48,IF($AA48='Control Panel'!$F$39,$AA48,IF($AA48='Control Panel'!$F$40,$AA48,IF($AA48='Control Panel'!$F$41,$AA48,"Error -- Availability entered in an incorrect format"))))))))</f>
        <v>N</v>
      </c>
    </row>
    <row r="49" spans="1:28" s="15" customFormat="1" ht="75" x14ac:dyDescent="0.25">
      <c r="A49" s="7">
        <v>37</v>
      </c>
      <c r="B49" s="396" t="s">
        <v>4048</v>
      </c>
      <c r="C49" s="14" t="s">
        <v>5</v>
      </c>
      <c r="D49" s="231"/>
      <c r="E49" s="268"/>
      <c r="F49" s="215" t="str">
        <f t="shared" si="0"/>
        <v>N/A</v>
      </c>
      <c r="G49" s="6"/>
      <c r="AA49" s="15" t="str">
        <f t="shared" si="1"/>
        <v/>
      </c>
      <c r="AB49" s="15" t="str">
        <f>IF(LEN($AA49)=0,"N",IF(LEN($AA49)&gt;1,"Error -- Availability entered in an incorrect format",IF($AA49='Control Panel'!$F$36,$AA49,IF($AA49='Control Panel'!$F$37,$AA49,IF($AA49='Control Panel'!$F$38,$AA49,IF($AA49='Control Panel'!$F$39,$AA49,IF($AA49='Control Panel'!$F$40,$AA49,IF($AA49='Control Panel'!$F$41,$AA49,"Error -- Availability entered in an incorrect format"))))))))</f>
        <v>N</v>
      </c>
    </row>
    <row r="50" spans="1:28" s="15" customFormat="1" ht="30" x14ac:dyDescent="0.25">
      <c r="A50" s="7">
        <v>38</v>
      </c>
      <c r="B50" s="396" t="s">
        <v>4049</v>
      </c>
      <c r="C50" s="14" t="s">
        <v>5</v>
      </c>
      <c r="D50" s="231"/>
      <c r="E50" s="268"/>
      <c r="F50" s="215" t="str">
        <f t="shared" si="0"/>
        <v>N/A</v>
      </c>
      <c r="G50" s="6"/>
      <c r="AA50" s="15" t="str">
        <f t="shared" si="1"/>
        <v/>
      </c>
      <c r="AB50" s="15" t="str">
        <f>IF(LEN($AA50)=0,"N",IF(LEN($AA50)&gt;1,"Error -- Availability entered in an incorrect format",IF($AA50='Control Panel'!$F$36,$AA50,IF($AA50='Control Panel'!$F$37,$AA50,IF($AA50='Control Panel'!$F$38,$AA50,IF($AA50='Control Panel'!$F$39,$AA50,IF($AA50='Control Panel'!$F$40,$AA50,IF($AA50='Control Panel'!$F$41,$AA50,"Error -- Availability entered in an incorrect format"))))))))</f>
        <v>N</v>
      </c>
    </row>
    <row r="51" spans="1:28" s="15" customFormat="1" ht="45" x14ac:dyDescent="0.25">
      <c r="A51" s="7">
        <v>39</v>
      </c>
      <c r="B51" s="396" t="s">
        <v>4050</v>
      </c>
      <c r="C51" s="14" t="s">
        <v>5</v>
      </c>
      <c r="D51" s="231"/>
      <c r="E51" s="268"/>
      <c r="F51" s="215" t="str">
        <f t="shared" si="0"/>
        <v>N/A</v>
      </c>
      <c r="G51" s="6"/>
      <c r="AA51" s="15" t="str">
        <f t="shared" si="1"/>
        <v/>
      </c>
      <c r="AB51" s="15" t="str">
        <f>IF(LEN($AA51)=0,"N",IF(LEN($AA51)&gt;1,"Error -- Availability entered in an incorrect format",IF($AA51='Control Panel'!$F$36,$AA51,IF($AA51='Control Panel'!$F$37,$AA51,IF($AA51='Control Panel'!$F$38,$AA51,IF($AA51='Control Panel'!$F$39,$AA51,IF($AA51='Control Panel'!$F$40,$AA51,IF($AA51='Control Panel'!$F$41,$AA51,"Error -- Availability entered in an incorrect format"))))))))</f>
        <v>N</v>
      </c>
    </row>
    <row r="52" spans="1:28" s="15" customFormat="1" ht="60" x14ac:dyDescent="0.25">
      <c r="A52" s="7">
        <v>40</v>
      </c>
      <c r="B52" s="396" t="s">
        <v>4051</v>
      </c>
      <c r="C52" s="14" t="s">
        <v>5</v>
      </c>
      <c r="D52" s="231"/>
      <c r="E52" s="268"/>
      <c r="F52" s="215" t="str">
        <f t="shared" si="0"/>
        <v>N/A</v>
      </c>
      <c r="G52" s="6"/>
      <c r="AA52" s="15" t="str">
        <f t="shared" si="1"/>
        <v/>
      </c>
      <c r="AB52" s="15" t="str">
        <f>IF(LEN($AA52)=0,"N",IF(LEN($AA52)&gt;1,"Error -- Availability entered in an incorrect format",IF($AA52='Control Panel'!$F$36,$AA52,IF($AA52='Control Panel'!$F$37,$AA52,IF($AA52='Control Panel'!$F$38,$AA52,IF($AA52='Control Panel'!$F$39,$AA52,IF($AA52='Control Panel'!$F$40,$AA52,IF($AA52='Control Panel'!$F$41,$AA52,"Error -- Availability entered in an incorrect format"))))))))</f>
        <v>N</v>
      </c>
    </row>
    <row r="53" spans="1:28" s="15" customFormat="1" ht="30" x14ac:dyDescent="0.25">
      <c r="A53" s="7">
        <v>41</v>
      </c>
      <c r="B53" s="396" t="s">
        <v>4052</v>
      </c>
      <c r="C53" s="14" t="s">
        <v>5</v>
      </c>
      <c r="D53" s="231"/>
      <c r="E53" s="268"/>
      <c r="F53" s="215" t="str">
        <f t="shared" si="0"/>
        <v>N/A</v>
      </c>
      <c r="G53" s="6"/>
      <c r="AA53" s="15" t="str">
        <f t="shared" si="1"/>
        <v/>
      </c>
      <c r="AB53" s="15" t="str">
        <f>IF(LEN($AA53)=0,"N",IF(LEN($AA53)&gt;1,"Error -- Availability entered in an incorrect format",IF($AA53='Control Panel'!$F$36,$AA53,IF($AA53='Control Panel'!$F$37,$AA53,IF($AA53='Control Panel'!$F$38,$AA53,IF($AA53='Control Panel'!$F$39,$AA53,IF($AA53='Control Panel'!$F$40,$AA53,IF($AA53='Control Panel'!$F$41,$AA53,"Error -- Availability entered in an incorrect format"))))))))</f>
        <v>N</v>
      </c>
    </row>
    <row r="54" spans="1:28" s="15" customFormat="1" x14ac:dyDescent="0.25">
      <c r="A54" s="7">
        <v>42</v>
      </c>
      <c r="B54" s="395" t="s">
        <v>4053</v>
      </c>
      <c r="C54" s="14" t="s">
        <v>5</v>
      </c>
      <c r="D54" s="231"/>
      <c r="E54" s="268"/>
      <c r="F54" s="215" t="str">
        <f t="shared" si="0"/>
        <v>N/A</v>
      </c>
      <c r="G54" s="6"/>
      <c r="AA54" s="15" t="str">
        <f t="shared" si="1"/>
        <v/>
      </c>
      <c r="AB54" s="15" t="str">
        <f>IF(LEN($AA54)=0,"N",IF(LEN($AA54)&gt;1,"Error -- Availability entered in an incorrect format",IF($AA54='Control Panel'!$F$36,$AA54,IF($AA54='Control Panel'!$F$37,$AA54,IF($AA54='Control Panel'!$F$38,$AA54,IF($AA54='Control Panel'!$F$39,$AA54,IF($AA54='Control Panel'!$F$40,$AA54,IF($AA54='Control Panel'!$F$41,$AA54,"Error -- Availability entered in an incorrect format"))))))))</f>
        <v>N</v>
      </c>
    </row>
    <row r="55" spans="1:28" s="15" customFormat="1" x14ac:dyDescent="0.25">
      <c r="A55" s="7">
        <v>43</v>
      </c>
      <c r="B55" s="395" t="s">
        <v>4054</v>
      </c>
      <c r="C55" s="14" t="s">
        <v>5</v>
      </c>
      <c r="D55" s="231"/>
      <c r="E55" s="268"/>
      <c r="F55" s="215" t="str">
        <f t="shared" si="0"/>
        <v>N/A</v>
      </c>
      <c r="G55" s="6"/>
      <c r="AA55" s="15" t="str">
        <f t="shared" si="1"/>
        <v/>
      </c>
      <c r="AB55" s="15" t="str">
        <f>IF(LEN($AA55)=0,"N",IF(LEN($AA55)&gt;1,"Error -- Availability entered in an incorrect format",IF($AA55='Control Panel'!$F$36,$AA55,IF($AA55='Control Panel'!$F$37,$AA55,IF($AA55='Control Panel'!$F$38,$AA55,IF($AA55='Control Panel'!$F$39,$AA55,IF($AA55='Control Panel'!$F$40,$AA55,IF($AA55='Control Panel'!$F$41,$AA55,"Error -- Availability entered in an incorrect format"))))))))</f>
        <v>N</v>
      </c>
    </row>
    <row r="56" spans="1:28" s="15" customFormat="1" x14ac:dyDescent="0.25">
      <c r="A56" s="7">
        <v>44</v>
      </c>
      <c r="B56" s="395" t="s">
        <v>4055</v>
      </c>
      <c r="C56" s="14" t="s">
        <v>5</v>
      </c>
      <c r="D56" s="231"/>
      <c r="E56" s="268"/>
      <c r="F56" s="215" t="str">
        <f t="shared" si="0"/>
        <v>N/A</v>
      </c>
      <c r="G56" s="6"/>
      <c r="AA56" s="15" t="str">
        <f t="shared" si="1"/>
        <v/>
      </c>
      <c r="AB56" s="15" t="str">
        <f>IF(LEN($AA56)=0,"N",IF(LEN($AA56)&gt;1,"Error -- Availability entered in an incorrect format",IF($AA56='Control Panel'!$F$36,$AA56,IF($AA56='Control Panel'!$F$37,$AA56,IF($AA56='Control Panel'!$F$38,$AA56,IF($AA56='Control Panel'!$F$39,$AA56,IF($AA56='Control Panel'!$F$40,$AA56,IF($AA56='Control Panel'!$F$41,$AA56,"Error -- Availability entered in an incorrect format"))))))))</f>
        <v>N</v>
      </c>
    </row>
    <row r="57" spans="1:28" s="15" customFormat="1" x14ac:dyDescent="0.25">
      <c r="A57" s="7">
        <v>45</v>
      </c>
      <c r="B57" s="395" t="s">
        <v>4056</v>
      </c>
      <c r="C57" s="14" t="s">
        <v>5</v>
      </c>
      <c r="D57" s="231"/>
      <c r="E57" s="268"/>
      <c r="F57" s="215" t="str">
        <f t="shared" si="0"/>
        <v>N/A</v>
      </c>
      <c r="G57" s="6"/>
      <c r="AA57" s="15" t="str">
        <f t="shared" si="1"/>
        <v/>
      </c>
      <c r="AB57" s="15" t="str">
        <f>IF(LEN($AA57)=0,"N",IF(LEN($AA57)&gt;1,"Error -- Availability entered in an incorrect format",IF($AA57='Control Panel'!$F$36,$AA57,IF($AA57='Control Panel'!$F$37,$AA57,IF($AA57='Control Panel'!$F$38,$AA57,IF($AA57='Control Panel'!$F$39,$AA57,IF($AA57='Control Panel'!$F$40,$AA57,IF($AA57='Control Panel'!$F$41,$AA57,"Error -- Availability entered in an incorrect format"))))))))</f>
        <v>N</v>
      </c>
    </row>
    <row r="58" spans="1:28" s="15" customFormat="1" x14ac:dyDescent="0.25">
      <c r="A58" s="7">
        <v>46</v>
      </c>
      <c r="B58" s="395" t="s">
        <v>4057</v>
      </c>
      <c r="C58" s="14" t="s">
        <v>5</v>
      </c>
      <c r="D58" s="231"/>
      <c r="E58" s="268"/>
      <c r="F58" s="215" t="str">
        <f t="shared" si="0"/>
        <v>N/A</v>
      </c>
      <c r="G58" s="6"/>
      <c r="AA58" s="15" t="str">
        <f t="shared" si="1"/>
        <v/>
      </c>
      <c r="AB58" s="15" t="str">
        <f>IF(LEN($AA58)=0,"N",IF(LEN($AA58)&gt;1,"Error -- Availability entered in an incorrect format",IF($AA58='Control Panel'!$F$36,$AA58,IF($AA58='Control Panel'!$F$37,$AA58,IF($AA58='Control Panel'!$F$38,$AA58,IF($AA58='Control Panel'!$F$39,$AA58,IF($AA58='Control Panel'!$F$40,$AA58,IF($AA58='Control Panel'!$F$41,$AA58,"Error -- Availability entered in an incorrect format"))))))))</f>
        <v>N</v>
      </c>
    </row>
    <row r="59" spans="1:28" s="15" customFormat="1" x14ac:dyDescent="0.25">
      <c r="A59" s="7">
        <v>47</v>
      </c>
      <c r="B59" s="395" t="s">
        <v>4058</v>
      </c>
      <c r="C59" s="14" t="s">
        <v>5</v>
      </c>
      <c r="D59" s="231"/>
      <c r="E59" s="268"/>
      <c r="F59" s="215" t="str">
        <f t="shared" si="0"/>
        <v>N/A</v>
      </c>
      <c r="G59" s="6"/>
      <c r="AA59" s="15" t="str">
        <f t="shared" si="1"/>
        <v/>
      </c>
      <c r="AB59" s="15" t="str">
        <f>IF(LEN($AA59)=0,"N",IF(LEN($AA59)&gt;1,"Error -- Availability entered in an incorrect format",IF($AA59='Control Panel'!$F$36,$AA59,IF($AA59='Control Panel'!$F$37,$AA59,IF($AA59='Control Panel'!$F$38,$AA59,IF($AA59='Control Panel'!$F$39,$AA59,IF($AA59='Control Panel'!$F$40,$AA59,IF($AA59='Control Panel'!$F$41,$AA59,"Error -- Availability entered in an incorrect format"))))))))</f>
        <v>N</v>
      </c>
    </row>
    <row r="60" spans="1:28" s="15" customFormat="1" x14ac:dyDescent="0.25">
      <c r="A60" s="7">
        <v>48</v>
      </c>
      <c r="B60" s="395" t="s">
        <v>4059</v>
      </c>
      <c r="C60" s="14" t="s">
        <v>5</v>
      </c>
      <c r="D60" s="231"/>
      <c r="E60" s="268"/>
      <c r="F60" s="215" t="str">
        <f t="shared" si="0"/>
        <v>N/A</v>
      </c>
      <c r="G60" s="6"/>
      <c r="AA60" s="15" t="str">
        <f t="shared" si="1"/>
        <v/>
      </c>
      <c r="AB60" s="15" t="str">
        <f>IF(LEN($AA60)=0,"N",IF(LEN($AA60)&gt;1,"Error -- Availability entered in an incorrect format",IF($AA60='Control Panel'!$F$36,$AA60,IF($AA60='Control Panel'!$F$37,$AA60,IF($AA60='Control Panel'!$F$38,$AA60,IF($AA60='Control Panel'!$F$39,$AA60,IF($AA60='Control Panel'!$F$40,$AA60,IF($AA60='Control Panel'!$F$41,$AA60,"Error -- Availability entered in an incorrect format"))))))))</f>
        <v>N</v>
      </c>
    </row>
    <row r="61" spans="1:28" s="15" customFormat="1" x14ac:dyDescent="0.25">
      <c r="A61" s="7">
        <v>49</v>
      </c>
      <c r="B61" s="395" t="s">
        <v>4060</v>
      </c>
      <c r="C61" s="14" t="s">
        <v>5</v>
      </c>
      <c r="D61" s="231"/>
      <c r="E61" s="268"/>
      <c r="F61" s="215" t="str">
        <f t="shared" si="0"/>
        <v>N/A</v>
      </c>
      <c r="G61" s="6"/>
      <c r="AA61" s="15" t="str">
        <f t="shared" si="1"/>
        <v/>
      </c>
      <c r="AB61" s="15" t="str">
        <f>IF(LEN($AA61)=0,"N",IF(LEN($AA61)&gt;1,"Error -- Availability entered in an incorrect format",IF($AA61='Control Panel'!$F$36,$AA61,IF($AA61='Control Panel'!$F$37,$AA61,IF($AA61='Control Panel'!$F$38,$AA61,IF($AA61='Control Panel'!$F$39,$AA61,IF($AA61='Control Panel'!$F$40,$AA61,IF($AA61='Control Panel'!$F$41,$AA61,"Error -- Availability entered in an incorrect format"))))))))</f>
        <v>N</v>
      </c>
    </row>
    <row r="62" spans="1:28" s="15" customFormat="1" x14ac:dyDescent="0.25">
      <c r="A62" s="7">
        <v>50</v>
      </c>
      <c r="B62" s="395" t="s">
        <v>4061</v>
      </c>
      <c r="C62" s="14" t="s">
        <v>5</v>
      </c>
      <c r="D62" s="231"/>
      <c r="E62" s="268"/>
      <c r="F62" s="215" t="str">
        <f t="shared" si="0"/>
        <v>N/A</v>
      </c>
      <c r="G62" s="6"/>
      <c r="AA62" s="15" t="str">
        <f t="shared" si="1"/>
        <v/>
      </c>
      <c r="AB62" s="15" t="str">
        <f>IF(LEN($AA62)=0,"N",IF(LEN($AA62)&gt;1,"Error -- Availability entered in an incorrect format",IF($AA62='Control Panel'!$F$36,$AA62,IF($AA62='Control Panel'!$F$37,$AA62,IF($AA62='Control Panel'!$F$38,$AA62,IF($AA62='Control Panel'!$F$39,$AA62,IF($AA62='Control Panel'!$F$40,$AA62,IF($AA62='Control Panel'!$F$41,$AA62,"Error -- Availability entered in an incorrect format"))))))))</f>
        <v>N</v>
      </c>
    </row>
    <row r="63" spans="1:28" s="15" customFormat="1" x14ac:dyDescent="0.25">
      <c r="A63" s="7">
        <v>51</v>
      </c>
      <c r="B63" s="395" t="s">
        <v>4062</v>
      </c>
      <c r="C63" s="14" t="s">
        <v>5</v>
      </c>
      <c r="D63" s="231"/>
      <c r="E63" s="268"/>
      <c r="F63" s="215" t="str">
        <f t="shared" si="0"/>
        <v>N/A</v>
      </c>
      <c r="G63" s="6"/>
      <c r="AA63" s="15" t="str">
        <f t="shared" si="1"/>
        <v/>
      </c>
      <c r="AB63" s="15" t="str">
        <f>IF(LEN($AA63)=0,"N",IF(LEN($AA63)&gt;1,"Error -- Availability entered in an incorrect format",IF($AA63='Control Panel'!$F$36,$AA63,IF($AA63='Control Panel'!$F$37,$AA63,IF($AA63='Control Panel'!$F$38,$AA63,IF($AA63='Control Panel'!$F$39,$AA63,IF($AA63='Control Panel'!$F$40,$AA63,IF($AA63='Control Panel'!$F$41,$AA63,"Error -- Availability entered in an incorrect format"))))))))</f>
        <v>N</v>
      </c>
    </row>
    <row r="64" spans="1:28" s="15" customFormat="1" x14ac:dyDescent="0.25">
      <c r="A64" s="7">
        <v>52</v>
      </c>
      <c r="B64" s="395" t="s">
        <v>4063</v>
      </c>
      <c r="C64" s="14" t="s">
        <v>5</v>
      </c>
      <c r="D64" s="231"/>
      <c r="E64" s="268"/>
      <c r="F64" s="215" t="str">
        <f t="shared" si="0"/>
        <v>N/A</v>
      </c>
      <c r="G64" s="6"/>
      <c r="AA64" s="15" t="str">
        <f t="shared" si="1"/>
        <v/>
      </c>
      <c r="AB64" s="15" t="str">
        <f>IF(LEN($AA64)=0,"N",IF(LEN($AA64)&gt;1,"Error -- Availability entered in an incorrect format",IF($AA64='Control Panel'!$F$36,$AA64,IF($AA64='Control Panel'!$F$37,$AA64,IF($AA64='Control Panel'!$F$38,$AA64,IF($AA64='Control Panel'!$F$39,$AA64,IF($AA64='Control Panel'!$F$40,$AA64,IF($AA64='Control Panel'!$F$41,$AA64,"Error -- Availability entered in an incorrect format"))))))))</f>
        <v>N</v>
      </c>
    </row>
    <row r="65" spans="1:28" s="15" customFormat="1" x14ac:dyDescent="0.25">
      <c r="A65" s="7">
        <v>53</v>
      </c>
      <c r="B65" s="395" t="s">
        <v>4064</v>
      </c>
      <c r="C65" s="14" t="s">
        <v>5</v>
      </c>
      <c r="D65" s="231"/>
      <c r="E65" s="268"/>
      <c r="F65" s="215" t="str">
        <f t="shared" si="0"/>
        <v>N/A</v>
      </c>
      <c r="G65" s="6"/>
      <c r="AA65" s="15" t="str">
        <f t="shared" si="1"/>
        <v/>
      </c>
      <c r="AB65" s="15" t="str">
        <f>IF(LEN($AA65)=0,"N",IF(LEN($AA65)&gt;1,"Error -- Availability entered in an incorrect format",IF($AA65='Control Panel'!$F$36,$AA65,IF($AA65='Control Panel'!$F$37,$AA65,IF($AA65='Control Panel'!$F$38,$AA65,IF($AA65='Control Panel'!$F$39,$AA65,IF($AA65='Control Panel'!$F$40,$AA65,IF($AA65='Control Panel'!$F$41,$AA65,"Error -- Availability entered in an incorrect format"))))))))</f>
        <v>N</v>
      </c>
    </row>
    <row r="66" spans="1:28" s="15" customFormat="1" x14ac:dyDescent="0.25">
      <c r="A66" s="7">
        <v>54</v>
      </c>
      <c r="B66" s="395" t="s">
        <v>4065</v>
      </c>
      <c r="C66" s="14" t="s">
        <v>5</v>
      </c>
      <c r="D66" s="231"/>
      <c r="E66" s="268"/>
      <c r="F66" s="215" t="str">
        <f t="shared" si="0"/>
        <v>N/A</v>
      </c>
      <c r="G66" s="6"/>
      <c r="AA66" s="15" t="str">
        <f t="shared" si="1"/>
        <v/>
      </c>
      <c r="AB66" s="15" t="str">
        <f>IF(LEN($AA66)=0,"N",IF(LEN($AA66)&gt;1,"Error -- Availability entered in an incorrect format",IF($AA66='Control Panel'!$F$36,$AA66,IF($AA66='Control Panel'!$F$37,$AA66,IF($AA66='Control Panel'!$F$38,$AA66,IF($AA66='Control Panel'!$F$39,$AA66,IF($AA66='Control Panel'!$F$40,$AA66,IF($AA66='Control Panel'!$F$41,$AA66,"Error -- Availability entered in an incorrect format"))))))))</f>
        <v>N</v>
      </c>
    </row>
    <row r="67" spans="1:28" s="15" customFormat="1" x14ac:dyDescent="0.25">
      <c r="A67" s="7">
        <v>55</v>
      </c>
      <c r="B67" s="395" t="s">
        <v>4066</v>
      </c>
      <c r="C67" s="14" t="s">
        <v>5</v>
      </c>
      <c r="D67" s="231"/>
      <c r="E67" s="268"/>
      <c r="F67" s="215" t="str">
        <f t="shared" si="0"/>
        <v>N/A</v>
      </c>
      <c r="G67" s="6"/>
      <c r="AA67" s="15" t="str">
        <f t="shared" si="1"/>
        <v/>
      </c>
      <c r="AB67" s="15" t="str">
        <f>IF(LEN($AA67)=0,"N",IF(LEN($AA67)&gt;1,"Error -- Availability entered in an incorrect format",IF($AA67='Control Panel'!$F$36,$AA67,IF($AA67='Control Panel'!$F$37,$AA67,IF($AA67='Control Panel'!$F$38,$AA67,IF($AA67='Control Panel'!$F$39,$AA67,IF($AA67='Control Panel'!$F$40,$AA67,IF($AA67='Control Panel'!$F$41,$AA67,"Error -- Availability entered in an incorrect format"))))))))</f>
        <v>N</v>
      </c>
    </row>
    <row r="68" spans="1:28" s="15" customFormat="1" x14ac:dyDescent="0.25">
      <c r="A68" s="7">
        <v>56</v>
      </c>
      <c r="B68" s="395" t="s">
        <v>4067</v>
      </c>
      <c r="C68" s="14" t="s">
        <v>5</v>
      </c>
      <c r="D68" s="231"/>
      <c r="E68" s="268"/>
      <c r="F68" s="215" t="str">
        <f t="shared" si="0"/>
        <v>N/A</v>
      </c>
      <c r="G68" s="6"/>
      <c r="AA68" s="15" t="str">
        <f t="shared" si="1"/>
        <v/>
      </c>
      <c r="AB68" s="15" t="str">
        <f>IF(LEN($AA68)=0,"N",IF(LEN($AA68)&gt;1,"Error -- Availability entered in an incorrect format",IF($AA68='Control Panel'!$F$36,$AA68,IF($AA68='Control Panel'!$F$37,$AA68,IF($AA68='Control Panel'!$F$38,$AA68,IF($AA68='Control Panel'!$F$39,$AA68,IF($AA68='Control Panel'!$F$40,$AA68,IF($AA68='Control Panel'!$F$41,$AA68,"Error -- Availability entered in an incorrect format"))))))))</f>
        <v>N</v>
      </c>
    </row>
    <row r="69" spans="1:28" s="15" customFormat="1" ht="45" x14ac:dyDescent="0.25">
      <c r="A69" s="7">
        <v>57</v>
      </c>
      <c r="B69" s="395" t="s">
        <v>4068</v>
      </c>
      <c r="C69" s="14" t="s">
        <v>5</v>
      </c>
      <c r="D69" s="231"/>
      <c r="E69" s="268"/>
      <c r="F69" s="215" t="str">
        <f t="shared" si="0"/>
        <v>N/A</v>
      </c>
      <c r="G69" s="6"/>
      <c r="AA69" s="15" t="str">
        <f t="shared" si="1"/>
        <v/>
      </c>
      <c r="AB69" s="15" t="str">
        <f>IF(LEN($AA69)=0,"N",IF(LEN($AA69)&gt;1,"Error -- Availability entered in an incorrect format",IF($AA69='Control Panel'!$F$36,$AA69,IF($AA69='Control Panel'!$F$37,$AA69,IF($AA69='Control Panel'!$F$38,$AA69,IF($AA69='Control Panel'!$F$39,$AA69,IF($AA69='Control Panel'!$F$40,$AA69,IF($AA69='Control Panel'!$F$41,$AA69,"Error -- Availability entered in an incorrect format"))))))))</f>
        <v>N</v>
      </c>
    </row>
    <row r="70" spans="1:28" s="15" customFormat="1" ht="30" x14ac:dyDescent="0.25">
      <c r="A70" s="7">
        <v>58</v>
      </c>
      <c r="B70" s="395" t="s">
        <v>4069</v>
      </c>
      <c r="C70" s="14" t="s">
        <v>5</v>
      </c>
      <c r="D70" s="231"/>
      <c r="E70" s="268"/>
      <c r="F70" s="215" t="str">
        <f t="shared" si="0"/>
        <v>N/A</v>
      </c>
      <c r="G70" s="6"/>
      <c r="AA70" s="15" t="str">
        <f t="shared" si="1"/>
        <v/>
      </c>
      <c r="AB70" s="15" t="str">
        <f>IF(LEN($AA70)=0,"N",IF(LEN($AA70)&gt;1,"Error -- Availability entered in an incorrect format",IF($AA70='Control Panel'!$F$36,$AA70,IF($AA70='Control Panel'!$F$37,$AA70,IF($AA70='Control Panel'!$F$38,$AA70,IF($AA70='Control Panel'!$F$39,$AA70,IF($AA70='Control Panel'!$F$40,$AA70,IF($AA70='Control Panel'!$F$41,$AA70,"Error -- Availability entered in an incorrect format"))))))))</f>
        <v>N</v>
      </c>
    </row>
    <row r="71" spans="1:28" s="15" customFormat="1" x14ac:dyDescent="0.25">
      <c r="A71" s="7">
        <v>59</v>
      </c>
      <c r="B71" s="395" t="s">
        <v>4070</v>
      </c>
      <c r="C71" s="14" t="s">
        <v>5</v>
      </c>
      <c r="D71" s="231"/>
      <c r="E71" s="268"/>
      <c r="F71" s="215" t="str">
        <f t="shared" si="0"/>
        <v>N/A</v>
      </c>
      <c r="G71" s="6"/>
      <c r="AA71" s="15" t="str">
        <f t="shared" si="1"/>
        <v/>
      </c>
      <c r="AB71" s="15" t="str">
        <f>IF(LEN($AA71)=0,"N",IF(LEN($AA71)&gt;1,"Error -- Availability entered in an incorrect format",IF($AA71='Control Panel'!$F$36,$AA71,IF($AA71='Control Panel'!$F$37,$AA71,IF($AA71='Control Panel'!$F$38,$AA71,IF($AA71='Control Panel'!$F$39,$AA71,IF($AA71='Control Panel'!$F$40,$AA71,IF($AA71='Control Panel'!$F$41,$AA71,"Error -- Availability entered in an incorrect format"))))))))</f>
        <v>N</v>
      </c>
    </row>
    <row r="72" spans="1:28" s="15" customFormat="1" x14ac:dyDescent="0.25">
      <c r="A72" s="7">
        <v>60</v>
      </c>
      <c r="B72" s="395" t="s">
        <v>4071</v>
      </c>
      <c r="C72" s="14" t="s">
        <v>5</v>
      </c>
      <c r="D72" s="231"/>
      <c r="E72" s="268"/>
      <c r="F72" s="215" t="str">
        <f t="shared" si="0"/>
        <v>N/A</v>
      </c>
      <c r="G72" s="6"/>
      <c r="AA72" s="15" t="str">
        <f t="shared" si="1"/>
        <v/>
      </c>
      <c r="AB72" s="15" t="str">
        <f>IF(LEN($AA72)=0,"N",IF(LEN($AA72)&gt;1,"Error -- Availability entered in an incorrect format",IF($AA72='Control Panel'!$F$36,$AA72,IF($AA72='Control Panel'!$F$37,$AA72,IF($AA72='Control Panel'!$F$38,$AA72,IF($AA72='Control Panel'!$F$39,$AA72,IF($AA72='Control Panel'!$F$40,$AA72,IF($AA72='Control Panel'!$F$41,$AA72,"Error -- Availability entered in an incorrect format"))))))))</f>
        <v>N</v>
      </c>
    </row>
    <row r="73" spans="1:28" s="15" customFormat="1" x14ac:dyDescent="0.25">
      <c r="A73" s="7">
        <v>61</v>
      </c>
      <c r="B73" s="395" t="s">
        <v>4072</v>
      </c>
      <c r="C73" s="14" t="s">
        <v>5</v>
      </c>
      <c r="D73" s="231"/>
      <c r="E73" s="268"/>
      <c r="F73" s="215" t="str">
        <f t="shared" si="0"/>
        <v>N/A</v>
      </c>
      <c r="G73" s="6"/>
      <c r="AA73" s="15" t="str">
        <f t="shared" si="1"/>
        <v/>
      </c>
      <c r="AB73" s="15" t="str">
        <f>IF(LEN($AA73)=0,"N",IF(LEN($AA73)&gt;1,"Error -- Availability entered in an incorrect format",IF($AA73='Control Panel'!$F$36,$AA73,IF($AA73='Control Panel'!$F$37,$AA73,IF($AA73='Control Panel'!$F$38,$AA73,IF($AA73='Control Panel'!$F$39,$AA73,IF($AA73='Control Panel'!$F$40,$AA73,IF($AA73='Control Panel'!$F$41,$AA73,"Error -- Availability entered in an incorrect format"))))))))</f>
        <v>N</v>
      </c>
    </row>
    <row r="74" spans="1:28" s="15" customFormat="1" x14ac:dyDescent="0.25">
      <c r="A74" s="7">
        <v>62</v>
      </c>
      <c r="B74" s="395" t="s">
        <v>4073</v>
      </c>
      <c r="C74" s="14" t="s">
        <v>5</v>
      </c>
      <c r="D74" s="231"/>
      <c r="E74" s="268"/>
      <c r="F74" s="215" t="str">
        <f t="shared" si="0"/>
        <v>N/A</v>
      </c>
      <c r="G74" s="6"/>
      <c r="AA74" s="15" t="str">
        <f t="shared" si="1"/>
        <v/>
      </c>
      <c r="AB74" s="15" t="str">
        <f>IF(LEN($AA74)=0,"N",IF(LEN($AA74)&gt;1,"Error -- Availability entered in an incorrect format",IF($AA74='Control Panel'!$F$36,$AA74,IF($AA74='Control Panel'!$F$37,$AA74,IF($AA74='Control Panel'!$F$38,$AA74,IF($AA74='Control Panel'!$F$39,$AA74,IF($AA74='Control Panel'!$F$40,$AA74,IF($AA74='Control Panel'!$F$41,$AA74,"Error -- Availability entered in an incorrect format"))))))))</f>
        <v>N</v>
      </c>
    </row>
    <row r="75" spans="1:28" s="15" customFormat="1" x14ac:dyDescent="0.25">
      <c r="A75" s="7">
        <v>63</v>
      </c>
      <c r="B75" s="395" t="s">
        <v>4074</v>
      </c>
      <c r="C75" s="14" t="s">
        <v>5</v>
      </c>
      <c r="D75" s="231"/>
      <c r="E75" s="268"/>
      <c r="F75" s="215" t="str">
        <f t="shared" si="0"/>
        <v>N/A</v>
      </c>
      <c r="G75" s="6"/>
      <c r="AA75" s="15" t="str">
        <f t="shared" si="1"/>
        <v/>
      </c>
      <c r="AB75" s="15" t="str">
        <f>IF(LEN($AA75)=0,"N",IF(LEN($AA75)&gt;1,"Error -- Availability entered in an incorrect format",IF($AA75='Control Panel'!$F$36,$AA75,IF($AA75='Control Panel'!$F$37,$AA75,IF($AA75='Control Panel'!$F$38,$AA75,IF($AA75='Control Panel'!$F$39,$AA75,IF($AA75='Control Panel'!$F$40,$AA75,IF($AA75='Control Panel'!$F$41,$AA75,"Error -- Availability entered in an incorrect format"))))))))</f>
        <v>N</v>
      </c>
    </row>
    <row r="76" spans="1:28" s="15" customFormat="1" x14ac:dyDescent="0.25">
      <c r="A76" s="7">
        <v>64</v>
      </c>
      <c r="B76" s="395" t="s">
        <v>4075</v>
      </c>
      <c r="C76" s="14" t="s">
        <v>5</v>
      </c>
      <c r="D76" s="231"/>
      <c r="E76" s="268"/>
      <c r="F76" s="215" t="str">
        <f t="shared" si="0"/>
        <v>N/A</v>
      </c>
      <c r="G76" s="6"/>
      <c r="AA76" s="15" t="str">
        <f t="shared" si="1"/>
        <v/>
      </c>
      <c r="AB76" s="15" t="str">
        <f>IF(LEN($AA76)=0,"N",IF(LEN($AA76)&gt;1,"Error -- Availability entered in an incorrect format",IF($AA76='Control Panel'!$F$36,$AA76,IF($AA76='Control Panel'!$F$37,$AA76,IF($AA76='Control Panel'!$F$38,$AA76,IF($AA76='Control Panel'!$F$39,$AA76,IF($AA76='Control Panel'!$F$40,$AA76,IF($AA76='Control Panel'!$F$41,$AA76,"Error -- Availability entered in an incorrect format"))))))))</f>
        <v>N</v>
      </c>
    </row>
    <row r="77" spans="1:28" s="15" customFormat="1" x14ac:dyDescent="0.25">
      <c r="A77" s="7">
        <v>65</v>
      </c>
      <c r="B77" s="395" t="s">
        <v>4076</v>
      </c>
      <c r="C77" s="14" t="s">
        <v>5</v>
      </c>
      <c r="D77" s="231"/>
      <c r="E77" s="268"/>
      <c r="F77" s="215" t="str">
        <f t="shared" si="0"/>
        <v>N/A</v>
      </c>
      <c r="G77" s="6"/>
      <c r="AA77" s="15" t="str">
        <f t="shared" si="1"/>
        <v/>
      </c>
      <c r="AB77" s="15" t="str">
        <f>IF(LEN($AA77)=0,"N",IF(LEN($AA77)&gt;1,"Error -- Availability entered in an incorrect format",IF($AA77='Control Panel'!$F$36,$AA77,IF($AA77='Control Panel'!$F$37,$AA77,IF($AA77='Control Panel'!$F$38,$AA77,IF($AA77='Control Panel'!$F$39,$AA77,IF($AA77='Control Panel'!$F$40,$AA77,IF($AA77='Control Panel'!$F$41,$AA77,"Error -- Availability entered in an incorrect format"))))))))</f>
        <v>N</v>
      </c>
    </row>
    <row r="78" spans="1:28" s="15" customFormat="1" x14ac:dyDescent="0.25">
      <c r="A78" s="7">
        <v>66</v>
      </c>
      <c r="B78" s="395" t="s">
        <v>4077</v>
      </c>
      <c r="C78" s="14" t="s">
        <v>5</v>
      </c>
      <c r="D78" s="231"/>
      <c r="E78" s="268"/>
      <c r="F78" s="215" t="str">
        <f t="shared" ref="F78:F141" si="2">IF($D$10=$A$9,"N/A",$D$10)</f>
        <v>N/A</v>
      </c>
      <c r="G78" s="6"/>
      <c r="AA78" s="15" t="str">
        <f t="shared" ref="AA78:AA141" si="3">TRIM($D78)</f>
        <v/>
      </c>
      <c r="AB78" s="15" t="str">
        <f>IF(LEN($AA78)=0,"N",IF(LEN($AA78)&gt;1,"Error -- Availability entered in an incorrect format",IF($AA78='Control Panel'!$F$36,$AA78,IF($AA78='Control Panel'!$F$37,$AA78,IF($AA78='Control Panel'!$F$38,$AA78,IF($AA78='Control Panel'!$F$39,$AA78,IF($AA78='Control Panel'!$F$40,$AA78,IF($AA78='Control Panel'!$F$41,$AA78,"Error -- Availability entered in an incorrect format"))))))))</f>
        <v>N</v>
      </c>
    </row>
    <row r="79" spans="1:28" s="15" customFormat="1" x14ac:dyDescent="0.25">
      <c r="A79" s="7">
        <v>67</v>
      </c>
      <c r="B79" s="395" t="s">
        <v>4078</v>
      </c>
      <c r="C79" s="14" t="s">
        <v>5</v>
      </c>
      <c r="D79" s="231"/>
      <c r="E79" s="268"/>
      <c r="F79" s="215" t="str">
        <f t="shared" si="2"/>
        <v>N/A</v>
      </c>
      <c r="G79" s="6"/>
      <c r="AA79" s="15" t="str">
        <f t="shared" si="3"/>
        <v/>
      </c>
      <c r="AB79" s="15" t="str">
        <f>IF(LEN($AA79)=0,"N",IF(LEN($AA79)&gt;1,"Error -- Availability entered in an incorrect format",IF($AA79='Control Panel'!$F$36,$AA79,IF($AA79='Control Panel'!$F$37,$AA79,IF($AA79='Control Panel'!$F$38,$AA79,IF($AA79='Control Panel'!$F$39,$AA79,IF($AA79='Control Panel'!$F$40,$AA79,IF($AA79='Control Panel'!$F$41,$AA79,"Error -- Availability entered in an incorrect format"))))))))</f>
        <v>N</v>
      </c>
    </row>
    <row r="80" spans="1:28" s="15" customFormat="1" x14ac:dyDescent="0.25">
      <c r="A80" s="7">
        <v>68</v>
      </c>
      <c r="B80" s="395" t="s">
        <v>4079</v>
      </c>
      <c r="C80" s="14" t="s">
        <v>5</v>
      </c>
      <c r="D80" s="231"/>
      <c r="E80" s="268"/>
      <c r="F80" s="215" t="str">
        <f t="shared" si="2"/>
        <v>N/A</v>
      </c>
      <c r="G80" s="6"/>
      <c r="AA80" s="15" t="str">
        <f t="shared" si="3"/>
        <v/>
      </c>
      <c r="AB80" s="15" t="str">
        <f>IF(LEN($AA80)=0,"N",IF(LEN($AA80)&gt;1,"Error -- Availability entered in an incorrect format",IF($AA80='Control Panel'!$F$36,$AA80,IF($AA80='Control Panel'!$F$37,$AA80,IF($AA80='Control Panel'!$F$38,$AA80,IF($AA80='Control Panel'!$F$39,$AA80,IF($AA80='Control Panel'!$F$40,$AA80,IF($AA80='Control Panel'!$F$41,$AA80,"Error -- Availability entered in an incorrect format"))))))))</f>
        <v>N</v>
      </c>
    </row>
    <row r="81" spans="1:28" s="15" customFormat="1" x14ac:dyDescent="0.25">
      <c r="A81" s="7">
        <v>69</v>
      </c>
      <c r="B81" s="395" t="s">
        <v>4080</v>
      </c>
      <c r="C81" s="307" t="s">
        <v>6</v>
      </c>
      <c r="D81" s="231"/>
      <c r="E81" s="268"/>
      <c r="F81" s="215" t="str">
        <f t="shared" si="2"/>
        <v>N/A</v>
      </c>
      <c r="G81" s="6"/>
      <c r="AA81" s="15" t="str">
        <f t="shared" si="3"/>
        <v/>
      </c>
      <c r="AB81" s="15" t="str">
        <f>IF(LEN($AA81)=0,"N",IF(LEN($AA81)&gt;1,"Error -- Availability entered in an incorrect format",IF($AA81='Control Panel'!$F$36,$AA81,IF($AA81='Control Panel'!$F$37,$AA81,IF($AA81='Control Panel'!$F$38,$AA81,IF($AA81='Control Panel'!$F$39,$AA81,IF($AA81='Control Panel'!$F$40,$AA81,IF($AA81='Control Panel'!$F$41,$AA81,"Error -- Availability entered in an incorrect format"))))))))</f>
        <v>N</v>
      </c>
    </row>
    <row r="82" spans="1:28" s="15" customFormat="1" ht="30" x14ac:dyDescent="0.25">
      <c r="A82" s="7">
        <v>70</v>
      </c>
      <c r="B82" s="395" t="s">
        <v>4081</v>
      </c>
      <c r="C82" s="14" t="s">
        <v>5</v>
      </c>
      <c r="D82" s="231"/>
      <c r="E82" s="268"/>
      <c r="F82" s="215" t="str">
        <f t="shared" si="2"/>
        <v>N/A</v>
      </c>
      <c r="G82" s="6"/>
      <c r="AA82" s="15" t="str">
        <f t="shared" si="3"/>
        <v/>
      </c>
      <c r="AB82" s="15" t="str">
        <f>IF(LEN($AA82)=0,"N",IF(LEN($AA82)&gt;1,"Error -- Availability entered in an incorrect format",IF($AA82='Control Panel'!$F$36,$AA82,IF($AA82='Control Panel'!$F$37,$AA82,IF($AA82='Control Panel'!$F$38,$AA82,IF($AA82='Control Panel'!$F$39,$AA82,IF($AA82='Control Panel'!$F$40,$AA82,IF($AA82='Control Panel'!$F$41,$AA82,"Error -- Availability entered in an incorrect format"))))))))</f>
        <v>N</v>
      </c>
    </row>
    <row r="83" spans="1:28" s="15" customFormat="1" ht="30" x14ac:dyDescent="0.25">
      <c r="A83" s="7">
        <v>71</v>
      </c>
      <c r="B83" s="395" t="s">
        <v>4082</v>
      </c>
      <c r="C83" s="14" t="s">
        <v>5</v>
      </c>
      <c r="D83" s="231"/>
      <c r="E83" s="268"/>
      <c r="F83" s="215" t="str">
        <f t="shared" si="2"/>
        <v>N/A</v>
      </c>
      <c r="G83" s="6"/>
      <c r="AA83" s="15" t="str">
        <f t="shared" si="3"/>
        <v/>
      </c>
      <c r="AB83" s="15" t="str">
        <f>IF(LEN($AA83)=0,"N",IF(LEN($AA83)&gt;1,"Error -- Availability entered in an incorrect format",IF($AA83='Control Panel'!$F$36,$AA83,IF($AA83='Control Panel'!$F$37,$AA83,IF($AA83='Control Panel'!$F$38,$AA83,IF($AA83='Control Panel'!$F$39,$AA83,IF($AA83='Control Panel'!$F$40,$AA83,IF($AA83='Control Panel'!$F$41,$AA83,"Error -- Availability entered in an incorrect format"))))))))</f>
        <v>N</v>
      </c>
    </row>
    <row r="84" spans="1:28" s="15" customFormat="1" x14ac:dyDescent="0.25">
      <c r="A84" s="7">
        <v>72</v>
      </c>
      <c r="B84" s="215" t="s">
        <v>4083</v>
      </c>
      <c r="C84" s="14" t="s">
        <v>5</v>
      </c>
      <c r="D84" s="231"/>
      <c r="E84" s="268"/>
      <c r="F84" s="215" t="str">
        <f t="shared" si="2"/>
        <v>N/A</v>
      </c>
      <c r="G84" s="6"/>
      <c r="AA84" s="15" t="str">
        <f t="shared" si="3"/>
        <v/>
      </c>
      <c r="AB84" s="15" t="str">
        <f>IF(LEN($AA84)=0,"N",IF(LEN($AA84)&gt;1,"Error -- Availability entered in an incorrect format",IF($AA84='Control Panel'!$F$36,$AA84,IF($AA84='Control Panel'!$F$37,$AA84,IF($AA84='Control Panel'!$F$38,$AA84,IF($AA84='Control Panel'!$F$39,$AA84,IF($AA84='Control Panel'!$F$40,$AA84,IF($AA84='Control Panel'!$F$41,$AA84,"Error -- Availability entered in an incorrect format"))))))))</f>
        <v>N</v>
      </c>
    </row>
    <row r="85" spans="1:28" s="15" customFormat="1" ht="30" x14ac:dyDescent="0.25">
      <c r="A85" s="7">
        <v>73</v>
      </c>
      <c r="B85" s="10" t="s">
        <v>4084</v>
      </c>
      <c r="C85" s="14" t="s">
        <v>5</v>
      </c>
      <c r="D85" s="231"/>
      <c r="E85" s="268"/>
      <c r="F85" s="215" t="str">
        <f t="shared" si="2"/>
        <v>N/A</v>
      </c>
      <c r="G85" s="6"/>
      <c r="AA85" s="15" t="str">
        <f t="shared" si="3"/>
        <v/>
      </c>
      <c r="AB85" s="15" t="str">
        <f>IF(LEN($AA85)=0,"N",IF(LEN($AA85)&gt;1,"Error -- Availability entered in an incorrect format",IF($AA85='Control Panel'!$F$36,$AA85,IF($AA85='Control Panel'!$F$37,$AA85,IF($AA85='Control Panel'!$F$38,$AA85,IF($AA85='Control Panel'!$F$39,$AA85,IF($AA85='Control Panel'!$F$40,$AA85,IF($AA85='Control Panel'!$F$41,$AA85,"Error -- Availability entered in an incorrect format"))))))))</f>
        <v>N</v>
      </c>
    </row>
    <row r="86" spans="1:28" s="15" customFormat="1" x14ac:dyDescent="0.25">
      <c r="A86" s="7">
        <v>74</v>
      </c>
      <c r="B86" s="10" t="s">
        <v>4085</v>
      </c>
      <c r="C86" s="14" t="s">
        <v>5</v>
      </c>
      <c r="D86" s="231"/>
      <c r="E86" s="268"/>
      <c r="F86" s="215" t="str">
        <f t="shared" si="2"/>
        <v>N/A</v>
      </c>
      <c r="G86" s="6"/>
      <c r="AA86" s="15" t="str">
        <f t="shared" si="3"/>
        <v/>
      </c>
      <c r="AB86" s="15" t="str">
        <f>IF(LEN($AA86)=0,"N",IF(LEN($AA86)&gt;1,"Error -- Availability entered in an incorrect format",IF($AA86='Control Panel'!$F$36,$AA86,IF($AA86='Control Panel'!$F$37,$AA86,IF($AA86='Control Panel'!$F$38,$AA86,IF($AA86='Control Panel'!$F$39,$AA86,IF($AA86='Control Panel'!$F$40,$AA86,IF($AA86='Control Panel'!$F$41,$AA86,"Error -- Availability entered in an incorrect format"))))))))</f>
        <v>N</v>
      </c>
    </row>
    <row r="87" spans="1:28" s="15" customFormat="1" ht="30" x14ac:dyDescent="0.25">
      <c r="A87" s="7">
        <v>75</v>
      </c>
      <c r="B87" s="10" t="s">
        <v>4086</v>
      </c>
      <c r="C87" s="307" t="s">
        <v>6</v>
      </c>
      <c r="D87" s="231"/>
      <c r="E87" s="268"/>
      <c r="F87" s="215" t="str">
        <f t="shared" si="2"/>
        <v>N/A</v>
      </c>
      <c r="G87" s="6"/>
      <c r="AA87" s="15" t="str">
        <f t="shared" si="3"/>
        <v/>
      </c>
      <c r="AB87" s="15" t="str">
        <f>IF(LEN($AA87)=0,"N",IF(LEN($AA87)&gt;1,"Error -- Availability entered in an incorrect format",IF($AA87='Control Panel'!$F$36,$AA87,IF($AA87='Control Panel'!$F$37,$AA87,IF($AA87='Control Panel'!$F$38,$AA87,IF($AA87='Control Panel'!$F$39,$AA87,IF($AA87='Control Panel'!$F$40,$AA87,IF($AA87='Control Panel'!$F$41,$AA87,"Error -- Availability entered in an incorrect format"))))))))</f>
        <v>N</v>
      </c>
    </row>
    <row r="88" spans="1:28" s="15" customFormat="1" ht="30" x14ac:dyDescent="0.25">
      <c r="A88" s="7">
        <v>76</v>
      </c>
      <c r="B88" s="10" t="s">
        <v>4087</v>
      </c>
      <c r="C88" s="307" t="s">
        <v>6</v>
      </c>
      <c r="D88" s="231"/>
      <c r="E88" s="268"/>
      <c r="F88" s="215" t="str">
        <f t="shared" si="2"/>
        <v>N/A</v>
      </c>
      <c r="G88" s="6"/>
      <c r="AA88" s="15" t="str">
        <f t="shared" si="3"/>
        <v/>
      </c>
      <c r="AB88" s="15" t="str">
        <f>IF(LEN($AA88)=0,"N",IF(LEN($AA88)&gt;1,"Error -- Availability entered in an incorrect format",IF($AA88='Control Panel'!$F$36,$AA88,IF($AA88='Control Panel'!$F$37,$AA88,IF($AA88='Control Panel'!$F$38,$AA88,IF($AA88='Control Panel'!$F$39,$AA88,IF($AA88='Control Panel'!$F$40,$AA88,IF($AA88='Control Panel'!$F$41,$AA88,"Error -- Availability entered in an incorrect format"))))))))</f>
        <v>N</v>
      </c>
    </row>
    <row r="89" spans="1:28" s="15" customFormat="1" ht="30" x14ac:dyDescent="0.25">
      <c r="A89" s="7">
        <v>77</v>
      </c>
      <c r="B89" s="10" t="s">
        <v>4088</v>
      </c>
      <c r="C89" s="14" t="s">
        <v>5</v>
      </c>
      <c r="D89" s="231"/>
      <c r="E89" s="268"/>
      <c r="F89" s="215" t="str">
        <f t="shared" si="2"/>
        <v>N/A</v>
      </c>
      <c r="G89" s="6"/>
      <c r="AA89" s="15" t="str">
        <f t="shared" si="3"/>
        <v/>
      </c>
      <c r="AB89" s="15" t="str">
        <f>IF(LEN($AA89)=0,"N",IF(LEN($AA89)&gt;1,"Error -- Availability entered in an incorrect format",IF($AA89='Control Panel'!$F$36,$AA89,IF($AA89='Control Panel'!$F$37,$AA89,IF($AA89='Control Panel'!$F$38,$AA89,IF($AA89='Control Panel'!$F$39,$AA89,IF($AA89='Control Panel'!$F$40,$AA89,IF($AA89='Control Panel'!$F$41,$AA89,"Error -- Availability entered in an incorrect format"))))))))</f>
        <v>N</v>
      </c>
    </row>
    <row r="90" spans="1:28" s="15" customFormat="1" ht="30" x14ac:dyDescent="0.25">
      <c r="A90" s="7">
        <v>78</v>
      </c>
      <c r="B90" s="10" t="s">
        <v>4089</v>
      </c>
      <c r="C90" s="14" t="s">
        <v>5</v>
      </c>
      <c r="D90" s="231"/>
      <c r="E90" s="268"/>
      <c r="F90" s="215" t="str">
        <f t="shared" si="2"/>
        <v>N/A</v>
      </c>
      <c r="G90" s="6"/>
      <c r="AA90" s="15" t="str">
        <f t="shared" si="3"/>
        <v/>
      </c>
      <c r="AB90" s="15" t="str">
        <f>IF(LEN($AA90)=0,"N",IF(LEN($AA90)&gt;1,"Error -- Availability entered in an incorrect format",IF($AA90='Control Panel'!$F$36,$AA90,IF($AA90='Control Panel'!$F$37,$AA90,IF($AA90='Control Panel'!$F$38,$AA90,IF($AA90='Control Panel'!$F$39,$AA90,IF($AA90='Control Panel'!$F$40,$AA90,IF($AA90='Control Panel'!$F$41,$AA90,"Error -- Availability entered in an incorrect format"))))))))</f>
        <v>N</v>
      </c>
    </row>
    <row r="91" spans="1:28" s="15" customFormat="1" ht="30" x14ac:dyDescent="0.25">
      <c r="A91" s="7">
        <v>79</v>
      </c>
      <c r="B91" s="10" t="s">
        <v>4090</v>
      </c>
      <c r="C91" s="14" t="s">
        <v>5</v>
      </c>
      <c r="D91" s="231"/>
      <c r="E91" s="268"/>
      <c r="F91" s="215" t="str">
        <f t="shared" si="2"/>
        <v>N/A</v>
      </c>
      <c r="G91" s="6"/>
      <c r="AA91" s="15" t="str">
        <f t="shared" si="3"/>
        <v/>
      </c>
      <c r="AB91" s="15" t="str">
        <f>IF(LEN($AA91)=0,"N",IF(LEN($AA91)&gt;1,"Error -- Availability entered in an incorrect format",IF($AA91='Control Panel'!$F$36,$AA91,IF($AA91='Control Panel'!$F$37,$AA91,IF($AA91='Control Panel'!$F$38,$AA91,IF($AA91='Control Panel'!$F$39,$AA91,IF($AA91='Control Panel'!$F$40,$AA91,IF($AA91='Control Panel'!$F$41,$AA91,"Error -- Availability entered in an incorrect format"))))))))</f>
        <v>N</v>
      </c>
    </row>
    <row r="92" spans="1:28" s="15" customFormat="1" ht="30" x14ac:dyDescent="0.25">
      <c r="A92" s="7">
        <v>80</v>
      </c>
      <c r="B92" s="297" t="s">
        <v>4091</v>
      </c>
      <c r="C92" s="14" t="s">
        <v>5</v>
      </c>
      <c r="D92" s="231"/>
      <c r="E92" s="268"/>
      <c r="F92" s="215" t="str">
        <f t="shared" si="2"/>
        <v>N/A</v>
      </c>
      <c r="G92" s="6"/>
      <c r="AA92" s="15" t="str">
        <f t="shared" si="3"/>
        <v/>
      </c>
      <c r="AB92" s="15" t="str">
        <f>IF(LEN($AA92)=0,"N",IF(LEN($AA92)&gt;1,"Error -- Availability entered in an incorrect format",IF($AA92='Control Panel'!$F$36,$AA92,IF($AA92='Control Panel'!$F$37,$AA92,IF($AA92='Control Panel'!$F$38,$AA92,IF($AA92='Control Panel'!$F$39,$AA92,IF($AA92='Control Panel'!$F$40,$AA92,IF($AA92='Control Panel'!$F$41,$AA92,"Error -- Availability entered in an incorrect format"))))))))</f>
        <v>N</v>
      </c>
    </row>
    <row r="93" spans="1:28" s="15" customFormat="1" x14ac:dyDescent="0.25">
      <c r="A93" s="7">
        <v>81</v>
      </c>
      <c r="B93" s="297" t="s">
        <v>4092</v>
      </c>
      <c r="C93" s="14" t="s">
        <v>5</v>
      </c>
      <c r="D93" s="231"/>
      <c r="E93" s="268"/>
      <c r="F93" s="215" t="str">
        <f t="shared" si="2"/>
        <v>N/A</v>
      </c>
      <c r="G93" s="6"/>
      <c r="AA93" s="15" t="str">
        <f t="shared" si="3"/>
        <v/>
      </c>
      <c r="AB93" s="15" t="str">
        <f>IF(LEN($AA93)=0,"N",IF(LEN($AA93)&gt;1,"Error -- Availability entered in an incorrect format",IF($AA93='Control Panel'!$F$36,$AA93,IF($AA93='Control Panel'!$F$37,$AA93,IF($AA93='Control Panel'!$F$38,$AA93,IF($AA93='Control Panel'!$F$39,$AA93,IF($AA93='Control Panel'!$F$40,$AA93,IF($AA93='Control Panel'!$F$41,$AA93,"Error -- Availability entered in an incorrect format"))))))))</f>
        <v>N</v>
      </c>
    </row>
    <row r="94" spans="1:28" s="15" customFormat="1" ht="30" x14ac:dyDescent="0.25">
      <c r="A94" s="7">
        <v>82</v>
      </c>
      <c r="B94" s="297" t="s">
        <v>4093</v>
      </c>
      <c r="C94" s="307" t="s">
        <v>6</v>
      </c>
      <c r="D94" s="231"/>
      <c r="E94" s="268"/>
      <c r="F94" s="215" t="str">
        <f t="shared" si="2"/>
        <v>N/A</v>
      </c>
      <c r="G94" s="6"/>
      <c r="AA94" s="15" t="str">
        <f t="shared" si="3"/>
        <v/>
      </c>
      <c r="AB94" s="15" t="str">
        <f>IF(LEN($AA94)=0,"N",IF(LEN($AA94)&gt;1,"Error -- Availability entered in an incorrect format",IF($AA94='Control Panel'!$F$36,$AA94,IF($AA94='Control Panel'!$F$37,$AA94,IF($AA94='Control Panel'!$F$38,$AA94,IF($AA94='Control Panel'!$F$39,$AA94,IF($AA94='Control Panel'!$F$40,$AA94,IF($AA94='Control Panel'!$F$41,$AA94,"Error -- Availability entered in an incorrect format"))))))))</f>
        <v>N</v>
      </c>
    </row>
    <row r="95" spans="1:28" s="15" customFormat="1" ht="45" x14ac:dyDescent="0.25">
      <c r="A95" s="7">
        <v>83</v>
      </c>
      <c r="B95" s="297" t="s">
        <v>4094</v>
      </c>
      <c r="C95" s="307" t="s">
        <v>6</v>
      </c>
      <c r="D95" s="231"/>
      <c r="E95" s="268"/>
      <c r="F95" s="215" t="str">
        <f t="shared" si="2"/>
        <v>N/A</v>
      </c>
      <c r="G95" s="6"/>
      <c r="AA95" s="15" t="str">
        <f t="shared" si="3"/>
        <v/>
      </c>
      <c r="AB95" s="15" t="str">
        <f>IF(LEN($AA95)=0,"N",IF(LEN($AA95)&gt;1,"Error -- Availability entered in an incorrect format",IF($AA95='Control Panel'!$F$36,$AA95,IF($AA95='Control Panel'!$F$37,$AA95,IF($AA95='Control Panel'!$F$38,$AA95,IF($AA95='Control Panel'!$F$39,$AA95,IF($AA95='Control Panel'!$F$40,$AA95,IF($AA95='Control Panel'!$F$41,$AA95,"Error -- Availability entered in an incorrect format"))))))))</f>
        <v>N</v>
      </c>
    </row>
    <row r="96" spans="1:28" s="15" customFormat="1" ht="45" x14ac:dyDescent="0.25">
      <c r="A96" s="7">
        <v>84</v>
      </c>
      <c r="B96" s="10" t="s">
        <v>4095</v>
      </c>
      <c r="C96" s="14" t="s">
        <v>5</v>
      </c>
      <c r="D96" s="231"/>
      <c r="E96" s="268"/>
      <c r="F96" s="215" t="str">
        <f t="shared" si="2"/>
        <v>N/A</v>
      </c>
      <c r="G96" s="6"/>
      <c r="AA96" s="15" t="str">
        <f t="shared" si="3"/>
        <v/>
      </c>
      <c r="AB96" s="15" t="str">
        <f>IF(LEN($AA96)=0,"N",IF(LEN($AA96)&gt;1,"Error -- Availability entered in an incorrect format",IF($AA96='Control Panel'!$F$36,$AA96,IF($AA96='Control Panel'!$F$37,$AA96,IF($AA96='Control Panel'!$F$38,$AA96,IF($AA96='Control Panel'!$F$39,$AA96,IF($AA96='Control Panel'!$F$40,$AA96,IF($AA96='Control Panel'!$F$41,$AA96,"Error -- Availability entered in an incorrect format"))))))))</f>
        <v>N</v>
      </c>
    </row>
    <row r="97" spans="1:28" s="15" customFormat="1" ht="30" x14ac:dyDescent="0.25">
      <c r="A97" s="7">
        <v>85</v>
      </c>
      <c r="B97" s="10" t="s">
        <v>4096</v>
      </c>
      <c r="C97" s="14" t="s">
        <v>5</v>
      </c>
      <c r="D97" s="231"/>
      <c r="E97" s="268"/>
      <c r="F97" s="215" t="str">
        <f t="shared" si="2"/>
        <v>N/A</v>
      </c>
      <c r="G97" s="6"/>
      <c r="AA97" s="15" t="str">
        <f t="shared" si="3"/>
        <v/>
      </c>
      <c r="AB97" s="15" t="str">
        <f>IF(LEN($AA97)=0,"N",IF(LEN($AA97)&gt;1,"Error -- Availability entered in an incorrect format",IF($AA97='Control Panel'!$F$36,$AA97,IF($AA97='Control Panel'!$F$37,$AA97,IF($AA97='Control Panel'!$F$38,$AA97,IF($AA97='Control Panel'!$F$39,$AA97,IF($AA97='Control Panel'!$F$40,$AA97,IF($AA97='Control Panel'!$F$41,$AA97,"Error -- Availability entered in an incorrect format"))))))))</f>
        <v>N</v>
      </c>
    </row>
    <row r="98" spans="1:28" s="15" customFormat="1" x14ac:dyDescent="0.25">
      <c r="A98" s="7">
        <v>86</v>
      </c>
      <c r="B98" s="10" t="s">
        <v>4097</v>
      </c>
      <c r="C98" s="14" t="s">
        <v>5</v>
      </c>
      <c r="D98" s="231"/>
      <c r="E98" s="268"/>
      <c r="F98" s="215" t="str">
        <f t="shared" si="2"/>
        <v>N/A</v>
      </c>
      <c r="G98" s="6"/>
      <c r="AA98" s="15" t="str">
        <f t="shared" si="3"/>
        <v/>
      </c>
      <c r="AB98" s="15" t="str">
        <f>IF(LEN($AA98)=0,"N",IF(LEN($AA98)&gt;1,"Error -- Availability entered in an incorrect format",IF($AA98='Control Panel'!$F$36,$AA98,IF($AA98='Control Panel'!$F$37,$AA98,IF($AA98='Control Panel'!$F$38,$AA98,IF($AA98='Control Panel'!$F$39,$AA98,IF($AA98='Control Panel'!$F$40,$AA98,IF($AA98='Control Panel'!$F$41,$AA98,"Error -- Availability entered in an incorrect format"))))))))</f>
        <v>N</v>
      </c>
    </row>
    <row r="99" spans="1:28" s="15" customFormat="1" ht="30" x14ac:dyDescent="0.25">
      <c r="A99" s="7">
        <v>87</v>
      </c>
      <c r="B99" s="10" t="s">
        <v>4098</v>
      </c>
      <c r="C99" s="14" t="s">
        <v>5</v>
      </c>
      <c r="D99" s="231"/>
      <c r="E99" s="268"/>
      <c r="F99" s="215" t="str">
        <f t="shared" si="2"/>
        <v>N/A</v>
      </c>
      <c r="G99" s="6"/>
      <c r="AA99" s="15" t="str">
        <f t="shared" si="3"/>
        <v/>
      </c>
      <c r="AB99" s="15" t="str">
        <f>IF(LEN($AA99)=0,"N",IF(LEN($AA99)&gt;1,"Error -- Availability entered in an incorrect format",IF($AA99='Control Panel'!$F$36,$AA99,IF($AA99='Control Panel'!$F$37,$AA99,IF($AA99='Control Panel'!$F$38,$AA99,IF($AA99='Control Panel'!$F$39,$AA99,IF($AA99='Control Panel'!$F$40,$AA99,IF($AA99='Control Panel'!$F$41,$AA99,"Error -- Availability entered in an incorrect format"))))))))</f>
        <v>N</v>
      </c>
    </row>
    <row r="100" spans="1:28" s="15" customFormat="1" ht="45" x14ac:dyDescent="0.25">
      <c r="A100" s="7">
        <v>88</v>
      </c>
      <c r="B100" s="10" t="s">
        <v>4099</v>
      </c>
      <c r="C100" s="14" t="s">
        <v>5</v>
      </c>
      <c r="D100" s="231"/>
      <c r="E100" s="268"/>
      <c r="F100" s="215" t="str">
        <f t="shared" si="2"/>
        <v>N/A</v>
      </c>
      <c r="G100" s="6"/>
      <c r="AA100" s="15" t="str">
        <f t="shared" si="3"/>
        <v/>
      </c>
      <c r="AB100" s="15" t="str">
        <f>IF(LEN($AA100)=0,"N",IF(LEN($AA100)&gt;1,"Error -- Availability entered in an incorrect format",IF($AA100='Control Panel'!$F$36,$AA100,IF($AA100='Control Panel'!$F$37,$AA100,IF($AA100='Control Panel'!$F$38,$AA100,IF($AA100='Control Panel'!$F$39,$AA100,IF($AA100='Control Panel'!$F$40,$AA100,IF($AA100='Control Panel'!$F$41,$AA100,"Error -- Availability entered in an incorrect format"))))))))</f>
        <v>N</v>
      </c>
    </row>
    <row r="101" spans="1:28" s="15" customFormat="1" x14ac:dyDescent="0.25">
      <c r="A101" s="7">
        <v>89</v>
      </c>
      <c r="B101" s="10" t="s">
        <v>4100</v>
      </c>
      <c r="C101" s="14" t="s">
        <v>5</v>
      </c>
      <c r="D101" s="231"/>
      <c r="E101" s="268"/>
      <c r="F101" s="215" t="str">
        <f t="shared" si="2"/>
        <v>N/A</v>
      </c>
      <c r="G101" s="6"/>
      <c r="AA101" s="15" t="str">
        <f t="shared" si="3"/>
        <v/>
      </c>
      <c r="AB101" s="15" t="str">
        <f>IF(LEN($AA101)=0,"N",IF(LEN($AA101)&gt;1,"Error -- Availability entered in an incorrect format",IF($AA101='Control Panel'!$F$36,$AA101,IF($AA101='Control Panel'!$F$37,$AA101,IF($AA101='Control Panel'!$F$38,$AA101,IF($AA101='Control Panel'!$F$39,$AA101,IF($AA101='Control Panel'!$F$40,$AA101,IF($AA101='Control Panel'!$F$41,$AA101,"Error -- Availability entered in an incorrect format"))))))))</f>
        <v>N</v>
      </c>
    </row>
    <row r="102" spans="1:28" s="15" customFormat="1" ht="30" x14ac:dyDescent="0.25">
      <c r="A102" s="7">
        <v>90</v>
      </c>
      <c r="B102" s="10" t="s">
        <v>4101</v>
      </c>
      <c r="C102" s="14" t="s">
        <v>5</v>
      </c>
      <c r="D102" s="231"/>
      <c r="E102" s="268"/>
      <c r="F102" s="215" t="str">
        <f t="shared" si="2"/>
        <v>N/A</v>
      </c>
      <c r="G102" s="6"/>
      <c r="AA102" s="15" t="str">
        <f t="shared" si="3"/>
        <v/>
      </c>
      <c r="AB102" s="15" t="str">
        <f>IF(LEN($AA102)=0,"N",IF(LEN($AA102)&gt;1,"Error -- Availability entered in an incorrect format",IF($AA102='Control Panel'!$F$36,$AA102,IF($AA102='Control Panel'!$F$37,$AA102,IF($AA102='Control Panel'!$F$38,$AA102,IF($AA102='Control Panel'!$F$39,$AA102,IF($AA102='Control Panel'!$F$40,$AA102,IF($AA102='Control Panel'!$F$41,$AA102,"Error -- Availability entered in an incorrect format"))))))))</f>
        <v>N</v>
      </c>
    </row>
    <row r="103" spans="1:28" s="15" customFormat="1" ht="45" x14ac:dyDescent="0.25">
      <c r="A103" s="7">
        <v>91</v>
      </c>
      <c r="B103" s="10" t="s">
        <v>4102</v>
      </c>
      <c r="C103" s="14" t="s">
        <v>5</v>
      </c>
      <c r="D103" s="231"/>
      <c r="E103" s="268"/>
      <c r="F103" s="215" t="str">
        <f t="shared" si="2"/>
        <v>N/A</v>
      </c>
      <c r="G103" s="6"/>
      <c r="AA103" s="15" t="str">
        <f t="shared" si="3"/>
        <v/>
      </c>
      <c r="AB103" s="15" t="str">
        <f>IF(LEN($AA103)=0,"N",IF(LEN($AA103)&gt;1,"Error -- Availability entered in an incorrect format",IF($AA103='Control Panel'!$F$36,$AA103,IF($AA103='Control Panel'!$F$37,$AA103,IF($AA103='Control Panel'!$F$38,$AA103,IF($AA103='Control Panel'!$F$39,$AA103,IF($AA103='Control Panel'!$F$40,$AA103,IF($AA103='Control Panel'!$F$41,$AA103,"Error -- Availability entered in an incorrect format"))))))))</f>
        <v>N</v>
      </c>
    </row>
    <row r="104" spans="1:28" s="15" customFormat="1" ht="60" x14ac:dyDescent="0.25">
      <c r="A104" s="7">
        <v>92</v>
      </c>
      <c r="B104" s="10" t="s">
        <v>4103</v>
      </c>
      <c r="C104" s="307" t="s">
        <v>6</v>
      </c>
      <c r="D104" s="231"/>
      <c r="E104" s="268"/>
      <c r="F104" s="215" t="str">
        <f t="shared" si="2"/>
        <v>N/A</v>
      </c>
      <c r="G104" s="6"/>
      <c r="AA104" s="15" t="str">
        <f t="shared" si="3"/>
        <v/>
      </c>
      <c r="AB104" s="15" t="str">
        <f>IF(LEN($AA104)=0,"N",IF(LEN($AA104)&gt;1,"Error -- Availability entered in an incorrect format",IF($AA104='Control Panel'!$F$36,$AA104,IF($AA104='Control Panel'!$F$37,$AA104,IF($AA104='Control Panel'!$F$38,$AA104,IF($AA104='Control Panel'!$F$39,$AA104,IF($AA104='Control Panel'!$F$40,$AA104,IF($AA104='Control Panel'!$F$41,$AA104,"Error -- Availability entered in an incorrect format"))))))))</f>
        <v>N</v>
      </c>
    </row>
    <row r="105" spans="1:28" s="15" customFormat="1" ht="30" x14ac:dyDescent="0.25">
      <c r="A105" s="7">
        <v>93</v>
      </c>
      <c r="B105" s="10" t="s">
        <v>4104</v>
      </c>
      <c r="C105" s="14" t="s">
        <v>5</v>
      </c>
      <c r="D105" s="231"/>
      <c r="E105" s="268"/>
      <c r="F105" s="215" t="str">
        <f t="shared" si="2"/>
        <v>N/A</v>
      </c>
      <c r="G105" s="6"/>
      <c r="AA105" s="15" t="str">
        <f t="shared" si="3"/>
        <v/>
      </c>
      <c r="AB105" s="15" t="str">
        <f>IF(LEN($AA105)=0,"N",IF(LEN($AA105)&gt;1,"Error -- Availability entered in an incorrect format",IF($AA105='Control Panel'!$F$36,$AA105,IF($AA105='Control Panel'!$F$37,$AA105,IF($AA105='Control Panel'!$F$38,$AA105,IF($AA105='Control Panel'!$F$39,$AA105,IF($AA105='Control Panel'!$F$40,$AA105,IF($AA105='Control Panel'!$F$41,$AA105,"Error -- Availability entered in an incorrect format"))))))))</f>
        <v>N</v>
      </c>
    </row>
    <row r="106" spans="1:28" s="15" customFormat="1" ht="75" x14ac:dyDescent="0.25">
      <c r="A106" s="7">
        <v>94</v>
      </c>
      <c r="B106" s="10" t="s">
        <v>4105</v>
      </c>
      <c r="C106" s="14" t="s">
        <v>5</v>
      </c>
      <c r="D106" s="231"/>
      <c r="E106" s="268"/>
      <c r="F106" s="215" t="str">
        <f t="shared" si="2"/>
        <v>N/A</v>
      </c>
      <c r="G106" s="6"/>
      <c r="AA106" s="15" t="str">
        <f t="shared" si="3"/>
        <v/>
      </c>
      <c r="AB106" s="15" t="str">
        <f>IF(LEN($AA106)=0,"N",IF(LEN($AA106)&gt;1,"Error -- Availability entered in an incorrect format",IF($AA106='Control Panel'!$F$36,$AA106,IF($AA106='Control Panel'!$F$37,$AA106,IF($AA106='Control Panel'!$F$38,$AA106,IF($AA106='Control Panel'!$F$39,$AA106,IF($AA106='Control Panel'!$F$40,$AA106,IF($AA106='Control Panel'!$F$41,$AA106,"Error -- Availability entered in an incorrect format"))))))))</f>
        <v>N</v>
      </c>
    </row>
    <row r="107" spans="1:28" s="15" customFormat="1" x14ac:dyDescent="0.25">
      <c r="A107" s="7">
        <v>95</v>
      </c>
      <c r="B107" s="263" t="s">
        <v>846</v>
      </c>
      <c r="C107" s="14"/>
      <c r="D107" s="231"/>
      <c r="E107" s="268"/>
      <c r="F107" s="215" t="str">
        <f t="shared" si="2"/>
        <v>N/A</v>
      </c>
      <c r="G107" s="6"/>
      <c r="AA107" s="15" t="str">
        <f t="shared" si="3"/>
        <v/>
      </c>
      <c r="AB107" s="15" t="str">
        <f>IF(LEN($AA107)=0,"N",IF(LEN($AA107)&gt;1,"Error -- Availability entered in an incorrect format",IF($AA107='Control Panel'!$F$36,$AA107,IF($AA107='Control Panel'!$F$37,$AA107,IF($AA107='Control Panel'!$F$38,$AA107,IF($AA107='Control Panel'!$F$39,$AA107,IF($AA107='Control Panel'!$F$40,$AA107,IF($AA107='Control Panel'!$F$41,$AA107,"Error -- Availability entered in an incorrect format"))))))))</f>
        <v>N</v>
      </c>
    </row>
    <row r="108" spans="1:28" s="15" customFormat="1" ht="60" x14ac:dyDescent="0.25">
      <c r="A108" s="7">
        <v>96</v>
      </c>
      <c r="B108" s="10" t="s">
        <v>4106</v>
      </c>
      <c r="C108" s="14" t="s">
        <v>5</v>
      </c>
      <c r="D108" s="231"/>
      <c r="E108" s="268"/>
      <c r="F108" s="215" t="str">
        <f t="shared" si="2"/>
        <v>N/A</v>
      </c>
      <c r="G108" s="6"/>
      <c r="AA108" s="15" t="str">
        <f t="shared" si="3"/>
        <v/>
      </c>
      <c r="AB108" s="15" t="str">
        <f>IF(LEN($AA108)=0,"N",IF(LEN($AA108)&gt;1,"Error -- Availability entered in an incorrect format",IF($AA108='Control Panel'!$F$36,$AA108,IF($AA108='Control Panel'!$F$37,$AA108,IF($AA108='Control Panel'!$F$38,$AA108,IF($AA108='Control Panel'!$F$39,$AA108,IF($AA108='Control Panel'!$F$40,$AA108,IF($AA108='Control Panel'!$F$41,$AA108,"Error -- Availability entered in an incorrect format"))))))))</f>
        <v>N</v>
      </c>
    </row>
    <row r="109" spans="1:28" s="15" customFormat="1" x14ac:dyDescent="0.25">
      <c r="A109" s="7">
        <v>97</v>
      </c>
      <c r="B109" s="10" t="s">
        <v>4107</v>
      </c>
      <c r="C109" s="14" t="s">
        <v>7</v>
      </c>
      <c r="D109" s="231"/>
      <c r="E109" s="268"/>
      <c r="F109" s="215" t="str">
        <f t="shared" si="2"/>
        <v>N/A</v>
      </c>
      <c r="G109" s="6"/>
      <c r="AA109" s="15" t="str">
        <f t="shared" si="3"/>
        <v/>
      </c>
      <c r="AB109" s="15" t="str">
        <f>IF(LEN($AA109)=0,"N",IF(LEN($AA109)&gt;1,"Error -- Availability entered in an incorrect format",IF($AA109='Control Panel'!$F$36,$AA109,IF($AA109='Control Panel'!$F$37,$AA109,IF($AA109='Control Panel'!$F$38,$AA109,IF($AA109='Control Panel'!$F$39,$AA109,IF($AA109='Control Panel'!$F$40,$AA109,IF($AA109='Control Panel'!$F$41,$AA109,"Error -- Availability entered in an incorrect format"))))))))</f>
        <v>N</v>
      </c>
    </row>
    <row r="110" spans="1:28" s="15" customFormat="1" x14ac:dyDescent="0.25">
      <c r="A110" s="7">
        <v>98</v>
      </c>
      <c r="B110" s="10" t="s">
        <v>4108</v>
      </c>
      <c r="C110" s="307" t="s">
        <v>6</v>
      </c>
      <c r="D110" s="231"/>
      <c r="E110" s="268"/>
      <c r="F110" s="215" t="str">
        <f t="shared" si="2"/>
        <v>N/A</v>
      </c>
      <c r="G110" s="6"/>
      <c r="AA110" s="15" t="str">
        <f t="shared" si="3"/>
        <v/>
      </c>
      <c r="AB110" s="15" t="str">
        <f>IF(LEN($AA110)=0,"N",IF(LEN($AA110)&gt;1,"Error -- Availability entered in an incorrect format",IF($AA110='Control Panel'!$F$36,$AA110,IF($AA110='Control Panel'!$F$37,$AA110,IF($AA110='Control Panel'!$F$38,$AA110,IF($AA110='Control Panel'!$F$39,$AA110,IF($AA110='Control Panel'!$F$40,$AA110,IF($AA110='Control Panel'!$F$41,$AA110,"Error -- Availability entered in an incorrect format"))))))))</f>
        <v>N</v>
      </c>
    </row>
    <row r="111" spans="1:28" s="15" customFormat="1" x14ac:dyDescent="0.25">
      <c r="A111" s="7">
        <v>99</v>
      </c>
      <c r="B111" s="10" t="s">
        <v>4109</v>
      </c>
      <c r="C111" s="307" t="s">
        <v>6</v>
      </c>
      <c r="D111" s="231"/>
      <c r="E111" s="268"/>
      <c r="F111" s="215" t="str">
        <f t="shared" si="2"/>
        <v>N/A</v>
      </c>
      <c r="G111" s="6"/>
      <c r="AA111" s="15" t="str">
        <f t="shared" si="3"/>
        <v/>
      </c>
      <c r="AB111" s="15" t="str">
        <f>IF(LEN($AA111)=0,"N",IF(LEN($AA111)&gt;1,"Error -- Availability entered in an incorrect format",IF($AA111='Control Panel'!$F$36,$AA111,IF($AA111='Control Panel'!$F$37,$AA111,IF($AA111='Control Panel'!$F$38,$AA111,IF($AA111='Control Panel'!$F$39,$AA111,IF($AA111='Control Panel'!$F$40,$AA111,IF($AA111='Control Panel'!$F$41,$AA111,"Error -- Availability entered in an incorrect format"))))))))</f>
        <v>N</v>
      </c>
    </row>
    <row r="112" spans="1:28" s="15" customFormat="1" ht="30" x14ac:dyDescent="0.25">
      <c r="A112" s="7">
        <v>100</v>
      </c>
      <c r="B112" s="10" t="s">
        <v>4110</v>
      </c>
      <c r="C112" s="14" t="s">
        <v>7</v>
      </c>
      <c r="D112" s="231"/>
      <c r="E112" s="268"/>
      <c r="F112" s="215" t="str">
        <f t="shared" si="2"/>
        <v>N/A</v>
      </c>
      <c r="G112" s="6"/>
      <c r="AA112" s="15" t="str">
        <f t="shared" si="3"/>
        <v/>
      </c>
      <c r="AB112" s="15" t="str">
        <f>IF(LEN($AA112)=0,"N",IF(LEN($AA112)&gt;1,"Error -- Availability entered in an incorrect format",IF($AA112='Control Panel'!$F$36,$AA112,IF($AA112='Control Panel'!$F$37,$AA112,IF($AA112='Control Panel'!$F$38,$AA112,IF($AA112='Control Panel'!$F$39,$AA112,IF($AA112='Control Panel'!$F$40,$AA112,IF($AA112='Control Panel'!$F$41,$AA112,"Error -- Availability entered in an incorrect format"))))))))</f>
        <v>N</v>
      </c>
    </row>
    <row r="113" spans="1:28" s="15" customFormat="1" ht="30" x14ac:dyDescent="0.25">
      <c r="A113" s="7">
        <v>101</v>
      </c>
      <c r="B113" s="10" t="s">
        <v>4111</v>
      </c>
      <c r="C113" s="307" t="s">
        <v>6</v>
      </c>
      <c r="D113" s="231"/>
      <c r="E113" s="268"/>
      <c r="F113" s="215" t="str">
        <f t="shared" si="2"/>
        <v>N/A</v>
      </c>
      <c r="G113" s="6"/>
      <c r="AA113" s="15" t="str">
        <f t="shared" si="3"/>
        <v/>
      </c>
      <c r="AB113" s="15" t="str">
        <f>IF(LEN($AA113)=0,"N",IF(LEN($AA113)&gt;1,"Error -- Availability entered in an incorrect format",IF($AA113='Control Panel'!$F$36,$AA113,IF($AA113='Control Panel'!$F$37,$AA113,IF($AA113='Control Panel'!$F$38,$AA113,IF($AA113='Control Panel'!$F$39,$AA113,IF($AA113='Control Panel'!$F$40,$AA113,IF($AA113='Control Panel'!$F$41,$AA113,"Error -- Availability entered in an incorrect format"))))))))</f>
        <v>N</v>
      </c>
    </row>
    <row r="114" spans="1:28" s="15" customFormat="1" x14ac:dyDescent="0.25">
      <c r="A114" s="7">
        <v>102</v>
      </c>
      <c r="B114" s="10" t="s">
        <v>4112</v>
      </c>
      <c r="C114" s="14" t="s">
        <v>7</v>
      </c>
      <c r="D114" s="231"/>
      <c r="E114" s="268"/>
      <c r="F114" s="215" t="str">
        <f t="shared" si="2"/>
        <v>N/A</v>
      </c>
      <c r="G114" s="6"/>
      <c r="AA114" s="15" t="str">
        <f t="shared" si="3"/>
        <v/>
      </c>
      <c r="AB114" s="15" t="str">
        <f>IF(LEN($AA114)=0,"N",IF(LEN($AA114)&gt;1,"Error -- Availability entered in an incorrect format",IF($AA114='Control Panel'!$F$36,$AA114,IF($AA114='Control Panel'!$F$37,$AA114,IF($AA114='Control Panel'!$F$38,$AA114,IF($AA114='Control Panel'!$F$39,$AA114,IF($AA114='Control Panel'!$F$40,$AA114,IF($AA114='Control Panel'!$F$41,$AA114,"Error -- Availability entered in an incorrect format"))))))))</f>
        <v>N</v>
      </c>
    </row>
    <row r="115" spans="1:28" s="15" customFormat="1" ht="45" x14ac:dyDescent="0.25">
      <c r="A115" s="7">
        <v>103</v>
      </c>
      <c r="B115" s="10" t="s">
        <v>4113</v>
      </c>
      <c r="C115" s="14" t="s">
        <v>5</v>
      </c>
      <c r="D115" s="231"/>
      <c r="E115" s="268"/>
      <c r="F115" s="215" t="str">
        <f t="shared" si="2"/>
        <v>N/A</v>
      </c>
      <c r="G115" s="6"/>
      <c r="AA115" s="15" t="str">
        <f t="shared" si="3"/>
        <v/>
      </c>
      <c r="AB115" s="15" t="str">
        <f>IF(LEN($AA115)=0,"N",IF(LEN($AA115)&gt;1,"Error -- Availability entered in an incorrect format",IF($AA115='Control Panel'!$F$36,$AA115,IF($AA115='Control Panel'!$F$37,$AA115,IF($AA115='Control Panel'!$F$38,$AA115,IF($AA115='Control Panel'!$F$39,$AA115,IF($AA115='Control Panel'!$F$40,$AA115,IF($AA115='Control Panel'!$F$41,$AA115,"Error -- Availability entered in an incorrect format"))))))))</f>
        <v>N</v>
      </c>
    </row>
    <row r="116" spans="1:28" s="15" customFormat="1" x14ac:dyDescent="0.25">
      <c r="A116" s="7">
        <v>104</v>
      </c>
      <c r="B116" s="397" t="s">
        <v>4114</v>
      </c>
      <c r="C116" s="14"/>
      <c r="D116" s="231"/>
      <c r="E116" s="268"/>
      <c r="F116" s="215" t="str">
        <f t="shared" si="2"/>
        <v>N/A</v>
      </c>
      <c r="G116" s="6"/>
      <c r="AA116" s="15" t="str">
        <f t="shared" si="3"/>
        <v/>
      </c>
      <c r="AB116" s="15" t="str">
        <f>IF(LEN($AA116)=0,"N",IF(LEN($AA116)&gt;1,"Error -- Availability entered in an incorrect format",IF($AA116='Control Panel'!$F$36,$AA116,IF($AA116='Control Panel'!$F$37,$AA116,IF($AA116='Control Panel'!$F$38,$AA116,IF($AA116='Control Panel'!$F$39,$AA116,IF($AA116='Control Panel'!$F$40,$AA116,IF($AA116='Control Panel'!$F$41,$AA116,"Error -- Availability entered in an incorrect format"))))))))</f>
        <v>N</v>
      </c>
    </row>
    <row r="117" spans="1:28" s="15" customFormat="1" ht="45" x14ac:dyDescent="0.25">
      <c r="A117" s="7">
        <v>105</v>
      </c>
      <c r="B117" s="10" t="s">
        <v>4115</v>
      </c>
      <c r="C117" s="14" t="s">
        <v>5</v>
      </c>
      <c r="D117" s="231"/>
      <c r="E117" s="268"/>
      <c r="F117" s="215" t="str">
        <f t="shared" si="2"/>
        <v>N/A</v>
      </c>
      <c r="G117" s="6"/>
      <c r="AA117" s="15" t="str">
        <f t="shared" si="3"/>
        <v/>
      </c>
      <c r="AB117" s="15" t="str">
        <f>IF(LEN($AA117)=0,"N",IF(LEN($AA117)&gt;1,"Error -- Availability entered in an incorrect format",IF($AA117='Control Panel'!$F$36,$AA117,IF($AA117='Control Panel'!$F$37,$AA117,IF($AA117='Control Panel'!$F$38,$AA117,IF($AA117='Control Panel'!$F$39,$AA117,IF($AA117='Control Panel'!$F$40,$AA117,IF($AA117='Control Panel'!$F$41,$AA117,"Error -- Availability entered in an incorrect format"))))))))</f>
        <v>N</v>
      </c>
    </row>
    <row r="118" spans="1:28" s="15" customFormat="1" ht="30" x14ac:dyDescent="0.25">
      <c r="A118" s="7">
        <v>106</v>
      </c>
      <c r="B118" s="394" t="s">
        <v>4116</v>
      </c>
      <c r="C118" s="14" t="s">
        <v>5</v>
      </c>
      <c r="D118" s="231"/>
      <c r="E118" s="268"/>
      <c r="F118" s="215" t="str">
        <f t="shared" si="2"/>
        <v>N/A</v>
      </c>
      <c r="G118" s="6"/>
      <c r="AA118" s="15" t="str">
        <f t="shared" si="3"/>
        <v/>
      </c>
      <c r="AB118" s="15" t="str">
        <f>IF(LEN($AA118)=0,"N",IF(LEN($AA118)&gt;1,"Error -- Availability entered in an incorrect format",IF($AA118='Control Panel'!$F$36,$AA118,IF($AA118='Control Panel'!$F$37,$AA118,IF($AA118='Control Panel'!$F$38,$AA118,IF($AA118='Control Panel'!$F$39,$AA118,IF($AA118='Control Panel'!$F$40,$AA118,IF($AA118='Control Panel'!$F$41,$AA118,"Error -- Availability entered in an incorrect format"))))))))</f>
        <v>N</v>
      </c>
    </row>
    <row r="119" spans="1:28" s="15" customFormat="1" x14ac:dyDescent="0.25">
      <c r="A119" s="7">
        <v>107</v>
      </c>
      <c r="B119" s="394" t="s">
        <v>4117</v>
      </c>
      <c r="C119" s="14" t="s">
        <v>5</v>
      </c>
      <c r="D119" s="231"/>
      <c r="E119" s="268"/>
      <c r="F119" s="215" t="str">
        <f t="shared" si="2"/>
        <v>N/A</v>
      </c>
      <c r="G119" s="6"/>
      <c r="AA119" s="15" t="str">
        <f t="shared" si="3"/>
        <v/>
      </c>
      <c r="AB119" s="15" t="str">
        <f>IF(LEN($AA119)=0,"N",IF(LEN($AA119)&gt;1,"Error -- Availability entered in an incorrect format",IF($AA119='Control Panel'!$F$36,$AA119,IF($AA119='Control Panel'!$F$37,$AA119,IF($AA119='Control Panel'!$F$38,$AA119,IF($AA119='Control Panel'!$F$39,$AA119,IF($AA119='Control Panel'!$F$40,$AA119,IF($AA119='Control Panel'!$F$41,$AA119,"Error -- Availability entered in an incorrect format"))))))))</f>
        <v>N</v>
      </c>
    </row>
    <row r="120" spans="1:28" s="15" customFormat="1" x14ac:dyDescent="0.25">
      <c r="A120" s="7">
        <v>108</v>
      </c>
      <c r="B120" s="394" t="s">
        <v>4118</v>
      </c>
      <c r="C120" s="14" t="s">
        <v>5</v>
      </c>
      <c r="D120" s="231"/>
      <c r="E120" s="268"/>
      <c r="F120" s="215" t="str">
        <f t="shared" si="2"/>
        <v>N/A</v>
      </c>
      <c r="G120" s="6"/>
      <c r="AA120" s="15" t="str">
        <f t="shared" si="3"/>
        <v/>
      </c>
      <c r="AB120" s="15" t="str">
        <f>IF(LEN($AA120)=0,"N",IF(LEN($AA120)&gt;1,"Error -- Availability entered in an incorrect format",IF($AA120='Control Panel'!$F$36,$AA120,IF($AA120='Control Panel'!$F$37,$AA120,IF($AA120='Control Panel'!$F$38,$AA120,IF($AA120='Control Panel'!$F$39,$AA120,IF($AA120='Control Panel'!$F$40,$AA120,IF($AA120='Control Panel'!$F$41,$AA120,"Error -- Availability entered in an incorrect format"))))))))</f>
        <v>N</v>
      </c>
    </row>
    <row r="121" spans="1:28" s="15" customFormat="1" ht="30" x14ac:dyDescent="0.25">
      <c r="A121" s="7">
        <v>109</v>
      </c>
      <c r="B121" s="394" t="s">
        <v>4119</v>
      </c>
      <c r="C121" s="14" t="s">
        <v>5</v>
      </c>
      <c r="D121" s="231"/>
      <c r="E121" s="268"/>
      <c r="F121" s="215" t="str">
        <f t="shared" si="2"/>
        <v>N/A</v>
      </c>
      <c r="G121" s="6"/>
      <c r="AA121" s="15" t="str">
        <f t="shared" si="3"/>
        <v/>
      </c>
      <c r="AB121" s="15" t="str">
        <f>IF(LEN($AA121)=0,"N",IF(LEN($AA121)&gt;1,"Error -- Availability entered in an incorrect format",IF($AA121='Control Panel'!$F$36,$AA121,IF($AA121='Control Panel'!$F$37,$AA121,IF($AA121='Control Panel'!$F$38,$AA121,IF($AA121='Control Panel'!$F$39,$AA121,IF($AA121='Control Panel'!$F$40,$AA121,IF($AA121='Control Panel'!$F$41,$AA121,"Error -- Availability entered in an incorrect format"))))))))</f>
        <v>N</v>
      </c>
    </row>
    <row r="122" spans="1:28" s="15" customFormat="1" ht="30" x14ac:dyDescent="0.25">
      <c r="A122" s="7">
        <v>110</v>
      </c>
      <c r="B122" s="394" t="s">
        <v>4120</v>
      </c>
      <c r="C122" s="307" t="s">
        <v>6</v>
      </c>
      <c r="D122" s="231"/>
      <c r="E122" s="268"/>
      <c r="F122" s="215" t="str">
        <f t="shared" si="2"/>
        <v>N/A</v>
      </c>
      <c r="G122" s="6"/>
      <c r="AA122" s="15" t="str">
        <f t="shared" si="3"/>
        <v/>
      </c>
      <c r="AB122" s="15" t="str">
        <f>IF(LEN($AA122)=0,"N",IF(LEN($AA122)&gt;1,"Error -- Availability entered in an incorrect format",IF($AA122='Control Panel'!$F$36,$AA122,IF($AA122='Control Panel'!$F$37,$AA122,IF($AA122='Control Panel'!$F$38,$AA122,IF($AA122='Control Panel'!$F$39,$AA122,IF($AA122='Control Panel'!$F$40,$AA122,IF($AA122='Control Panel'!$F$41,$AA122,"Error -- Availability entered in an incorrect format"))))))))</f>
        <v>N</v>
      </c>
    </row>
    <row r="123" spans="1:28" s="15" customFormat="1" ht="60" x14ac:dyDescent="0.25">
      <c r="A123" s="7">
        <v>111</v>
      </c>
      <c r="B123" s="394" t="s">
        <v>4121</v>
      </c>
      <c r="C123" s="14" t="s">
        <v>5</v>
      </c>
      <c r="D123" s="231"/>
      <c r="E123" s="268"/>
      <c r="F123" s="215" t="str">
        <f t="shared" si="2"/>
        <v>N/A</v>
      </c>
      <c r="G123" s="6"/>
      <c r="AA123" s="15" t="str">
        <f t="shared" si="3"/>
        <v/>
      </c>
      <c r="AB123" s="15" t="str">
        <f>IF(LEN($AA123)=0,"N",IF(LEN($AA123)&gt;1,"Error -- Availability entered in an incorrect format",IF($AA123='Control Panel'!$F$36,$AA123,IF($AA123='Control Panel'!$F$37,$AA123,IF($AA123='Control Panel'!$F$38,$AA123,IF($AA123='Control Panel'!$F$39,$AA123,IF($AA123='Control Panel'!$F$40,$AA123,IF($AA123='Control Panel'!$F$41,$AA123,"Error -- Availability entered in an incorrect format"))))))))</f>
        <v>N</v>
      </c>
    </row>
    <row r="124" spans="1:28" s="15" customFormat="1" ht="30" x14ac:dyDescent="0.25">
      <c r="A124" s="7">
        <v>112</v>
      </c>
      <c r="B124" s="10" t="s">
        <v>4122</v>
      </c>
      <c r="C124" s="14" t="s">
        <v>5</v>
      </c>
      <c r="D124" s="231"/>
      <c r="E124" s="268"/>
      <c r="F124" s="215" t="str">
        <f t="shared" si="2"/>
        <v>N/A</v>
      </c>
      <c r="G124" s="6"/>
      <c r="AA124" s="15" t="str">
        <f t="shared" si="3"/>
        <v/>
      </c>
      <c r="AB124" s="15" t="str">
        <f>IF(LEN($AA124)=0,"N",IF(LEN($AA124)&gt;1,"Error -- Availability entered in an incorrect format",IF($AA124='Control Panel'!$F$36,$AA124,IF($AA124='Control Panel'!$F$37,$AA124,IF($AA124='Control Panel'!$F$38,$AA124,IF($AA124='Control Panel'!$F$39,$AA124,IF($AA124='Control Panel'!$F$40,$AA124,IF($AA124='Control Panel'!$F$41,$AA124,"Error -- Availability entered in an incorrect format"))))))))</f>
        <v>N</v>
      </c>
    </row>
    <row r="125" spans="1:28" s="15" customFormat="1" x14ac:dyDescent="0.25">
      <c r="A125" s="7">
        <v>113</v>
      </c>
      <c r="B125" s="395" t="s">
        <v>4123</v>
      </c>
      <c r="C125" s="14" t="s">
        <v>5</v>
      </c>
      <c r="D125" s="231"/>
      <c r="E125" s="268"/>
      <c r="F125" s="215" t="str">
        <f t="shared" si="2"/>
        <v>N/A</v>
      </c>
      <c r="G125" s="6"/>
      <c r="AA125" s="15" t="str">
        <f t="shared" si="3"/>
        <v/>
      </c>
      <c r="AB125" s="15" t="str">
        <f>IF(LEN($AA125)=0,"N",IF(LEN($AA125)&gt;1,"Error -- Availability entered in an incorrect format",IF($AA125='Control Panel'!$F$36,$AA125,IF($AA125='Control Panel'!$F$37,$AA125,IF($AA125='Control Panel'!$F$38,$AA125,IF($AA125='Control Panel'!$F$39,$AA125,IF($AA125='Control Panel'!$F$40,$AA125,IF($AA125='Control Panel'!$F$41,$AA125,"Error -- Availability entered in an incorrect format"))))))))</f>
        <v>N</v>
      </c>
    </row>
    <row r="126" spans="1:28" s="15" customFormat="1" x14ac:dyDescent="0.25">
      <c r="A126" s="7">
        <v>114</v>
      </c>
      <c r="B126" s="395" t="s">
        <v>4124</v>
      </c>
      <c r="C126" s="14" t="s">
        <v>5</v>
      </c>
      <c r="D126" s="231"/>
      <c r="E126" s="268"/>
      <c r="F126" s="215" t="str">
        <f t="shared" si="2"/>
        <v>N/A</v>
      </c>
      <c r="G126" s="6"/>
      <c r="AA126" s="15" t="str">
        <f t="shared" si="3"/>
        <v/>
      </c>
      <c r="AB126" s="15" t="str">
        <f>IF(LEN($AA126)=0,"N",IF(LEN($AA126)&gt;1,"Error -- Availability entered in an incorrect format",IF($AA126='Control Panel'!$F$36,$AA126,IF($AA126='Control Panel'!$F$37,$AA126,IF($AA126='Control Panel'!$F$38,$AA126,IF($AA126='Control Panel'!$F$39,$AA126,IF($AA126='Control Panel'!$F$40,$AA126,IF($AA126='Control Panel'!$F$41,$AA126,"Error -- Availability entered in an incorrect format"))))))))</f>
        <v>N</v>
      </c>
    </row>
    <row r="127" spans="1:28" s="15" customFormat="1" x14ac:dyDescent="0.25">
      <c r="A127" s="7">
        <v>115</v>
      </c>
      <c r="B127" s="395" t="s">
        <v>4125</v>
      </c>
      <c r="C127" s="14" t="s">
        <v>5</v>
      </c>
      <c r="D127" s="231"/>
      <c r="E127" s="268"/>
      <c r="F127" s="215" t="str">
        <f t="shared" si="2"/>
        <v>N/A</v>
      </c>
      <c r="G127" s="6"/>
      <c r="AA127" s="15" t="str">
        <f t="shared" si="3"/>
        <v/>
      </c>
      <c r="AB127" s="15" t="str">
        <f>IF(LEN($AA127)=0,"N",IF(LEN($AA127)&gt;1,"Error -- Availability entered in an incorrect format",IF($AA127='Control Panel'!$F$36,$AA127,IF($AA127='Control Panel'!$F$37,$AA127,IF($AA127='Control Panel'!$F$38,$AA127,IF($AA127='Control Panel'!$F$39,$AA127,IF($AA127='Control Panel'!$F$40,$AA127,IF($AA127='Control Panel'!$F$41,$AA127,"Error -- Availability entered in an incorrect format"))))))))</f>
        <v>N</v>
      </c>
    </row>
    <row r="128" spans="1:28" s="15" customFormat="1" x14ac:dyDescent="0.25">
      <c r="A128" s="7">
        <v>116</v>
      </c>
      <c r="B128" s="395" t="s">
        <v>4126</v>
      </c>
      <c r="C128" s="14" t="s">
        <v>5</v>
      </c>
      <c r="D128" s="231"/>
      <c r="E128" s="268"/>
      <c r="F128" s="215" t="str">
        <f t="shared" si="2"/>
        <v>N/A</v>
      </c>
      <c r="G128" s="6"/>
      <c r="AA128" s="15" t="str">
        <f t="shared" si="3"/>
        <v/>
      </c>
      <c r="AB128" s="15" t="str">
        <f>IF(LEN($AA128)=0,"N",IF(LEN($AA128)&gt;1,"Error -- Availability entered in an incorrect format",IF($AA128='Control Panel'!$F$36,$AA128,IF($AA128='Control Panel'!$F$37,$AA128,IF($AA128='Control Panel'!$F$38,$AA128,IF($AA128='Control Panel'!$F$39,$AA128,IF($AA128='Control Panel'!$F$40,$AA128,IF($AA128='Control Panel'!$F$41,$AA128,"Error -- Availability entered in an incorrect format"))))))))</f>
        <v>N</v>
      </c>
    </row>
    <row r="129" spans="1:28" s="15" customFormat="1" x14ac:dyDescent="0.25">
      <c r="A129" s="7">
        <v>117</v>
      </c>
      <c r="B129" s="395" t="s">
        <v>4127</v>
      </c>
      <c r="C129" s="14" t="s">
        <v>5</v>
      </c>
      <c r="D129" s="231"/>
      <c r="E129" s="268"/>
      <c r="F129" s="215" t="str">
        <f t="shared" si="2"/>
        <v>N/A</v>
      </c>
      <c r="G129" s="6"/>
      <c r="AA129" s="15" t="str">
        <f t="shared" si="3"/>
        <v/>
      </c>
      <c r="AB129" s="15" t="str">
        <f>IF(LEN($AA129)=0,"N",IF(LEN($AA129)&gt;1,"Error -- Availability entered in an incorrect format",IF($AA129='Control Panel'!$F$36,$AA129,IF($AA129='Control Panel'!$F$37,$AA129,IF($AA129='Control Panel'!$F$38,$AA129,IF($AA129='Control Panel'!$F$39,$AA129,IF($AA129='Control Panel'!$F$40,$AA129,IF($AA129='Control Panel'!$F$41,$AA129,"Error -- Availability entered in an incorrect format"))))))))</f>
        <v>N</v>
      </c>
    </row>
    <row r="130" spans="1:28" s="15" customFormat="1" x14ac:dyDescent="0.25">
      <c r="A130" s="7">
        <v>118</v>
      </c>
      <c r="B130" s="395" t="s">
        <v>4128</v>
      </c>
      <c r="C130" s="14" t="s">
        <v>5</v>
      </c>
      <c r="D130" s="231"/>
      <c r="E130" s="268"/>
      <c r="F130" s="215" t="str">
        <f t="shared" si="2"/>
        <v>N/A</v>
      </c>
      <c r="G130" s="6"/>
      <c r="AA130" s="15" t="str">
        <f t="shared" si="3"/>
        <v/>
      </c>
      <c r="AB130" s="15" t="str">
        <f>IF(LEN($AA130)=0,"N",IF(LEN($AA130)&gt;1,"Error -- Availability entered in an incorrect format",IF($AA130='Control Panel'!$F$36,$AA130,IF($AA130='Control Panel'!$F$37,$AA130,IF($AA130='Control Panel'!$F$38,$AA130,IF($AA130='Control Panel'!$F$39,$AA130,IF($AA130='Control Panel'!$F$40,$AA130,IF($AA130='Control Panel'!$F$41,$AA130,"Error -- Availability entered in an incorrect format"))))))))</f>
        <v>N</v>
      </c>
    </row>
    <row r="131" spans="1:28" s="15" customFormat="1" x14ac:dyDescent="0.25">
      <c r="A131" s="7">
        <v>119</v>
      </c>
      <c r="B131" s="395" t="s">
        <v>4129</v>
      </c>
      <c r="C131" s="14" t="s">
        <v>5</v>
      </c>
      <c r="D131" s="231"/>
      <c r="E131" s="268"/>
      <c r="F131" s="215" t="str">
        <f t="shared" si="2"/>
        <v>N/A</v>
      </c>
      <c r="G131" s="6"/>
      <c r="AA131" s="15" t="str">
        <f t="shared" si="3"/>
        <v/>
      </c>
      <c r="AB131" s="15" t="str">
        <f>IF(LEN($AA131)=0,"N",IF(LEN($AA131)&gt;1,"Error -- Availability entered in an incorrect format",IF($AA131='Control Panel'!$F$36,$AA131,IF($AA131='Control Panel'!$F$37,$AA131,IF($AA131='Control Panel'!$F$38,$AA131,IF($AA131='Control Panel'!$F$39,$AA131,IF($AA131='Control Panel'!$F$40,$AA131,IF($AA131='Control Panel'!$F$41,$AA131,"Error -- Availability entered in an incorrect format"))))))))</f>
        <v>N</v>
      </c>
    </row>
    <row r="132" spans="1:28" s="15" customFormat="1" ht="30" x14ac:dyDescent="0.25">
      <c r="A132" s="7">
        <v>120</v>
      </c>
      <c r="B132" s="395" t="s">
        <v>4130</v>
      </c>
      <c r="C132" s="14" t="s">
        <v>5</v>
      </c>
      <c r="D132" s="231"/>
      <c r="E132" s="268"/>
      <c r="F132" s="215" t="str">
        <f t="shared" si="2"/>
        <v>N/A</v>
      </c>
      <c r="G132" s="6"/>
      <c r="AA132" s="15" t="str">
        <f t="shared" si="3"/>
        <v/>
      </c>
      <c r="AB132" s="15" t="str">
        <f>IF(LEN($AA132)=0,"N",IF(LEN($AA132)&gt;1,"Error -- Availability entered in an incorrect format",IF($AA132='Control Panel'!$F$36,$AA132,IF($AA132='Control Panel'!$F$37,$AA132,IF($AA132='Control Panel'!$F$38,$AA132,IF($AA132='Control Panel'!$F$39,$AA132,IF($AA132='Control Panel'!$F$40,$AA132,IF($AA132='Control Panel'!$F$41,$AA132,"Error -- Availability entered in an incorrect format"))))))))</f>
        <v>N</v>
      </c>
    </row>
    <row r="133" spans="1:28" s="15" customFormat="1" x14ac:dyDescent="0.25">
      <c r="A133" s="7">
        <v>121</v>
      </c>
      <c r="B133" s="395" t="s">
        <v>4131</v>
      </c>
      <c r="C133" s="14" t="s">
        <v>7</v>
      </c>
      <c r="D133" s="231"/>
      <c r="E133" s="268"/>
      <c r="F133" s="215" t="str">
        <f t="shared" si="2"/>
        <v>N/A</v>
      </c>
      <c r="G133" s="6"/>
      <c r="AA133" s="15" t="str">
        <f t="shared" si="3"/>
        <v/>
      </c>
      <c r="AB133" s="15" t="str">
        <f>IF(LEN($AA133)=0,"N",IF(LEN($AA133)&gt;1,"Error -- Availability entered in an incorrect format",IF($AA133='Control Panel'!$F$36,$AA133,IF($AA133='Control Panel'!$F$37,$AA133,IF($AA133='Control Panel'!$F$38,$AA133,IF($AA133='Control Panel'!$F$39,$AA133,IF($AA133='Control Panel'!$F$40,$AA133,IF($AA133='Control Panel'!$F$41,$AA133,"Error -- Availability entered in an incorrect format"))))))))</f>
        <v>N</v>
      </c>
    </row>
    <row r="134" spans="1:28" s="15" customFormat="1" x14ac:dyDescent="0.25">
      <c r="A134" s="7">
        <v>122</v>
      </c>
      <c r="B134" s="395" t="s">
        <v>4132</v>
      </c>
      <c r="C134" s="14" t="s">
        <v>7</v>
      </c>
      <c r="D134" s="231"/>
      <c r="E134" s="268"/>
      <c r="F134" s="215" t="str">
        <f t="shared" si="2"/>
        <v>N/A</v>
      </c>
      <c r="G134" s="6"/>
      <c r="AA134" s="15" t="str">
        <f t="shared" si="3"/>
        <v/>
      </c>
      <c r="AB134" s="15" t="str">
        <f>IF(LEN($AA134)=0,"N",IF(LEN($AA134)&gt;1,"Error -- Availability entered in an incorrect format",IF($AA134='Control Panel'!$F$36,$AA134,IF($AA134='Control Panel'!$F$37,$AA134,IF($AA134='Control Panel'!$F$38,$AA134,IF($AA134='Control Panel'!$F$39,$AA134,IF($AA134='Control Panel'!$F$40,$AA134,IF($AA134='Control Panel'!$F$41,$AA134,"Error -- Availability entered in an incorrect format"))))))))</f>
        <v>N</v>
      </c>
    </row>
    <row r="135" spans="1:28" s="15" customFormat="1" x14ac:dyDescent="0.25">
      <c r="A135" s="7">
        <v>123</v>
      </c>
      <c r="B135" s="395" t="s">
        <v>4133</v>
      </c>
      <c r="C135" s="14" t="s">
        <v>7</v>
      </c>
      <c r="D135" s="231"/>
      <c r="E135" s="268"/>
      <c r="F135" s="215" t="str">
        <f t="shared" si="2"/>
        <v>N/A</v>
      </c>
      <c r="G135" s="6"/>
      <c r="AA135" s="15" t="str">
        <f t="shared" si="3"/>
        <v/>
      </c>
      <c r="AB135" s="15" t="str">
        <f>IF(LEN($AA135)=0,"N",IF(LEN($AA135)&gt;1,"Error -- Availability entered in an incorrect format",IF($AA135='Control Panel'!$F$36,$AA135,IF($AA135='Control Panel'!$F$37,$AA135,IF($AA135='Control Panel'!$F$38,$AA135,IF($AA135='Control Panel'!$F$39,$AA135,IF($AA135='Control Panel'!$F$40,$AA135,IF($AA135='Control Panel'!$F$41,$AA135,"Error -- Availability entered in an incorrect format"))))))))</f>
        <v>N</v>
      </c>
    </row>
    <row r="136" spans="1:28" s="15" customFormat="1" ht="30" x14ac:dyDescent="0.25">
      <c r="A136" s="7">
        <v>124</v>
      </c>
      <c r="B136" s="395" t="s">
        <v>4134</v>
      </c>
      <c r="C136" s="14" t="s">
        <v>5</v>
      </c>
      <c r="D136" s="231"/>
      <c r="E136" s="268"/>
      <c r="F136" s="215" t="str">
        <f t="shared" si="2"/>
        <v>N/A</v>
      </c>
      <c r="G136" s="6"/>
      <c r="AA136" s="15" t="str">
        <f t="shared" si="3"/>
        <v/>
      </c>
      <c r="AB136" s="15" t="str">
        <f>IF(LEN($AA136)=0,"N",IF(LEN($AA136)&gt;1,"Error -- Availability entered in an incorrect format",IF($AA136='Control Panel'!$F$36,$AA136,IF($AA136='Control Panel'!$F$37,$AA136,IF($AA136='Control Panel'!$F$38,$AA136,IF($AA136='Control Panel'!$F$39,$AA136,IF($AA136='Control Panel'!$F$40,$AA136,IF($AA136='Control Panel'!$F$41,$AA136,"Error -- Availability entered in an incorrect format"))))))))</f>
        <v>N</v>
      </c>
    </row>
    <row r="137" spans="1:28" s="15" customFormat="1" ht="30" x14ac:dyDescent="0.25">
      <c r="A137" s="7">
        <v>125</v>
      </c>
      <c r="B137" s="395" t="s">
        <v>4135</v>
      </c>
      <c r="C137" s="14" t="s">
        <v>5</v>
      </c>
      <c r="D137" s="231"/>
      <c r="E137" s="268"/>
      <c r="F137" s="215" t="str">
        <f t="shared" si="2"/>
        <v>N/A</v>
      </c>
      <c r="G137" s="6"/>
      <c r="AA137" s="15" t="str">
        <f t="shared" si="3"/>
        <v/>
      </c>
      <c r="AB137" s="15" t="str">
        <f>IF(LEN($AA137)=0,"N",IF(LEN($AA137)&gt;1,"Error -- Availability entered in an incorrect format",IF($AA137='Control Panel'!$F$36,$AA137,IF($AA137='Control Panel'!$F$37,$AA137,IF($AA137='Control Panel'!$F$38,$AA137,IF($AA137='Control Panel'!$F$39,$AA137,IF($AA137='Control Panel'!$F$40,$AA137,IF($AA137='Control Panel'!$F$41,$AA137,"Error -- Availability entered in an incorrect format"))))))))</f>
        <v>N</v>
      </c>
    </row>
    <row r="138" spans="1:28" s="15" customFormat="1" x14ac:dyDescent="0.25">
      <c r="A138" s="7">
        <v>126</v>
      </c>
      <c r="B138" s="395" t="s">
        <v>4136</v>
      </c>
      <c r="C138" s="307" t="s">
        <v>6</v>
      </c>
      <c r="D138" s="231"/>
      <c r="E138" s="268"/>
      <c r="F138" s="215" t="str">
        <f t="shared" si="2"/>
        <v>N/A</v>
      </c>
      <c r="G138" s="6"/>
      <c r="AA138" s="15" t="str">
        <f t="shared" si="3"/>
        <v/>
      </c>
      <c r="AB138" s="15" t="str">
        <f>IF(LEN($AA138)=0,"N",IF(LEN($AA138)&gt;1,"Error -- Availability entered in an incorrect format",IF($AA138='Control Panel'!$F$36,$AA138,IF($AA138='Control Panel'!$F$37,$AA138,IF($AA138='Control Panel'!$F$38,$AA138,IF($AA138='Control Panel'!$F$39,$AA138,IF($AA138='Control Panel'!$F$40,$AA138,IF($AA138='Control Panel'!$F$41,$AA138,"Error -- Availability entered in an incorrect format"))))))))</f>
        <v>N</v>
      </c>
    </row>
    <row r="139" spans="1:28" s="15" customFormat="1" x14ac:dyDescent="0.25">
      <c r="A139" s="7">
        <v>127</v>
      </c>
      <c r="B139" s="264" t="s">
        <v>4137</v>
      </c>
      <c r="C139" s="14" t="s">
        <v>5</v>
      </c>
      <c r="D139" s="231"/>
      <c r="E139" s="268"/>
      <c r="F139" s="215" t="str">
        <f t="shared" si="2"/>
        <v>N/A</v>
      </c>
      <c r="G139" s="6"/>
      <c r="AA139" s="15" t="str">
        <f t="shared" si="3"/>
        <v/>
      </c>
      <c r="AB139" s="15" t="str">
        <f>IF(LEN($AA139)=0,"N",IF(LEN($AA139)&gt;1,"Error -- Availability entered in an incorrect format",IF($AA139='Control Panel'!$F$36,$AA139,IF($AA139='Control Panel'!$F$37,$AA139,IF($AA139='Control Panel'!$F$38,$AA139,IF($AA139='Control Panel'!$F$39,$AA139,IF($AA139='Control Panel'!$F$40,$AA139,IF($AA139='Control Panel'!$F$41,$AA139,"Error -- Availability entered in an incorrect format"))))))))</f>
        <v>N</v>
      </c>
    </row>
    <row r="140" spans="1:28" s="15" customFormat="1" x14ac:dyDescent="0.25">
      <c r="A140" s="7">
        <v>128</v>
      </c>
      <c r="B140" s="264" t="s">
        <v>4138</v>
      </c>
      <c r="C140" s="14" t="s">
        <v>5</v>
      </c>
      <c r="D140" s="231"/>
      <c r="E140" s="268"/>
      <c r="F140" s="215" t="str">
        <f t="shared" si="2"/>
        <v>N/A</v>
      </c>
      <c r="G140" s="6"/>
      <c r="AA140" s="15" t="str">
        <f t="shared" si="3"/>
        <v/>
      </c>
      <c r="AB140" s="15" t="str">
        <f>IF(LEN($AA140)=0,"N",IF(LEN($AA140)&gt;1,"Error -- Availability entered in an incorrect format",IF($AA140='Control Panel'!$F$36,$AA140,IF($AA140='Control Panel'!$F$37,$AA140,IF($AA140='Control Panel'!$F$38,$AA140,IF($AA140='Control Panel'!$F$39,$AA140,IF($AA140='Control Panel'!$F$40,$AA140,IF($AA140='Control Panel'!$F$41,$AA140,"Error -- Availability entered in an incorrect format"))))))))</f>
        <v>N</v>
      </c>
    </row>
    <row r="141" spans="1:28" s="15" customFormat="1" x14ac:dyDescent="0.25">
      <c r="A141" s="7">
        <v>129</v>
      </c>
      <c r="B141" s="264" t="s">
        <v>4139</v>
      </c>
      <c r="C141" s="14" t="s">
        <v>5</v>
      </c>
      <c r="D141" s="231"/>
      <c r="E141" s="268"/>
      <c r="F141" s="215" t="str">
        <f t="shared" si="2"/>
        <v>N/A</v>
      </c>
      <c r="G141" s="6"/>
      <c r="AA141" s="15" t="str">
        <f t="shared" si="3"/>
        <v/>
      </c>
      <c r="AB141" s="15" t="str">
        <f>IF(LEN($AA141)=0,"N",IF(LEN($AA141)&gt;1,"Error -- Availability entered in an incorrect format",IF($AA141='Control Panel'!$F$36,$AA141,IF($AA141='Control Panel'!$F$37,$AA141,IF($AA141='Control Panel'!$F$38,$AA141,IF($AA141='Control Panel'!$F$39,$AA141,IF($AA141='Control Panel'!$F$40,$AA141,IF($AA141='Control Panel'!$F$41,$AA141,"Error -- Availability entered in an incorrect format"))))))))</f>
        <v>N</v>
      </c>
    </row>
    <row r="142" spans="1:28" s="15" customFormat="1" x14ac:dyDescent="0.25">
      <c r="A142" s="7">
        <v>130</v>
      </c>
      <c r="B142" s="264" t="s">
        <v>4140</v>
      </c>
      <c r="C142" s="14" t="s">
        <v>5</v>
      </c>
      <c r="D142" s="231"/>
      <c r="E142" s="268"/>
      <c r="F142" s="215" t="str">
        <f t="shared" ref="F142:F205" si="4">IF($D$10=$A$9,"N/A",$D$10)</f>
        <v>N/A</v>
      </c>
      <c r="G142" s="6"/>
      <c r="AA142" s="15" t="str">
        <f t="shared" ref="AA142:AA205" si="5">TRIM($D142)</f>
        <v/>
      </c>
      <c r="AB142" s="15" t="str">
        <f>IF(LEN($AA142)=0,"N",IF(LEN($AA142)&gt;1,"Error -- Availability entered in an incorrect format",IF($AA142='Control Panel'!$F$36,$AA142,IF($AA142='Control Panel'!$F$37,$AA142,IF($AA142='Control Panel'!$F$38,$AA142,IF($AA142='Control Panel'!$F$39,$AA142,IF($AA142='Control Panel'!$F$40,$AA142,IF($AA142='Control Panel'!$F$41,$AA142,"Error -- Availability entered in an incorrect format"))))))))</f>
        <v>N</v>
      </c>
    </row>
    <row r="143" spans="1:28" s="15" customFormat="1" ht="30" x14ac:dyDescent="0.25">
      <c r="A143" s="7">
        <v>131</v>
      </c>
      <c r="B143" s="264" t="s">
        <v>4141</v>
      </c>
      <c r="C143" s="14" t="s">
        <v>5</v>
      </c>
      <c r="D143" s="231"/>
      <c r="E143" s="268"/>
      <c r="F143" s="215" t="str">
        <f t="shared" si="4"/>
        <v>N/A</v>
      </c>
      <c r="G143" s="6"/>
      <c r="AA143" s="15" t="str">
        <f t="shared" si="5"/>
        <v/>
      </c>
      <c r="AB143" s="15" t="str">
        <f>IF(LEN($AA143)=0,"N",IF(LEN($AA143)&gt;1,"Error -- Availability entered in an incorrect format",IF($AA143='Control Panel'!$F$36,$AA143,IF($AA143='Control Panel'!$F$37,$AA143,IF($AA143='Control Panel'!$F$38,$AA143,IF($AA143='Control Panel'!$F$39,$AA143,IF($AA143='Control Panel'!$F$40,$AA143,IF($AA143='Control Panel'!$F$41,$AA143,"Error -- Availability entered in an incorrect format"))))))))</f>
        <v>N</v>
      </c>
    </row>
    <row r="144" spans="1:28" s="15" customFormat="1" ht="30" x14ac:dyDescent="0.25">
      <c r="A144" s="7">
        <v>132</v>
      </c>
      <c r="B144" s="10" t="s">
        <v>4142</v>
      </c>
      <c r="C144" s="14" t="s">
        <v>5</v>
      </c>
      <c r="D144" s="231"/>
      <c r="E144" s="268"/>
      <c r="F144" s="215" t="str">
        <f t="shared" si="4"/>
        <v>N/A</v>
      </c>
      <c r="G144" s="6"/>
      <c r="AA144" s="15" t="str">
        <f t="shared" si="5"/>
        <v/>
      </c>
      <c r="AB144" s="15" t="str">
        <f>IF(LEN($AA144)=0,"N",IF(LEN($AA144)&gt;1,"Error -- Availability entered in an incorrect format",IF($AA144='Control Panel'!$F$36,$AA144,IF($AA144='Control Panel'!$F$37,$AA144,IF($AA144='Control Panel'!$F$38,$AA144,IF($AA144='Control Panel'!$F$39,$AA144,IF($AA144='Control Panel'!$F$40,$AA144,IF($AA144='Control Panel'!$F$41,$AA144,"Error -- Availability entered in an incorrect format"))))))))</f>
        <v>N</v>
      </c>
    </row>
    <row r="145" spans="1:28" s="15" customFormat="1" ht="45" x14ac:dyDescent="0.25">
      <c r="A145" s="7">
        <v>133</v>
      </c>
      <c r="B145" s="10" t="s">
        <v>4143</v>
      </c>
      <c r="C145" s="14" t="s">
        <v>5</v>
      </c>
      <c r="D145" s="231"/>
      <c r="E145" s="268"/>
      <c r="F145" s="215" t="str">
        <f t="shared" si="4"/>
        <v>N/A</v>
      </c>
      <c r="G145" s="6"/>
      <c r="AA145" s="15" t="str">
        <f t="shared" si="5"/>
        <v/>
      </c>
      <c r="AB145" s="15" t="str">
        <f>IF(LEN($AA145)=0,"N",IF(LEN($AA145)&gt;1,"Error -- Availability entered in an incorrect format",IF($AA145='Control Panel'!$F$36,$AA145,IF($AA145='Control Panel'!$F$37,$AA145,IF($AA145='Control Panel'!$F$38,$AA145,IF($AA145='Control Panel'!$F$39,$AA145,IF($AA145='Control Panel'!$F$40,$AA145,IF($AA145='Control Panel'!$F$41,$AA145,"Error -- Availability entered in an incorrect format"))))))))</f>
        <v>N</v>
      </c>
    </row>
    <row r="146" spans="1:28" s="15" customFormat="1" ht="30" x14ac:dyDescent="0.25">
      <c r="A146" s="7">
        <v>134</v>
      </c>
      <c r="B146" s="297" t="s">
        <v>4144</v>
      </c>
      <c r="C146" s="14" t="s">
        <v>5</v>
      </c>
      <c r="D146" s="231"/>
      <c r="E146" s="268"/>
      <c r="F146" s="215" t="str">
        <f t="shared" si="4"/>
        <v>N/A</v>
      </c>
      <c r="G146" s="6"/>
      <c r="AA146" s="15" t="str">
        <f t="shared" si="5"/>
        <v/>
      </c>
      <c r="AB146" s="15" t="str">
        <f>IF(LEN($AA146)=0,"N",IF(LEN($AA146)&gt;1,"Error -- Availability entered in an incorrect format",IF($AA146='Control Panel'!$F$36,$AA146,IF($AA146='Control Panel'!$F$37,$AA146,IF($AA146='Control Panel'!$F$38,$AA146,IF($AA146='Control Panel'!$F$39,$AA146,IF($AA146='Control Panel'!$F$40,$AA146,IF($AA146='Control Panel'!$F$41,$AA146,"Error -- Availability entered in an incorrect format"))))))))</f>
        <v>N</v>
      </c>
    </row>
    <row r="147" spans="1:28" s="15" customFormat="1" ht="30" x14ac:dyDescent="0.25">
      <c r="A147" s="7">
        <v>135</v>
      </c>
      <c r="B147" s="10" t="s">
        <v>4145</v>
      </c>
      <c r="C147" s="14" t="s">
        <v>5</v>
      </c>
      <c r="D147" s="231"/>
      <c r="E147" s="268"/>
      <c r="F147" s="215" t="str">
        <f t="shared" si="4"/>
        <v>N/A</v>
      </c>
      <c r="G147" s="6"/>
      <c r="AA147" s="15" t="str">
        <f t="shared" si="5"/>
        <v/>
      </c>
      <c r="AB147" s="15" t="str">
        <f>IF(LEN($AA147)=0,"N",IF(LEN($AA147)&gt;1,"Error -- Availability entered in an incorrect format",IF($AA147='Control Panel'!$F$36,$AA147,IF($AA147='Control Panel'!$F$37,$AA147,IF($AA147='Control Panel'!$F$38,$AA147,IF($AA147='Control Panel'!$F$39,$AA147,IF($AA147='Control Panel'!$F$40,$AA147,IF($AA147='Control Panel'!$F$41,$AA147,"Error -- Availability entered in an incorrect format"))))))))</f>
        <v>N</v>
      </c>
    </row>
    <row r="148" spans="1:28" s="15" customFormat="1" ht="30" x14ac:dyDescent="0.25">
      <c r="A148" s="7">
        <v>136</v>
      </c>
      <c r="B148" s="10" t="s">
        <v>4146</v>
      </c>
      <c r="C148" s="14" t="s">
        <v>5</v>
      </c>
      <c r="D148" s="231"/>
      <c r="E148" s="268"/>
      <c r="F148" s="215" t="str">
        <f t="shared" si="4"/>
        <v>N/A</v>
      </c>
      <c r="G148" s="6"/>
      <c r="AA148" s="15" t="str">
        <f t="shared" si="5"/>
        <v/>
      </c>
      <c r="AB148" s="15" t="str">
        <f>IF(LEN($AA148)=0,"N",IF(LEN($AA148)&gt;1,"Error -- Availability entered in an incorrect format",IF($AA148='Control Panel'!$F$36,$AA148,IF($AA148='Control Panel'!$F$37,$AA148,IF($AA148='Control Panel'!$F$38,$AA148,IF($AA148='Control Panel'!$F$39,$AA148,IF($AA148='Control Panel'!$F$40,$AA148,IF($AA148='Control Panel'!$F$41,$AA148,"Error -- Availability entered in an incorrect format"))))))))</f>
        <v>N</v>
      </c>
    </row>
    <row r="149" spans="1:28" s="15" customFormat="1" ht="30" x14ac:dyDescent="0.25">
      <c r="A149" s="7">
        <v>137</v>
      </c>
      <c r="B149" s="337" t="s">
        <v>4147</v>
      </c>
      <c r="C149" s="14" t="s">
        <v>7</v>
      </c>
      <c r="D149" s="231"/>
      <c r="E149" s="268"/>
      <c r="F149" s="215" t="str">
        <f t="shared" si="4"/>
        <v>N/A</v>
      </c>
      <c r="G149" s="6"/>
      <c r="AA149" s="15" t="str">
        <f t="shared" si="5"/>
        <v/>
      </c>
      <c r="AB149" s="15" t="str">
        <f>IF(LEN($AA149)=0,"N",IF(LEN($AA149)&gt;1,"Error -- Availability entered in an incorrect format",IF($AA149='Control Panel'!$F$36,$AA149,IF($AA149='Control Panel'!$F$37,$AA149,IF($AA149='Control Panel'!$F$38,$AA149,IF($AA149='Control Panel'!$F$39,$AA149,IF($AA149='Control Panel'!$F$40,$AA149,IF($AA149='Control Panel'!$F$41,$AA149,"Error -- Availability entered in an incorrect format"))))))))</f>
        <v>N</v>
      </c>
    </row>
    <row r="150" spans="1:28" s="15" customFormat="1" ht="45" x14ac:dyDescent="0.25">
      <c r="A150" s="7">
        <v>138</v>
      </c>
      <c r="B150" s="10" t="s">
        <v>4148</v>
      </c>
      <c r="C150" s="14" t="s">
        <v>5</v>
      </c>
      <c r="D150" s="231"/>
      <c r="E150" s="268"/>
      <c r="F150" s="215" t="str">
        <f t="shared" si="4"/>
        <v>N/A</v>
      </c>
      <c r="G150" s="6"/>
      <c r="AA150" s="15" t="str">
        <f t="shared" si="5"/>
        <v/>
      </c>
      <c r="AB150" s="15" t="str">
        <f>IF(LEN($AA150)=0,"N",IF(LEN($AA150)&gt;1,"Error -- Availability entered in an incorrect format",IF($AA150='Control Panel'!$F$36,$AA150,IF($AA150='Control Panel'!$F$37,$AA150,IF($AA150='Control Panel'!$F$38,$AA150,IF($AA150='Control Panel'!$F$39,$AA150,IF($AA150='Control Panel'!$F$40,$AA150,IF($AA150='Control Panel'!$F$41,$AA150,"Error -- Availability entered in an incorrect format"))))))))</f>
        <v>N</v>
      </c>
    </row>
    <row r="151" spans="1:28" s="15" customFormat="1" ht="45" x14ac:dyDescent="0.25">
      <c r="A151" s="7">
        <v>139</v>
      </c>
      <c r="B151" s="10" t="s">
        <v>4149</v>
      </c>
      <c r="C151" s="14" t="s">
        <v>5</v>
      </c>
      <c r="D151" s="231"/>
      <c r="E151" s="268"/>
      <c r="F151" s="215" t="str">
        <f t="shared" si="4"/>
        <v>N/A</v>
      </c>
      <c r="G151" s="6"/>
      <c r="AA151" s="15" t="str">
        <f t="shared" si="5"/>
        <v/>
      </c>
      <c r="AB151" s="15" t="str">
        <f>IF(LEN($AA151)=0,"N",IF(LEN($AA151)&gt;1,"Error -- Availability entered in an incorrect format",IF($AA151='Control Panel'!$F$36,$AA151,IF($AA151='Control Panel'!$F$37,$AA151,IF($AA151='Control Panel'!$F$38,$AA151,IF($AA151='Control Panel'!$F$39,$AA151,IF($AA151='Control Panel'!$F$40,$AA151,IF($AA151='Control Panel'!$F$41,$AA151,"Error -- Availability entered in an incorrect format"))))))))</f>
        <v>N</v>
      </c>
    </row>
    <row r="152" spans="1:28" s="15" customFormat="1" ht="30" x14ac:dyDescent="0.25">
      <c r="A152" s="7">
        <v>140</v>
      </c>
      <c r="B152" s="10" t="s">
        <v>4150</v>
      </c>
      <c r="C152" s="14" t="s">
        <v>5</v>
      </c>
      <c r="D152" s="231"/>
      <c r="E152" s="268"/>
      <c r="F152" s="215" t="str">
        <f t="shared" si="4"/>
        <v>N/A</v>
      </c>
      <c r="G152" s="6"/>
      <c r="AA152" s="15" t="str">
        <f t="shared" si="5"/>
        <v/>
      </c>
      <c r="AB152" s="15" t="str">
        <f>IF(LEN($AA152)=0,"N",IF(LEN($AA152)&gt;1,"Error -- Availability entered in an incorrect format",IF($AA152='Control Panel'!$F$36,$AA152,IF($AA152='Control Panel'!$F$37,$AA152,IF($AA152='Control Panel'!$F$38,$AA152,IF($AA152='Control Panel'!$F$39,$AA152,IF($AA152='Control Panel'!$F$40,$AA152,IF($AA152='Control Panel'!$F$41,$AA152,"Error -- Availability entered in an incorrect format"))))))))</f>
        <v>N</v>
      </c>
    </row>
    <row r="153" spans="1:28" s="15" customFormat="1" ht="30" x14ac:dyDescent="0.25">
      <c r="A153" s="7">
        <v>141</v>
      </c>
      <c r="B153" s="10" t="s">
        <v>4151</v>
      </c>
      <c r="C153" s="14" t="s">
        <v>5</v>
      </c>
      <c r="D153" s="231"/>
      <c r="E153" s="268"/>
      <c r="F153" s="215" t="str">
        <f t="shared" si="4"/>
        <v>N/A</v>
      </c>
      <c r="G153" s="6"/>
      <c r="AA153" s="15" t="str">
        <f t="shared" si="5"/>
        <v/>
      </c>
      <c r="AB153" s="15" t="str">
        <f>IF(LEN($AA153)=0,"N",IF(LEN($AA153)&gt;1,"Error -- Availability entered in an incorrect format",IF($AA153='Control Panel'!$F$36,$AA153,IF($AA153='Control Panel'!$F$37,$AA153,IF($AA153='Control Panel'!$F$38,$AA153,IF($AA153='Control Panel'!$F$39,$AA153,IF($AA153='Control Panel'!$F$40,$AA153,IF($AA153='Control Panel'!$F$41,$AA153,"Error -- Availability entered in an incorrect format"))))))))</f>
        <v>N</v>
      </c>
    </row>
    <row r="154" spans="1:28" s="15" customFormat="1" x14ac:dyDescent="0.25">
      <c r="A154" s="7">
        <v>142</v>
      </c>
      <c r="B154" s="10" t="s">
        <v>4152</v>
      </c>
      <c r="C154" s="14" t="s">
        <v>5</v>
      </c>
      <c r="D154" s="231"/>
      <c r="E154" s="268"/>
      <c r="F154" s="215" t="str">
        <f t="shared" si="4"/>
        <v>N/A</v>
      </c>
      <c r="G154" s="6"/>
      <c r="AA154" s="15" t="str">
        <f t="shared" si="5"/>
        <v/>
      </c>
      <c r="AB154" s="15" t="str">
        <f>IF(LEN($AA154)=0,"N",IF(LEN($AA154)&gt;1,"Error -- Availability entered in an incorrect format",IF($AA154='Control Panel'!$F$36,$AA154,IF($AA154='Control Panel'!$F$37,$AA154,IF($AA154='Control Panel'!$F$38,$AA154,IF($AA154='Control Panel'!$F$39,$AA154,IF($AA154='Control Panel'!$F$40,$AA154,IF($AA154='Control Panel'!$F$41,$AA154,"Error -- Availability entered in an incorrect format"))))))))</f>
        <v>N</v>
      </c>
    </row>
    <row r="155" spans="1:28" s="15" customFormat="1" ht="30" x14ac:dyDescent="0.25">
      <c r="A155" s="7">
        <v>143</v>
      </c>
      <c r="B155" s="10" t="s">
        <v>4153</v>
      </c>
      <c r="C155" s="14" t="s">
        <v>5</v>
      </c>
      <c r="D155" s="231"/>
      <c r="E155" s="268"/>
      <c r="F155" s="215" t="str">
        <f t="shared" si="4"/>
        <v>N/A</v>
      </c>
      <c r="G155" s="6"/>
      <c r="AA155" s="15" t="str">
        <f t="shared" si="5"/>
        <v/>
      </c>
      <c r="AB155" s="15" t="str">
        <f>IF(LEN($AA155)=0,"N",IF(LEN($AA155)&gt;1,"Error -- Availability entered in an incorrect format",IF($AA155='Control Panel'!$F$36,$AA155,IF($AA155='Control Panel'!$F$37,$AA155,IF($AA155='Control Panel'!$F$38,$AA155,IF($AA155='Control Panel'!$F$39,$AA155,IF($AA155='Control Panel'!$F$40,$AA155,IF($AA155='Control Panel'!$F$41,$AA155,"Error -- Availability entered in an incorrect format"))))))))</f>
        <v>N</v>
      </c>
    </row>
    <row r="156" spans="1:28" s="15" customFormat="1" x14ac:dyDescent="0.25">
      <c r="A156" s="7">
        <v>144</v>
      </c>
      <c r="B156" s="10" t="s">
        <v>4154</v>
      </c>
      <c r="C156" s="14" t="s">
        <v>5</v>
      </c>
      <c r="D156" s="231"/>
      <c r="E156" s="268"/>
      <c r="F156" s="215" t="str">
        <f t="shared" si="4"/>
        <v>N/A</v>
      </c>
      <c r="G156" s="6"/>
      <c r="AA156" s="15" t="str">
        <f t="shared" si="5"/>
        <v/>
      </c>
      <c r="AB156" s="15" t="str">
        <f>IF(LEN($AA156)=0,"N",IF(LEN($AA156)&gt;1,"Error -- Availability entered in an incorrect format",IF($AA156='Control Panel'!$F$36,$AA156,IF($AA156='Control Panel'!$F$37,$AA156,IF($AA156='Control Panel'!$F$38,$AA156,IF($AA156='Control Panel'!$F$39,$AA156,IF($AA156='Control Panel'!$F$40,$AA156,IF($AA156='Control Panel'!$F$41,$AA156,"Error -- Availability entered in an incorrect format"))))))))</f>
        <v>N</v>
      </c>
    </row>
    <row r="157" spans="1:28" s="15" customFormat="1" x14ac:dyDescent="0.25">
      <c r="A157" s="7">
        <v>145</v>
      </c>
      <c r="B157" s="263" t="s">
        <v>4155</v>
      </c>
      <c r="C157" s="14"/>
      <c r="D157" s="231"/>
      <c r="E157" s="268"/>
      <c r="F157" s="215" t="str">
        <f t="shared" si="4"/>
        <v>N/A</v>
      </c>
      <c r="G157" s="6"/>
      <c r="AA157" s="15" t="str">
        <f t="shared" si="5"/>
        <v/>
      </c>
      <c r="AB157" s="15" t="str">
        <f>IF(LEN($AA157)=0,"N",IF(LEN($AA157)&gt;1,"Error -- Availability entered in an incorrect format",IF($AA157='Control Panel'!$F$36,$AA157,IF($AA157='Control Panel'!$F$37,$AA157,IF($AA157='Control Panel'!$F$38,$AA157,IF($AA157='Control Panel'!$F$39,$AA157,IF($AA157='Control Panel'!$F$40,$AA157,IF($AA157='Control Panel'!$F$41,$AA157,"Error -- Availability entered in an incorrect format"))))))))</f>
        <v>N</v>
      </c>
    </row>
    <row r="158" spans="1:28" s="15" customFormat="1" ht="30" x14ac:dyDescent="0.25">
      <c r="A158" s="7">
        <v>146</v>
      </c>
      <c r="B158" s="215" t="s">
        <v>4156</v>
      </c>
      <c r="C158" s="14" t="s">
        <v>5</v>
      </c>
      <c r="D158" s="231"/>
      <c r="E158" s="268"/>
      <c r="F158" s="215" t="str">
        <f t="shared" si="4"/>
        <v>N/A</v>
      </c>
      <c r="G158" s="6"/>
      <c r="AA158" s="15" t="str">
        <f t="shared" si="5"/>
        <v/>
      </c>
      <c r="AB158" s="15" t="str">
        <f>IF(LEN($AA158)=0,"N",IF(LEN($AA158)&gt;1,"Error -- Availability entered in an incorrect format",IF($AA158='Control Panel'!$F$36,$AA158,IF($AA158='Control Panel'!$F$37,$AA158,IF($AA158='Control Panel'!$F$38,$AA158,IF($AA158='Control Panel'!$F$39,$AA158,IF($AA158='Control Panel'!$F$40,$AA158,IF($AA158='Control Panel'!$F$41,$AA158,"Error -- Availability entered in an incorrect format"))))))))</f>
        <v>N</v>
      </c>
    </row>
    <row r="159" spans="1:28" s="15" customFormat="1" ht="30" x14ac:dyDescent="0.25">
      <c r="A159" s="7">
        <v>147</v>
      </c>
      <c r="B159" s="215" t="s">
        <v>4157</v>
      </c>
      <c r="C159" s="14" t="s">
        <v>5</v>
      </c>
      <c r="D159" s="231"/>
      <c r="E159" s="268"/>
      <c r="F159" s="215" t="str">
        <f t="shared" si="4"/>
        <v>N/A</v>
      </c>
      <c r="G159" s="6"/>
      <c r="AA159" s="15" t="str">
        <f t="shared" si="5"/>
        <v/>
      </c>
      <c r="AB159" s="15" t="str">
        <f>IF(LEN($AA159)=0,"N",IF(LEN($AA159)&gt;1,"Error -- Availability entered in an incorrect format",IF($AA159='Control Panel'!$F$36,$AA159,IF($AA159='Control Panel'!$F$37,$AA159,IF($AA159='Control Panel'!$F$38,$AA159,IF($AA159='Control Panel'!$F$39,$AA159,IF($AA159='Control Panel'!$F$40,$AA159,IF($AA159='Control Panel'!$F$41,$AA159,"Error -- Availability entered in an incorrect format"))))))))</f>
        <v>N</v>
      </c>
    </row>
    <row r="160" spans="1:28" s="15" customFormat="1" ht="30" x14ac:dyDescent="0.25">
      <c r="A160" s="7">
        <v>148</v>
      </c>
      <c r="B160" s="215" t="s">
        <v>4158</v>
      </c>
      <c r="C160" s="307" t="s">
        <v>6</v>
      </c>
      <c r="D160" s="231"/>
      <c r="E160" s="268"/>
      <c r="F160" s="215" t="str">
        <f t="shared" si="4"/>
        <v>N/A</v>
      </c>
      <c r="G160" s="6"/>
      <c r="AA160" s="15" t="str">
        <f t="shared" si="5"/>
        <v/>
      </c>
      <c r="AB160" s="15" t="str">
        <f>IF(LEN($AA160)=0,"N",IF(LEN($AA160)&gt;1,"Error -- Availability entered in an incorrect format",IF($AA160='Control Panel'!$F$36,$AA160,IF($AA160='Control Panel'!$F$37,$AA160,IF($AA160='Control Panel'!$F$38,$AA160,IF($AA160='Control Panel'!$F$39,$AA160,IF($AA160='Control Panel'!$F$40,$AA160,IF($AA160='Control Panel'!$F$41,$AA160,"Error -- Availability entered in an incorrect format"))))))))</f>
        <v>N</v>
      </c>
    </row>
    <row r="161" spans="1:28" s="15" customFormat="1" x14ac:dyDescent="0.25">
      <c r="A161" s="7">
        <v>149</v>
      </c>
      <c r="B161" s="10" t="s">
        <v>4159</v>
      </c>
      <c r="C161" s="14" t="s">
        <v>5</v>
      </c>
      <c r="D161" s="231"/>
      <c r="E161" s="268"/>
      <c r="F161" s="215" t="str">
        <f t="shared" si="4"/>
        <v>N/A</v>
      </c>
      <c r="G161" s="6"/>
      <c r="AA161" s="15" t="str">
        <f t="shared" si="5"/>
        <v/>
      </c>
      <c r="AB161" s="15" t="str">
        <f>IF(LEN($AA161)=0,"N",IF(LEN($AA161)&gt;1,"Error -- Availability entered in an incorrect format",IF($AA161='Control Panel'!$F$36,$AA161,IF($AA161='Control Panel'!$F$37,$AA161,IF($AA161='Control Panel'!$F$38,$AA161,IF($AA161='Control Panel'!$F$39,$AA161,IF($AA161='Control Panel'!$F$40,$AA161,IF($AA161='Control Panel'!$F$41,$AA161,"Error -- Availability entered in an incorrect format"))))))))</f>
        <v>N</v>
      </c>
    </row>
    <row r="162" spans="1:28" s="15" customFormat="1" x14ac:dyDescent="0.25">
      <c r="A162" s="7">
        <v>150</v>
      </c>
      <c r="B162" s="10" t="s">
        <v>4160</v>
      </c>
      <c r="C162" s="14" t="s">
        <v>5</v>
      </c>
      <c r="D162" s="231"/>
      <c r="E162" s="268"/>
      <c r="F162" s="215" t="str">
        <f t="shared" si="4"/>
        <v>N/A</v>
      </c>
      <c r="G162" s="6"/>
      <c r="AA162" s="15" t="str">
        <f t="shared" si="5"/>
        <v/>
      </c>
      <c r="AB162" s="15" t="str">
        <f>IF(LEN($AA162)=0,"N",IF(LEN($AA162)&gt;1,"Error -- Availability entered in an incorrect format",IF($AA162='Control Panel'!$F$36,$AA162,IF($AA162='Control Panel'!$F$37,$AA162,IF($AA162='Control Panel'!$F$38,$AA162,IF($AA162='Control Panel'!$F$39,$AA162,IF($AA162='Control Panel'!$F$40,$AA162,IF($AA162='Control Panel'!$F$41,$AA162,"Error -- Availability entered in an incorrect format"))))))))</f>
        <v>N</v>
      </c>
    </row>
    <row r="163" spans="1:28" s="15" customFormat="1" x14ac:dyDescent="0.25">
      <c r="A163" s="7">
        <v>151</v>
      </c>
      <c r="B163" s="10" t="s">
        <v>4161</v>
      </c>
      <c r="C163" s="14" t="s">
        <v>5</v>
      </c>
      <c r="D163" s="231"/>
      <c r="E163" s="268"/>
      <c r="F163" s="215" t="str">
        <f t="shared" si="4"/>
        <v>N/A</v>
      </c>
      <c r="G163" s="6"/>
      <c r="AA163" s="15" t="str">
        <f t="shared" si="5"/>
        <v/>
      </c>
      <c r="AB163" s="15" t="str">
        <f>IF(LEN($AA163)=0,"N",IF(LEN($AA163)&gt;1,"Error -- Availability entered in an incorrect format",IF($AA163='Control Panel'!$F$36,$AA163,IF($AA163='Control Panel'!$F$37,$AA163,IF($AA163='Control Panel'!$F$38,$AA163,IF($AA163='Control Panel'!$F$39,$AA163,IF($AA163='Control Panel'!$F$40,$AA163,IF($AA163='Control Panel'!$F$41,$AA163,"Error -- Availability entered in an incorrect format"))))))))</f>
        <v>N</v>
      </c>
    </row>
    <row r="164" spans="1:28" s="15" customFormat="1" x14ac:dyDescent="0.25">
      <c r="A164" s="7">
        <v>152</v>
      </c>
      <c r="B164" s="398" t="s">
        <v>4162</v>
      </c>
      <c r="C164" s="14" t="s">
        <v>5</v>
      </c>
      <c r="D164" s="231"/>
      <c r="E164" s="268"/>
      <c r="F164" s="215" t="str">
        <f t="shared" si="4"/>
        <v>N/A</v>
      </c>
      <c r="G164" s="6"/>
      <c r="AA164" s="15" t="str">
        <f t="shared" si="5"/>
        <v/>
      </c>
      <c r="AB164" s="15" t="str">
        <f>IF(LEN($AA164)=0,"N",IF(LEN($AA164)&gt;1,"Error -- Availability entered in an incorrect format",IF($AA164='Control Panel'!$F$36,$AA164,IF($AA164='Control Panel'!$F$37,$AA164,IF($AA164='Control Panel'!$F$38,$AA164,IF($AA164='Control Panel'!$F$39,$AA164,IF($AA164='Control Panel'!$F$40,$AA164,IF($AA164='Control Panel'!$F$41,$AA164,"Error -- Availability entered in an incorrect format"))))))))</f>
        <v>N</v>
      </c>
    </row>
    <row r="165" spans="1:28" s="15" customFormat="1" x14ac:dyDescent="0.25">
      <c r="A165" s="7">
        <v>153</v>
      </c>
      <c r="B165" s="398" t="s">
        <v>4163</v>
      </c>
      <c r="C165" s="14" t="s">
        <v>5</v>
      </c>
      <c r="D165" s="231"/>
      <c r="E165" s="268"/>
      <c r="F165" s="215" t="str">
        <f t="shared" si="4"/>
        <v>N/A</v>
      </c>
      <c r="G165" s="6"/>
      <c r="AA165" s="15" t="str">
        <f t="shared" si="5"/>
        <v/>
      </c>
      <c r="AB165" s="15" t="str">
        <f>IF(LEN($AA165)=0,"N",IF(LEN($AA165)&gt;1,"Error -- Availability entered in an incorrect format",IF($AA165='Control Panel'!$F$36,$AA165,IF($AA165='Control Panel'!$F$37,$AA165,IF($AA165='Control Panel'!$F$38,$AA165,IF($AA165='Control Panel'!$F$39,$AA165,IF($AA165='Control Panel'!$F$40,$AA165,IF($AA165='Control Panel'!$F$41,$AA165,"Error -- Availability entered in an incorrect format"))))))))</f>
        <v>N</v>
      </c>
    </row>
    <row r="166" spans="1:28" s="15" customFormat="1" x14ac:dyDescent="0.25">
      <c r="A166" s="7">
        <v>154</v>
      </c>
      <c r="B166" s="398" t="s">
        <v>4164</v>
      </c>
      <c r="C166" s="14" t="s">
        <v>5</v>
      </c>
      <c r="D166" s="231"/>
      <c r="E166" s="268"/>
      <c r="F166" s="215" t="str">
        <f t="shared" si="4"/>
        <v>N/A</v>
      </c>
      <c r="G166" s="6"/>
      <c r="AA166" s="15" t="str">
        <f t="shared" si="5"/>
        <v/>
      </c>
      <c r="AB166" s="15" t="str">
        <f>IF(LEN($AA166)=0,"N",IF(LEN($AA166)&gt;1,"Error -- Availability entered in an incorrect format",IF($AA166='Control Panel'!$F$36,$AA166,IF($AA166='Control Panel'!$F$37,$AA166,IF($AA166='Control Panel'!$F$38,$AA166,IF($AA166='Control Panel'!$F$39,$AA166,IF($AA166='Control Panel'!$F$40,$AA166,IF($AA166='Control Panel'!$F$41,$AA166,"Error -- Availability entered in an incorrect format"))))))))</f>
        <v>N</v>
      </c>
    </row>
    <row r="167" spans="1:28" s="15" customFormat="1" x14ac:dyDescent="0.25">
      <c r="A167" s="7">
        <v>155</v>
      </c>
      <c r="B167" s="398" t="s">
        <v>4165</v>
      </c>
      <c r="C167" s="14" t="s">
        <v>5</v>
      </c>
      <c r="D167" s="231"/>
      <c r="E167" s="268"/>
      <c r="F167" s="215" t="str">
        <f t="shared" si="4"/>
        <v>N/A</v>
      </c>
      <c r="G167" s="6"/>
      <c r="AA167" s="15" t="str">
        <f t="shared" si="5"/>
        <v/>
      </c>
      <c r="AB167" s="15" t="str">
        <f>IF(LEN($AA167)=0,"N",IF(LEN($AA167)&gt;1,"Error -- Availability entered in an incorrect format",IF($AA167='Control Panel'!$F$36,$AA167,IF($AA167='Control Panel'!$F$37,$AA167,IF($AA167='Control Panel'!$F$38,$AA167,IF($AA167='Control Panel'!$F$39,$AA167,IF($AA167='Control Panel'!$F$40,$AA167,IF($AA167='Control Panel'!$F$41,$AA167,"Error -- Availability entered in an incorrect format"))))))))</f>
        <v>N</v>
      </c>
    </row>
    <row r="168" spans="1:28" s="15" customFormat="1" x14ac:dyDescent="0.25">
      <c r="A168" s="7">
        <v>156</v>
      </c>
      <c r="B168" s="398" t="s">
        <v>4166</v>
      </c>
      <c r="C168" s="14" t="s">
        <v>5</v>
      </c>
      <c r="D168" s="231"/>
      <c r="E168" s="268"/>
      <c r="F168" s="215" t="str">
        <f t="shared" si="4"/>
        <v>N/A</v>
      </c>
      <c r="G168" s="6"/>
      <c r="AA168" s="15" t="str">
        <f t="shared" si="5"/>
        <v/>
      </c>
      <c r="AB168" s="15" t="str">
        <f>IF(LEN($AA168)=0,"N",IF(LEN($AA168)&gt;1,"Error -- Availability entered in an incorrect format",IF($AA168='Control Panel'!$F$36,$AA168,IF($AA168='Control Panel'!$F$37,$AA168,IF($AA168='Control Panel'!$F$38,$AA168,IF($AA168='Control Panel'!$F$39,$AA168,IF($AA168='Control Panel'!$F$40,$AA168,IF($AA168='Control Panel'!$F$41,$AA168,"Error -- Availability entered in an incorrect format"))))))))</f>
        <v>N</v>
      </c>
    </row>
    <row r="169" spans="1:28" s="15" customFormat="1" x14ac:dyDescent="0.25">
      <c r="A169" s="7">
        <v>157</v>
      </c>
      <c r="B169" s="398" t="s">
        <v>4167</v>
      </c>
      <c r="C169" s="14" t="s">
        <v>5</v>
      </c>
      <c r="D169" s="231"/>
      <c r="E169" s="268"/>
      <c r="F169" s="215" t="str">
        <f t="shared" si="4"/>
        <v>N/A</v>
      </c>
      <c r="G169" s="6"/>
      <c r="AA169" s="15" t="str">
        <f t="shared" si="5"/>
        <v/>
      </c>
      <c r="AB169" s="15" t="str">
        <f>IF(LEN($AA169)=0,"N",IF(LEN($AA169)&gt;1,"Error -- Availability entered in an incorrect format",IF($AA169='Control Panel'!$F$36,$AA169,IF($AA169='Control Panel'!$F$37,$AA169,IF($AA169='Control Panel'!$F$38,$AA169,IF($AA169='Control Panel'!$F$39,$AA169,IF($AA169='Control Panel'!$F$40,$AA169,IF($AA169='Control Panel'!$F$41,$AA169,"Error -- Availability entered in an incorrect format"))))))))</f>
        <v>N</v>
      </c>
    </row>
    <row r="170" spans="1:28" s="15" customFormat="1" x14ac:dyDescent="0.25">
      <c r="A170" s="7">
        <v>158</v>
      </c>
      <c r="B170" s="398" t="s">
        <v>4168</v>
      </c>
      <c r="C170" s="14" t="s">
        <v>5</v>
      </c>
      <c r="D170" s="231"/>
      <c r="E170" s="268"/>
      <c r="F170" s="215" t="str">
        <f t="shared" si="4"/>
        <v>N/A</v>
      </c>
      <c r="G170" s="6"/>
      <c r="AA170" s="15" t="str">
        <f t="shared" si="5"/>
        <v/>
      </c>
      <c r="AB170" s="15" t="str">
        <f>IF(LEN($AA170)=0,"N",IF(LEN($AA170)&gt;1,"Error -- Availability entered in an incorrect format",IF($AA170='Control Panel'!$F$36,$AA170,IF($AA170='Control Panel'!$F$37,$AA170,IF($AA170='Control Panel'!$F$38,$AA170,IF($AA170='Control Panel'!$F$39,$AA170,IF($AA170='Control Panel'!$F$40,$AA170,IF($AA170='Control Panel'!$F$41,$AA170,"Error -- Availability entered in an incorrect format"))))))))</f>
        <v>N</v>
      </c>
    </row>
    <row r="171" spans="1:28" s="15" customFormat="1" x14ac:dyDescent="0.25">
      <c r="A171" s="7">
        <v>159</v>
      </c>
      <c r="B171" s="398" t="s">
        <v>4169</v>
      </c>
      <c r="C171" s="14" t="s">
        <v>5</v>
      </c>
      <c r="D171" s="231"/>
      <c r="E171" s="268"/>
      <c r="F171" s="215" t="str">
        <f t="shared" si="4"/>
        <v>N/A</v>
      </c>
      <c r="G171" s="6"/>
      <c r="AA171" s="15" t="str">
        <f t="shared" si="5"/>
        <v/>
      </c>
      <c r="AB171" s="15" t="str">
        <f>IF(LEN($AA171)=0,"N",IF(LEN($AA171)&gt;1,"Error -- Availability entered in an incorrect format",IF($AA171='Control Panel'!$F$36,$AA171,IF($AA171='Control Panel'!$F$37,$AA171,IF($AA171='Control Panel'!$F$38,$AA171,IF($AA171='Control Panel'!$F$39,$AA171,IF($AA171='Control Panel'!$F$40,$AA171,IF($AA171='Control Panel'!$F$41,$AA171,"Error -- Availability entered in an incorrect format"))))))))</f>
        <v>N</v>
      </c>
    </row>
    <row r="172" spans="1:28" s="15" customFormat="1" x14ac:dyDescent="0.25">
      <c r="A172" s="7">
        <v>160</v>
      </c>
      <c r="B172" s="398" t="s">
        <v>4170</v>
      </c>
      <c r="C172" s="14" t="s">
        <v>5</v>
      </c>
      <c r="D172" s="231"/>
      <c r="E172" s="268"/>
      <c r="F172" s="215" t="str">
        <f t="shared" si="4"/>
        <v>N/A</v>
      </c>
      <c r="G172" s="6"/>
      <c r="AA172" s="15" t="str">
        <f t="shared" si="5"/>
        <v/>
      </c>
      <c r="AB172" s="15" t="str">
        <f>IF(LEN($AA172)=0,"N",IF(LEN($AA172)&gt;1,"Error -- Availability entered in an incorrect format",IF($AA172='Control Panel'!$F$36,$AA172,IF($AA172='Control Panel'!$F$37,$AA172,IF($AA172='Control Panel'!$F$38,$AA172,IF($AA172='Control Panel'!$F$39,$AA172,IF($AA172='Control Panel'!$F$40,$AA172,IF($AA172='Control Panel'!$F$41,$AA172,"Error -- Availability entered in an incorrect format"))))))))</f>
        <v>N</v>
      </c>
    </row>
    <row r="173" spans="1:28" s="15" customFormat="1" x14ac:dyDescent="0.25">
      <c r="A173" s="7">
        <v>161</v>
      </c>
      <c r="B173" s="399" t="s">
        <v>4171</v>
      </c>
      <c r="C173" s="14" t="s">
        <v>5</v>
      </c>
      <c r="D173" s="231"/>
      <c r="E173" s="268"/>
      <c r="F173" s="215" t="str">
        <f t="shared" si="4"/>
        <v>N/A</v>
      </c>
      <c r="G173" s="6"/>
      <c r="AA173" s="15" t="str">
        <f t="shared" si="5"/>
        <v/>
      </c>
      <c r="AB173" s="15" t="str">
        <f>IF(LEN($AA173)=0,"N",IF(LEN($AA173)&gt;1,"Error -- Availability entered in an incorrect format",IF($AA173='Control Panel'!$F$36,$AA173,IF($AA173='Control Panel'!$F$37,$AA173,IF($AA173='Control Panel'!$F$38,$AA173,IF($AA173='Control Panel'!$F$39,$AA173,IF($AA173='Control Panel'!$F$40,$AA173,IF($AA173='Control Panel'!$F$41,$AA173,"Error -- Availability entered in an incorrect format"))))))))</f>
        <v>N</v>
      </c>
    </row>
    <row r="174" spans="1:28" s="15" customFormat="1" x14ac:dyDescent="0.25">
      <c r="A174" s="7">
        <v>162</v>
      </c>
      <c r="B174" s="399" t="s">
        <v>4172</v>
      </c>
      <c r="C174" s="14" t="s">
        <v>5</v>
      </c>
      <c r="D174" s="231"/>
      <c r="E174" s="268"/>
      <c r="F174" s="215" t="str">
        <f t="shared" si="4"/>
        <v>N/A</v>
      </c>
      <c r="G174" s="6"/>
      <c r="AA174" s="15" t="str">
        <f t="shared" si="5"/>
        <v/>
      </c>
      <c r="AB174" s="15" t="str">
        <f>IF(LEN($AA174)=0,"N",IF(LEN($AA174)&gt;1,"Error -- Availability entered in an incorrect format",IF($AA174='Control Panel'!$F$36,$AA174,IF($AA174='Control Panel'!$F$37,$AA174,IF($AA174='Control Panel'!$F$38,$AA174,IF($AA174='Control Panel'!$F$39,$AA174,IF($AA174='Control Panel'!$F$40,$AA174,IF($AA174='Control Panel'!$F$41,$AA174,"Error -- Availability entered in an incorrect format"))))))))</f>
        <v>N</v>
      </c>
    </row>
    <row r="175" spans="1:28" s="15" customFormat="1" x14ac:dyDescent="0.25">
      <c r="A175" s="7">
        <v>163</v>
      </c>
      <c r="B175" s="399" t="s">
        <v>4173</v>
      </c>
      <c r="C175" s="14" t="s">
        <v>5</v>
      </c>
      <c r="D175" s="231"/>
      <c r="E175" s="268"/>
      <c r="F175" s="215" t="str">
        <f t="shared" si="4"/>
        <v>N/A</v>
      </c>
      <c r="G175" s="6"/>
      <c r="AA175" s="15" t="str">
        <f t="shared" si="5"/>
        <v/>
      </c>
      <c r="AB175" s="15" t="str">
        <f>IF(LEN($AA175)=0,"N",IF(LEN($AA175)&gt;1,"Error -- Availability entered in an incorrect format",IF($AA175='Control Panel'!$F$36,$AA175,IF($AA175='Control Panel'!$F$37,$AA175,IF($AA175='Control Panel'!$F$38,$AA175,IF($AA175='Control Panel'!$F$39,$AA175,IF($AA175='Control Panel'!$F$40,$AA175,IF($AA175='Control Panel'!$F$41,$AA175,"Error -- Availability entered in an incorrect format"))))))))</f>
        <v>N</v>
      </c>
    </row>
    <row r="176" spans="1:28" s="15" customFormat="1" x14ac:dyDescent="0.25">
      <c r="A176" s="7">
        <v>164</v>
      </c>
      <c r="B176" s="399" t="s">
        <v>4174</v>
      </c>
      <c r="C176" s="14" t="s">
        <v>5</v>
      </c>
      <c r="D176" s="231"/>
      <c r="E176" s="268"/>
      <c r="F176" s="215" t="str">
        <f t="shared" si="4"/>
        <v>N/A</v>
      </c>
      <c r="G176" s="6"/>
      <c r="AA176" s="15" t="str">
        <f t="shared" si="5"/>
        <v/>
      </c>
      <c r="AB176" s="15" t="str">
        <f>IF(LEN($AA176)=0,"N",IF(LEN($AA176)&gt;1,"Error -- Availability entered in an incorrect format",IF($AA176='Control Panel'!$F$36,$AA176,IF($AA176='Control Panel'!$F$37,$AA176,IF($AA176='Control Panel'!$F$38,$AA176,IF($AA176='Control Panel'!$F$39,$AA176,IF($AA176='Control Panel'!$F$40,$AA176,IF($AA176='Control Panel'!$F$41,$AA176,"Error -- Availability entered in an incorrect format"))))))))</f>
        <v>N</v>
      </c>
    </row>
    <row r="177" spans="1:28" s="15" customFormat="1" x14ac:dyDescent="0.25">
      <c r="A177" s="7">
        <v>165</v>
      </c>
      <c r="B177" s="399" t="s">
        <v>4175</v>
      </c>
      <c r="C177" s="14" t="s">
        <v>5</v>
      </c>
      <c r="D177" s="231"/>
      <c r="E177" s="268"/>
      <c r="F177" s="215" t="str">
        <f t="shared" si="4"/>
        <v>N/A</v>
      </c>
      <c r="G177" s="6"/>
      <c r="AA177" s="15" t="str">
        <f t="shared" si="5"/>
        <v/>
      </c>
      <c r="AB177" s="15" t="str">
        <f>IF(LEN($AA177)=0,"N",IF(LEN($AA177)&gt;1,"Error -- Availability entered in an incorrect format",IF($AA177='Control Panel'!$F$36,$AA177,IF($AA177='Control Panel'!$F$37,$AA177,IF($AA177='Control Panel'!$F$38,$AA177,IF($AA177='Control Panel'!$F$39,$AA177,IF($AA177='Control Panel'!$F$40,$AA177,IF($AA177='Control Panel'!$F$41,$AA177,"Error -- Availability entered in an incorrect format"))))))))</f>
        <v>N</v>
      </c>
    </row>
    <row r="178" spans="1:28" s="15" customFormat="1" x14ac:dyDescent="0.25">
      <c r="A178" s="7">
        <v>166</v>
      </c>
      <c r="B178" s="398" t="s">
        <v>4176</v>
      </c>
      <c r="C178" s="14" t="s">
        <v>5</v>
      </c>
      <c r="D178" s="231"/>
      <c r="E178" s="268"/>
      <c r="F178" s="215" t="str">
        <f t="shared" si="4"/>
        <v>N/A</v>
      </c>
      <c r="G178" s="6"/>
      <c r="AA178" s="15" t="str">
        <f t="shared" si="5"/>
        <v/>
      </c>
      <c r="AB178" s="15" t="str">
        <f>IF(LEN($AA178)=0,"N",IF(LEN($AA178)&gt;1,"Error -- Availability entered in an incorrect format",IF($AA178='Control Panel'!$F$36,$AA178,IF($AA178='Control Panel'!$F$37,$AA178,IF($AA178='Control Panel'!$F$38,$AA178,IF($AA178='Control Panel'!$F$39,$AA178,IF($AA178='Control Panel'!$F$40,$AA178,IF($AA178='Control Panel'!$F$41,$AA178,"Error -- Availability entered in an incorrect format"))))))))</f>
        <v>N</v>
      </c>
    </row>
    <row r="179" spans="1:28" s="15" customFormat="1" x14ac:dyDescent="0.25">
      <c r="A179" s="7">
        <v>167</v>
      </c>
      <c r="B179" s="398" t="s">
        <v>4073</v>
      </c>
      <c r="C179" s="14" t="s">
        <v>5</v>
      </c>
      <c r="D179" s="231"/>
      <c r="E179" s="268"/>
      <c r="F179" s="215" t="str">
        <f t="shared" si="4"/>
        <v>N/A</v>
      </c>
      <c r="G179" s="6"/>
      <c r="AA179" s="15" t="str">
        <f t="shared" si="5"/>
        <v/>
      </c>
      <c r="AB179" s="15" t="str">
        <f>IF(LEN($AA179)=0,"N",IF(LEN($AA179)&gt;1,"Error -- Availability entered in an incorrect format",IF($AA179='Control Panel'!$F$36,$AA179,IF($AA179='Control Panel'!$F$37,$AA179,IF($AA179='Control Panel'!$F$38,$AA179,IF($AA179='Control Panel'!$F$39,$AA179,IF($AA179='Control Panel'!$F$40,$AA179,IF($AA179='Control Panel'!$F$41,$AA179,"Error -- Availability entered in an incorrect format"))))))))</f>
        <v>N</v>
      </c>
    </row>
    <row r="180" spans="1:28" s="15" customFormat="1" x14ac:dyDescent="0.25">
      <c r="A180" s="7">
        <v>168</v>
      </c>
      <c r="B180" s="398" t="s">
        <v>4177</v>
      </c>
      <c r="C180" s="14" t="s">
        <v>5</v>
      </c>
      <c r="D180" s="231"/>
      <c r="E180" s="268"/>
      <c r="F180" s="215" t="str">
        <f t="shared" si="4"/>
        <v>N/A</v>
      </c>
      <c r="G180" s="6"/>
      <c r="AA180" s="15" t="str">
        <f t="shared" si="5"/>
        <v/>
      </c>
      <c r="AB180" s="15" t="str">
        <f>IF(LEN($AA180)=0,"N",IF(LEN($AA180)&gt;1,"Error -- Availability entered in an incorrect format",IF($AA180='Control Panel'!$F$36,$AA180,IF($AA180='Control Panel'!$F$37,$AA180,IF($AA180='Control Panel'!$F$38,$AA180,IF($AA180='Control Panel'!$F$39,$AA180,IF($AA180='Control Panel'!$F$40,$AA180,IF($AA180='Control Panel'!$F$41,$AA180,"Error -- Availability entered in an incorrect format"))))))))</f>
        <v>N</v>
      </c>
    </row>
    <row r="181" spans="1:28" s="15" customFormat="1" x14ac:dyDescent="0.25">
      <c r="A181" s="7">
        <v>169</v>
      </c>
      <c r="B181" s="398" t="s">
        <v>4178</v>
      </c>
      <c r="C181" s="14" t="s">
        <v>5</v>
      </c>
      <c r="D181" s="231"/>
      <c r="E181" s="268"/>
      <c r="F181" s="215" t="str">
        <f t="shared" si="4"/>
        <v>N/A</v>
      </c>
      <c r="G181" s="6"/>
      <c r="AA181" s="15" t="str">
        <f t="shared" si="5"/>
        <v/>
      </c>
      <c r="AB181" s="15" t="str">
        <f>IF(LEN($AA181)=0,"N",IF(LEN($AA181)&gt;1,"Error -- Availability entered in an incorrect format",IF($AA181='Control Panel'!$F$36,$AA181,IF($AA181='Control Panel'!$F$37,$AA181,IF($AA181='Control Panel'!$F$38,$AA181,IF($AA181='Control Panel'!$F$39,$AA181,IF($AA181='Control Panel'!$F$40,$AA181,IF($AA181='Control Panel'!$F$41,$AA181,"Error -- Availability entered in an incorrect format"))))))))</f>
        <v>N</v>
      </c>
    </row>
    <row r="182" spans="1:28" s="15" customFormat="1" ht="30" x14ac:dyDescent="0.25">
      <c r="A182" s="7">
        <v>170</v>
      </c>
      <c r="B182" s="10" t="s">
        <v>4179</v>
      </c>
      <c r="C182" s="14" t="s">
        <v>5</v>
      </c>
      <c r="D182" s="231"/>
      <c r="E182" s="268"/>
      <c r="F182" s="215" t="str">
        <f t="shared" si="4"/>
        <v>N/A</v>
      </c>
      <c r="G182" s="6"/>
      <c r="AA182" s="15" t="str">
        <f t="shared" si="5"/>
        <v/>
      </c>
      <c r="AB182" s="15" t="str">
        <f>IF(LEN($AA182)=0,"N",IF(LEN($AA182)&gt;1,"Error -- Availability entered in an incorrect format",IF($AA182='Control Panel'!$F$36,$AA182,IF($AA182='Control Panel'!$F$37,$AA182,IF($AA182='Control Panel'!$F$38,$AA182,IF($AA182='Control Panel'!$F$39,$AA182,IF($AA182='Control Panel'!$F$40,$AA182,IF($AA182='Control Panel'!$F$41,$AA182,"Error -- Availability entered in an incorrect format"))))))))</f>
        <v>N</v>
      </c>
    </row>
    <row r="183" spans="1:28" s="15" customFormat="1" ht="30" x14ac:dyDescent="0.25">
      <c r="A183" s="7">
        <v>171</v>
      </c>
      <c r="B183" s="297" t="s">
        <v>4180</v>
      </c>
      <c r="C183" s="14" t="s">
        <v>5</v>
      </c>
      <c r="D183" s="231"/>
      <c r="E183" s="268"/>
      <c r="F183" s="215" t="str">
        <f t="shared" si="4"/>
        <v>N/A</v>
      </c>
      <c r="G183" s="6"/>
      <c r="AA183" s="15" t="str">
        <f t="shared" si="5"/>
        <v/>
      </c>
      <c r="AB183" s="15" t="str">
        <f>IF(LEN($AA183)=0,"N",IF(LEN($AA183)&gt;1,"Error -- Availability entered in an incorrect format",IF($AA183='Control Panel'!$F$36,$AA183,IF($AA183='Control Panel'!$F$37,$AA183,IF($AA183='Control Panel'!$F$38,$AA183,IF($AA183='Control Panel'!$F$39,$AA183,IF($AA183='Control Panel'!$F$40,$AA183,IF($AA183='Control Panel'!$F$41,$AA183,"Error -- Availability entered in an incorrect format"))))))))</f>
        <v>N</v>
      </c>
    </row>
    <row r="184" spans="1:28" s="15" customFormat="1" ht="30" x14ac:dyDescent="0.25">
      <c r="A184" s="7">
        <v>172</v>
      </c>
      <c r="B184" s="10" t="s">
        <v>4181</v>
      </c>
      <c r="C184" s="14" t="s">
        <v>5</v>
      </c>
      <c r="D184" s="231"/>
      <c r="E184" s="268"/>
      <c r="F184" s="215" t="str">
        <f t="shared" si="4"/>
        <v>N/A</v>
      </c>
      <c r="G184" s="6"/>
      <c r="AA184" s="15" t="str">
        <f t="shared" si="5"/>
        <v/>
      </c>
      <c r="AB184" s="15" t="str">
        <f>IF(LEN($AA184)=0,"N",IF(LEN($AA184)&gt;1,"Error -- Availability entered in an incorrect format",IF($AA184='Control Panel'!$F$36,$AA184,IF($AA184='Control Panel'!$F$37,$AA184,IF($AA184='Control Panel'!$F$38,$AA184,IF($AA184='Control Panel'!$F$39,$AA184,IF($AA184='Control Panel'!$F$40,$AA184,IF($AA184='Control Panel'!$F$41,$AA184,"Error -- Availability entered in an incorrect format"))))))))</f>
        <v>N</v>
      </c>
    </row>
    <row r="185" spans="1:28" s="15" customFormat="1" x14ac:dyDescent="0.25">
      <c r="A185" s="7">
        <v>173</v>
      </c>
      <c r="B185" s="266" t="s">
        <v>1159</v>
      </c>
      <c r="C185" s="14"/>
      <c r="D185" s="231"/>
      <c r="E185" s="268"/>
      <c r="F185" s="215" t="str">
        <f t="shared" si="4"/>
        <v>N/A</v>
      </c>
      <c r="G185" s="6"/>
      <c r="AA185" s="15" t="str">
        <f t="shared" si="5"/>
        <v/>
      </c>
      <c r="AB185" s="15" t="str">
        <f>IF(LEN($AA185)=0,"N",IF(LEN($AA185)&gt;1,"Error -- Availability entered in an incorrect format",IF($AA185='Control Panel'!$F$36,$AA185,IF($AA185='Control Panel'!$F$37,$AA185,IF($AA185='Control Panel'!$F$38,$AA185,IF($AA185='Control Panel'!$F$39,$AA185,IF($AA185='Control Panel'!$F$40,$AA185,IF($AA185='Control Panel'!$F$41,$AA185,"Error -- Availability entered in an incorrect format"))))))))</f>
        <v>N</v>
      </c>
    </row>
    <row r="186" spans="1:28" s="15" customFormat="1" ht="30" x14ac:dyDescent="0.25">
      <c r="A186" s="7">
        <v>174</v>
      </c>
      <c r="B186" s="10" t="s">
        <v>4182</v>
      </c>
      <c r="C186" s="307" t="s">
        <v>6</v>
      </c>
      <c r="D186" s="231"/>
      <c r="E186" s="268"/>
      <c r="F186" s="215" t="str">
        <f t="shared" si="4"/>
        <v>N/A</v>
      </c>
      <c r="G186" s="6"/>
      <c r="AA186" s="15" t="str">
        <f t="shared" si="5"/>
        <v/>
      </c>
      <c r="AB186" s="15" t="str">
        <f>IF(LEN($AA186)=0,"N",IF(LEN($AA186)&gt;1,"Error -- Availability entered in an incorrect format",IF($AA186='Control Panel'!$F$36,$AA186,IF($AA186='Control Panel'!$F$37,$AA186,IF($AA186='Control Panel'!$F$38,$AA186,IF($AA186='Control Panel'!$F$39,$AA186,IF($AA186='Control Panel'!$F$40,$AA186,IF($AA186='Control Panel'!$F$41,$AA186,"Error -- Availability entered in an incorrect format"))))))))</f>
        <v>N</v>
      </c>
    </row>
    <row r="187" spans="1:28" s="15" customFormat="1" ht="30" x14ac:dyDescent="0.25">
      <c r="A187" s="7">
        <v>175</v>
      </c>
      <c r="B187" s="297" t="s">
        <v>4183</v>
      </c>
      <c r="C187" s="14" t="s">
        <v>5</v>
      </c>
      <c r="D187" s="231"/>
      <c r="E187" s="268"/>
      <c r="F187" s="215" t="str">
        <f t="shared" si="4"/>
        <v>N/A</v>
      </c>
      <c r="G187" s="6"/>
      <c r="AA187" s="15" t="str">
        <f t="shared" si="5"/>
        <v/>
      </c>
      <c r="AB187" s="15" t="str">
        <f>IF(LEN($AA187)=0,"N",IF(LEN($AA187)&gt;1,"Error -- Availability entered in an incorrect format",IF($AA187='Control Panel'!$F$36,$AA187,IF($AA187='Control Panel'!$F$37,$AA187,IF($AA187='Control Panel'!$F$38,$AA187,IF($AA187='Control Panel'!$F$39,$AA187,IF($AA187='Control Panel'!$F$40,$AA187,IF($AA187='Control Panel'!$F$41,$AA187,"Error -- Availability entered in an incorrect format"))))))))</f>
        <v>N</v>
      </c>
    </row>
    <row r="188" spans="1:28" s="15" customFormat="1" ht="30" x14ac:dyDescent="0.25">
      <c r="A188" s="7">
        <v>176</v>
      </c>
      <c r="B188" s="10" t="s">
        <v>4184</v>
      </c>
      <c r="C188" s="14" t="s">
        <v>5</v>
      </c>
      <c r="D188" s="231"/>
      <c r="E188" s="268"/>
      <c r="F188" s="215" t="str">
        <f t="shared" si="4"/>
        <v>N/A</v>
      </c>
      <c r="G188" s="6"/>
      <c r="AA188" s="15" t="str">
        <f t="shared" si="5"/>
        <v/>
      </c>
      <c r="AB188" s="15" t="str">
        <f>IF(LEN($AA188)=0,"N",IF(LEN($AA188)&gt;1,"Error -- Availability entered in an incorrect format",IF($AA188='Control Panel'!$F$36,$AA188,IF($AA188='Control Panel'!$F$37,$AA188,IF($AA188='Control Panel'!$F$38,$AA188,IF($AA188='Control Panel'!$F$39,$AA188,IF($AA188='Control Panel'!$F$40,$AA188,IF($AA188='Control Panel'!$F$41,$AA188,"Error -- Availability entered in an incorrect format"))))))))</f>
        <v>N</v>
      </c>
    </row>
    <row r="189" spans="1:28" s="15" customFormat="1" x14ac:dyDescent="0.25">
      <c r="A189" s="7">
        <v>177</v>
      </c>
      <c r="B189" s="10" t="s">
        <v>4185</v>
      </c>
      <c r="C189" s="14" t="s">
        <v>5</v>
      </c>
      <c r="D189" s="231"/>
      <c r="E189" s="268"/>
      <c r="F189" s="215" t="str">
        <f t="shared" si="4"/>
        <v>N/A</v>
      </c>
      <c r="G189" s="6"/>
      <c r="AA189" s="15" t="str">
        <f t="shared" si="5"/>
        <v/>
      </c>
      <c r="AB189" s="15" t="str">
        <f>IF(LEN($AA189)=0,"N",IF(LEN($AA189)&gt;1,"Error -- Availability entered in an incorrect format",IF($AA189='Control Panel'!$F$36,$AA189,IF($AA189='Control Panel'!$F$37,$AA189,IF($AA189='Control Panel'!$F$38,$AA189,IF($AA189='Control Panel'!$F$39,$AA189,IF($AA189='Control Panel'!$F$40,$AA189,IF($AA189='Control Panel'!$F$41,$AA189,"Error -- Availability entered in an incorrect format"))))))))</f>
        <v>N</v>
      </c>
    </row>
    <row r="190" spans="1:28" s="15" customFormat="1" x14ac:dyDescent="0.25">
      <c r="A190" s="7">
        <v>178</v>
      </c>
      <c r="B190" s="215" t="s">
        <v>4186</v>
      </c>
      <c r="C190" s="14" t="s">
        <v>5</v>
      </c>
      <c r="D190" s="231"/>
      <c r="E190" s="268"/>
      <c r="F190" s="215" t="str">
        <f t="shared" si="4"/>
        <v>N/A</v>
      </c>
      <c r="G190" s="6"/>
      <c r="AA190" s="15" t="str">
        <f t="shared" si="5"/>
        <v/>
      </c>
      <c r="AB190" s="15" t="str">
        <f>IF(LEN($AA190)=0,"N",IF(LEN($AA190)&gt;1,"Error -- Availability entered in an incorrect format",IF($AA190='Control Panel'!$F$36,$AA190,IF($AA190='Control Panel'!$F$37,$AA190,IF($AA190='Control Panel'!$F$38,$AA190,IF($AA190='Control Panel'!$F$39,$AA190,IF($AA190='Control Panel'!$F$40,$AA190,IF($AA190='Control Panel'!$F$41,$AA190,"Error -- Availability entered in an incorrect format"))))))))</f>
        <v>N</v>
      </c>
    </row>
    <row r="191" spans="1:28" s="15" customFormat="1" ht="30" x14ac:dyDescent="0.25">
      <c r="A191" s="7">
        <v>179</v>
      </c>
      <c r="B191" s="10" t="s">
        <v>4187</v>
      </c>
      <c r="C191" s="14" t="s">
        <v>5</v>
      </c>
      <c r="D191" s="231"/>
      <c r="E191" s="268"/>
      <c r="F191" s="215" t="str">
        <f t="shared" si="4"/>
        <v>N/A</v>
      </c>
      <c r="G191" s="6"/>
      <c r="AA191" s="15" t="str">
        <f t="shared" si="5"/>
        <v/>
      </c>
      <c r="AB191" s="15" t="str">
        <f>IF(LEN($AA191)=0,"N",IF(LEN($AA191)&gt;1,"Error -- Availability entered in an incorrect format",IF($AA191='Control Panel'!$F$36,$AA191,IF($AA191='Control Panel'!$F$37,$AA191,IF($AA191='Control Panel'!$F$38,$AA191,IF($AA191='Control Panel'!$F$39,$AA191,IF($AA191='Control Panel'!$F$40,$AA191,IF($AA191='Control Panel'!$F$41,$AA191,"Error -- Availability entered in an incorrect format"))))))))</f>
        <v>N</v>
      </c>
    </row>
    <row r="192" spans="1:28" s="15" customFormat="1" ht="30" x14ac:dyDescent="0.25">
      <c r="A192" s="7">
        <v>180</v>
      </c>
      <c r="B192" s="10" t="s">
        <v>4188</v>
      </c>
      <c r="C192" s="14" t="s">
        <v>5</v>
      </c>
      <c r="D192" s="231"/>
      <c r="E192" s="268"/>
      <c r="F192" s="215" t="str">
        <f t="shared" si="4"/>
        <v>N/A</v>
      </c>
      <c r="G192" s="6"/>
      <c r="AA192" s="15" t="str">
        <f t="shared" si="5"/>
        <v/>
      </c>
      <c r="AB192" s="15" t="str">
        <f>IF(LEN($AA192)=0,"N",IF(LEN($AA192)&gt;1,"Error -- Availability entered in an incorrect format",IF($AA192='Control Panel'!$F$36,$AA192,IF($AA192='Control Panel'!$F$37,$AA192,IF($AA192='Control Panel'!$F$38,$AA192,IF($AA192='Control Panel'!$F$39,$AA192,IF($AA192='Control Panel'!$F$40,$AA192,IF($AA192='Control Panel'!$F$41,$AA192,"Error -- Availability entered in an incorrect format"))))))))</f>
        <v>N</v>
      </c>
    </row>
    <row r="193" spans="1:28" s="15" customFormat="1" ht="30" x14ac:dyDescent="0.25">
      <c r="A193" s="7">
        <v>181</v>
      </c>
      <c r="B193" s="10" t="s">
        <v>4189</v>
      </c>
      <c r="C193" s="14" t="s">
        <v>5</v>
      </c>
      <c r="D193" s="231"/>
      <c r="E193" s="268"/>
      <c r="F193" s="215" t="str">
        <f t="shared" si="4"/>
        <v>N/A</v>
      </c>
      <c r="G193" s="6"/>
      <c r="AA193" s="15" t="str">
        <f t="shared" si="5"/>
        <v/>
      </c>
      <c r="AB193" s="15" t="str">
        <f>IF(LEN($AA193)=0,"N",IF(LEN($AA193)&gt;1,"Error -- Availability entered in an incorrect format",IF($AA193='Control Panel'!$F$36,$AA193,IF($AA193='Control Panel'!$F$37,$AA193,IF($AA193='Control Panel'!$F$38,$AA193,IF($AA193='Control Panel'!$F$39,$AA193,IF($AA193='Control Panel'!$F$40,$AA193,IF($AA193='Control Panel'!$F$41,$AA193,"Error -- Availability entered in an incorrect format"))))))))</f>
        <v>N</v>
      </c>
    </row>
    <row r="194" spans="1:28" s="15" customFormat="1" ht="30" x14ac:dyDescent="0.25">
      <c r="A194" s="7">
        <v>182</v>
      </c>
      <c r="B194" s="10" t="s">
        <v>4190</v>
      </c>
      <c r="C194" s="14" t="s">
        <v>5</v>
      </c>
      <c r="D194" s="231"/>
      <c r="E194" s="268"/>
      <c r="F194" s="215" t="str">
        <f t="shared" si="4"/>
        <v>N/A</v>
      </c>
      <c r="G194" s="6"/>
      <c r="AA194" s="15" t="str">
        <f t="shared" si="5"/>
        <v/>
      </c>
      <c r="AB194" s="15" t="str">
        <f>IF(LEN($AA194)=0,"N",IF(LEN($AA194)&gt;1,"Error -- Availability entered in an incorrect format",IF($AA194='Control Panel'!$F$36,$AA194,IF($AA194='Control Panel'!$F$37,$AA194,IF($AA194='Control Panel'!$F$38,$AA194,IF($AA194='Control Panel'!$F$39,$AA194,IF($AA194='Control Panel'!$F$40,$AA194,IF($AA194='Control Panel'!$F$41,$AA194,"Error -- Availability entered in an incorrect format"))))))))</f>
        <v>N</v>
      </c>
    </row>
    <row r="195" spans="1:28" s="15" customFormat="1" x14ac:dyDescent="0.25">
      <c r="A195" s="7">
        <v>183</v>
      </c>
      <c r="B195" s="10" t="s">
        <v>4191</v>
      </c>
      <c r="C195" s="14" t="s">
        <v>5</v>
      </c>
      <c r="D195" s="231"/>
      <c r="E195" s="268"/>
      <c r="F195" s="215" t="str">
        <f t="shared" si="4"/>
        <v>N/A</v>
      </c>
      <c r="G195" s="6"/>
      <c r="AA195" s="15" t="str">
        <f t="shared" si="5"/>
        <v/>
      </c>
      <c r="AB195" s="15" t="str">
        <f>IF(LEN($AA195)=0,"N",IF(LEN($AA195)&gt;1,"Error -- Availability entered in an incorrect format",IF($AA195='Control Panel'!$F$36,$AA195,IF($AA195='Control Panel'!$F$37,$AA195,IF($AA195='Control Panel'!$F$38,$AA195,IF($AA195='Control Panel'!$F$39,$AA195,IF($AA195='Control Panel'!$F$40,$AA195,IF($AA195='Control Panel'!$F$41,$AA195,"Error -- Availability entered in an incorrect format"))))))))</f>
        <v>N</v>
      </c>
    </row>
    <row r="196" spans="1:28" s="15" customFormat="1" ht="60" x14ac:dyDescent="0.25">
      <c r="A196" s="7">
        <v>184</v>
      </c>
      <c r="B196" s="215" t="s">
        <v>4192</v>
      </c>
      <c r="C196" s="14" t="s">
        <v>5</v>
      </c>
      <c r="D196" s="231"/>
      <c r="E196" s="268"/>
      <c r="F196" s="215" t="str">
        <f t="shared" si="4"/>
        <v>N/A</v>
      </c>
      <c r="G196" s="6"/>
      <c r="AA196" s="15" t="str">
        <f t="shared" si="5"/>
        <v/>
      </c>
      <c r="AB196" s="15" t="str">
        <f>IF(LEN($AA196)=0,"N",IF(LEN($AA196)&gt;1,"Error -- Availability entered in an incorrect format",IF($AA196='Control Panel'!$F$36,$AA196,IF($AA196='Control Panel'!$F$37,$AA196,IF($AA196='Control Panel'!$F$38,$AA196,IF($AA196='Control Panel'!$F$39,$AA196,IF($AA196='Control Panel'!$F$40,$AA196,IF($AA196='Control Panel'!$F$41,$AA196,"Error -- Availability entered in an incorrect format"))))))))</f>
        <v>N</v>
      </c>
    </row>
    <row r="197" spans="1:28" s="15" customFormat="1" ht="90" x14ac:dyDescent="0.25">
      <c r="A197" s="7">
        <v>185</v>
      </c>
      <c r="B197" s="10" t="s">
        <v>4193</v>
      </c>
      <c r="C197" s="14" t="s">
        <v>5</v>
      </c>
      <c r="D197" s="231"/>
      <c r="E197" s="268"/>
      <c r="F197" s="215" t="str">
        <f t="shared" si="4"/>
        <v>N/A</v>
      </c>
      <c r="G197" s="6"/>
      <c r="AA197" s="15" t="str">
        <f t="shared" si="5"/>
        <v/>
      </c>
      <c r="AB197" s="15" t="str">
        <f>IF(LEN($AA197)=0,"N",IF(LEN($AA197)&gt;1,"Error -- Availability entered in an incorrect format",IF($AA197='Control Panel'!$F$36,$AA197,IF($AA197='Control Panel'!$F$37,$AA197,IF($AA197='Control Panel'!$F$38,$AA197,IF($AA197='Control Panel'!$F$39,$AA197,IF($AA197='Control Panel'!$F$40,$AA197,IF($AA197='Control Panel'!$F$41,$AA197,"Error -- Availability entered in an incorrect format"))))))))</f>
        <v>N</v>
      </c>
    </row>
    <row r="198" spans="1:28" s="15" customFormat="1" ht="45" x14ac:dyDescent="0.25">
      <c r="A198" s="7">
        <v>186</v>
      </c>
      <c r="B198" s="10" t="s">
        <v>4194</v>
      </c>
      <c r="C198" s="14" t="s">
        <v>5</v>
      </c>
      <c r="D198" s="231"/>
      <c r="E198" s="268"/>
      <c r="F198" s="215" t="str">
        <f t="shared" si="4"/>
        <v>N/A</v>
      </c>
      <c r="G198" s="6"/>
      <c r="AA198" s="15" t="str">
        <f t="shared" si="5"/>
        <v/>
      </c>
      <c r="AB198" s="15" t="str">
        <f>IF(LEN($AA198)=0,"N",IF(LEN($AA198)&gt;1,"Error -- Availability entered in an incorrect format",IF($AA198='Control Panel'!$F$36,$AA198,IF($AA198='Control Panel'!$F$37,$AA198,IF($AA198='Control Panel'!$F$38,$AA198,IF($AA198='Control Panel'!$F$39,$AA198,IF($AA198='Control Panel'!$F$40,$AA198,IF($AA198='Control Panel'!$F$41,$AA198,"Error -- Availability entered in an incorrect format"))))))))</f>
        <v>N</v>
      </c>
    </row>
    <row r="199" spans="1:28" s="15" customFormat="1" ht="30" x14ac:dyDescent="0.25">
      <c r="A199" s="7">
        <v>187</v>
      </c>
      <c r="B199" s="297" t="s">
        <v>4195</v>
      </c>
      <c r="C199" s="14" t="s">
        <v>5</v>
      </c>
      <c r="D199" s="231"/>
      <c r="E199" s="268"/>
      <c r="F199" s="215" t="str">
        <f t="shared" si="4"/>
        <v>N/A</v>
      </c>
      <c r="G199" s="6"/>
      <c r="AA199" s="15" t="str">
        <f t="shared" si="5"/>
        <v/>
      </c>
      <c r="AB199" s="15" t="str">
        <f>IF(LEN($AA199)=0,"N",IF(LEN($AA199)&gt;1,"Error -- Availability entered in an incorrect format",IF($AA199='Control Panel'!$F$36,$AA199,IF($AA199='Control Panel'!$F$37,$AA199,IF($AA199='Control Panel'!$F$38,$AA199,IF($AA199='Control Panel'!$F$39,$AA199,IF($AA199='Control Panel'!$F$40,$AA199,IF($AA199='Control Panel'!$F$41,$AA199,"Error -- Availability entered in an incorrect format"))))))))</f>
        <v>N</v>
      </c>
    </row>
    <row r="200" spans="1:28" s="15" customFormat="1" x14ac:dyDescent="0.25">
      <c r="A200" s="7">
        <v>188</v>
      </c>
      <c r="B200" s="297" t="s">
        <v>4196</v>
      </c>
      <c r="C200" s="14" t="s">
        <v>5</v>
      </c>
      <c r="D200" s="231"/>
      <c r="E200" s="268"/>
      <c r="F200" s="215" t="str">
        <f t="shared" si="4"/>
        <v>N/A</v>
      </c>
      <c r="G200" s="6"/>
      <c r="AA200" s="15" t="str">
        <f t="shared" si="5"/>
        <v/>
      </c>
      <c r="AB200" s="15" t="str">
        <f>IF(LEN($AA200)=0,"N",IF(LEN($AA200)&gt;1,"Error -- Availability entered in an incorrect format",IF($AA200='Control Panel'!$F$36,$AA200,IF($AA200='Control Panel'!$F$37,$AA200,IF($AA200='Control Panel'!$F$38,$AA200,IF($AA200='Control Panel'!$F$39,$AA200,IF($AA200='Control Panel'!$F$40,$AA200,IF($AA200='Control Panel'!$F$41,$AA200,"Error -- Availability entered in an incorrect format"))))))))</f>
        <v>N</v>
      </c>
    </row>
    <row r="201" spans="1:28" s="15" customFormat="1" ht="45" x14ac:dyDescent="0.25">
      <c r="A201" s="7">
        <v>189</v>
      </c>
      <c r="B201" s="10" t="s">
        <v>4197</v>
      </c>
      <c r="C201" s="307" t="s">
        <v>6</v>
      </c>
      <c r="D201" s="231"/>
      <c r="E201" s="268"/>
      <c r="F201" s="215" t="str">
        <f t="shared" si="4"/>
        <v>N/A</v>
      </c>
      <c r="G201" s="6"/>
      <c r="AA201" s="15" t="str">
        <f t="shared" si="5"/>
        <v/>
      </c>
      <c r="AB201" s="15" t="str">
        <f>IF(LEN($AA201)=0,"N",IF(LEN($AA201)&gt;1,"Error -- Availability entered in an incorrect format",IF($AA201='Control Panel'!$F$36,$AA201,IF($AA201='Control Panel'!$F$37,$AA201,IF($AA201='Control Panel'!$F$38,$AA201,IF($AA201='Control Panel'!$F$39,$AA201,IF($AA201='Control Panel'!$F$40,$AA201,IF($AA201='Control Panel'!$F$41,$AA201,"Error -- Availability entered in an incorrect format"))))))))</f>
        <v>N</v>
      </c>
    </row>
    <row r="202" spans="1:28" s="15" customFormat="1" ht="45" x14ac:dyDescent="0.25">
      <c r="A202" s="7">
        <v>190</v>
      </c>
      <c r="B202" s="10" t="s">
        <v>4198</v>
      </c>
      <c r="C202" s="14" t="s">
        <v>5</v>
      </c>
      <c r="D202" s="231"/>
      <c r="E202" s="268"/>
      <c r="F202" s="215" t="str">
        <f t="shared" si="4"/>
        <v>N/A</v>
      </c>
      <c r="G202" s="6"/>
      <c r="AA202" s="15" t="str">
        <f t="shared" si="5"/>
        <v/>
      </c>
      <c r="AB202" s="15" t="str">
        <f>IF(LEN($AA202)=0,"N",IF(LEN($AA202)&gt;1,"Error -- Availability entered in an incorrect format",IF($AA202='Control Panel'!$F$36,$AA202,IF($AA202='Control Panel'!$F$37,$AA202,IF($AA202='Control Panel'!$F$38,$AA202,IF($AA202='Control Panel'!$F$39,$AA202,IF($AA202='Control Panel'!$F$40,$AA202,IF($AA202='Control Panel'!$F$41,$AA202,"Error -- Availability entered in an incorrect format"))))))))</f>
        <v>N</v>
      </c>
    </row>
    <row r="203" spans="1:28" s="15" customFormat="1" x14ac:dyDescent="0.25">
      <c r="A203" s="7">
        <v>191</v>
      </c>
      <c r="B203" s="10" t="s">
        <v>4199</v>
      </c>
      <c r="C203" s="14" t="s">
        <v>5</v>
      </c>
      <c r="D203" s="231"/>
      <c r="E203" s="268"/>
      <c r="F203" s="215" t="str">
        <f t="shared" si="4"/>
        <v>N/A</v>
      </c>
      <c r="G203" s="6"/>
      <c r="AA203" s="15" t="str">
        <f t="shared" si="5"/>
        <v/>
      </c>
      <c r="AB203" s="15" t="str">
        <f>IF(LEN($AA203)=0,"N",IF(LEN($AA203)&gt;1,"Error -- Availability entered in an incorrect format",IF($AA203='Control Panel'!$F$36,$AA203,IF($AA203='Control Panel'!$F$37,$AA203,IF($AA203='Control Panel'!$F$38,$AA203,IF($AA203='Control Panel'!$F$39,$AA203,IF($AA203='Control Panel'!$F$40,$AA203,IF($AA203='Control Panel'!$F$41,$AA203,"Error -- Availability entered in an incorrect format"))))))))</f>
        <v>N</v>
      </c>
    </row>
    <row r="204" spans="1:28" s="15" customFormat="1" ht="30" x14ac:dyDescent="0.25">
      <c r="A204" s="7">
        <v>192</v>
      </c>
      <c r="B204" s="10" t="s">
        <v>4200</v>
      </c>
      <c r="C204" s="14" t="s">
        <v>5</v>
      </c>
      <c r="D204" s="231"/>
      <c r="E204" s="268"/>
      <c r="F204" s="215" t="str">
        <f t="shared" si="4"/>
        <v>N/A</v>
      </c>
      <c r="G204" s="6"/>
      <c r="AA204" s="15" t="str">
        <f t="shared" si="5"/>
        <v/>
      </c>
      <c r="AB204" s="15" t="str">
        <f>IF(LEN($AA204)=0,"N",IF(LEN($AA204)&gt;1,"Error -- Availability entered in an incorrect format",IF($AA204='Control Panel'!$F$36,$AA204,IF($AA204='Control Panel'!$F$37,$AA204,IF($AA204='Control Panel'!$F$38,$AA204,IF($AA204='Control Panel'!$F$39,$AA204,IF($AA204='Control Panel'!$F$40,$AA204,IF($AA204='Control Panel'!$F$41,$AA204,"Error -- Availability entered in an incorrect format"))))))))</f>
        <v>N</v>
      </c>
    </row>
    <row r="205" spans="1:28" s="15" customFormat="1" ht="30" x14ac:dyDescent="0.25">
      <c r="A205" s="7">
        <v>193</v>
      </c>
      <c r="B205" s="10" t="s">
        <v>4201</v>
      </c>
      <c r="C205" s="14" t="s">
        <v>5</v>
      </c>
      <c r="D205" s="231"/>
      <c r="E205" s="268"/>
      <c r="F205" s="215" t="str">
        <f t="shared" si="4"/>
        <v>N/A</v>
      </c>
      <c r="G205" s="6"/>
      <c r="AA205" s="15" t="str">
        <f t="shared" si="5"/>
        <v/>
      </c>
      <c r="AB205" s="15" t="str">
        <f>IF(LEN($AA205)=0,"N",IF(LEN($AA205)&gt;1,"Error -- Availability entered in an incorrect format",IF($AA205='Control Panel'!$F$36,$AA205,IF($AA205='Control Panel'!$F$37,$AA205,IF($AA205='Control Panel'!$F$38,$AA205,IF($AA205='Control Panel'!$F$39,$AA205,IF($AA205='Control Panel'!$F$40,$AA205,IF($AA205='Control Panel'!$F$41,$AA205,"Error -- Availability entered in an incorrect format"))))))))</f>
        <v>N</v>
      </c>
    </row>
    <row r="206" spans="1:28" s="15" customFormat="1" ht="30" x14ac:dyDescent="0.25">
      <c r="A206" s="7">
        <v>194</v>
      </c>
      <c r="B206" s="10" t="s">
        <v>4202</v>
      </c>
      <c r="C206" s="14" t="s">
        <v>5</v>
      </c>
      <c r="D206" s="231"/>
      <c r="E206" s="268"/>
      <c r="F206" s="215" t="str">
        <f t="shared" ref="F206:F269" si="6">IF($D$10=$A$9,"N/A",$D$10)</f>
        <v>N/A</v>
      </c>
      <c r="G206" s="6"/>
      <c r="AA206" s="15" t="str">
        <f t="shared" ref="AA206:AA269" si="7">TRIM($D206)</f>
        <v/>
      </c>
      <c r="AB206" s="15" t="str">
        <f>IF(LEN($AA206)=0,"N",IF(LEN($AA206)&gt;1,"Error -- Availability entered in an incorrect format",IF($AA206='Control Panel'!$F$36,$AA206,IF($AA206='Control Panel'!$F$37,$AA206,IF($AA206='Control Panel'!$F$38,$AA206,IF($AA206='Control Panel'!$F$39,$AA206,IF($AA206='Control Panel'!$F$40,$AA206,IF($AA206='Control Panel'!$F$41,$AA206,"Error -- Availability entered in an incorrect format"))))))))</f>
        <v>N</v>
      </c>
    </row>
    <row r="207" spans="1:28" s="15" customFormat="1" ht="45" x14ac:dyDescent="0.25">
      <c r="A207" s="7">
        <v>195</v>
      </c>
      <c r="B207" s="10" t="s">
        <v>4203</v>
      </c>
      <c r="C207" s="14" t="s">
        <v>5</v>
      </c>
      <c r="D207" s="231"/>
      <c r="E207" s="268"/>
      <c r="F207" s="215" t="str">
        <f t="shared" si="6"/>
        <v>N/A</v>
      </c>
      <c r="G207" s="6"/>
      <c r="AA207" s="15" t="str">
        <f t="shared" si="7"/>
        <v/>
      </c>
      <c r="AB207" s="15" t="str">
        <f>IF(LEN($AA207)=0,"N",IF(LEN($AA207)&gt;1,"Error -- Availability entered in an incorrect format",IF($AA207='Control Panel'!$F$36,$AA207,IF($AA207='Control Panel'!$F$37,$AA207,IF($AA207='Control Panel'!$F$38,$AA207,IF($AA207='Control Panel'!$F$39,$AA207,IF($AA207='Control Panel'!$F$40,$AA207,IF($AA207='Control Panel'!$F$41,$AA207,"Error -- Availability entered in an incorrect format"))))))))</f>
        <v>N</v>
      </c>
    </row>
    <row r="208" spans="1:28" s="15" customFormat="1" ht="30" x14ac:dyDescent="0.25">
      <c r="A208" s="7">
        <v>196</v>
      </c>
      <c r="B208" s="10" t="s">
        <v>4204</v>
      </c>
      <c r="C208" s="14" t="s">
        <v>5</v>
      </c>
      <c r="D208" s="231"/>
      <c r="E208" s="268"/>
      <c r="F208" s="215" t="str">
        <f t="shared" si="6"/>
        <v>N/A</v>
      </c>
      <c r="G208" s="6"/>
      <c r="AA208" s="15" t="str">
        <f t="shared" si="7"/>
        <v/>
      </c>
      <c r="AB208" s="15" t="str">
        <f>IF(LEN($AA208)=0,"N",IF(LEN($AA208)&gt;1,"Error -- Availability entered in an incorrect format",IF($AA208='Control Panel'!$F$36,$AA208,IF($AA208='Control Panel'!$F$37,$AA208,IF($AA208='Control Panel'!$F$38,$AA208,IF($AA208='Control Panel'!$F$39,$AA208,IF($AA208='Control Panel'!$F$40,$AA208,IF($AA208='Control Panel'!$F$41,$AA208,"Error -- Availability entered in an incorrect format"))))))))</f>
        <v>N</v>
      </c>
    </row>
    <row r="209" spans="1:28" s="15" customFormat="1" ht="30" x14ac:dyDescent="0.25">
      <c r="A209" s="7">
        <v>197</v>
      </c>
      <c r="B209" s="10" t="s">
        <v>4205</v>
      </c>
      <c r="C209" s="14" t="s">
        <v>5</v>
      </c>
      <c r="D209" s="231"/>
      <c r="E209" s="268"/>
      <c r="F209" s="215" t="str">
        <f t="shared" si="6"/>
        <v>N/A</v>
      </c>
      <c r="G209" s="6"/>
      <c r="AA209" s="15" t="str">
        <f t="shared" si="7"/>
        <v/>
      </c>
      <c r="AB209" s="15" t="str">
        <f>IF(LEN($AA209)=0,"N",IF(LEN($AA209)&gt;1,"Error -- Availability entered in an incorrect format",IF($AA209='Control Panel'!$F$36,$AA209,IF($AA209='Control Panel'!$F$37,$AA209,IF($AA209='Control Panel'!$F$38,$AA209,IF($AA209='Control Panel'!$F$39,$AA209,IF($AA209='Control Panel'!$F$40,$AA209,IF($AA209='Control Panel'!$F$41,$AA209,"Error -- Availability entered in an incorrect format"))))))))</f>
        <v>N</v>
      </c>
    </row>
    <row r="210" spans="1:28" s="15" customFormat="1" ht="30" x14ac:dyDescent="0.25">
      <c r="A210" s="7">
        <v>198</v>
      </c>
      <c r="B210" s="10" t="s">
        <v>4206</v>
      </c>
      <c r="C210" s="14" t="s">
        <v>5</v>
      </c>
      <c r="D210" s="231"/>
      <c r="E210" s="268"/>
      <c r="F210" s="215" t="str">
        <f t="shared" si="6"/>
        <v>N/A</v>
      </c>
      <c r="G210" s="6"/>
      <c r="AA210" s="15" t="str">
        <f t="shared" si="7"/>
        <v/>
      </c>
      <c r="AB210" s="15" t="str">
        <f>IF(LEN($AA210)=0,"N",IF(LEN($AA210)&gt;1,"Error -- Availability entered in an incorrect format",IF($AA210='Control Panel'!$F$36,$AA210,IF($AA210='Control Panel'!$F$37,$AA210,IF($AA210='Control Panel'!$F$38,$AA210,IF($AA210='Control Panel'!$F$39,$AA210,IF($AA210='Control Panel'!$F$40,$AA210,IF($AA210='Control Panel'!$F$41,$AA210,"Error -- Availability entered in an incorrect format"))))))))</f>
        <v>N</v>
      </c>
    </row>
    <row r="211" spans="1:28" s="15" customFormat="1" ht="30" x14ac:dyDescent="0.25">
      <c r="A211" s="7">
        <v>199</v>
      </c>
      <c r="B211" s="10" t="s">
        <v>4207</v>
      </c>
      <c r="C211" s="14" t="s">
        <v>5</v>
      </c>
      <c r="D211" s="231"/>
      <c r="E211" s="268"/>
      <c r="F211" s="215" t="str">
        <f t="shared" si="6"/>
        <v>N/A</v>
      </c>
      <c r="G211" s="6"/>
      <c r="AA211" s="15" t="str">
        <f t="shared" si="7"/>
        <v/>
      </c>
      <c r="AB211" s="15" t="str">
        <f>IF(LEN($AA211)=0,"N",IF(LEN($AA211)&gt;1,"Error -- Availability entered in an incorrect format",IF($AA211='Control Panel'!$F$36,$AA211,IF($AA211='Control Panel'!$F$37,$AA211,IF($AA211='Control Panel'!$F$38,$AA211,IF($AA211='Control Panel'!$F$39,$AA211,IF($AA211='Control Panel'!$F$40,$AA211,IF($AA211='Control Panel'!$F$41,$AA211,"Error -- Availability entered in an incorrect format"))))))))</f>
        <v>N</v>
      </c>
    </row>
    <row r="212" spans="1:28" s="15" customFormat="1" ht="45" x14ac:dyDescent="0.25">
      <c r="A212" s="7">
        <v>200</v>
      </c>
      <c r="B212" s="10" t="s">
        <v>4208</v>
      </c>
      <c r="C212" s="14" t="s">
        <v>5</v>
      </c>
      <c r="D212" s="231"/>
      <c r="E212" s="268"/>
      <c r="F212" s="215" t="str">
        <f t="shared" si="6"/>
        <v>N/A</v>
      </c>
      <c r="G212" s="6"/>
      <c r="AA212" s="15" t="str">
        <f t="shared" si="7"/>
        <v/>
      </c>
      <c r="AB212" s="15" t="str">
        <f>IF(LEN($AA212)=0,"N",IF(LEN($AA212)&gt;1,"Error -- Availability entered in an incorrect format",IF($AA212='Control Panel'!$F$36,$AA212,IF($AA212='Control Panel'!$F$37,$AA212,IF($AA212='Control Panel'!$F$38,$AA212,IF($AA212='Control Panel'!$F$39,$AA212,IF($AA212='Control Panel'!$F$40,$AA212,IF($AA212='Control Panel'!$F$41,$AA212,"Error -- Availability entered in an incorrect format"))))))))</f>
        <v>N</v>
      </c>
    </row>
    <row r="213" spans="1:28" s="15" customFormat="1" ht="30" x14ac:dyDescent="0.25">
      <c r="A213" s="7">
        <v>201</v>
      </c>
      <c r="B213" s="10" t="s">
        <v>4209</v>
      </c>
      <c r="C213" s="14" t="s">
        <v>5</v>
      </c>
      <c r="D213" s="231"/>
      <c r="E213" s="268"/>
      <c r="F213" s="215" t="str">
        <f t="shared" si="6"/>
        <v>N/A</v>
      </c>
      <c r="G213" s="6"/>
      <c r="AA213" s="15" t="str">
        <f t="shared" si="7"/>
        <v/>
      </c>
      <c r="AB213" s="15" t="str">
        <f>IF(LEN($AA213)=0,"N",IF(LEN($AA213)&gt;1,"Error -- Availability entered in an incorrect format",IF($AA213='Control Panel'!$F$36,$AA213,IF($AA213='Control Panel'!$F$37,$AA213,IF($AA213='Control Panel'!$F$38,$AA213,IF($AA213='Control Panel'!$F$39,$AA213,IF($AA213='Control Panel'!$F$40,$AA213,IF($AA213='Control Panel'!$F$41,$AA213,"Error -- Availability entered in an incorrect format"))))))))</f>
        <v>N</v>
      </c>
    </row>
    <row r="214" spans="1:28" s="15" customFormat="1" ht="30" x14ac:dyDescent="0.25">
      <c r="A214" s="7">
        <v>202</v>
      </c>
      <c r="B214" s="10" t="s">
        <v>4210</v>
      </c>
      <c r="C214" s="14" t="s">
        <v>5</v>
      </c>
      <c r="D214" s="231"/>
      <c r="E214" s="268"/>
      <c r="F214" s="215" t="str">
        <f t="shared" si="6"/>
        <v>N/A</v>
      </c>
      <c r="G214" s="6"/>
      <c r="AA214" s="15" t="str">
        <f t="shared" si="7"/>
        <v/>
      </c>
      <c r="AB214" s="15" t="str">
        <f>IF(LEN($AA214)=0,"N",IF(LEN($AA214)&gt;1,"Error -- Availability entered in an incorrect format",IF($AA214='Control Panel'!$F$36,$AA214,IF($AA214='Control Panel'!$F$37,$AA214,IF($AA214='Control Panel'!$F$38,$AA214,IF($AA214='Control Panel'!$F$39,$AA214,IF($AA214='Control Panel'!$F$40,$AA214,IF($AA214='Control Panel'!$F$41,$AA214,"Error -- Availability entered in an incorrect format"))))))))</f>
        <v>N</v>
      </c>
    </row>
    <row r="215" spans="1:28" s="15" customFormat="1" ht="45" x14ac:dyDescent="0.25">
      <c r="A215" s="7">
        <v>203</v>
      </c>
      <c r="B215" s="10" t="s">
        <v>4211</v>
      </c>
      <c r="C215" s="14" t="s">
        <v>5</v>
      </c>
      <c r="D215" s="231"/>
      <c r="E215" s="268"/>
      <c r="F215" s="215" t="str">
        <f t="shared" si="6"/>
        <v>N/A</v>
      </c>
      <c r="G215" s="6"/>
      <c r="AA215" s="15" t="str">
        <f t="shared" si="7"/>
        <v/>
      </c>
      <c r="AB215" s="15" t="str">
        <f>IF(LEN($AA215)=0,"N",IF(LEN($AA215)&gt;1,"Error -- Availability entered in an incorrect format",IF($AA215='Control Panel'!$F$36,$AA215,IF($AA215='Control Panel'!$F$37,$AA215,IF($AA215='Control Panel'!$F$38,$AA215,IF($AA215='Control Panel'!$F$39,$AA215,IF($AA215='Control Panel'!$F$40,$AA215,IF($AA215='Control Panel'!$F$41,$AA215,"Error -- Availability entered in an incorrect format"))))))))</f>
        <v>N</v>
      </c>
    </row>
    <row r="216" spans="1:28" s="15" customFormat="1" ht="30" x14ac:dyDescent="0.25">
      <c r="A216" s="7">
        <v>204</v>
      </c>
      <c r="B216" s="10" t="s">
        <v>4212</v>
      </c>
      <c r="C216" s="14" t="s">
        <v>5</v>
      </c>
      <c r="D216" s="231"/>
      <c r="E216" s="268"/>
      <c r="F216" s="215" t="str">
        <f t="shared" si="6"/>
        <v>N/A</v>
      </c>
      <c r="G216" s="6"/>
      <c r="AA216" s="15" t="str">
        <f t="shared" si="7"/>
        <v/>
      </c>
      <c r="AB216" s="15" t="str">
        <f>IF(LEN($AA216)=0,"N",IF(LEN($AA216)&gt;1,"Error -- Availability entered in an incorrect format",IF($AA216='Control Panel'!$F$36,$AA216,IF($AA216='Control Panel'!$F$37,$AA216,IF($AA216='Control Panel'!$F$38,$AA216,IF($AA216='Control Panel'!$F$39,$AA216,IF($AA216='Control Panel'!$F$40,$AA216,IF($AA216='Control Panel'!$F$41,$AA216,"Error -- Availability entered in an incorrect format"))))))))</f>
        <v>N</v>
      </c>
    </row>
    <row r="217" spans="1:28" s="15" customFormat="1" ht="30" x14ac:dyDescent="0.25">
      <c r="A217" s="7">
        <v>205</v>
      </c>
      <c r="B217" s="297" t="s">
        <v>4213</v>
      </c>
      <c r="C217" s="14" t="s">
        <v>5</v>
      </c>
      <c r="D217" s="231"/>
      <c r="E217" s="268"/>
      <c r="F217" s="215" t="str">
        <f t="shared" si="6"/>
        <v>N/A</v>
      </c>
      <c r="G217" s="6"/>
      <c r="AA217" s="15" t="str">
        <f t="shared" si="7"/>
        <v/>
      </c>
      <c r="AB217" s="15" t="str">
        <f>IF(LEN($AA217)=0,"N",IF(LEN($AA217)&gt;1,"Error -- Availability entered in an incorrect format",IF($AA217='Control Panel'!$F$36,$AA217,IF($AA217='Control Panel'!$F$37,$AA217,IF($AA217='Control Panel'!$F$38,$AA217,IF($AA217='Control Panel'!$F$39,$AA217,IF($AA217='Control Panel'!$F$40,$AA217,IF($AA217='Control Panel'!$F$41,$AA217,"Error -- Availability entered in an incorrect format"))))))))</f>
        <v>N</v>
      </c>
    </row>
    <row r="218" spans="1:28" s="15" customFormat="1" ht="45" x14ac:dyDescent="0.25">
      <c r="A218" s="7">
        <v>206</v>
      </c>
      <c r="B218" s="297" t="s">
        <v>4214</v>
      </c>
      <c r="C218" s="14" t="s">
        <v>5</v>
      </c>
      <c r="D218" s="231"/>
      <c r="E218" s="268"/>
      <c r="F218" s="215" t="str">
        <f t="shared" si="6"/>
        <v>N/A</v>
      </c>
      <c r="G218" s="6"/>
      <c r="AA218" s="15" t="str">
        <f t="shared" si="7"/>
        <v/>
      </c>
      <c r="AB218" s="15" t="str">
        <f>IF(LEN($AA218)=0,"N",IF(LEN($AA218)&gt;1,"Error -- Availability entered in an incorrect format",IF($AA218='Control Panel'!$F$36,$AA218,IF($AA218='Control Panel'!$F$37,$AA218,IF($AA218='Control Panel'!$F$38,$AA218,IF($AA218='Control Panel'!$F$39,$AA218,IF($AA218='Control Panel'!$F$40,$AA218,IF($AA218='Control Panel'!$F$41,$AA218,"Error -- Availability entered in an incorrect format"))))))))</f>
        <v>N</v>
      </c>
    </row>
    <row r="219" spans="1:28" s="15" customFormat="1" ht="30" x14ac:dyDescent="0.25">
      <c r="A219" s="7">
        <v>207</v>
      </c>
      <c r="B219" s="297" t="s">
        <v>4215</v>
      </c>
      <c r="C219" s="14" t="s">
        <v>5</v>
      </c>
      <c r="D219" s="231"/>
      <c r="E219" s="268"/>
      <c r="F219" s="215" t="str">
        <f t="shared" si="6"/>
        <v>N/A</v>
      </c>
      <c r="G219" s="6"/>
      <c r="AA219" s="15" t="str">
        <f t="shared" si="7"/>
        <v/>
      </c>
      <c r="AB219" s="15" t="str">
        <f>IF(LEN($AA219)=0,"N",IF(LEN($AA219)&gt;1,"Error -- Availability entered in an incorrect format",IF($AA219='Control Panel'!$F$36,$AA219,IF($AA219='Control Panel'!$F$37,$AA219,IF($AA219='Control Panel'!$F$38,$AA219,IF($AA219='Control Panel'!$F$39,$AA219,IF($AA219='Control Panel'!$F$40,$AA219,IF($AA219='Control Panel'!$F$41,$AA219,"Error -- Availability entered in an incorrect format"))))))))</f>
        <v>N</v>
      </c>
    </row>
    <row r="220" spans="1:28" s="15" customFormat="1" ht="30" x14ac:dyDescent="0.25">
      <c r="A220" s="7">
        <v>208</v>
      </c>
      <c r="B220" s="10" t="s">
        <v>4216</v>
      </c>
      <c r="C220" s="14" t="s">
        <v>5</v>
      </c>
      <c r="D220" s="231"/>
      <c r="E220" s="268"/>
      <c r="F220" s="215" t="str">
        <f t="shared" si="6"/>
        <v>N/A</v>
      </c>
      <c r="G220" s="6"/>
      <c r="AA220" s="15" t="str">
        <f t="shared" si="7"/>
        <v/>
      </c>
      <c r="AB220" s="15" t="str">
        <f>IF(LEN($AA220)=0,"N",IF(LEN($AA220)&gt;1,"Error -- Availability entered in an incorrect format",IF($AA220='Control Panel'!$F$36,$AA220,IF($AA220='Control Panel'!$F$37,$AA220,IF($AA220='Control Panel'!$F$38,$AA220,IF($AA220='Control Panel'!$F$39,$AA220,IF($AA220='Control Panel'!$F$40,$AA220,IF($AA220='Control Panel'!$F$41,$AA220,"Error -- Availability entered in an incorrect format"))))))))</f>
        <v>N</v>
      </c>
    </row>
    <row r="221" spans="1:28" s="15" customFormat="1" ht="30" x14ac:dyDescent="0.25">
      <c r="A221" s="7">
        <v>209</v>
      </c>
      <c r="B221" s="10" t="s">
        <v>4217</v>
      </c>
      <c r="C221" s="14" t="s">
        <v>5</v>
      </c>
      <c r="D221" s="231"/>
      <c r="E221" s="268"/>
      <c r="F221" s="215" t="str">
        <f t="shared" si="6"/>
        <v>N/A</v>
      </c>
      <c r="G221" s="6"/>
      <c r="AA221" s="15" t="str">
        <f t="shared" si="7"/>
        <v/>
      </c>
      <c r="AB221" s="15" t="str">
        <f>IF(LEN($AA221)=0,"N",IF(LEN($AA221)&gt;1,"Error -- Availability entered in an incorrect format",IF($AA221='Control Panel'!$F$36,$AA221,IF($AA221='Control Panel'!$F$37,$AA221,IF($AA221='Control Panel'!$F$38,$AA221,IF($AA221='Control Panel'!$F$39,$AA221,IF($AA221='Control Panel'!$F$40,$AA221,IF($AA221='Control Panel'!$F$41,$AA221,"Error -- Availability entered in an incorrect format"))))))))</f>
        <v>N</v>
      </c>
    </row>
    <row r="222" spans="1:28" s="15" customFormat="1" ht="45" x14ac:dyDescent="0.25">
      <c r="A222" s="7">
        <v>210</v>
      </c>
      <c r="B222" s="10" t="s">
        <v>4218</v>
      </c>
      <c r="C222" s="14" t="s">
        <v>5</v>
      </c>
      <c r="D222" s="231"/>
      <c r="E222" s="268"/>
      <c r="F222" s="215" t="str">
        <f t="shared" si="6"/>
        <v>N/A</v>
      </c>
      <c r="G222" s="6"/>
      <c r="AA222" s="15" t="str">
        <f t="shared" si="7"/>
        <v/>
      </c>
      <c r="AB222" s="15" t="str">
        <f>IF(LEN($AA222)=0,"N",IF(LEN($AA222)&gt;1,"Error -- Availability entered in an incorrect format",IF($AA222='Control Panel'!$F$36,$AA222,IF($AA222='Control Panel'!$F$37,$AA222,IF($AA222='Control Panel'!$F$38,$AA222,IF($AA222='Control Panel'!$F$39,$AA222,IF($AA222='Control Panel'!$F$40,$AA222,IF($AA222='Control Panel'!$F$41,$AA222,"Error -- Availability entered in an incorrect format"))))))))</f>
        <v>N</v>
      </c>
    </row>
    <row r="223" spans="1:28" s="15" customFormat="1" x14ac:dyDescent="0.25">
      <c r="A223" s="7">
        <v>211</v>
      </c>
      <c r="B223" s="266" t="s">
        <v>4219</v>
      </c>
      <c r="C223" s="14"/>
      <c r="D223" s="231"/>
      <c r="E223" s="268"/>
      <c r="F223" s="215" t="str">
        <f t="shared" si="6"/>
        <v>N/A</v>
      </c>
      <c r="G223" s="6"/>
      <c r="AA223" s="15" t="str">
        <f t="shared" si="7"/>
        <v/>
      </c>
      <c r="AB223" s="15" t="str">
        <f>IF(LEN($AA223)=0,"N",IF(LEN($AA223)&gt;1,"Error -- Availability entered in an incorrect format",IF($AA223='Control Panel'!$F$36,$AA223,IF($AA223='Control Panel'!$F$37,$AA223,IF($AA223='Control Panel'!$F$38,$AA223,IF($AA223='Control Panel'!$F$39,$AA223,IF($AA223='Control Panel'!$F$40,$AA223,IF($AA223='Control Panel'!$F$41,$AA223,"Error -- Availability entered in an incorrect format"))))))))</f>
        <v>N</v>
      </c>
    </row>
    <row r="224" spans="1:28" s="15" customFormat="1" ht="30" x14ac:dyDescent="0.25">
      <c r="A224" s="7">
        <v>212</v>
      </c>
      <c r="B224" s="297" t="s">
        <v>4220</v>
      </c>
      <c r="C224" s="14" t="s">
        <v>5</v>
      </c>
      <c r="D224" s="231"/>
      <c r="E224" s="268"/>
      <c r="F224" s="215" t="str">
        <f t="shared" si="6"/>
        <v>N/A</v>
      </c>
      <c r="G224" s="6"/>
      <c r="AA224" s="15" t="str">
        <f t="shared" si="7"/>
        <v/>
      </c>
      <c r="AB224" s="15" t="str">
        <f>IF(LEN($AA224)=0,"N",IF(LEN($AA224)&gt;1,"Error -- Availability entered in an incorrect format",IF($AA224='Control Panel'!$F$36,$AA224,IF($AA224='Control Panel'!$F$37,$AA224,IF($AA224='Control Panel'!$F$38,$AA224,IF($AA224='Control Panel'!$F$39,$AA224,IF($AA224='Control Panel'!$F$40,$AA224,IF($AA224='Control Panel'!$F$41,$AA224,"Error -- Availability entered in an incorrect format"))))))))</f>
        <v>N</v>
      </c>
    </row>
    <row r="225" spans="1:28" s="15" customFormat="1" ht="30" x14ac:dyDescent="0.25">
      <c r="A225" s="7">
        <v>213</v>
      </c>
      <c r="B225" s="10" t="s">
        <v>4221</v>
      </c>
      <c r="C225" s="14" t="s">
        <v>5</v>
      </c>
      <c r="D225" s="231"/>
      <c r="E225" s="268"/>
      <c r="F225" s="215" t="str">
        <f t="shared" si="6"/>
        <v>N/A</v>
      </c>
      <c r="G225" s="6"/>
      <c r="AA225" s="15" t="str">
        <f t="shared" si="7"/>
        <v/>
      </c>
      <c r="AB225" s="15" t="str">
        <f>IF(LEN($AA225)=0,"N",IF(LEN($AA225)&gt;1,"Error -- Availability entered in an incorrect format",IF($AA225='Control Panel'!$F$36,$AA225,IF($AA225='Control Panel'!$F$37,$AA225,IF($AA225='Control Panel'!$F$38,$AA225,IF($AA225='Control Panel'!$F$39,$AA225,IF($AA225='Control Panel'!$F$40,$AA225,IF($AA225='Control Panel'!$F$41,$AA225,"Error -- Availability entered in an incorrect format"))))))))</f>
        <v>N</v>
      </c>
    </row>
    <row r="226" spans="1:28" s="15" customFormat="1" ht="30" x14ac:dyDescent="0.25">
      <c r="A226" s="7">
        <v>214</v>
      </c>
      <c r="B226" s="10" t="s">
        <v>4222</v>
      </c>
      <c r="C226" s="14" t="s">
        <v>5</v>
      </c>
      <c r="D226" s="231"/>
      <c r="E226" s="268"/>
      <c r="F226" s="215" t="str">
        <f t="shared" si="6"/>
        <v>N/A</v>
      </c>
      <c r="G226" s="6"/>
      <c r="AA226" s="15" t="str">
        <f t="shared" si="7"/>
        <v/>
      </c>
      <c r="AB226" s="15" t="str">
        <f>IF(LEN($AA226)=0,"N",IF(LEN($AA226)&gt;1,"Error -- Availability entered in an incorrect format",IF($AA226='Control Panel'!$F$36,$AA226,IF($AA226='Control Panel'!$F$37,$AA226,IF($AA226='Control Panel'!$F$38,$AA226,IF($AA226='Control Panel'!$F$39,$AA226,IF($AA226='Control Panel'!$F$40,$AA226,IF($AA226='Control Panel'!$F$41,$AA226,"Error -- Availability entered in an incorrect format"))))))))</f>
        <v>N</v>
      </c>
    </row>
    <row r="227" spans="1:28" s="15" customFormat="1" x14ac:dyDescent="0.25">
      <c r="A227" s="7">
        <v>215</v>
      </c>
      <c r="B227" s="264" t="s">
        <v>4223</v>
      </c>
      <c r="C227" s="14" t="s">
        <v>5</v>
      </c>
      <c r="D227" s="231"/>
      <c r="E227" s="268"/>
      <c r="F227" s="215" t="str">
        <f t="shared" si="6"/>
        <v>N/A</v>
      </c>
      <c r="G227" s="6"/>
      <c r="AA227" s="15" t="str">
        <f t="shared" si="7"/>
        <v/>
      </c>
      <c r="AB227" s="15" t="str">
        <f>IF(LEN($AA227)=0,"N",IF(LEN($AA227)&gt;1,"Error -- Availability entered in an incorrect format",IF($AA227='Control Panel'!$F$36,$AA227,IF($AA227='Control Panel'!$F$37,$AA227,IF($AA227='Control Panel'!$F$38,$AA227,IF($AA227='Control Panel'!$F$39,$AA227,IF($AA227='Control Panel'!$F$40,$AA227,IF($AA227='Control Panel'!$F$41,$AA227,"Error -- Availability entered in an incorrect format"))))))))</f>
        <v>N</v>
      </c>
    </row>
    <row r="228" spans="1:28" s="15" customFormat="1" x14ac:dyDescent="0.25">
      <c r="A228" s="7">
        <v>216</v>
      </c>
      <c r="B228" s="264" t="s">
        <v>4224</v>
      </c>
      <c r="C228" s="14" t="s">
        <v>5</v>
      </c>
      <c r="D228" s="231"/>
      <c r="E228" s="268"/>
      <c r="F228" s="215" t="str">
        <f t="shared" si="6"/>
        <v>N/A</v>
      </c>
      <c r="G228" s="6"/>
      <c r="AA228" s="15" t="str">
        <f t="shared" si="7"/>
        <v/>
      </c>
      <c r="AB228" s="15" t="str">
        <f>IF(LEN($AA228)=0,"N",IF(LEN($AA228)&gt;1,"Error -- Availability entered in an incorrect format",IF($AA228='Control Panel'!$F$36,$AA228,IF($AA228='Control Panel'!$F$37,$AA228,IF($AA228='Control Panel'!$F$38,$AA228,IF($AA228='Control Panel'!$F$39,$AA228,IF($AA228='Control Panel'!$F$40,$AA228,IF($AA228='Control Panel'!$F$41,$AA228,"Error -- Availability entered in an incorrect format"))))))))</f>
        <v>N</v>
      </c>
    </row>
    <row r="229" spans="1:28" s="15" customFormat="1" x14ac:dyDescent="0.25">
      <c r="A229" s="7">
        <v>217</v>
      </c>
      <c r="B229" s="264" t="s">
        <v>4225</v>
      </c>
      <c r="C229" s="14" t="s">
        <v>5</v>
      </c>
      <c r="D229" s="231"/>
      <c r="E229" s="268"/>
      <c r="F229" s="215" t="str">
        <f t="shared" si="6"/>
        <v>N/A</v>
      </c>
      <c r="G229" s="6"/>
      <c r="AA229" s="15" t="str">
        <f t="shared" si="7"/>
        <v/>
      </c>
      <c r="AB229" s="15" t="str">
        <f>IF(LEN($AA229)=0,"N",IF(LEN($AA229)&gt;1,"Error -- Availability entered in an incorrect format",IF($AA229='Control Panel'!$F$36,$AA229,IF($AA229='Control Panel'!$F$37,$AA229,IF($AA229='Control Panel'!$F$38,$AA229,IF($AA229='Control Panel'!$F$39,$AA229,IF($AA229='Control Panel'!$F$40,$AA229,IF($AA229='Control Panel'!$F$41,$AA229,"Error -- Availability entered in an incorrect format"))))))))</f>
        <v>N</v>
      </c>
    </row>
    <row r="230" spans="1:28" s="15" customFormat="1" ht="30" x14ac:dyDescent="0.25">
      <c r="A230" s="7">
        <v>218</v>
      </c>
      <c r="B230" s="10" t="s">
        <v>4226</v>
      </c>
      <c r="C230" s="14" t="s">
        <v>5</v>
      </c>
      <c r="D230" s="231"/>
      <c r="E230" s="268"/>
      <c r="F230" s="215" t="str">
        <f t="shared" si="6"/>
        <v>N/A</v>
      </c>
      <c r="G230" s="6"/>
      <c r="AA230" s="15" t="str">
        <f t="shared" si="7"/>
        <v/>
      </c>
      <c r="AB230" s="15" t="str">
        <f>IF(LEN($AA230)=0,"N",IF(LEN($AA230)&gt;1,"Error -- Availability entered in an incorrect format",IF($AA230='Control Panel'!$F$36,$AA230,IF($AA230='Control Panel'!$F$37,$AA230,IF($AA230='Control Panel'!$F$38,$AA230,IF($AA230='Control Panel'!$F$39,$AA230,IF($AA230='Control Panel'!$F$40,$AA230,IF($AA230='Control Panel'!$F$41,$AA230,"Error -- Availability entered in an incorrect format"))))))))</f>
        <v>N</v>
      </c>
    </row>
    <row r="231" spans="1:28" s="15" customFormat="1" ht="30" x14ac:dyDescent="0.25">
      <c r="A231" s="7">
        <v>219</v>
      </c>
      <c r="B231" s="10" t="s">
        <v>4227</v>
      </c>
      <c r="C231" s="14" t="s">
        <v>5</v>
      </c>
      <c r="D231" s="231"/>
      <c r="E231" s="268"/>
      <c r="F231" s="215" t="str">
        <f t="shared" si="6"/>
        <v>N/A</v>
      </c>
      <c r="G231" s="6"/>
      <c r="AA231" s="15" t="str">
        <f t="shared" si="7"/>
        <v/>
      </c>
      <c r="AB231" s="15" t="str">
        <f>IF(LEN($AA231)=0,"N",IF(LEN($AA231)&gt;1,"Error -- Availability entered in an incorrect format",IF($AA231='Control Panel'!$F$36,$AA231,IF($AA231='Control Panel'!$F$37,$AA231,IF($AA231='Control Panel'!$F$38,$AA231,IF($AA231='Control Panel'!$F$39,$AA231,IF($AA231='Control Panel'!$F$40,$AA231,IF($AA231='Control Panel'!$F$41,$AA231,"Error -- Availability entered in an incorrect format"))))))))</f>
        <v>N</v>
      </c>
    </row>
    <row r="232" spans="1:28" s="15" customFormat="1" x14ac:dyDescent="0.25">
      <c r="A232" s="7">
        <v>220</v>
      </c>
      <c r="B232" s="10" t="s">
        <v>4228</v>
      </c>
      <c r="C232" s="14" t="s">
        <v>5</v>
      </c>
      <c r="D232" s="231"/>
      <c r="E232" s="268"/>
      <c r="F232" s="215" t="str">
        <f t="shared" si="6"/>
        <v>N/A</v>
      </c>
      <c r="G232" s="6"/>
      <c r="AA232" s="15" t="str">
        <f t="shared" si="7"/>
        <v/>
      </c>
      <c r="AB232" s="15" t="str">
        <f>IF(LEN($AA232)=0,"N",IF(LEN($AA232)&gt;1,"Error -- Availability entered in an incorrect format",IF($AA232='Control Panel'!$F$36,$AA232,IF($AA232='Control Panel'!$F$37,$AA232,IF($AA232='Control Panel'!$F$38,$AA232,IF($AA232='Control Panel'!$F$39,$AA232,IF($AA232='Control Panel'!$F$40,$AA232,IF($AA232='Control Panel'!$F$41,$AA232,"Error -- Availability entered in an incorrect format"))))))))</f>
        <v>N</v>
      </c>
    </row>
    <row r="233" spans="1:28" s="15" customFormat="1" ht="30" x14ac:dyDescent="0.25">
      <c r="A233" s="7">
        <v>221</v>
      </c>
      <c r="B233" s="10" t="s">
        <v>4229</v>
      </c>
      <c r="C233" s="14" t="s">
        <v>5</v>
      </c>
      <c r="D233" s="231"/>
      <c r="E233" s="268"/>
      <c r="F233" s="215" t="str">
        <f t="shared" si="6"/>
        <v>N/A</v>
      </c>
      <c r="G233" s="6"/>
      <c r="AA233" s="15" t="str">
        <f t="shared" si="7"/>
        <v/>
      </c>
      <c r="AB233" s="15" t="str">
        <f>IF(LEN($AA233)=0,"N",IF(LEN($AA233)&gt;1,"Error -- Availability entered in an incorrect format",IF($AA233='Control Panel'!$F$36,$AA233,IF($AA233='Control Panel'!$F$37,$AA233,IF($AA233='Control Panel'!$F$38,$AA233,IF($AA233='Control Panel'!$F$39,$AA233,IF($AA233='Control Panel'!$F$40,$AA233,IF($AA233='Control Panel'!$F$41,$AA233,"Error -- Availability entered in an incorrect format"))))))))</f>
        <v>N</v>
      </c>
    </row>
    <row r="234" spans="1:28" s="15" customFormat="1" ht="30" x14ac:dyDescent="0.25">
      <c r="A234" s="7">
        <v>222</v>
      </c>
      <c r="B234" s="297" t="s">
        <v>4230</v>
      </c>
      <c r="C234" s="14" t="s">
        <v>5</v>
      </c>
      <c r="D234" s="231"/>
      <c r="E234" s="268"/>
      <c r="F234" s="215" t="str">
        <f t="shared" si="6"/>
        <v>N/A</v>
      </c>
      <c r="G234" s="6"/>
      <c r="AA234" s="15" t="str">
        <f t="shared" si="7"/>
        <v/>
      </c>
      <c r="AB234" s="15" t="str">
        <f>IF(LEN($AA234)=0,"N",IF(LEN($AA234)&gt;1,"Error -- Availability entered in an incorrect format",IF($AA234='Control Panel'!$F$36,$AA234,IF($AA234='Control Panel'!$F$37,$AA234,IF($AA234='Control Panel'!$F$38,$AA234,IF($AA234='Control Panel'!$F$39,$AA234,IF($AA234='Control Panel'!$F$40,$AA234,IF($AA234='Control Panel'!$F$41,$AA234,"Error -- Availability entered in an incorrect format"))))))))</f>
        <v>N</v>
      </c>
    </row>
    <row r="235" spans="1:28" s="15" customFormat="1" x14ac:dyDescent="0.25">
      <c r="A235" s="7">
        <v>223</v>
      </c>
      <c r="B235" s="10" t="s">
        <v>4231</v>
      </c>
      <c r="C235" s="14" t="s">
        <v>5</v>
      </c>
      <c r="D235" s="231"/>
      <c r="E235" s="268"/>
      <c r="F235" s="215" t="str">
        <f t="shared" si="6"/>
        <v>N/A</v>
      </c>
      <c r="G235" s="6"/>
      <c r="AA235" s="15" t="str">
        <f t="shared" si="7"/>
        <v/>
      </c>
      <c r="AB235" s="15" t="str">
        <f>IF(LEN($AA235)=0,"N",IF(LEN($AA235)&gt;1,"Error -- Availability entered in an incorrect format",IF($AA235='Control Panel'!$F$36,$AA235,IF($AA235='Control Panel'!$F$37,$AA235,IF($AA235='Control Panel'!$F$38,$AA235,IF($AA235='Control Panel'!$F$39,$AA235,IF($AA235='Control Panel'!$F$40,$AA235,IF($AA235='Control Panel'!$F$41,$AA235,"Error -- Availability entered in an incorrect format"))))))))</f>
        <v>N</v>
      </c>
    </row>
    <row r="236" spans="1:28" s="15" customFormat="1" ht="75" x14ac:dyDescent="0.25">
      <c r="A236" s="7">
        <v>224</v>
      </c>
      <c r="B236" s="10" t="s">
        <v>4232</v>
      </c>
      <c r="C236" s="14" t="s">
        <v>5</v>
      </c>
      <c r="D236" s="231"/>
      <c r="E236" s="268"/>
      <c r="F236" s="215" t="str">
        <f t="shared" si="6"/>
        <v>N/A</v>
      </c>
      <c r="G236" s="6"/>
      <c r="AA236" s="15" t="str">
        <f t="shared" si="7"/>
        <v/>
      </c>
      <c r="AB236" s="15" t="str">
        <f>IF(LEN($AA236)=0,"N",IF(LEN($AA236)&gt;1,"Error -- Availability entered in an incorrect format",IF($AA236='Control Panel'!$F$36,$AA236,IF($AA236='Control Panel'!$F$37,$AA236,IF($AA236='Control Panel'!$F$38,$AA236,IF($AA236='Control Panel'!$F$39,$AA236,IF($AA236='Control Panel'!$F$40,$AA236,IF($AA236='Control Panel'!$F$41,$AA236,"Error -- Availability entered in an incorrect format"))))))))</f>
        <v>N</v>
      </c>
    </row>
    <row r="237" spans="1:28" s="15" customFormat="1" ht="45" x14ac:dyDescent="0.25">
      <c r="A237" s="7">
        <v>225</v>
      </c>
      <c r="B237" s="10" t="s">
        <v>4233</v>
      </c>
      <c r="C237" s="14" t="s">
        <v>5</v>
      </c>
      <c r="D237" s="231"/>
      <c r="E237" s="268"/>
      <c r="F237" s="215" t="str">
        <f t="shared" si="6"/>
        <v>N/A</v>
      </c>
      <c r="G237" s="6"/>
      <c r="AA237" s="15" t="str">
        <f t="shared" si="7"/>
        <v/>
      </c>
      <c r="AB237" s="15" t="str">
        <f>IF(LEN($AA237)=0,"N",IF(LEN($AA237)&gt;1,"Error -- Availability entered in an incorrect format",IF($AA237='Control Panel'!$F$36,$AA237,IF($AA237='Control Panel'!$F$37,$AA237,IF($AA237='Control Panel'!$F$38,$AA237,IF($AA237='Control Panel'!$F$39,$AA237,IF($AA237='Control Panel'!$F$40,$AA237,IF($AA237='Control Panel'!$F$41,$AA237,"Error -- Availability entered in an incorrect format"))))))))</f>
        <v>N</v>
      </c>
    </row>
    <row r="238" spans="1:28" s="15" customFormat="1" ht="45" x14ac:dyDescent="0.25">
      <c r="A238" s="7">
        <v>226</v>
      </c>
      <c r="B238" s="10" t="s">
        <v>4234</v>
      </c>
      <c r="C238" s="14" t="s">
        <v>5</v>
      </c>
      <c r="D238" s="231"/>
      <c r="E238" s="268"/>
      <c r="F238" s="215" t="str">
        <f t="shared" si="6"/>
        <v>N/A</v>
      </c>
      <c r="G238" s="6"/>
      <c r="AA238" s="15" t="str">
        <f t="shared" si="7"/>
        <v/>
      </c>
      <c r="AB238" s="15" t="str">
        <f>IF(LEN($AA238)=0,"N",IF(LEN($AA238)&gt;1,"Error -- Availability entered in an incorrect format",IF($AA238='Control Panel'!$F$36,$AA238,IF($AA238='Control Panel'!$F$37,$AA238,IF($AA238='Control Panel'!$F$38,$AA238,IF($AA238='Control Panel'!$F$39,$AA238,IF($AA238='Control Panel'!$F$40,$AA238,IF($AA238='Control Panel'!$F$41,$AA238,"Error -- Availability entered in an incorrect format"))))))))</f>
        <v>N</v>
      </c>
    </row>
    <row r="239" spans="1:28" s="15" customFormat="1" x14ac:dyDescent="0.25">
      <c r="A239" s="7">
        <v>227</v>
      </c>
      <c r="B239" s="10" t="s">
        <v>4235</v>
      </c>
      <c r="C239" s="14" t="s">
        <v>5</v>
      </c>
      <c r="D239" s="231"/>
      <c r="E239" s="268"/>
      <c r="F239" s="215" t="str">
        <f t="shared" si="6"/>
        <v>N/A</v>
      </c>
      <c r="G239" s="6"/>
      <c r="AA239" s="15" t="str">
        <f t="shared" si="7"/>
        <v/>
      </c>
      <c r="AB239" s="15" t="str">
        <f>IF(LEN($AA239)=0,"N",IF(LEN($AA239)&gt;1,"Error -- Availability entered in an incorrect format",IF($AA239='Control Panel'!$F$36,$AA239,IF($AA239='Control Panel'!$F$37,$AA239,IF($AA239='Control Panel'!$F$38,$AA239,IF($AA239='Control Panel'!$F$39,$AA239,IF($AA239='Control Panel'!$F$40,$AA239,IF($AA239='Control Panel'!$F$41,$AA239,"Error -- Availability entered in an incorrect format"))))))))</f>
        <v>N</v>
      </c>
    </row>
    <row r="240" spans="1:28" s="15" customFormat="1" ht="30" x14ac:dyDescent="0.25">
      <c r="A240" s="7">
        <v>228</v>
      </c>
      <c r="B240" s="10" t="s">
        <v>4236</v>
      </c>
      <c r="C240" s="14" t="s">
        <v>5</v>
      </c>
      <c r="D240" s="231"/>
      <c r="E240" s="268"/>
      <c r="F240" s="215" t="str">
        <f t="shared" si="6"/>
        <v>N/A</v>
      </c>
      <c r="G240" s="6"/>
      <c r="AA240" s="15" t="str">
        <f t="shared" si="7"/>
        <v/>
      </c>
      <c r="AB240" s="15" t="str">
        <f>IF(LEN($AA240)=0,"N",IF(LEN($AA240)&gt;1,"Error -- Availability entered in an incorrect format",IF($AA240='Control Panel'!$F$36,$AA240,IF($AA240='Control Panel'!$F$37,$AA240,IF($AA240='Control Panel'!$F$38,$AA240,IF($AA240='Control Panel'!$F$39,$AA240,IF($AA240='Control Panel'!$F$40,$AA240,IF($AA240='Control Panel'!$F$41,$AA240,"Error -- Availability entered in an incorrect format"))))))))</f>
        <v>N</v>
      </c>
    </row>
    <row r="241" spans="1:28" s="15" customFormat="1" x14ac:dyDescent="0.25">
      <c r="A241" s="7">
        <v>229</v>
      </c>
      <c r="B241" s="10" t="s">
        <v>4237</v>
      </c>
      <c r="C241" s="14" t="s">
        <v>5</v>
      </c>
      <c r="D241" s="231"/>
      <c r="E241" s="268"/>
      <c r="F241" s="215" t="str">
        <f t="shared" si="6"/>
        <v>N/A</v>
      </c>
      <c r="G241" s="6"/>
      <c r="AA241" s="15" t="str">
        <f t="shared" si="7"/>
        <v/>
      </c>
      <c r="AB241" s="15" t="str">
        <f>IF(LEN($AA241)=0,"N",IF(LEN($AA241)&gt;1,"Error -- Availability entered in an incorrect format",IF($AA241='Control Panel'!$F$36,$AA241,IF($AA241='Control Panel'!$F$37,$AA241,IF($AA241='Control Panel'!$F$38,$AA241,IF($AA241='Control Panel'!$F$39,$AA241,IF($AA241='Control Panel'!$F$40,$AA241,IF($AA241='Control Panel'!$F$41,$AA241,"Error -- Availability entered in an incorrect format"))))))))</f>
        <v>N</v>
      </c>
    </row>
    <row r="242" spans="1:28" s="15" customFormat="1" ht="30" x14ac:dyDescent="0.25">
      <c r="A242" s="7">
        <v>230</v>
      </c>
      <c r="B242" s="10" t="s">
        <v>4238</v>
      </c>
      <c r="C242" s="14" t="s">
        <v>5</v>
      </c>
      <c r="D242" s="231"/>
      <c r="E242" s="268"/>
      <c r="F242" s="215" t="str">
        <f t="shared" si="6"/>
        <v>N/A</v>
      </c>
      <c r="G242" s="6"/>
      <c r="AA242" s="15" t="str">
        <f t="shared" si="7"/>
        <v/>
      </c>
      <c r="AB242" s="15" t="str">
        <f>IF(LEN($AA242)=0,"N",IF(LEN($AA242)&gt;1,"Error -- Availability entered in an incorrect format",IF($AA242='Control Panel'!$F$36,$AA242,IF($AA242='Control Panel'!$F$37,$AA242,IF($AA242='Control Panel'!$F$38,$AA242,IF($AA242='Control Panel'!$F$39,$AA242,IF($AA242='Control Panel'!$F$40,$AA242,IF($AA242='Control Panel'!$F$41,$AA242,"Error -- Availability entered in an incorrect format"))))))))</f>
        <v>N</v>
      </c>
    </row>
    <row r="243" spans="1:28" s="15" customFormat="1" ht="30" x14ac:dyDescent="0.25">
      <c r="A243" s="7">
        <v>231</v>
      </c>
      <c r="B243" s="10" t="s">
        <v>4239</v>
      </c>
      <c r="C243" s="14" t="s">
        <v>5</v>
      </c>
      <c r="D243" s="231"/>
      <c r="E243" s="268"/>
      <c r="F243" s="215" t="str">
        <f t="shared" si="6"/>
        <v>N/A</v>
      </c>
      <c r="G243" s="6"/>
      <c r="AA243" s="15" t="str">
        <f t="shared" si="7"/>
        <v/>
      </c>
      <c r="AB243" s="15" t="str">
        <f>IF(LEN($AA243)=0,"N",IF(LEN($AA243)&gt;1,"Error -- Availability entered in an incorrect format",IF($AA243='Control Panel'!$F$36,$AA243,IF($AA243='Control Panel'!$F$37,$AA243,IF($AA243='Control Panel'!$F$38,$AA243,IF($AA243='Control Panel'!$F$39,$AA243,IF($AA243='Control Panel'!$F$40,$AA243,IF($AA243='Control Panel'!$F$41,$AA243,"Error -- Availability entered in an incorrect format"))))))))</f>
        <v>N</v>
      </c>
    </row>
    <row r="244" spans="1:28" s="15" customFormat="1" x14ac:dyDescent="0.25">
      <c r="A244" s="7">
        <v>232</v>
      </c>
      <c r="B244" s="263" t="s">
        <v>4240</v>
      </c>
      <c r="C244" s="14"/>
      <c r="D244" s="231"/>
      <c r="E244" s="268"/>
      <c r="F244" s="215" t="str">
        <f t="shared" si="6"/>
        <v>N/A</v>
      </c>
      <c r="G244" s="6"/>
      <c r="AA244" s="15" t="str">
        <f t="shared" si="7"/>
        <v/>
      </c>
      <c r="AB244" s="15" t="str">
        <f>IF(LEN($AA244)=0,"N",IF(LEN($AA244)&gt;1,"Error -- Availability entered in an incorrect format",IF($AA244='Control Panel'!$F$36,$AA244,IF($AA244='Control Panel'!$F$37,$AA244,IF($AA244='Control Panel'!$F$38,$AA244,IF($AA244='Control Panel'!$F$39,$AA244,IF($AA244='Control Panel'!$F$40,$AA244,IF($AA244='Control Panel'!$F$41,$AA244,"Error -- Availability entered in an incorrect format"))))))))</f>
        <v>N</v>
      </c>
    </row>
    <row r="245" spans="1:28" s="15" customFormat="1" ht="45" x14ac:dyDescent="0.25">
      <c r="A245" s="7">
        <v>233</v>
      </c>
      <c r="B245" s="10" t="s">
        <v>4241</v>
      </c>
      <c r="C245" s="14" t="s">
        <v>5</v>
      </c>
      <c r="D245" s="231"/>
      <c r="E245" s="268"/>
      <c r="F245" s="215" t="str">
        <f t="shared" si="6"/>
        <v>N/A</v>
      </c>
      <c r="G245" s="6"/>
      <c r="AA245" s="15" t="str">
        <f t="shared" si="7"/>
        <v/>
      </c>
      <c r="AB245" s="15" t="str">
        <f>IF(LEN($AA245)=0,"N",IF(LEN($AA245)&gt;1,"Error -- Availability entered in an incorrect format",IF($AA245='Control Panel'!$F$36,$AA245,IF($AA245='Control Panel'!$F$37,$AA245,IF($AA245='Control Panel'!$F$38,$AA245,IF($AA245='Control Panel'!$F$39,$AA245,IF($AA245='Control Panel'!$F$40,$AA245,IF($AA245='Control Panel'!$F$41,$AA245,"Error -- Availability entered in an incorrect format"))))))))</f>
        <v>N</v>
      </c>
    </row>
    <row r="246" spans="1:28" s="15" customFormat="1" x14ac:dyDescent="0.25">
      <c r="A246" s="7">
        <v>234</v>
      </c>
      <c r="B246" s="264" t="s">
        <v>714</v>
      </c>
      <c r="C246" s="14" t="s">
        <v>5</v>
      </c>
      <c r="D246" s="231"/>
      <c r="E246" s="268"/>
      <c r="F246" s="215" t="str">
        <f t="shared" si="6"/>
        <v>N/A</v>
      </c>
      <c r="G246" s="6"/>
      <c r="AA246" s="15" t="str">
        <f t="shared" si="7"/>
        <v/>
      </c>
      <c r="AB246" s="15" t="str">
        <f>IF(LEN($AA246)=0,"N",IF(LEN($AA246)&gt;1,"Error -- Availability entered in an incorrect format",IF($AA246='Control Panel'!$F$36,$AA246,IF($AA246='Control Panel'!$F$37,$AA246,IF($AA246='Control Panel'!$F$38,$AA246,IF($AA246='Control Panel'!$F$39,$AA246,IF($AA246='Control Panel'!$F$40,$AA246,IF($AA246='Control Panel'!$F$41,$AA246,"Error -- Availability entered in an incorrect format"))))))))</f>
        <v>N</v>
      </c>
    </row>
    <row r="247" spans="1:28" s="15" customFormat="1" x14ac:dyDescent="0.25">
      <c r="A247" s="7">
        <v>235</v>
      </c>
      <c r="B247" s="264" t="s">
        <v>4242</v>
      </c>
      <c r="C247" s="14" t="s">
        <v>5</v>
      </c>
      <c r="D247" s="231"/>
      <c r="E247" s="268"/>
      <c r="F247" s="215" t="str">
        <f t="shared" si="6"/>
        <v>N/A</v>
      </c>
      <c r="G247" s="6"/>
      <c r="AA247" s="15" t="str">
        <f t="shared" si="7"/>
        <v/>
      </c>
      <c r="AB247" s="15" t="str">
        <f>IF(LEN($AA247)=0,"N",IF(LEN($AA247)&gt;1,"Error -- Availability entered in an incorrect format",IF($AA247='Control Panel'!$F$36,$AA247,IF($AA247='Control Panel'!$F$37,$AA247,IF($AA247='Control Panel'!$F$38,$AA247,IF($AA247='Control Panel'!$F$39,$AA247,IF($AA247='Control Panel'!$F$40,$AA247,IF($AA247='Control Panel'!$F$41,$AA247,"Error -- Availability entered in an incorrect format"))))))))</f>
        <v>N</v>
      </c>
    </row>
    <row r="248" spans="1:28" s="15" customFormat="1" x14ac:dyDescent="0.25">
      <c r="A248" s="7">
        <v>236</v>
      </c>
      <c r="B248" s="264" t="s">
        <v>4243</v>
      </c>
      <c r="C248" s="14" t="s">
        <v>5</v>
      </c>
      <c r="D248" s="231"/>
      <c r="E248" s="268"/>
      <c r="F248" s="215" t="str">
        <f t="shared" si="6"/>
        <v>N/A</v>
      </c>
      <c r="G248" s="6"/>
      <c r="AA248" s="15" t="str">
        <f t="shared" si="7"/>
        <v/>
      </c>
      <c r="AB248" s="15" t="str">
        <f>IF(LEN($AA248)=0,"N",IF(LEN($AA248)&gt;1,"Error -- Availability entered in an incorrect format",IF($AA248='Control Panel'!$F$36,$AA248,IF($AA248='Control Panel'!$F$37,$AA248,IF($AA248='Control Panel'!$F$38,$AA248,IF($AA248='Control Panel'!$F$39,$AA248,IF($AA248='Control Panel'!$F$40,$AA248,IF($AA248='Control Panel'!$F$41,$AA248,"Error -- Availability entered in an incorrect format"))))))))</f>
        <v>N</v>
      </c>
    </row>
    <row r="249" spans="1:28" s="15" customFormat="1" x14ac:dyDescent="0.25">
      <c r="A249" s="7">
        <v>237</v>
      </c>
      <c r="B249" s="264" t="s">
        <v>4244</v>
      </c>
      <c r="C249" s="14" t="s">
        <v>5</v>
      </c>
      <c r="D249" s="231"/>
      <c r="E249" s="268"/>
      <c r="F249" s="215" t="str">
        <f t="shared" si="6"/>
        <v>N/A</v>
      </c>
      <c r="G249" s="6"/>
      <c r="AA249" s="15" t="str">
        <f t="shared" si="7"/>
        <v/>
      </c>
      <c r="AB249" s="15" t="str">
        <f>IF(LEN($AA249)=0,"N",IF(LEN($AA249)&gt;1,"Error -- Availability entered in an incorrect format",IF($AA249='Control Panel'!$F$36,$AA249,IF($AA249='Control Panel'!$F$37,$AA249,IF($AA249='Control Panel'!$F$38,$AA249,IF($AA249='Control Panel'!$F$39,$AA249,IF($AA249='Control Panel'!$F$40,$AA249,IF($AA249='Control Panel'!$F$41,$AA249,"Error -- Availability entered in an incorrect format"))))))))</f>
        <v>N</v>
      </c>
    </row>
    <row r="250" spans="1:28" s="15" customFormat="1" x14ac:dyDescent="0.25">
      <c r="A250" s="7">
        <v>238</v>
      </c>
      <c r="B250" s="264" t="s">
        <v>4245</v>
      </c>
      <c r="C250" s="14" t="s">
        <v>5</v>
      </c>
      <c r="D250" s="231"/>
      <c r="E250" s="268"/>
      <c r="F250" s="215" t="str">
        <f t="shared" si="6"/>
        <v>N/A</v>
      </c>
      <c r="G250" s="6"/>
      <c r="AA250" s="15" t="str">
        <f t="shared" si="7"/>
        <v/>
      </c>
      <c r="AB250" s="15" t="str">
        <f>IF(LEN($AA250)=0,"N",IF(LEN($AA250)&gt;1,"Error -- Availability entered in an incorrect format",IF($AA250='Control Panel'!$F$36,$AA250,IF($AA250='Control Panel'!$F$37,$AA250,IF($AA250='Control Panel'!$F$38,$AA250,IF($AA250='Control Panel'!$F$39,$AA250,IF($AA250='Control Panel'!$F$40,$AA250,IF($AA250='Control Panel'!$F$41,$AA250,"Error -- Availability entered in an incorrect format"))))))))</f>
        <v>N</v>
      </c>
    </row>
    <row r="251" spans="1:28" s="15" customFormat="1" ht="30" x14ac:dyDescent="0.25">
      <c r="A251" s="7">
        <v>239</v>
      </c>
      <c r="B251" s="264" t="s">
        <v>4246</v>
      </c>
      <c r="C251" s="14" t="s">
        <v>5</v>
      </c>
      <c r="D251" s="231"/>
      <c r="E251" s="268"/>
      <c r="F251" s="215" t="str">
        <f t="shared" si="6"/>
        <v>N/A</v>
      </c>
      <c r="G251" s="6"/>
      <c r="AA251" s="15" t="str">
        <f t="shared" si="7"/>
        <v/>
      </c>
      <c r="AB251" s="15" t="str">
        <f>IF(LEN($AA251)=0,"N",IF(LEN($AA251)&gt;1,"Error -- Availability entered in an incorrect format",IF($AA251='Control Panel'!$F$36,$AA251,IF($AA251='Control Panel'!$F$37,$AA251,IF($AA251='Control Panel'!$F$38,$AA251,IF($AA251='Control Panel'!$F$39,$AA251,IF($AA251='Control Panel'!$F$40,$AA251,IF($AA251='Control Panel'!$F$41,$AA251,"Error -- Availability entered in an incorrect format"))))))))</f>
        <v>N</v>
      </c>
    </row>
    <row r="252" spans="1:28" s="15" customFormat="1" x14ac:dyDescent="0.25">
      <c r="A252" s="7">
        <v>240</v>
      </c>
      <c r="B252" s="264" t="s">
        <v>4247</v>
      </c>
      <c r="C252" s="14" t="s">
        <v>5</v>
      </c>
      <c r="D252" s="231"/>
      <c r="E252" s="268"/>
      <c r="F252" s="215" t="str">
        <f t="shared" si="6"/>
        <v>N/A</v>
      </c>
      <c r="G252" s="6"/>
      <c r="AA252" s="15" t="str">
        <f t="shared" si="7"/>
        <v/>
      </c>
      <c r="AB252" s="15" t="str">
        <f>IF(LEN($AA252)=0,"N",IF(LEN($AA252)&gt;1,"Error -- Availability entered in an incorrect format",IF($AA252='Control Panel'!$F$36,$AA252,IF($AA252='Control Panel'!$F$37,$AA252,IF($AA252='Control Panel'!$F$38,$AA252,IF($AA252='Control Panel'!$F$39,$AA252,IF($AA252='Control Panel'!$F$40,$AA252,IF($AA252='Control Panel'!$F$41,$AA252,"Error -- Availability entered in an incorrect format"))))))))</f>
        <v>N</v>
      </c>
    </row>
    <row r="253" spans="1:28" s="15" customFormat="1" ht="30" x14ac:dyDescent="0.25">
      <c r="A253" s="7">
        <v>241</v>
      </c>
      <c r="B253" s="10" t="s">
        <v>4248</v>
      </c>
      <c r="C253" s="14" t="s">
        <v>5</v>
      </c>
      <c r="D253" s="231"/>
      <c r="E253" s="268"/>
      <c r="F253" s="215" t="str">
        <f t="shared" si="6"/>
        <v>N/A</v>
      </c>
      <c r="G253" s="6"/>
      <c r="AA253" s="15" t="str">
        <f t="shared" si="7"/>
        <v/>
      </c>
      <c r="AB253" s="15" t="str">
        <f>IF(LEN($AA253)=0,"N",IF(LEN($AA253)&gt;1,"Error -- Availability entered in an incorrect format",IF($AA253='Control Panel'!$F$36,$AA253,IF($AA253='Control Panel'!$F$37,$AA253,IF($AA253='Control Panel'!$F$38,$AA253,IF($AA253='Control Panel'!$F$39,$AA253,IF($AA253='Control Panel'!$F$40,$AA253,IF($AA253='Control Panel'!$F$41,$AA253,"Error -- Availability entered in an incorrect format"))))))))</f>
        <v>N</v>
      </c>
    </row>
    <row r="254" spans="1:28" s="15" customFormat="1" x14ac:dyDescent="0.25">
      <c r="A254" s="7">
        <v>242</v>
      </c>
      <c r="B254" s="10" t="s">
        <v>4249</v>
      </c>
      <c r="C254" s="14" t="s">
        <v>5</v>
      </c>
      <c r="D254" s="231"/>
      <c r="E254" s="268"/>
      <c r="F254" s="215" t="str">
        <f t="shared" si="6"/>
        <v>N/A</v>
      </c>
      <c r="G254" s="6"/>
      <c r="AA254" s="15" t="str">
        <f t="shared" si="7"/>
        <v/>
      </c>
      <c r="AB254" s="15" t="str">
        <f>IF(LEN($AA254)=0,"N",IF(LEN($AA254)&gt;1,"Error -- Availability entered in an incorrect format",IF($AA254='Control Panel'!$F$36,$AA254,IF($AA254='Control Panel'!$F$37,$AA254,IF($AA254='Control Panel'!$F$38,$AA254,IF($AA254='Control Panel'!$F$39,$AA254,IF($AA254='Control Panel'!$F$40,$AA254,IF($AA254='Control Panel'!$F$41,$AA254,"Error -- Availability entered in an incorrect format"))))))))</f>
        <v>N</v>
      </c>
    </row>
    <row r="255" spans="1:28" s="15" customFormat="1" ht="45" x14ac:dyDescent="0.25">
      <c r="A255" s="7">
        <v>243</v>
      </c>
      <c r="B255" s="10" t="s">
        <v>4250</v>
      </c>
      <c r="C255" s="14" t="s">
        <v>5</v>
      </c>
      <c r="D255" s="231"/>
      <c r="E255" s="268"/>
      <c r="F255" s="215" t="str">
        <f t="shared" si="6"/>
        <v>N/A</v>
      </c>
      <c r="G255" s="6"/>
      <c r="AA255" s="15" t="str">
        <f t="shared" si="7"/>
        <v/>
      </c>
      <c r="AB255" s="15" t="str">
        <f>IF(LEN($AA255)=0,"N",IF(LEN($AA255)&gt;1,"Error -- Availability entered in an incorrect format",IF($AA255='Control Panel'!$F$36,$AA255,IF($AA255='Control Panel'!$F$37,$AA255,IF($AA255='Control Panel'!$F$38,$AA255,IF($AA255='Control Panel'!$F$39,$AA255,IF($AA255='Control Panel'!$F$40,$AA255,IF($AA255='Control Panel'!$F$41,$AA255,"Error -- Availability entered in an incorrect format"))))))))</f>
        <v>N</v>
      </c>
    </row>
    <row r="256" spans="1:28" s="15" customFormat="1" ht="30" x14ac:dyDescent="0.25">
      <c r="A256" s="7">
        <v>244</v>
      </c>
      <c r="B256" s="10" t="s">
        <v>4251</v>
      </c>
      <c r="C256" s="14" t="s">
        <v>5</v>
      </c>
      <c r="D256" s="231"/>
      <c r="E256" s="268"/>
      <c r="F256" s="215" t="str">
        <f t="shared" si="6"/>
        <v>N/A</v>
      </c>
      <c r="G256" s="6"/>
      <c r="AA256" s="15" t="str">
        <f t="shared" si="7"/>
        <v/>
      </c>
      <c r="AB256" s="15" t="str">
        <f>IF(LEN($AA256)=0,"N",IF(LEN($AA256)&gt;1,"Error -- Availability entered in an incorrect format",IF($AA256='Control Panel'!$F$36,$AA256,IF($AA256='Control Panel'!$F$37,$AA256,IF($AA256='Control Panel'!$F$38,$AA256,IF($AA256='Control Panel'!$F$39,$AA256,IF($AA256='Control Panel'!$F$40,$AA256,IF($AA256='Control Panel'!$F$41,$AA256,"Error -- Availability entered in an incorrect format"))))))))</f>
        <v>N</v>
      </c>
    </row>
    <row r="257" spans="1:28" s="15" customFormat="1" ht="30" x14ac:dyDescent="0.25">
      <c r="A257" s="7">
        <v>245</v>
      </c>
      <c r="B257" s="10" t="s">
        <v>4252</v>
      </c>
      <c r="C257" s="14" t="s">
        <v>5</v>
      </c>
      <c r="D257" s="231"/>
      <c r="E257" s="268"/>
      <c r="F257" s="215" t="str">
        <f t="shared" si="6"/>
        <v>N/A</v>
      </c>
      <c r="G257" s="6"/>
      <c r="AA257" s="15" t="str">
        <f t="shared" si="7"/>
        <v/>
      </c>
      <c r="AB257" s="15" t="str">
        <f>IF(LEN($AA257)=0,"N",IF(LEN($AA257)&gt;1,"Error -- Availability entered in an incorrect format",IF($AA257='Control Panel'!$F$36,$AA257,IF($AA257='Control Panel'!$F$37,$AA257,IF($AA257='Control Panel'!$F$38,$AA257,IF($AA257='Control Panel'!$F$39,$AA257,IF($AA257='Control Panel'!$F$40,$AA257,IF($AA257='Control Panel'!$F$41,$AA257,"Error -- Availability entered in an incorrect format"))))))))</f>
        <v>N</v>
      </c>
    </row>
    <row r="258" spans="1:28" s="15" customFormat="1" ht="30" x14ac:dyDescent="0.25">
      <c r="A258" s="7">
        <v>246</v>
      </c>
      <c r="B258" s="10" t="s">
        <v>4253</v>
      </c>
      <c r="C258" s="14" t="s">
        <v>5</v>
      </c>
      <c r="D258" s="231"/>
      <c r="E258" s="268"/>
      <c r="F258" s="215" t="str">
        <f t="shared" si="6"/>
        <v>N/A</v>
      </c>
      <c r="G258" s="6"/>
      <c r="AA258" s="15" t="str">
        <f t="shared" si="7"/>
        <v/>
      </c>
      <c r="AB258" s="15" t="str">
        <f>IF(LEN($AA258)=0,"N",IF(LEN($AA258)&gt;1,"Error -- Availability entered in an incorrect format",IF($AA258='Control Panel'!$F$36,$AA258,IF($AA258='Control Panel'!$F$37,$AA258,IF($AA258='Control Panel'!$F$38,$AA258,IF($AA258='Control Panel'!$F$39,$AA258,IF($AA258='Control Panel'!$F$40,$AA258,IF($AA258='Control Panel'!$F$41,$AA258,"Error -- Availability entered in an incorrect format"))))))))</f>
        <v>N</v>
      </c>
    </row>
    <row r="259" spans="1:28" s="15" customFormat="1" ht="30" x14ac:dyDescent="0.25">
      <c r="A259" s="7">
        <v>247</v>
      </c>
      <c r="B259" s="10" t="s">
        <v>4254</v>
      </c>
      <c r="C259" s="14" t="s">
        <v>5</v>
      </c>
      <c r="D259" s="231"/>
      <c r="E259" s="268"/>
      <c r="F259" s="215" t="str">
        <f t="shared" si="6"/>
        <v>N/A</v>
      </c>
      <c r="G259" s="6"/>
      <c r="AA259" s="15" t="str">
        <f t="shared" si="7"/>
        <v/>
      </c>
      <c r="AB259" s="15" t="str">
        <f>IF(LEN($AA259)=0,"N",IF(LEN($AA259)&gt;1,"Error -- Availability entered in an incorrect format",IF($AA259='Control Panel'!$F$36,$AA259,IF($AA259='Control Panel'!$F$37,$AA259,IF($AA259='Control Panel'!$F$38,$AA259,IF($AA259='Control Panel'!$F$39,$AA259,IF($AA259='Control Panel'!$F$40,$AA259,IF($AA259='Control Panel'!$F$41,$AA259,"Error -- Availability entered in an incorrect format"))))))))</f>
        <v>N</v>
      </c>
    </row>
    <row r="260" spans="1:28" s="15" customFormat="1" ht="30" x14ac:dyDescent="0.25">
      <c r="A260" s="7">
        <v>248</v>
      </c>
      <c r="B260" s="10" t="s">
        <v>4255</v>
      </c>
      <c r="C260" s="14" t="s">
        <v>5</v>
      </c>
      <c r="D260" s="231"/>
      <c r="E260" s="268"/>
      <c r="F260" s="215" t="str">
        <f t="shared" si="6"/>
        <v>N/A</v>
      </c>
      <c r="G260" s="6"/>
      <c r="AA260" s="15" t="str">
        <f t="shared" si="7"/>
        <v/>
      </c>
      <c r="AB260" s="15" t="str">
        <f>IF(LEN($AA260)=0,"N",IF(LEN($AA260)&gt;1,"Error -- Availability entered in an incorrect format",IF($AA260='Control Panel'!$F$36,$AA260,IF($AA260='Control Panel'!$F$37,$AA260,IF($AA260='Control Panel'!$F$38,$AA260,IF($AA260='Control Panel'!$F$39,$AA260,IF($AA260='Control Panel'!$F$40,$AA260,IF($AA260='Control Panel'!$F$41,$AA260,"Error -- Availability entered in an incorrect format"))))))))</f>
        <v>N</v>
      </c>
    </row>
    <row r="261" spans="1:28" s="15" customFormat="1" ht="30" x14ac:dyDescent="0.25">
      <c r="A261" s="7">
        <v>249</v>
      </c>
      <c r="B261" s="297" t="s">
        <v>4256</v>
      </c>
      <c r="C261" s="14" t="s">
        <v>5</v>
      </c>
      <c r="D261" s="231"/>
      <c r="E261" s="268"/>
      <c r="F261" s="215" t="str">
        <f t="shared" si="6"/>
        <v>N/A</v>
      </c>
      <c r="G261" s="6"/>
      <c r="AA261" s="15" t="str">
        <f t="shared" si="7"/>
        <v/>
      </c>
      <c r="AB261" s="15" t="str">
        <f>IF(LEN($AA261)=0,"N",IF(LEN($AA261)&gt;1,"Error -- Availability entered in an incorrect format",IF($AA261='Control Panel'!$F$36,$AA261,IF($AA261='Control Panel'!$F$37,$AA261,IF($AA261='Control Panel'!$F$38,$AA261,IF($AA261='Control Panel'!$F$39,$AA261,IF($AA261='Control Panel'!$F$40,$AA261,IF($AA261='Control Panel'!$F$41,$AA261,"Error -- Availability entered in an incorrect format"))))))))</f>
        <v>N</v>
      </c>
    </row>
    <row r="262" spans="1:28" s="15" customFormat="1" ht="45" x14ac:dyDescent="0.25">
      <c r="A262" s="7">
        <v>250</v>
      </c>
      <c r="B262" s="10" t="s">
        <v>4257</v>
      </c>
      <c r="C262" s="14" t="s">
        <v>5</v>
      </c>
      <c r="D262" s="231"/>
      <c r="E262" s="268"/>
      <c r="F262" s="215" t="str">
        <f t="shared" si="6"/>
        <v>N/A</v>
      </c>
      <c r="G262" s="6"/>
      <c r="AA262" s="15" t="str">
        <f t="shared" si="7"/>
        <v/>
      </c>
      <c r="AB262" s="15" t="str">
        <f>IF(LEN($AA262)=0,"N",IF(LEN($AA262)&gt;1,"Error -- Availability entered in an incorrect format",IF($AA262='Control Panel'!$F$36,$AA262,IF($AA262='Control Panel'!$F$37,$AA262,IF($AA262='Control Panel'!$F$38,$AA262,IF($AA262='Control Panel'!$F$39,$AA262,IF($AA262='Control Panel'!$F$40,$AA262,IF($AA262='Control Panel'!$F$41,$AA262,"Error -- Availability entered in an incorrect format"))))))))</f>
        <v>N</v>
      </c>
    </row>
    <row r="263" spans="1:28" s="15" customFormat="1" ht="30" x14ac:dyDescent="0.25">
      <c r="A263" s="7">
        <v>251</v>
      </c>
      <c r="B263" s="10" t="s">
        <v>4258</v>
      </c>
      <c r="C263" s="14" t="s">
        <v>5</v>
      </c>
      <c r="D263" s="231"/>
      <c r="E263" s="268"/>
      <c r="F263" s="215" t="str">
        <f t="shared" si="6"/>
        <v>N/A</v>
      </c>
      <c r="G263" s="6"/>
      <c r="AA263" s="15" t="str">
        <f t="shared" si="7"/>
        <v/>
      </c>
      <c r="AB263" s="15" t="str">
        <f>IF(LEN($AA263)=0,"N",IF(LEN($AA263)&gt;1,"Error -- Availability entered in an incorrect format",IF($AA263='Control Panel'!$F$36,$AA263,IF($AA263='Control Panel'!$F$37,$AA263,IF($AA263='Control Panel'!$F$38,$AA263,IF($AA263='Control Panel'!$F$39,$AA263,IF($AA263='Control Panel'!$F$40,$AA263,IF($AA263='Control Panel'!$F$41,$AA263,"Error -- Availability entered in an incorrect format"))))))))</f>
        <v>N</v>
      </c>
    </row>
    <row r="264" spans="1:28" s="15" customFormat="1" ht="30" x14ac:dyDescent="0.25">
      <c r="A264" s="7">
        <v>252</v>
      </c>
      <c r="B264" s="10" t="s">
        <v>4259</v>
      </c>
      <c r="C264" s="14" t="s">
        <v>5</v>
      </c>
      <c r="D264" s="231"/>
      <c r="E264" s="268"/>
      <c r="F264" s="215" t="str">
        <f t="shared" si="6"/>
        <v>N/A</v>
      </c>
      <c r="G264" s="6"/>
      <c r="AA264" s="15" t="str">
        <f t="shared" si="7"/>
        <v/>
      </c>
      <c r="AB264" s="15" t="str">
        <f>IF(LEN($AA264)=0,"N",IF(LEN($AA264)&gt;1,"Error -- Availability entered in an incorrect format",IF($AA264='Control Panel'!$F$36,$AA264,IF($AA264='Control Panel'!$F$37,$AA264,IF($AA264='Control Panel'!$F$38,$AA264,IF($AA264='Control Panel'!$F$39,$AA264,IF($AA264='Control Panel'!$F$40,$AA264,IF($AA264='Control Panel'!$F$41,$AA264,"Error -- Availability entered in an incorrect format"))))))))</f>
        <v>N</v>
      </c>
    </row>
    <row r="265" spans="1:28" s="15" customFormat="1" ht="45" x14ac:dyDescent="0.25">
      <c r="A265" s="7">
        <v>253</v>
      </c>
      <c r="B265" s="297" t="s">
        <v>4260</v>
      </c>
      <c r="C265" s="14" t="s">
        <v>5</v>
      </c>
      <c r="D265" s="231"/>
      <c r="E265" s="268"/>
      <c r="F265" s="215" t="str">
        <f t="shared" si="6"/>
        <v>N/A</v>
      </c>
      <c r="G265" s="6"/>
      <c r="AA265" s="15" t="str">
        <f t="shared" si="7"/>
        <v/>
      </c>
      <c r="AB265" s="15" t="str">
        <f>IF(LEN($AA265)=0,"N",IF(LEN($AA265)&gt;1,"Error -- Availability entered in an incorrect format",IF($AA265='Control Panel'!$F$36,$AA265,IF($AA265='Control Panel'!$F$37,$AA265,IF($AA265='Control Panel'!$F$38,$AA265,IF($AA265='Control Panel'!$F$39,$AA265,IF($AA265='Control Panel'!$F$40,$AA265,IF($AA265='Control Panel'!$F$41,$AA265,"Error -- Availability entered in an incorrect format"))))))))</f>
        <v>N</v>
      </c>
    </row>
    <row r="266" spans="1:28" s="15" customFormat="1" x14ac:dyDescent="0.25">
      <c r="A266" s="7">
        <v>254</v>
      </c>
      <c r="B266" s="266" t="s">
        <v>4261</v>
      </c>
      <c r="C266" s="14"/>
      <c r="D266" s="231"/>
      <c r="E266" s="268"/>
      <c r="F266" s="215" t="str">
        <f t="shared" si="6"/>
        <v>N/A</v>
      </c>
      <c r="G266" s="6"/>
      <c r="AA266" s="15" t="str">
        <f t="shared" si="7"/>
        <v/>
      </c>
      <c r="AB266" s="15" t="str">
        <f>IF(LEN($AA266)=0,"N",IF(LEN($AA266)&gt;1,"Error -- Availability entered in an incorrect format",IF($AA266='Control Panel'!$F$36,$AA266,IF($AA266='Control Panel'!$F$37,$AA266,IF($AA266='Control Panel'!$F$38,$AA266,IF($AA266='Control Panel'!$F$39,$AA266,IF($AA266='Control Panel'!$F$40,$AA266,IF($AA266='Control Panel'!$F$41,$AA266,"Error -- Availability entered in an incorrect format"))))))))</f>
        <v>N</v>
      </c>
    </row>
    <row r="267" spans="1:28" s="15" customFormat="1" ht="30" x14ac:dyDescent="0.25">
      <c r="A267" s="7">
        <v>255</v>
      </c>
      <c r="B267" s="10" t="s">
        <v>4262</v>
      </c>
      <c r="C267" s="14" t="s">
        <v>5</v>
      </c>
      <c r="D267" s="231"/>
      <c r="E267" s="268"/>
      <c r="F267" s="215" t="str">
        <f t="shared" si="6"/>
        <v>N/A</v>
      </c>
      <c r="G267" s="6"/>
      <c r="AA267" s="15" t="str">
        <f t="shared" si="7"/>
        <v/>
      </c>
      <c r="AB267" s="15" t="str">
        <f>IF(LEN($AA267)=0,"N",IF(LEN($AA267)&gt;1,"Error -- Availability entered in an incorrect format",IF($AA267='Control Panel'!$F$36,$AA267,IF($AA267='Control Panel'!$F$37,$AA267,IF($AA267='Control Panel'!$F$38,$AA267,IF($AA267='Control Panel'!$F$39,$AA267,IF($AA267='Control Panel'!$F$40,$AA267,IF($AA267='Control Panel'!$F$41,$AA267,"Error -- Availability entered in an incorrect format"))))))))</f>
        <v>N</v>
      </c>
    </row>
    <row r="268" spans="1:28" s="15" customFormat="1" ht="30" x14ac:dyDescent="0.25">
      <c r="A268" s="7">
        <v>256</v>
      </c>
      <c r="B268" s="10" t="s">
        <v>4263</v>
      </c>
      <c r="C268" s="14" t="s">
        <v>5</v>
      </c>
      <c r="D268" s="231"/>
      <c r="E268" s="268"/>
      <c r="F268" s="215" t="str">
        <f t="shared" si="6"/>
        <v>N/A</v>
      </c>
      <c r="G268" s="6"/>
      <c r="AA268" s="15" t="str">
        <f t="shared" si="7"/>
        <v/>
      </c>
      <c r="AB268" s="15" t="str">
        <f>IF(LEN($AA268)=0,"N",IF(LEN($AA268)&gt;1,"Error -- Availability entered in an incorrect format",IF($AA268='Control Panel'!$F$36,$AA268,IF($AA268='Control Panel'!$F$37,$AA268,IF($AA268='Control Panel'!$F$38,$AA268,IF($AA268='Control Panel'!$F$39,$AA268,IF($AA268='Control Panel'!$F$40,$AA268,IF($AA268='Control Panel'!$F$41,$AA268,"Error -- Availability entered in an incorrect format"))))))))</f>
        <v>N</v>
      </c>
    </row>
    <row r="269" spans="1:28" s="15" customFormat="1" x14ac:dyDescent="0.25">
      <c r="A269" s="7">
        <v>257</v>
      </c>
      <c r="B269" s="266" t="s">
        <v>4264</v>
      </c>
      <c r="C269" s="14"/>
      <c r="D269" s="231"/>
      <c r="E269" s="268"/>
      <c r="F269" s="215" t="str">
        <f t="shared" si="6"/>
        <v>N/A</v>
      </c>
      <c r="G269" s="6"/>
      <c r="AA269" s="15" t="str">
        <f t="shared" si="7"/>
        <v/>
      </c>
      <c r="AB269" s="15" t="str">
        <f>IF(LEN($AA269)=0,"N",IF(LEN($AA269)&gt;1,"Error -- Availability entered in an incorrect format",IF($AA269='Control Panel'!$F$36,$AA269,IF($AA269='Control Panel'!$F$37,$AA269,IF($AA269='Control Panel'!$F$38,$AA269,IF($AA269='Control Panel'!$F$39,$AA269,IF($AA269='Control Panel'!$F$40,$AA269,IF($AA269='Control Panel'!$F$41,$AA269,"Error -- Availability entered in an incorrect format"))))))))</f>
        <v>N</v>
      </c>
    </row>
    <row r="270" spans="1:28" s="15" customFormat="1" ht="30" x14ac:dyDescent="0.25">
      <c r="A270" s="7">
        <v>258</v>
      </c>
      <c r="B270" s="10" t="s">
        <v>4265</v>
      </c>
      <c r="C270" s="14" t="s">
        <v>7</v>
      </c>
      <c r="D270" s="231"/>
      <c r="E270" s="268"/>
      <c r="F270" s="215" t="str">
        <f t="shared" ref="F270:F333" si="8">IF($D$10=$A$9,"N/A",$D$10)</f>
        <v>N/A</v>
      </c>
      <c r="G270" s="6"/>
      <c r="AA270" s="15" t="str">
        <f t="shared" ref="AA270:AA333" si="9">TRIM($D270)</f>
        <v/>
      </c>
      <c r="AB270" s="15" t="str">
        <f>IF(LEN($AA270)=0,"N",IF(LEN($AA270)&gt;1,"Error -- Availability entered in an incorrect format",IF($AA270='Control Panel'!$F$36,$AA270,IF($AA270='Control Panel'!$F$37,$AA270,IF($AA270='Control Panel'!$F$38,$AA270,IF($AA270='Control Panel'!$F$39,$AA270,IF($AA270='Control Panel'!$F$40,$AA270,IF($AA270='Control Panel'!$F$41,$AA270,"Error -- Availability entered in an incorrect format"))))))))</f>
        <v>N</v>
      </c>
    </row>
    <row r="271" spans="1:28" s="15" customFormat="1" x14ac:dyDescent="0.25">
      <c r="A271" s="7">
        <v>259</v>
      </c>
      <c r="B271" s="10" t="s">
        <v>4266</v>
      </c>
      <c r="C271" s="14" t="s">
        <v>5</v>
      </c>
      <c r="D271" s="231"/>
      <c r="E271" s="268"/>
      <c r="F271" s="215" t="str">
        <f t="shared" si="8"/>
        <v>N/A</v>
      </c>
      <c r="G271" s="6"/>
      <c r="AA271" s="15" t="str">
        <f t="shared" si="9"/>
        <v/>
      </c>
      <c r="AB271" s="15" t="str">
        <f>IF(LEN($AA271)=0,"N",IF(LEN($AA271)&gt;1,"Error -- Availability entered in an incorrect format",IF($AA271='Control Panel'!$F$36,$AA271,IF($AA271='Control Panel'!$F$37,$AA271,IF($AA271='Control Panel'!$F$38,$AA271,IF($AA271='Control Panel'!$F$39,$AA271,IF($AA271='Control Panel'!$F$40,$AA271,IF($AA271='Control Panel'!$F$41,$AA271,"Error -- Availability entered in an incorrect format"))))))))</f>
        <v>N</v>
      </c>
    </row>
    <row r="272" spans="1:28" s="15" customFormat="1" ht="30" x14ac:dyDescent="0.25">
      <c r="A272" s="7">
        <v>260</v>
      </c>
      <c r="B272" s="10" t="s">
        <v>4267</v>
      </c>
      <c r="C272" s="14" t="s">
        <v>5</v>
      </c>
      <c r="D272" s="231"/>
      <c r="E272" s="268"/>
      <c r="F272" s="215" t="str">
        <f t="shared" si="8"/>
        <v>N/A</v>
      </c>
      <c r="G272" s="6"/>
      <c r="AA272" s="15" t="str">
        <f t="shared" si="9"/>
        <v/>
      </c>
      <c r="AB272" s="15" t="str">
        <f>IF(LEN($AA272)=0,"N",IF(LEN($AA272)&gt;1,"Error -- Availability entered in an incorrect format",IF($AA272='Control Panel'!$F$36,$AA272,IF($AA272='Control Panel'!$F$37,$AA272,IF($AA272='Control Panel'!$F$38,$AA272,IF($AA272='Control Panel'!$F$39,$AA272,IF($AA272='Control Panel'!$F$40,$AA272,IF($AA272='Control Panel'!$F$41,$AA272,"Error -- Availability entered in an incorrect format"))))))))</f>
        <v>N</v>
      </c>
    </row>
    <row r="273" spans="1:28" s="15" customFormat="1" ht="30" x14ac:dyDescent="0.25">
      <c r="A273" s="7">
        <v>261</v>
      </c>
      <c r="B273" s="10" t="s">
        <v>4268</v>
      </c>
      <c r="C273" s="14" t="s">
        <v>5</v>
      </c>
      <c r="D273" s="231"/>
      <c r="E273" s="268"/>
      <c r="F273" s="215" t="str">
        <f t="shared" si="8"/>
        <v>N/A</v>
      </c>
      <c r="G273" s="6"/>
      <c r="AA273" s="15" t="str">
        <f t="shared" si="9"/>
        <v/>
      </c>
      <c r="AB273" s="15" t="str">
        <f>IF(LEN($AA273)=0,"N",IF(LEN($AA273)&gt;1,"Error -- Availability entered in an incorrect format",IF($AA273='Control Panel'!$F$36,$AA273,IF($AA273='Control Panel'!$F$37,$AA273,IF($AA273='Control Panel'!$F$38,$AA273,IF($AA273='Control Panel'!$F$39,$AA273,IF($AA273='Control Panel'!$F$40,$AA273,IF($AA273='Control Panel'!$F$41,$AA273,"Error -- Availability entered in an incorrect format"))))))))</f>
        <v>N</v>
      </c>
    </row>
    <row r="274" spans="1:28" s="15" customFormat="1" x14ac:dyDescent="0.25">
      <c r="A274" s="7">
        <v>262</v>
      </c>
      <c r="B274" s="266" t="s">
        <v>4269</v>
      </c>
      <c r="C274" s="14"/>
      <c r="D274" s="231"/>
      <c r="E274" s="268"/>
      <c r="F274" s="215" t="str">
        <f t="shared" si="8"/>
        <v>N/A</v>
      </c>
      <c r="G274" s="6"/>
      <c r="AA274" s="15" t="str">
        <f t="shared" si="9"/>
        <v/>
      </c>
      <c r="AB274" s="15" t="str">
        <f>IF(LEN($AA274)=0,"N",IF(LEN($AA274)&gt;1,"Error -- Availability entered in an incorrect format",IF($AA274='Control Panel'!$F$36,$AA274,IF($AA274='Control Panel'!$F$37,$AA274,IF($AA274='Control Panel'!$F$38,$AA274,IF($AA274='Control Panel'!$F$39,$AA274,IF($AA274='Control Panel'!$F$40,$AA274,IF($AA274='Control Panel'!$F$41,$AA274,"Error -- Availability entered in an incorrect format"))))))))</f>
        <v>N</v>
      </c>
    </row>
    <row r="275" spans="1:28" s="15" customFormat="1" ht="60" x14ac:dyDescent="0.25">
      <c r="A275" s="7">
        <v>263</v>
      </c>
      <c r="B275" s="10" t="s">
        <v>4270</v>
      </c>
      <c r="C275" s="14" t="s">
        <v>5</v>
      </c>
      <c r="D275" s="231"/>
      <c r="E275" s="268"/>
      <c r="F275" s="215" t="str">
        <f t="shared" si="8"/>
        <v>N/A</v>
      </c>
      <c r="G275" s="6"/>
      <c r="AA275" s="15" t="str">
        <f t="shared" si="9"/>
        <v/>
      </c>
      <c r="AB275" s="15" t="str">
        <f>IF(LEN($AA275)=0,"N",IF(LEN($AA275)&gt;1,"Error -- Availability entered in an incorrect format",IF($AA275='Control Panel'!$F$36,$AA275,IF($AA275='Control Panel'!$F$37,$AA275,IF($AA275='Control Panel'!$F$38,$AA275,IF($AA275='Control Panel'!$F$39,$AA275,IF($AA275='Control Panel'!$F$40,$AA275,IF($AA275='Control Panel'!$F$41,$AA275,"Error -- Availability entered in an incorrect format"))))))))</f>
        <v>N</v>
      </c>
    </row>
    <row r="276" spans="1:28" s="15" customFormat="1" ht="30" x14ac:dyDescent="0.25">
      <c r="A276" s="7">
        <v>264</v>
      </c>
      <c r="B276" s="10" t="s">
        <v>4271</v>
      </c>
      <c r="C276" s="14" t="s">
        <v>5</v>
      </c>
      <c r="D276" s="231"/>
      <c r="E276" s="268"/>
      <c r="F276" s="215" t="str">
        <f t="shared" si="8"/>
        <v>N/A</v>
      </c>
      <c r="G276" s="6"/>
      <c r="AA276" s="15" t="str">
        <f t="shared" si="9"/>
        <v/>
      </c>
      <c r="AB276" s="15" t="str">
        <f>IF(LEN($AA276)=0,"N",IF(LEN($AA276)&gt;1,"Error -- Availability entered in an incorrect format",IF($AA276='Control Panel'!$F$36,$AA276,IF($AA276='Control Panel'!$F$37,$AA276,IF($AA276='Control Panel'!$F$38,$AA276,IF($AA276='Control Panel'!$F$39,$AA276,IF($AA276='Control Panel'!$F$40,$AA276,IF($AA276='Control Panel'!$F$41,$AA276,"Error -- Availability entered in an incorrect format"))))))))</f>
        <v>N</v>
      </c>
    </row>
    <row r="277" spans="1:28" s="15" customFormat="1" ht="45" x14ac:dyDescent="0.25">
      <c r="A277" s="7">
        <v>265</v>
      </c>
      <c r="B277" s="10" t="s">
        <v>4272</v>
      </c>
      <c r="C277" s="14" t="s">
        <v>5</v>
      </c>
      <c r="D277" s="231"/>
      <c r="E277" s="268"/>
      <c r="F277" s="215" t="str">
        <f t="shared" si="8"/>
        <v>N/A</v>
      </c>
      <c r="G277" s="6"/>
      <c r="AA277" s="15" t="str">
        <f t="shared" si="9"/>
        <v/>
      </c>
      <c r="AB277" s="15" t="str">
        <f>IF(LEN($AA277)=0,"N",IF(LEN($AA277)&gt;1,"Error -- Availability entered in an incorrect format",IF($AA277='Control Panel'!$F$36,$AA277,IF($AA277='Control Panel'!$F$37,$AA277,IF($AA277='Control Panel'!$F$38,$AA277,IF($AA277='Control Panel'!$F$39,$AA277,IF($AA277='Control Panel'!$F$40,$AA277,IF($AA277='Control Panel'!$F$41,$AA277,"Error -- Availability entered in an incorrect format"))))))))</f>
        <v>N</v>
      </c>
    </row>
    <row r="278" spans="1:28" s="15" customFormat="1" ht="30" x14ac:dyDescent="0.25">
      <c r="A278" s="7">
        <v>266</v>
      </c>
      <c r="B278" s="10" t="s">
        <v>4273</v>
      </c>
      <c r="C278" s="14" t="s">
        <v>5</v>
      </c>
      <c r="D278" s="231"/>
      <c r="E278" s="268"/>
      <c r="F278" s="215" t="str">
        <f t="shared" si="8"/>
        <v>N/A</v>
      </c>
      <c r="G278" s="6"/>
      <c r="AA278" s="15" t="str">
        <f t="shared" si="9"/>
        <v/>
      </c>
      <c r="AB278" s="15" t="str">
        <f>IF(LEN($AA278)=0,"N",IF(LEN($AA278)&gt;1,"Error -- Availability entered in an incorrect format",IF($AA278='Control Panel'!$F$36,$AA278,IF($AA278='Control Panel'!$F$37,$AA278,IF($AA278='Control Panel'!$F$38,$AA278,IF($AA278='Control Panel'!$F$39,$AA278,IF($AA278='Control Panel'!$F$40,$AA278,IF($AA278='Control Panel'!$F$41,$AA278,"Error -- Availability entered in an incorrect format"))))))))</f>
        <v>N</v>
      </c>
    </row>
    <row r="279" spans="1:28" s="15" customFormat="1" x14ac:dyDescent="0.25">
      <c r="A279" s="7">
        <v>267</v>
      </c>
      <c r="B279" s="10" t="s">
        <v>4274</v>
      </c>
      <c r="C279" s="14" t="s">
        <v>5</v>
      </c>
      <c r="D279" s="231"/>
      <c r="E279" s="268"/>
      <c r="F279" s="215" t="str">
        <f t="shared" si="8"/>
        <v>N/A</v>
      </c>
      <c r="G279" s="6"/>
      <c r="AA279" s="15" t="str">
        <f t="shared" si="9"/>
        <v/>
      </c>
      <c r="AB279" s="15" t="str">
        <f>IF(LEN($AA279)=0,"N",IF(LEN($AA279)&gt;1,"Error -- Availability entered in an incorrect format",IF($AA279='Control Panel'!$F$36,$AA279,IF($AA279='Control Panel'!$F$37,$AA279,IF($AA279='Control Panel'!$F$38,$AA279,IF($AA279='Control Panel'!$F$39,$AA279,IF($AA279='Control Panel'!$F$40,$AA279,IF($AA279='Control Panel'!$F$41,$AA279,"Error -- Availability entered in an incorrect format"))))))))</f>
        <v>N</v>
      </c>
    </row>
    <row r="280" spans="1:28" s="15" customFormat="1" ht="45" x14ac:dyDescent="0.25">
      <c r="A280" s="7">
        <v>268</v>
      </c>
      <c r="B280" s="10" t="s">
        <v>4275</v>
      </c>
      <c r="C280" s="14" t="s">
        <v>5</v>
      </c>
      <c r="D280" s="231"/>
      <c r="E280" s="268"/>
      <c r="F280" s="215" t="str">
        <f t="shared" si="8"/>
        <v>N/A</v>
      </c>
      <c r="G280" s="6"/>
      <c r="AA280" s="15" t="str">
        <f t="shared" si="9"/>
        <v/>
      </c>
      <c r="AB280" s="15" t="str">
        <f>IF(LEN($AA280)=0,"N",IF(LEN($AA280)&gt;1,"Error -- Availability entered in an incorrect format",IF($AA280='Control Panel'!$F$36,$AA280,IF($AA280='Control Panel'!$F$37,$AA280,IF($AA280='Control Panel'!$F$38,$AA280,IF($AA280='Control Panel'!$F$39,$AA280,IF($AA280='Control Panel'!$F$40,$AA280,IF($AA280='Control Panel'!$F$41,$AA280,"Error -- Availability entered in an incorrect format"))))))))</f>
        <v>N</v>
      </c>
    </row>
    <row r="281" spans="1:28" s="15" customFormat="1" ht="75" x14ac:dyDescent="0.25">
      <c r="A281" s="7">
        <v>269</v>
      </c>
      <c r="B281" s="10" t="s">
        <v>4276</v>
      </c>
      <c r="C281" s="307" t="s">
        <v>6</v>
      </c>
      <c r="D281" s="231"/>
      <c r="E281" s="268"/>
      <c r="F281" s="215" t="str">
        <f t="shared" si="8"/>
        <v>N/A</v>
      </c>
      <c r="G281" s="6"/>
      <c r="AA281" s="15" t="str">
        <f t="shared" si="9"/>
        <v/>
      </c>
      <c r="AB281" s="15" t="str">
        <f>IF(LEN($AA281)=0,"N",IF(LEN($AA281)&gt;1,"Error -- Availability entered in an incorrect format",IF($AA281='Control Panel'!$F$36,$AA281,IF($AA281='Control Panel'!$F$37,$AA281,IF($AA281='Control Panel'!$F$38,$AA281,IF($AA281='Control Panel'!$F$39,$AA281,IF($AA281='Control Panel'!$F$40,$AA281,IF($AA281='Control Panel'!$F$41,$AA281,"Error -- Availability entered in an incorrect format"))))))))</f>
        <v>N</v>
      </c>
    </row>
    <row r="282" spans="1:28" s="15" customFormat="1" ht="30" x14ac:dyDescent="0.25">
      <c r="A282" s="7">
        <v>270</v>
      </c>
      <c r="B282" s="10" t="s">
        <v>4277</v>
      </c>
      <c r="C282" s="14" t="s">
        <v>5</v>
      </c>
      <c r="D282" s="231"/>
      <c r="E282" s="268"/>
      <c r="F282" s="215" t="str">
        <f t="shared" si="8"/>
        <v>N/A</v>
      </c>
      <c r="G282" s="6"/>
      <c r="AA282" s="15" t="str">
        <f t="shared" si="9"/>
        <v/>
      </c>
      <c r="AB282" s="15" t="str">
        <f>IF(LEN($AA282)=0,"N",IF(LEN($AA282)&gt;1,"Error -- Availability entered in an incorrect format",IF($AA282='Control Panel'!$F$36,$AA282,IF($AA282='Control Panel'!$F$37,$AA282,IF($AA282='Control Panel'!$F$38,$AA282,IF($AA282='Control Panel'!$F$39,$AA282,IF($AA282='Control Panel'!$F$40,$AA282,IF($AA282='Control Panel'!$F$41,$AA282,"Error -- Availability entered in an incorrect format"))))))))</f>
        <v>N</v>
      </c>
    </row>
    <row r="283" spans="1:28" s="15" customFormat="1" ht="30" x14ac:dyDescent="0.25">
      <c r="A283" s="7">
        <v>271</v>
      </c>
      <c r="B283" s="10" t="s">
        <v>4278</v>
      </c>
      <c r="C283" s="14" t="s">
        <v>5</v>
      </c>
      <c r="D283" s="231"/>
      <c r="E283" s="268"/>
      <c r="F283" s="215" t="str">
        <f t="shared" si="8"/>
        <v>N/A</v>
      </c>
      <c r="G283" s="6"/>
      <c r="AA283" s="15" t="str">
        <f t="shared" si="9"/>
        <v/>
      </c>
      <c r="AB283" s="15" t="str">
        <f>IF(LEN($AA283)=0,"N",IF(LEN($AA283)&gt;1,"Error -- Availability entered in an incorrect format",IF($AA283='Control Panel'!$F$36,$AA283,IF($AA283='Control Panel'!$F$37,$AA283,IF($AA283='Control Panel'!$F$38,$AA283,IF($AA283='Control Panel'!$F$39,$AA283,IF($AA283='Control Panel'!$F$40,$AA283,IF($AA283='Control Panel'!$F$41,$AA283,"Error -- Availability entered in an incorrect format"))))))))</f>
        <v>N</v>
      </c>
    </row>
    <row r="284" spans="1:28" s="15" customFormat="1" x14ac:dyDescent="0.25">
      <c r="A284" s="7">
        <v>272</v>
      </c>
      <c r="B284" s="10" t="s">
        <v>4279</v>
      </c>
      <c r="C284" s="14" t="s">
        <v>5</v>
      </c>
      <c r="D284" s="231"/>
      <c r="E284" s="268"/>
      <c r="F284" s="215" t="str">
        <f t="shared" si="8"/>
        <v>N/A</v>
      </c>
      <c r="G284" s="6"/>
      <c r="AA284" s="15" t="str">
        <f t="shared" si="9"/>
        <v/>
      </c>
      <c r="AB284" s="15" t="str">
        <f>IF(LEN($AA284)=0,"N",IF(LEN($AA284)&gt;1,"Error -- Availability entered in an incorrect format",IF($AA284='Control Panel'!$F$36,$AA284,IF($AA284='Control Panel'!$F$37,$AA284,IF($AA284='Control Panel'!$F$38,$AA284,IF($AA284='Control Panel'!$F$39,$AA284,IF($AA284='Control Panel'!$F$40,$AA284,IF($AA284='Control Panel'!$F$41,$AA284,"Error -- Availability entered in an incorrect format"))))))))</f>
        <v>N</v>
      </c>
    </row>
    <row r="285" spans="1:28" s="15" customFormat="1" x14ac:dyDescent="0.25">
      <c r="A285" s="7">
        <v>273</v>
      </c>
      <c r="B285" s="10" t="s">
        <v>4280</v>
      </c>
      <c r="C285" s="14" t="s">
        <v>5</v>
      </c>
      <c r="D285" s="231"/>
      <c r="E285" s="268"/>
      <c r="F285" s="215" t="str">
        <f t="shared" si="8"/>
        <v>N/A</v>
      </c>
      <c r="G285" s="6"/>
      <c r="AA285" s="15" t="str">
        <f t="shared" si="9"/>
        <v/>
      </c>
      <c r="AB285" s="15" t="str">
        <f>IF(LEN($AA285)=0,"N",IF(LEN($AA285)&gt;1,"Error -- Availability entered in an incorrect format",IF($AA285='Control Panel'!$F$36,$AA285,IF($AA285='Control Panel'!$F$37,$AA285,IF($AA285='Control Panel'!$F$38,$AA285,IF($AA285='Control Panel'!$F$39,$AA285,IF($AA285='Control Panel'!$F$40,$AA285,IF($AA285='Control Panel'!$F$41,$AA285,"Error -- Availability entered in an incorrect format"))))))))</f>
        <v>N</v>
      </c>
    </row>
    <row r="286" spans="1:28" s="15" customFormat="1" ht="30" x14ac:dyDescent="0.25">
      <c r="A286" s="7">
        <v>274</v>
      </c>
      <c r="B286" s="10" t="s">
        <v>4281</v>
      </c>
      <c r="C286" s="14" t="s">
        <v>5</v>
      </c>
      <c r="D286" s="231"/>
      <c r="E286" s="268"/>
      <c r="F286" s="215" t="str">
        <f t="shared" si="8"/>
        <v>N/A</v>
      </c>
      <c r="G286" s="6"/>
      <c r="AA286" s="15" t="str">
        <f t="shared" si="9"/>
        <v/>
      </c>
      <c r="AB286" s="15" t="str">
        <f>IF(LEN($AA286)=0,"N",IF(LEN($AA286)&gt;1,"Error -- Availability entered in an incorrect format",IF($AA286='Control Panel'!$F$36,$AA286,IF($AA286='Control Panel'!$F$37,$AA286,IF($AA286='Control Panel'!$F$38,$AA286,IF($AA286='Control Panel'!$F$39,$AA286,IF($AA286='Control Panel'!$F$40,$AA286,IF($AA286='Control Panel'!$F$41,$AA286,"Error -- Availability entered in an incorrect format"))))))))</f>
        <v>N</v>
      </c>
    </row>
    <row r="287" spans="1:28" s="15" customFormat="1" x14ac:dyDescent="0.25">
      <c r="A287" s="7">
        <v>275</v>
      </c>
      <c r="B287" s="266" t="s">
        <v>4282</v>
      </c>
      <c r="C287" s="14"/>
      <c r="D287" s="231"/>
      <c r="E287" s="268"/>
      <c r="F287" s="215" t="str">
        <f t="shared" si="8"/>
        <v>N/A</v>
      </c>
      <c r="G287" s="6"/>
      <c r="AA287" s="15" t="str">
        <f t="shared" si="9"/>
        <v/>
      </c>
      <c r="AB287" s="15" t="str">
        <f>IF(LEN($AA287)=0,"N",IF(LEN($AA287)&gt;1,"Error -- Availability entered in an incorrect format",IF($AA287='Control Panel'!$F$36,$AA287,IF($AA287='Control Panel'!$F$37,$AA287,IF($AA287='Control Panel'!$F$38,$AA287,IF($AA287='Control Panel'!$F$39,$AA287,IF($AA287='Control Panel'!$F$40,$AA287,IF($AA287='Control Panel'!$F$41,$AA287,"Error -- Availability entered in an incorrect format"))))))))</f>
        <v>N</v>
      </c>
    </row>
    <row r="288" spans="1:28" s="15" customFormat="1" ht="30" x14ac:dyDescent="0.25">
      <c r="A288" s="7">
        <v>276</v>
      </c>
      <c r="B288" s="10" t="s">
        <v>4283</v>
      </c>
      <c r="C288" s="14" t="s">
        <v>5</v>
      </c>
      <c r="D288" s="231"/>
      <c r="E288" s="268"/>
      <c r="F288" s="215" t="str">
        <f t="shared" si="8"/>
        <v>N/A</v>
      </c>
      <c r="G288" s="6"/>
      <c r="AA288" s="15" t="str">
        <f t="shared" si="9"/>
        <v/>
      </c>
      <c r="AB288" s="15" t="str">
        <f>IF(LEN($AA288)=0,"N",IF(LEN($AA288)&gt;1,"Error -- Availability entered in an incorrect format",IF($AA288='Control Panel'!$F$36,$AA288,IF($AA288='Control Panel'!$F$37,$AA288,IF($AA288='Control Panel'!$F$38,$AA288,IF($AA288='Control Panel'!$F$39,$AA288,IF($AA288='Control Panel'!$F$40,$AA288,IF($AA288='Control Panel'!$F$41,$AA288,"Error -- Availability entered in an incorrect format"))))))))</f>
        <v>N</v>
      </c>
    </row>
    <row r="289" spans="1:28" s="15" customFormat="1" ht="45" x14ac:dyDescent="0.25">
      <c r="A289" s="7">
        <v>277</v>
      </c>
      <c r="B289" s="10" t="s">
        <v>4284</v>
      </c>
      <c r="C289" s="14" t="s">
        <v>5</v>
      </c>
      <c r="D289" s="231"/>
      <c r="E289" s="268"/>
      <c r="F289" s="215" t="str">
        <f t="shared" si="8"/>
        <v>N/A</v>
      </c>
      <c r="G289" s="6"/>
      <c r="AA289" s="15" t="str">
        <f t="shared" si="9"/>
        <v/>
      </c>
      <c r="AB289" s="15" t="str">
        <f>IF(LEN($AA289)=0,"N",IF(LEN($AA289)&gt;1,"Error -- Availability entered in an incorrect format",IF($AA289='Control Panel'!$F$36,$AA289,IF($AA289='Control Panel'!$F$37,$AA289,IF($AA289='Control Panel'!$F$38,$AA289,IF($AA289='Control Panel'!$F$39,$AA289,IF($AA289='Control Panel'!$F$40,$AA289,IF($AA289='Control Panel'!$F$41,$AA289,"Error -- Availability entered in an incorrect format"))))))))</f>
        <v>N</v>
      </c>
    </row>
    <row r="290" spans="1:28" s="15" customFormat="1" x14ac:dyDescent="0.25">
      <c r="A290" s="7">
        <v>278</v>
      </c>
      <c r="B290" s="10" t="s">
        <v>4285</v>
      </c>
      <c r="C290" s="307" t="s">
        <v>6</v>
      </c>
      <c r="D290" s="231"/>
      <c r="E290" s="268"/>
      <c r="F290" s="215" t="str">
        <f t="shared" si="8"/>
        <v>N/A</v>
      </c>
      <c r="G290" s="6"/>
      <c r="AA290" s="15" t="str">
        <f t="shared" si="9"/>
        <v/>
      </c>
      <c r="AB290" s="15" t="str">
        <f>IF(LEN($AA290)=0,"N",IF(LEN($AA290)&gt;1,"Error -- Availability entered in an incorrect format",IF($AA290='Control Panel'!$F$36,$AA290,IF($AA290='Control Panel'!$F$37,$AA290,IF($AA290='Control Panel'!$F$38,$AA290,IF($AA290='Control Panel'!$F$39,$AA290,IF($AA290='Control Panel'!$F$40,$AA290,IF($AA290='Control Panel'!$F$41,$AA290,"Error -- Availability entered in an incorrect format"))))))))</f>
        <v>N</v>
      </c>
    </row>
    <row r="291" spans="1:28" s="15" customFormat="1" ht="45" x14ac:dyDescent="0.25">
      <c r="A291" s="7">
        <v>279</v>
      </c>
      <c r="B291" s="10" t="s">
        <v>4286</v>
      </c>
      <c r="C291" s="307" t="s">
        <v>6</v>
      </c>
      <c r="D291" s="231"/>
      <c r="E291" s="268"/>
      <c r="F291" s="215" t="str">
        <f t="shared" si="8"/>
        <v>N/A</v>
      </c>
      <c r="G291" s="6"/>
      <c r="AA291" s="15" t="str">
        <f t="shared" si="9"/>
        <v/>
      </c>
      <c r="AB291" s="15" t="str">
        <f>IF(LEN($AA291)=0,"N",IF(LEN($AA291)&gt;1,"Error -- Availability entered in an incorrect format",IF($AA291='Control Panel'!$F$36,$AA291,IF($AA291='Control Panel'!$F$37,$AA291,IF($AA291='Control Panel'!$F$38,$AA291,IF($AA291='Control Panel'!$F$39,$AA291,IF($AA291='Control Panel'!$F$40,$AA291,IF($AA291='Control Panel'!$F$41,$AA291,"Error -- Availability entered in an incorrect format"))))))))</f>
        <v>N</v>
      </c>
    </row>
    <row r="292" spans="1:28" s="15" customFormat="1" x14ac:dyDescent="0.25">
      <c r="A292" s="7">
        <v>280</v>
      </c>
      <c r="B292" s="263" t="s">
        <v>4287</v>
      </c>
      <c r="C292" s="14"/>
      <c r="D292" s="231"/>
      <c r="E292" s="268"/>
      <c r="F292" s="215" t="str">
        <f t="shared" si="8"/>
        <v>N/A</v>
      </c>
      <c r="G292" s="6"/>
      <c r="AA292" s="15" t="str">
        <f t="shared" si="9"/>
        <v/>
      </c>
      <c r="AB292" s="15" t="str">
        <f>IF(LEN($AA292)=0,"N",IF(LEN($AA292)&gt;1,"Error -- Availability entered in an incorrect format",IF($AA292='Control Panel'!$F$36,$AA292,IF($AA292='Control Panel'!$F$37,$AA292,IF($AA292='Control Panel'!$F$38,$AA292,IF($AA292='Control Panel'!$F$39,$AA292,IF($AA292='Control Panel'!$F$40,$AA292,IF($AA292='Control Panel'!$F$41,$AA292,"Error -- Availability entered in an incorrect format"))))))))</f>
        <v>N</v>
      </c>
    </row>
    <row r="293" spans="1:28" s="15" customFormat="1" ht="30" x14ac:dyDescent="0.25">
      <c r="A293" s="7">
        <v>281</v>
      </c>
      <c r="B293" s="215" t="s">
        <v>4288</v>
      </c>
      <c r="C293" s="307" t="s">
        <v>6</v>
      </c>
      <c r="D293" s="231"/>
      <c r="E293" s="268"/>
      <c r="F293" s="215" t="str">
        <f t="shared" si="8"/>
        <v>N/A</v>
      </c>
      <c r="G293" s="6"/>
      <c r="AA293" s="15" t="str">
        <f t="shared" si="9"/>
        <v/>
      </c>
      <c r="AB293" s="15" t="str">
        <f>IF(LEN($AA293)=0,"N",IF(LEN($AA293)&gt;1,"Error -- Availability entered in an incorrect format",IF($AA293='Control Panel'!$F$36,$AA293,IF($AA293='Control Panel'!$F$37,$AA293,IF($AA293='Control Panel'!$F$38,$AA293,IF($AA293='Control Panel'!$F$39,$AA293,IF($AA293='Control Panel'!$F$40,$AA293,IF($AA293='Control Panel'!$F$41,$AA293,"Error -- Availability entered in an incorrect format"))))))))</f>
        <v>N</v>
      </c>
    </row>
    <row r="294" spans="1:28" s="15" customFormat="1" x14ac:dyDescent="0.25">
      <c r="A294" s="7">
        <v>282</v>
      </c>
      <c r="B294" s="263" t="s">
        <v>4289</v>
      </c>
      <c r="C294" s="14"/>
      <c r="D294" s="231"/>
      <c r="E294" s="268"/>
      <c r="F294" s="215" t="str">
        <f t="shared" si="8"/>
        <v>N/A</v>
      </c>
      <c r="G294" s="6"/>
      <c r="AA294" s="15" t="str">
        <f t="shared" si="9"/>
        <v/>
      </c>
      <c r="AB294" s="15" t="str">
        <f>IF(LEN($AA294)=0,"N",IF(LEN($AA294)&gt;1,"Error -- Availability entered in an incorrect format",IF($AA294='Control Panel'!$F$36,$AA294,IF($AA294='Control Panel'!$F$37,$AA294,IF($AA294='Control Panel'!$F$38,$AA294,IF($AA294='Control Panel'!$F$39,$AA294,IF($AA294='Control Panel'!$F$40,$AA294,IF($AA294='Control Panel'!$F$41,$AA294,"Error -- Availability entered in an incorrect format"))))))))</f>
        <v>N</v>
      </c>
    </row>
    <row r="295" spans="1:28" s="15" customFormat="1" x14ac:dyDescent="0.25">
      <c r="A295" s="7">
        <v>283</v>
      </c>
      <c r="B295" s="215" t="s">
        <v>4290</v>
      </c>
      <c r="C295" s="14" t="s">
        <v>5</v>
      </c>
      <c r="D295" s="231"/>
      <c r="E295" s="268"/>
      <c r="F295" s="215" t="str">
        <f t="shared" si="8"/>
        <v>N/A</v>
      </c>
      <c r="G295" s="6"/>
      <c r="AA295" s="15" t="str">
        <f t="shared" si="9"/>
        <v/>
      </c>
      <c r="AB295" s="15" t="str">
        <f>IF(LEN($AA295)=0,"N",IF(LEN($AA295)&gt;1,"Error -- Availability entered in an incorrect format",IF($AA295='Control Panel'!$F$36,$AA295,IF($AA295='Control Panel'!$F$37,$AA295,IF($AA295='Control Panel'!$F$38,$AA295,IF($AA295='Control Panel'!$F$39,$AA295,IF($AA295='Control Panel'!$F$40,$AA295,IF($AA295='Control Panel'!$F$41,$AA295,"Error -- Availability entered in an incorrect format"))))))))</f>
        <v>N</v>
      </c>
    </row>
    <row r="296" spans="1:28" s="15" customFormat="1" ht="30" x14ac:dyDescent="0.25">
      <c r="A296" s="7">
        <v>284</v>
      </c>
      <c r="B296" s="215" t="s">
        <v>4291</v>
      </c>
      <c r="C296" s="14" t="s">
        <v>5</v>
      </c>
      <c r="D296" s="231"/>
      <c r="E296" s="268"/>
      <c r="F296" s="215" t="str">
        <f t="shared" si="8"/>
        <v>N/A</v>
      </c>
      <c r="G296" s="6"/>
      <c r="AA296" s="15" t="str">
        <f t="shared" si="9"/>
        <v/>
      </c>
      <c r="AB296" s="15" t="str">
        <f>IF(LEN($AA296)=0,"N",IF(LEN($AA296)&gt;1,"Error -- Availability entered in an incorrect format",IF($AA296='Control Panel'!$F$36,$AA296,IF($AA296='Control Panel'!$F$37,$AA296,IF($AA296='Control Panel'!$F$38,$AA296,IF($AA296='Control Panel'!$F$39,$AA296,IF($AA296='Control Panel'!$F$40,$AA296,IF($AA296='Control Panel'!$F$41,$AA296,"Error -- Availability entered in an incorrect format"))))))))</f>
        <v>N</v>
      </c>
    </row>
    <row r="297" spans="1:28" s="15" customFormat="1" x14ac:dyDescent="0.25">
      <c r="A297" s="7">
        <v>285</v>
      </c>
      <c r="B297" s="215" t="s">
        <v>4292</v>
      </c>
      <c r="C297" s="14" t="s">
        <v>5</v>
      </c>
      <c r="D297" s="231"/>
      <c r="E297" s="268"/>
      <c r="F297" s="215" t="str">
        <f t="shared" si="8"/>
        <v>N/A</v>
      </c>
      <c r="G297" s="6"/>
      <c r="AA297" s="15" t="str">
        <f t="shared" si="9"/>
        <v/>
      </c>
      <c r="AB297" s="15" t="str">
        <f>IF(LEN($AA297)=0,"N",IF(LEN($AA297)&gt;1,"Error -- Availability entered in an incorrect format",IF($AA297='Control Panel'!$F$36,$AA297,IF($AA297='Control Panel'!$F$37,$AA297,IF($AA297='Control Panel'!$F$38,$AA297,IF($AA297='Control Panel'!$F$39,$AA297,IF($AA297='Control Panel'!$F$40,$AA297,IF($AA297='Control Panel'!$F$41,$AA297,"Error -- Availability entered in an incorrect format"))))))))</f>
        <v>N</v>
      </c>
    </row>
    <row r="298" spans="1:28" s="15" customFormat="1" x14ac:dyDescent="0.25">
      <c r="A298" s="7">
        <v>286</v>
      </c>
      <c r="B298" s="215" t="s">
        <v>4293</v>
      </c>
      <c r="C298" s="14" t="s">
        <v>5</v>
      </c>
      <c r="D298" s="231"/>
      <c r="E298" s="268"/>
      <c r="F298" s="215" t="str">
        <f t="shared" si="8"/>
        <v>N/A</v>
      </c>
      <c r="G298" s="6"/>
      <c r="AA298" s="15" t="str">
        <f t="shared" si="9"/>
        <v/>
      </c>
      <c r="AB298" s="15" t="str">
        <f>IF(LEN($AA298)=0,"N",IF(LEN($AA298)&gt;1,"Error -- Availability entered in an incorrect format",IF($AA298='Control Panel'!$F$36,$AA298,IF($AA298='Control Panel'!$F$37,$AA298,IF($AA298='Control Panel'!$F$38,$AA298,IF($AA298='Control Panel'!$F$39,$AA298,IF($AA298='Control Panel'!$F$40,$AA298,IF($AA298='Control Panel'!$F$41,$AA298,"Error -- Availability entered in an incorrect format"))))))))</f>
        <v>N</v>
      </c>
    </row>
    <row r="299" spans="1:28" s="15" customFormat="1" ht="45" x14ac:dyDescent="0.25">
      <c r="A299" s="7">
        <v>287</v>
      </c>
      <c r="B299" s="215" t="s">
        <v>4294</v>
      </c>
      <c r="C299" s="14" t="s">
        <v>5</v>
      </c>
      <c r="D299" s="231"/>
      <c r="E299" s="268"/>
      <c r="F299" s="215" t="str">
        <f t="shared" si="8"/>
        <v>N/A</v>
      </c>
      <c r="G299" s="6"/>
      <c r="AA299" s="15" t="str">
        <f t="shared" si="9"/>
        <v/>
      </c>
      <c r="AB299" s="15" t="str">
        <f>IF(LEN($AA299)=0,"N",IF(LEN($AA299)&gt;1,"Error -- Availability entered in an incorrect format",IF($AA299='Control Panel'!$F$36,$AA299,IF($AA299='Control Panel'!$F$37,$AA299,IF($AA299='Control Panel'!$F$38,$AA299,IF($AA299='Control Panel'!$F$39,$AA299,IF($AA299='Control Panel'!$F$40,$AA299,IF($AA299='Control Panel'!$F$41,$AA299,"Error -- Availability entered in an incorrect format"))))))))</f>
        <v>N</v>
      </c>
    </row>
    <row r="300" spans="1:28" s="15" customFormat="1" ht="45" x14ac:dyDescent="0.25">
      <c r="A300" s="7">
        <v>288</v>
      </c>
      <c r="B300" s="215" t="s">
        <v>4295</v>
      </c>
      <c r="C300" s="14" t="s">
        <v>5</v>
      </c>
      <c r="D300" s="231"/>
      <c r="E300" s="268"/>
      <c r="F300" s="215" t="str">
        <f t="shared" si="8"/>
        <v>N/A</v>
      </c>
      <c r="G300" s="6"/>
      <c r="AA300" s="15" t="str">
        <f t="shared" si="9"/>
        <v/>
      </c>
      <c r="AB300" s="15" t="str">
        <f>IF(LEN($AA300)=0,"N",IF(LEN($AA300)&gt;1,"Error -- Availability entered in an incorrect format",IF($AA300='Control Panel'!$F$36,$AA300,IF($AA300='Control Panel'!$F$37,$AA300,IF($AA300='Control Panel'!$F$38,$AA300,IF($AA300='Control Panel'!$F$39,$AA300,IF($AA300='Control Panel'!$F$40,$AA300,IF($AA300='Control Panel'!$F$41,$AA300,"Error -- Availability entered in an incorrect format"))))))))</f>
        <v>N</v>
      </c>
    </row>
    <row r="301" spans="1:28" s="15" customFormat="1" ht="30" x14ac:dyDescent="0.25">
      <c r="A301" s="7">
        <v>289</v>
      </c>
      <c r="B301" s="215" t="s">
        <v>4296</v>
      </c>
      <c r="C301" s="14" t="s">
        <v>5</v>
      </c>
      <c r="D301" s="231"/>
      <c r="E301" s="268"/>
      <c r="F301" s="215" t="str">
        <f t="shared" si="8"/>
        <v>N/A</v>
      </c>
      <c r="G301" s="6"/>
      <c r="AA301" s="15" t="str">
        <f t="shared" si="9"/>
        <v/>
      </c>
      <c r="AB301" s="15" t="str">
        <f>IF(LEN($AA301)=0,"N",IF(LEN($AA301)&gt;1,"Error -- Availability entered in an incorrect format",IF($AA301='Control Panel'!$F$36,$AA301,IF($AA301='Control Panel'!$F$37,$AA301,IF($AA301='Control Panel'!$F$38,$AA301,IF($AA301='Control Panel'!$F$39,$AA301,IF($AA301='Control Panel'!$F$40,$AA301,IF($AA301='Control Panel'!$F$41,$AA301,"Error -- Availability entered in an incorrect format"))))))))</f>
        <v>N</v>
      </c>
    </row>
    <row r="302" spans="1:28" s="15" customFormat="1" x14ac:dyDescent="0.25">
      <c r="A302" s="7">
        <v>290</v>
      </c>
      <c r="B302" s="266" t="s">
        <v>4297</v>
      </c>
      <c r="C302" s="14"/>
      <c r="D302" s="231"/>
      <c r="E302" s="268"/>
      <c r="F302" s="215" t="str">
        <f t="shared" si="8"/>
        <v>N/A</v>
      </c>
      <c r="G302" s="6"/>
      <c r="AA302" s="15" t="str">
        <f t="shared" si="9"/>
        <v/>
      </c>
      <c r="AB302" s="15" t="str">
        <f>IF(LEN($AA302)=0,"N",IF(LEN($AA302)&gt;1,"Error -- Availability entered in an incorrect format",IF($AA302='Control Panel'!$F$36,$AA302,IF($AA302='Control Panel'!$F$37,$AA302,IF($AA302='Control Panel'!$F$38,$AA302,IF($AA302='Control Panel'!$F$39,$AA302,IF($AA302='Control Panel'!$F$40,$AA302,IF($AA302='Control Panel'!$F$41,$AA302,"Error -- Availability entered in an incorrect format"))))))))</f>
        <v>N</v>
      </c>
    </row>
    <row r="303" spans="1:28" s="15" customFormat="1" ht="45" x14ac:dyDescent="0.25">
      <c r="A303" s="7">
        <v>291</v>
      </c>
      <c r="B303" s="215" t="s">
        <v>4298</v>
      </c>
      <c r="C303" s="14" t="s">
        <v>5</v>
      </c>
      <c r="D303" s="231"/>
      <c r="E303" s="268"/>
      <c r="F303" s="215" t="str">
        <f t="shared" si="8"/>
        <v>N/A</v>
      </c>
      <c r="G303" s="6"/>
      <c r="AA303" s="15" t="str">
        <f t="shared" si="9"/>
        <v/>
      </c>
      <c r="AB303" s="15" t="str">
        <f>IF(LEN($AA303)=0,"N",IF(LEN($AA303)&gt;1,"Error -- Availability entered in an incorrect format",IF($AA303='Control Panel'!$F$36,$AA303,IF($AA303='Control Panel'!$F$37,$AA303,IF($AA303='Control Panel'!$F$38,$AA303,IF($AA303='Control Panel'!$F$39,$AA303,IF($AA303='Control Panel'!$F$40,$AA303,IF($AA303='Control Panel'!$F$41,$AA303,"Error -- Availability entered in an incorrect format"))))))))</f>
        <v>N</v>
      </c>
    </row>
    <row r="304" spans="1:28" s="15" customFormat="1" ht="30" x14ac:dyDescent="0.25">
      <c r="A304" s="7">
        <v>292</v>
      </c>
      <c r="B304" s="215" t="s">
        <v>4299</v>
      </c>
      <c r="C304" s="14" t="s">
        <v>5</v>
      </c>
      <c r="D304" s="231"/>
      <c r="E304" s="268"/>
      <c r="F304" s="215" t="str">
        <f t="shared" si="8"/>
        <v>N/A</v>
      </c>
      <c r="G304" s="6"/>
      <c r="AA304" s="15" t="str">
        <f t="shared" si="9"/>
        <v/>
      </c>
      <c r="AB304" s="15" t="str">
        <f>IF(LEN($AA304)=0,"N",IF(LEN($AA304)&gt;1,"Error -- Availability entered in an incorrect format",IF($AA304='Control Panel'!$F$36,$AA304,IF($AA304='Control Panel'!$F$37,$AA304,IF($AA304='Control Panel'!$F$38,$AA304,IF($AA304='Control Panel'!$F$39,$AA304,IF($AA304='Control Panel'!$F$40,$AA304,IF($AA304='Control Panel'!$F$41,$AA304,"Error -- Availability entered in an incorrect format"))))))))</f>
        <v>N</v>
      </c>
    </row>
    <row r="305" spans="1:28" s="15" customFormat="1" ht="45" x14ac:dyDescent="0.25">
      <c r="A305" s="7">
        <v>293</v>
      </c>
      <c r="B305" s="215" t="s">
        <v>4300</v>
      </c>
      <c r="C305" s="14" t="s">
        <v>5</v>
      </c>
      <c r="D305" s="231"/>
      <c r="E305" s="268"/>
      <c r="F305" s="215" t="str">
        <f t="shared" si="8"/>
        <v>N/A</v>
      </c>
      <c r="G305" s="6"/>
      <c r="AA305" s="15" t="str">
        <f t="shared" si="9"/>
        <v/>
      </c>
      <c r="AB305" s="15" t="str">
        <f>IF(LEN($AA305)=0,"N",IF(LEN($AA305)&gt;1,"Error -- Availability entered in an incorrect format",IF($AA305='Control Panel'!$F$36,$AA305,IF($AA305='Control Panel'!$F$37,$AA305,IF($AA305='Control Panel'!$F$38,$AA305,IF($AA305='Control Panel'!$F$39,$AA305,IF($AA305='Control Panel'!$F$40,$AA305,IF($AA305='Control Panel'!$F$41,$AA305,"Error -- Availability entered in an incorrect format"))))))))</f>
        <v>N</v>
      </c>
    </row>
    <row r="306" spans="1:28" s="15" customFormat="1" x14ac:dyDescent="0.25">
      <c r="A306" s="7">
        <v>294</v>
      </c>
      <c r="B306" s="266" t="s">
        <v>4301</v>
      </c>
      <c r="C306" s="14"/>
      <c r="D306" s="231"/>
      <c r="E306" s="268"/>
      <c r="F306" s="215" t="str">
        <f t="shared" si="8"/>
        <v>N/A</v>
      </c>
      <c r="G306" s="6"/>
      <c r="AA306" s="15" t="str">
        <f t="shared" si="9"/>
        <v/>
      </c>
      <c r="AB306" s="15" t="str">
        <f>IF(LEN($AA306)=0,"N",IF(LEN($AA306)&gt;1,"Error -- Availability entered in an incorrect format",IF($AA306='Control Panel'!$F$36,$AA306,IF($AA306='Control Panel'!$F$37,$AA306,IF($AA306='Control Panel'!$F$38,$AA306,IF($AA306='Control Panel'!$F$39,$AA306,IF($AA306='Control Panel'!$F$40,$AA306,IF($AA306='Control Panel'!$F$41,$AA306,"Error -- Availability entered in an incorrect format"))))))))</f>
        <v>N</v>
      </c>
    </row>
    <row r="307" spans="1:28" s="15" customFormat="1" ht="30" x14ac:dyDescent="0.25">
      <c r="A307" s="7">
        <v>295</v>
      </c>
      <c r="B307" s="297" t="s">
        <v>4302</v>
      </c>
      <c r="C307" s="14" t="s">
        <v>5</v>
      </c>
      <c r="D307" s="231"/>
      <c r="E307" s="268"/>
      <c r="F307" s="215" t="str">
        <f t="shared" si="8"/>
        <v>N/A</v>
      </c>
      <c r="G307" s="6"/>
      <c r="AA307" s="15" t="str">
        <f t="shared" si="9"/>
        <v/>
      </c>
      <c r="AB307" s="15" t="str">
        <f>IF(LEN($AA307)=0,"N",IF(LEN($AA307)&gt;1,"Error -- Availability entered in an incorrect format",IF($AA307='Control Panel'!$F$36,$AA307,IF($AA307='Control Panel'!$F$37,$AA307,IF($AA307='Control Panel'!$F$38,$AA307,IF($AA307='Control Panel'!$F$39,$AA307,IF($AA307='Control Panel'!$F$40,$AA307,IF($AA307='Control Panel'!$F$41,$AA307,"Error -- Availability entered in an incorrect format"))))))))</f>
        <v>N</v>
      </c>
    </row>
    <row r="308" spans="1:28" s="15" customFormat="1" ht="30" x14ac:dyDescent="0.25">
      <c r="A308" s="7">
        <v>296</v>
      </c>
      <c r="B308" s="10" t="s">
        <v>4303</v>
      </c>
      <c r="C308" s="14" t="s">
        <v>5</v>
      </c>
      <c r="D308" s="231"/>
      <c r="E308" s="268"/>
      <c r="F308" s="215" t="str">
        <f t="shared" si="8"/>
        <v>N/A</v>
      </c>
      <c r="G308" s="6"/>
      <c r="AA308" s="15" t="str">
        <f t="shared" si="9"/>
        <v/>
      </c>
      <c r="AB308" s="15" t="str">
        <f>IF(LEN($AA308)=0,"N",IF(LEN($AA308)&gt;1,"Error -- Availability entered in an incorrect format",IF($AA308='Control Panel'!$F$36,$AA308,IF($AA308='Control Panel'!$F$37,$AA308,IF($AA308='Control Panel'!$F$38,$AA308,IF($AA308='Control Panel'!$F$39,$AA308,IF($AA308='Control Panel'!$F$40,$AA308,IF($AA308='Control Panel'!$F$41,$AA308,"Error -- Availability entered in an incorrect format"))))))))</f>
        <v>N</v>
      </c>
    </row>
    <row r="309" spans="1:28" s="15" customFormat="1" x14ac:dyDescent="0.25">
      <c r="A309" s="7">
        <v>297</v>
      </c>
      <c r="B309" s="264" t="s">
        <v>4304</v>
      </c>
      <c r="C309" s="14" t="s">
        <v>5</v>
      </c>
      <c r="D309" s="231"/>
      <c r="E309" s="268"/>
      <c r="F309" s="215" t="str">
        <f t="shared" si="8"/>
        <v>N/A</v>
      </c>
      <c r="G309" s="6"/>
      <c r="AA309" s="15" t="str">
        <f t="shared" si="9"/>
        <v/>
      </c>
      <c r="AB309" s="15" t="str">
        <f>IF(LEN($AA309)=0,"N",IF(LEN($AA309)&gt;1,"Error -- Availability entered in an incorrect format",IF($AA309='Control Panel'!$F$36,$AA309,IF($AA309='Control Panel'!$F$37,$AA309,IF($AA309='Control Panel'!$F$38,$AA309,IF($AA309='Control Panel'!$F$39,$AA309,IF($AA309='Control Panel'!$F$40,$AA309,IF($AA309='Control Panel'!$F$41,$AA309,"Error -- Availability entered in an incorrect format"))))))))</f>
        <v>N</v>
      </c>
    </row>
    <row r="310" spans="1:28" s="15" customFormat="1" x14ac:dyDescent="0.25">
      <c r="A310" s="7">
        <v>298</v>
      </c>
      <c r="B310" s="264" t="s">
        <v>4305</v>
      </c>
      <c r="C310" s="14" t="s">
        <v>5</v>
      </c>
      <c r="D310" s="231"/>
      <c r="E310" s="268"/>
      <c r="F310" s="215" t="str">
        <f t="shared" si="8"/>
        <v>N/A</v>
      </c>
      <c r="G310" s="6"/>
      <c r="AA310" s="15" t="str">
        <f t="shared" si="9"/>
        <v/>
      </c>
      <c r="AB310" s="15" t="str">
        <f>IF(LEN($AA310)=0,"N",IF(LEN($AA310)&gt;1,"Error -- Availability entered in an incorrect format",IF($AA310='Control Panel'!$F$36,$AA310,IF($AA310='Control Panel'!$F$37,$AA310,IF($AA310='Control Panel'!$F$38,$AA310,IF($AA310='Control Panel'!$F$39,$AA310,IF($AA310='Control Panel'!$F$40,$AA310,IF($AA310='Control Panel'!$F$41,$AA310,"Error -- Availability entered in an incorrect format"))))))))</f>
        <v>N</v>
      </c>
    </row>
    <row r="311" spans="1:28" s="15" customFormat="1" x14ac:dyDescent="0.25">
      <c r="A311" s="7">
        <v>299</v>
      </c>
      <c r="B311" s="264" t="s">
        <v>4306</v>
      </c>
      <c r="C311" s="14" t="s">
        <v>5</v>
      </c>
      <c r="D311" s="231"/>
      <c r="E311" s="268"/>
      <c r="F311" s="215" t="str">
        <f t="shared" si="8"/>
        <v>N/A</v>
      </c>
      <c r="G311" s="6"/>
      <c r="AA311" s="15" t="str">
        <f t="shared" si="9"/>
        <v/>
      </c>
      <c r="AB311" s="15" t="str">
        <f>IF(LEN($AA311)=0,"N",IF(LEN($AA311)&gt;1,"Error -- Availability entered in an incorrect format",IF($AA311='Control Panel'!$F$36,$AA311,IF($AA311='Control Panel'!$F$37,$AA311,IF($AA311='Control Panel'!$F$38,$AA311,IF($AA311='Control Panel'!$F$39,$AA311,IF($AA311='Control Panel'!$F$40,$AA311,IF($AA311='Control Panel'!$F$41,$AA311,"Error -- Availability entered in an incorrect format"))))))))</f>
        <v>N</v>
      </c>
    </row>
    <row r="312" spans="1:28" s="15" customFormat="1" x14ac:dyDescent="0.25">
      <c r="A312" s="7">
        <v>300</v>
      </c>
      <c r="B312" s="264" t="s">
        <v>4307</v>
      </c>
      <c r="C312" s="14" t="s">
        <v>5</v>
      </c>
      <c r="D312" s="231"/>
      <c r="E312" s="268"/>
      <c r="F312" s="215" t="str">
        <f t="shared" si="8"/>
        <v>N/A</v>
      </c>
      <c r="G312" s="6"/>
      <c r="AA312" s="15" t="str">
        <f t="shared" si="9"/>
        <v/>
      </c>
      <c r="AB312" s="15" t="str">
        <f>IF(LEN($AA312)=0,"N",IF(LEN($AA312)&gt;1,"Error -- Availability entered in an incorrect format",IF($AA312='Control Panel'!$F$36,$AA312,IF($AA312='Control Panel'!$F$37,$AA312,IF($AA312='Control Panel'!$F$38,$AA312,IF($AA312='Control Panel'!$F$39,$AA312,IF($AA312='Control Panel'!$F$40,$AA312,IF($AA312='Control Panel'!$F$41,$AA312,"Error -- Availability entered in an incorrect format"))))))))</f>
        <v>N</v>
      </c>
    </row>
    <row r="313" spans="1:28" s="15" customFormat="1" x14ac:dyDescent="0.25">
      <c r="A313" s="7">
        <v>301</v>
      </c>
      <c r="B313" s="264" t="s">
        <v>4308</v>
      </c>
      <c r="C313" s="14" t="s">
        <v>5</v>
      </c>
      <c r="D313" s="231"/>
      <c r="E313" s="268"/>
      <c r="F313" s="215" t="str">
        <f t="shared" si="8"/>
        <v>N/A</v>
      </c>
      <c r="G313" s="6"/>
      <c r="AA313" s="15" t="str">
        <f t="shared" si="9"/>
        <v/>
      </c>
      <c r="AB313" s="15" t="str">
        <f>IF(LEN($AA313)=0,"N",IF(LEN($AA313)&gt;1,"Error -- Availability entered in an incorrect format",IF($AA313='Control Panel'!$F$36,$AA313,IF($AA313='Control Panel'!$F$37,$AA313,IF($AA313='Control Panel'!$F$38,$AA313,IF($AA313='Control Panel'!$F$39,$AA313,IF($AA313='Control Panel'!$F$40,$AA313,IF($AA313='Control Panel'!$F$41,$AA313,"Error -- Availability entered in an incorrect format"))))))))</f>
        <v>N</v>
      </c>
    </row>
    <row r="314" spans="1:28" s="15" customFormat="1" x14ac:dyDescent="0.25">
      <c r="A314" s="7">
        <v>302</v>
      </c>
      <c r="B314" s="264" t="s">
        <v>4309</v>
      </c>
      <c r="C314" s="14" t="s">
        <v>5</v>
      </c>
      <c r="D314" s="231"/>
      <c r="E314" s="268"/>
      <c r="F314" s="215" t="str">
        <f t="shared" si="8"/>
        <v>N/A</v>
      </c>
      <c r="G314" s="6"/>
      <c r="AA314" s="15" t="str">
        <f t="shared" si="9"/>
        <v/>
      </c>
      <c r="AB314" s="15" t="str">
        <f>IF(LEN($AA314)=0,"N",IF(LEN($AA314)&gt;1,"Error -- Availability entered in an incorrect format",IF($AA314='Control Panel'!$F$36,$AA314,IF($AA314='Control Panel'!$F$37,$AA314,IF($AA314='Control Panel'!$F$38,$AA314,IF($AA314='Control Panel'!$F$39,$AA314,IF($AA314='Control Panel'!$F$40,$AA314,IF($AA314='Control Panel'!$F$41,$AA314,"Error -- Availability entered in an incorrect format"))))))))</f>
        <v>N</v>
      </c>
    </row>
    <row r="315" spans="1:28" s="15" customFormat="1" x14ac:dyDescent="0.25">
      <c r="A315" s="7">
        <v>303</v>
      </c>
      <c r="B315" s="264" t="s">
        <v>4310</v>
      </c>
      <c r="C315" s="14" t="s">
        <v>5</v>
      </c>
      <c r="D315" s="231"/>
      <c r="E315" s="268"/>
      <c r="F315" s="215" t="str">
        <f t="shared" si="8"/>
        <v>N/A</v>
      </c>
      <c r="G315" s="6"/>
      <c r="AA315" s="15" t="str">
        <f t="shared" si="9"/>
        <v/>
      </c>
      <c r="AB315" s="15" t="str">
        <f>IF(LEN($AA315)=0,"N",IF(LEN($AA315)&gt;1,"Error -- Availability entered in an incorrect format",IF($AA315='Control Panel'!$F$36,$AA315,IF($AA315='Control Panel'!$F$37,$AA315,IF($AA315='Control Panel'!$F$38,$AA315,IF($AA315='Control Panel'!$F$39,$AA315,IF($AA315='Control Panel'!$F$40,$AA315,IF($AA315='Control Panel'!$F$41,$AA315,"Error -- Availability entered in an incorrect format"))))))))</f>
        <v>N</v>
      </c>
    </row>
    <row r="316" spans="1:28" s="15" customFormat="1" x14ac:dyDescent="0.25">
      <c r="A316" s="7">
        <v>304</v>
      </c>
      <c r="B316" s="10" t="s">
        <v>4311</v>
      </c>
      <c r="C316" s="14" t="s">
        <v>5</v>
      </c>
      <c r="D316" s="231"/>
      <c r="E316" s="268"/>
      <c r="F316" s="215" t="str">
        <f t="shared" si="8"/>
        <v>N/A</v>
      </c>
      <c r="G316" s="6"/>
      <c r="AA316" s="15" t="str">
        <f t="shared" si="9"/>
        <v/>
      </c>
      <c r="AB316" s="15" t="str">
        <f>IF(LEN($AA316)=0,"N",IF(LEN($AA316)&gt;1,"Error -- Availability entered in an incorrect format",IF($AA316='Control Panel'!$F$36,$AA316,IF($AA316='Control Panel'!$F$37,$AA316,IF($AA316='Control Panel'!$F$38,$AA316,IF($AA316='Control Panel'!$F$39,$AA316,IF($AA316='Control Panel'!$F$40,$AA316,IF($AA316='Control Panel'!$F$41,$AA316,"Error -- Availability entered in an incorrect format"))))))))</f>
        <v>N</v>
      </c>
    </row>
    <row r="317" spans="1:28" s="15" customFormat="1" ht="45" x14ac:dyDescent="0.25">
      <c r="A317" s="7">
        <v>305</v>
      </c>
      <c r="B317" s="10" t="s">
        <v>4312</v>
      </c>
      <c r="C317" s="307" t="s">
        <v>6</v>
      </c>
      <c r="D317" s="231"/>
      <c r="E317" s="268"/>
      <c r="F317" s="215" t="str">
        <f t="shared" si="8"/>
        <v>N/A</v>
      </c>
      <c r="G317" s="6"/>
      <c r="AA317" s="15" t="str">
        <f t="shared" si="9"/>
        <v/>
      </c>
      <c r="AB317" s="15" t="str">
        <f>IF(LEN($AA317)=0,"N",IF(LEN($AA317)&gt;1,"Error -- Availability entered in an incorrect format",IF($AA317='Control Panel'!$F$36,$AA317,IF($AA317='Control Panel'!$F$37,$AA317,IF($AA317='Control Panel'!$F$38,$AA317,IF($AA317='Control Panel'!$F$39,$AA317,IF($AA317='Control Panel'!$F$40,$AA317,IF($AA317='Control Panel'!$F$41,$AA317,"Error -- Availability entered in an incorrect format"))))))))</f>
        <v>N</v>
      </c>
    </row>
    <row r="318" spans="1:28" s="15" customFormat="1" x14ac:dyDescent="0.25">
      <c r="A318" s="7">
        <v>306</v>
      </c>
      <c r="B318" s="10" t="s">
        <v>4313</v>
      </c>
      <c r="C318" s="14" t="s">
        <v>5</v>
      </c>
      <c r="D318" s="231"/>
      <c r="E318" s="268"/>
      <c r="F318" s="215" t="str">
        <f t="shared" si="8"/>
        <v>N/A</v>
      </c>
      <c r="G318" s="6"/>
      <c r="AA318" s="15" t="str">
        <f t="shared" si="9"/>
        <v/>
      </c>
      <c r="AB318" s="15" t="str">
        <f>IF(LEN($AA318)=0,"N",IF(LEN($AA318)&gt;1,"Error -- Availability entered in an incorrect format",IF($AA318='Control Panel'!$F$36,$AA318,IF($AA318='Control Panel'!$F$37,$AA318,IF($AA318='Control Panel'!$F$38,$AA318,IF($AA318='Control Panel'!$F$39,$AA318,IF($AA318='Control Panel'!$F$40,$AA318,IF($AA318='Control Panel'!$F$41,$AA318,"Error -- Availability entered in an incorrect format"))))))))</f>
        <v>N</v>
      </c>
    </row>
    <row r="319" spans="1:28" s="15" customFormat="1" x14ac:dyDescent="0.25">
      <c r="A319" s="7">
        <v>307</v>
      </c>
      <c r="B319" s="10" t="s">
        <v>4314</v>
      </c>
      <c r="C319" s="14" t="s">
        <v>5</v>
      </c>
      <c r="D319" s="231"/>
      <c r="E319" s="268"/>
      <c r="F319" s="215" t="str">
        <f t="shared" si="8"/>
        <v>N/A</v>
      </c>
      <c r="G319" s="6"/>
      <c r="AA319" s="15" t="str">
        <f t="shared" si="9"/>
        <v/>
      </c>
      <c r="AB319" s="15" t="str">
        <f>IF(LEN($AA319)=0,"N",IF(LEN($AA319)&gt;1,"Error -- Availability entered in an incorrect format",IF($AA319='Control Panel'!$F$36,$AA319,IF($AA319='Control Panel'!$F$37,$AA319,IF($AA319='Control Panel'!$F$38,$AA319,IF($AA319='Control Panel'!$F$39,$AA319,IF($AA319='Control Panel'!$F$40,$AA319,IF($AA319='Control Panel'!$F$41,$AA319,"Error -- Availability entered in an incorrect format"))))))))</f>
        <v>N</v>
      </c>
    </row>
    <row r="320" spans="1:28" s="15" customFormat="1" ht="30" x14ac:dyDescent="0.25">
      <c r="A320" s="7">
        <v>308</v>
      </c>
      <c r="B320" s="297" t="s">
        <v>4315</v>
      </c>
      <c r="C320" s="14" t="s">
        <v>5</v>
      </c>
      <c r="D320" s="231"/>
      <c r="E320" s="268"/>
      <c r="F320" s="215" t="str">
        <f t="shared" si="8"/>
        <v>N/A</v>
      </c>
      <c r="G320" s="6"/>
      <c r="AA320" s="15" t="str">
        <f t="shared" si="9"/>
        <v/>
      </c>
      <c r="AB320" s="15" t="str">
        <f>IF(LEN($AA320)=0,"N",IF(LEN($AA320)&gt;1,"Error -- Availability entered in an incorrect format",IF($AA320='Control Panel'!$F$36,$AA320,IF($AA320='Control Panel'!$F$37,$AA320,IF($AA320='Control Panel'!$F$38,$AA320,IF($AA320='Control Panel'!$F$39,$AA320,IF($AA320='Control Panel'!$F$40,$AA320,IF($AA320='Control Panel'!$F$41,$AA320,"Error -- Availability entered in an incorrect format"))))))))</f>
        <v>N</v>
      </c>
    </row>
    <row r="321" spans="1:28" s="15" customFormat="1" ht="30" x14ac:dyDescent="0.25">
      <c r="A321" s="7">
        <v>309</v>
      </c>
      <c r="B321" s="297" t="s">
        <v>4316</v>
      </c>
      <c r="C321" s="14" t="s">
        <v>5</v>
      </c>
      <c r="D321" s="231"/>
      <c r="E321" s="268"/>
      <c r="F321" s="215" t="str">
        <f t="shared" si="8"/>
        <v>N/A</v>
      </c>
      <c r="G321" s="6"/>
      <c r="AA321" s="15" t="str">
        <f t="shared" si="9"/>
        <v/>
      </c>
      <c r="AB321" s="15" t="str">
        <f>IF(LEN($AA321)=0,"N",IF(LEN($AA321)&gt;1,"Error -- Availability entered in an incorrect format",IF($AA321='Control Panel'!$F$36,$AA321,IF($AA321='Control Panel'!$F$37,$AA321,IF($AA321='Control Panel'!$F$38,$AA321,IF($AA321='Control Panel'!$F$39,$AA321,IF($AA321='Control Panel'!$F$40,$AA321,IF($AA321='Control Panel'!$F$41,$AA321,"Error -- Availability entered in an incorrect format"))))))))</f>
        <v>N</v>
      </c>
    </row>
    <row r="322" spans="1:28" s="15" customFormat="1" ht="45" x14ac:dyDescent="0.25">
      <c r="A322" s="7">
        <v>310</v>
      </c>
      <c r="B322" s="297" t="s">
        <v>4317</v>
      </c>
      <c r="C322" s="14" t="s">
        <v>5</v>
      </c>
      <c r="D322" s="231"/>
      <c r="E322" s="268"/>
      <c r="F322" s="215" t="str">
        <f t="shared" si="8"/>
        <v>N/A</v>
      </c>
      <c r="G322" s="6"/>
      <c r="AA322" s="15" t="str">
        <f t="shared" si="9"/>
        <v/>
      </c>
      <c r="AB322" s="15" t="str">
        <f>IF(LEN($AA322)=0,"N",IF(LEN($AA322)&gt;1,"Error -- Availability entered in an incorrect format",IF($AA322='Control Panel'!$F$36,$AA322,IF($AA322='Control Panel'!$F$37,$AA322,IF($AA322='Control Panel'!$F$38,$AA322,IF($AA322='Control Panel'!$F$39,$AA322,IF($AA322='Control Panel'!$F$40,$AA322,IF($AA322='Control Panel'!$F$41,$AA322,"Error -- Availability entered in an incorrect format"))))))))</f>
        <v>N</v>
      </c>
    </row>
    <row r="323" spans="1:28" s="15" customFormat="1" ht="30" x14ac:dyDescent="0.25">
      <c r="A323" s="7">
        <v>311</v>
      </c>
      <c r="B323" s="297" t="s">
        <v>4318</v>
      </c>
      <c r="C323" s="14" t="s">
        <v>5</v>
      </c>
      <c r="D323" s="231"/>
      <c r="E323" s="268"/>
      <c r="F323" s="215" t="str">
        <f t="shared" si="8"/>
        <v>N/A</v>
      </c>
      <c r="G323" s="6"/>
      <c r="AA323" s="15" t="str">
        <f t="shared" si="9"/>
        <v/>
      </c>
      <c r="AB323" s="15" t="str">
        <f>IF(LEN($AA323)=0,"N",IF(LEN($AA323)&gt;1,"Error -- Availability entered in an incorrect format",IF($AA323='Control Panel'!$F$36,$AA323,IF($AA323='Control Panel'!$F$37,$AA323,IF($AA323='Control Panel'!$F$38,$AA323,IF($AA323='Control Panel'!$F$39,$AA323,IF($AA323='Control Panel'!$F$40,$AA323,IF($AA323='Control Panel'!$F$41,$AA323,"Error -- Availability entered in an incorrect format"))))))))</f>
        <v>N</v>
      </c>
    </row>
    <row r="324" spans="1:28" s="15" customFormat="1" ht="75" x14ac:dyDescent="0.25">
      <c r="A324" s="7">
        <v>312</v>
      </c>
      <c r="B324" s="10" t="s">
        <v>4319</v>
      </c>
      <c r="C324" s="14" t="s">
        <v>5</v>
      </c>
      <c r="D324" s="231"/>
      <c r="E324" s="268"/>
      <c r="F324" s="215" t="str">
        <f t="shared" si="8"/>
        <v>N/A</v>
      </c>
      <c r="G324" s="6"/>
      <c r="AA324" s="15" t="str">
        <f t="shared" si="9"/>
        <v/>
      </c>
      <c r="AB324" s="15" t="str">
        <f>IF(LEN($AA324)=0,"N",IF(LEN($AA324)&gt;1,"Error -- Availability entered in an incorrect format",IF($AA324='Control Panel'!$F$36,$AA324,IF($AA324='Control Panel'!$F$37,$AA324,IF($AA324='Control Panel'!$F$38,$AA324,IF($AA324='Control Panel'!$F$39,$AA324,IF($AA324='Control Panel'!$F$40,$AA324,IF($AA324='Control Panel'!$F$41,$AA324,"Error -- Availability entered in an incorrect format"))))))))</f>
        <v>N</v>
      </c>
    </row>
    <row r="325" spans="1:28" s="15" customFormat="1" ht="30" x14ac:dyDescent="0.25">
      <c r="A325" s="7">
        <v>313</v>
      </c>
      <c r="B325" s="10" t="s">
        <v>4320</v>
      </c>
      <c r="C325" s="307" t="s">
        <v>6</v>
      </c>
      <c r="D325" s="231"/>
      <c r="E325" s="268"/>
      <c r="F325" s="215" t="str">
        <f t="shared" si="8"/>
        <v>N/A</v>
      </c>
      <c r="G325" s="6"/>
      <c r="AA325" s="15" t="str">
        <f t="shared" si="9"/>
        <v/>
      </c>
      <c r="AB325" s="15" t="str">
        <f>IF(LEN($AA325)=0,"N",IF(LEN($AA325)&gt;1,"Error -- Availability entered in an incorrect format",IF($AA325='Control Panel'!$F$36,$AA325,IF($AA325='Control Panel'!$F$37,$AA325,IF($AA325='Control Panel'!$F$38,$AA325,IF($AA325='Control Panel'!$F$39,$AA325,IF($AA325='Control Panel'!$F$40,$AA325,IF($AA325='Control Panel'!$F$41,$AA325,"Error -- Availability entered in an incorrect format"))))))))</f>
        <v>N</v>
      </c>
    </row>
    <row r="326" spans="1:28" s="15" customFormat="1" ht="30" x14ac:dyDescent="0.25">
      <c r="A326" s="7">
        <v>314</v>
      </c>
      <c r="B326" s="10" t="s">
        <v>4321</v>
      </c>
      <c r="C326" s="14" t="s">
        <v>5</v>
      </c>
      <c r="D326" s="231"/>
      <c r="E326" s="268"/>
      <c r="F326" s="215" t="str">
        <f t="shared" si="8"/>
        <v>N/A</v>
      </c>
      <c r="G326" s="6"/>
      <c r="AA326" s="15" t="str">
        <f t="shared" si="9"/>
        <v/>
      </c>
      <c r="AB326" s="15" t="str">
        <f>IF(LEN($AA326)=0,"N",IF(LEN($AA326)&gt;1,"Error -- Availability entered in an incorrect format",IF($AA326='Control Panel'!$F$36,$AA326,IF($AA326='Control Panel'!$F$37,$AA326,IF($AA326='Control Panel'!$F$38,$AA326,IF($AA326='Control Panel'!$F$39,$AA326,IF($AA326='Control Panel'!$F$40,$AA326,IF($AA326='Control Panel'!$F$41,$AA326,"Error -- Availability entered in an incorrect format"))))))))</f>
        <v>N</v>
      </c>
    </row>
    <row r="327" spans="1:28" s="15" customFormat="1" ht="30" x14ac:dyDescent="0.25">
      <c r="A327" s="7">
        <v>315</v>
      </c>
      <c r="B327" s="10" t="s">
        <v>4322</v>
      </c>
      <c r="C327" s="14" t="s">
        <v>5</v>
      </c>
      <c r="D327" s="231"/>
      <c r="E327" s="268"/>
      <c r="F327" s="215" t="str">
        <f t="shared" si="8"/>
        <v>N/A</v>
      </c>
      <c r="G327" s="6"/>
      <c r="AA327" s="15" t="str">
        <f t="shared" si="9"/>
        <v/>
      </c>
      <c r="AB327" s="15" t="str">
        <f>IF(LEN($AA327)=0,"N",IF(LEN($AA327)&gt;1,"Error -- Availability entered in an incorrect format",IF($AA327='Control Panel'!$F$36,$AA327,IF($AA327='Control Panel'!$F$37,$AA327,IF($AA327='Control Panel'!$F$38,$AA327,IF($AA327='Control Panel'!$F$39,$AA327,IF($AA327='Control Panel'!$F$40,$AA327,IF($AA327='Control Panel'!$F$41,$AA327,"Error -- Availability entered in an incorrect format"))))))))</f>
        <v>N</v>
      </c>
    </row>
    <row r="328" spans="1:28" s="15" customFormat="1" ht="30" x14ac:dyDescent="0.25">
      <c r="A328" s="7">
        <v>316</v>
      </c>
      <c r="B328" s="10" t="s">
        <v>4323</v>
      </c>
      <c r="C328" s="14" t="s">
        <v>5</v>
      </c>
      <c r="D328" s="231"/>
      <c r="E328" s="268"/>
      <c r="F328" s="215" t="str">
        <f t="shared" si="8"/>
        <v>N/A</v>
      </c>
      <c r="G328" s="6"/>
      <c r="AA328" s="15" t="str">
        <f t="shared" si="9"/>
        <v/>
      </c>
      <c r="AB328" s="15" t="str">
        <f>IF(LEN($AA328)=0,"N",IF(LEN($AA328)&gt;1,"Error -- Availability entered in an incorrect format",IF($AA328='Control Panel'!$F$36,$AA328,IF($AA328='Control Panel'!$F$37,$AA328,IF($AA328='Control Panel'!$F$38,$AA328,IF($AA328='Control Panel'!$F$39,$AA328,IF($AA328='Control Panel'!$F$40,$AA328,IF($AA328='Control Panel'!$F$41,$AA328,"Error -- Availability entered in an incorrect format"))))))))</f>
        <v>N</v>
      </c>
    </row>
    <row r="329" spans="1:28" s="15" customFormat="1" x14ac:dyDescent="0.25">
      <c r="A329" s="7">
        <v>317</v>
      </c>
      <c r="B329" s="10" t="s">
        <v>4324</v>
      </c>
      <c r="C329" s="14" t="s">
        <v>5</v>
      </c>
      <c r="D329" s="231"/>
      <c r="E329" s="268"/>
      <c r="F329" s="215" t="str">
        <f t="shared" si="8"/>
        <v>N/A</v>
      </c>
      <c r="G329" s="6"/>
      <c r="AA329" s="15" t="str">
        <f t="shared" si="9"/>
        <v/>
      </c>
      <c r="AB329" s="15" t="str">
        <f>IF(LEN($AA329)=0,"N",IF(LEN($AA329)&gt;1,"Error -- Availability entered in an incorrect format",IF($AA329='Control Panel'!$F$36,$AA329,IF($AA329='Control Panel'!$F$37,$AA329,IF($AA329='Control Panel'!$F$38,$AA329,IF($AA329='Control Panel'!$F$39,$AA329,IF($AA329='Control Panel'!$F$40,$AA329,IF($AA329='Control Panel'!$F$41,$AA329,"Error -- Availability entered in an incorrect format"))))))))</f>
        <v>N</v>
      </c>
    </row>
    <row r="330" spans="1:28" s="15" customFormat="1" ht="45" x14ac:dyDescent="0.25">
      <c r="A330" s="7">
        <v>318</v>
      </c>
      <c r="B330" s="10" t="s">
        <v>4325</v>
      </c>
      <c r="C330" s="14" t="s">
        <v>5</v>
      </c>
      <c r="D330" s="231"/>
      <c r="E330" s="268"/>
      <c r="F330" s="215" t="str">
        <f t="shared" si="8"/>
        <v>N/A</v>
      </c>
      <c r="G330" s="6"/>
      <c r="AA330" s="15" t="str">
        <f t="shared" si="9"/>
        <v/>
      </c>
      <c r="AB330" s="15" t="str">
        <f>IF(LEN($AA330)=0,"N",IF(LEN($AA330)&gt;1,"Error -- Availability entered in an incorrect format",IF($AA330='Control Panel'!$F$36,$AA330,IF($AA330='Control Panel'!$F$37,$AA330,IF($AA330='Control Panel'!$F$38,$AA330,IF($AA330='Control Panel'!$F$39,$AA330,IF($AA330='Control Panel'!$F$40,$AA330,IF($AA330='Control Panel'!$F$41,$AA330,"Error -- Availability entered in an incorrect format"))))))))</f>
        <v>N</v>
      </c>
    </row>
    <row r="331" spans="1:28" s="15" customFormat="1" ht="30" x14ac:dyDescent="0.25">
      <c r="A331" s="7">
        <v>319</v>
      </c>
      <c r="B331" s="10" t="s">
        <v>4326</v>
      </c>
      <c r="C331" s="14" t="s">
        <v>5</v>
      </c>
      <c r="D331" s="231"/>
      <c r="E331" s="268"/>
      <c r="F331" s="215" t="str">
        <f t="shared" si="8"/>
        <v>N/A</v>
      </c>
      <c r="G331" s="6"/>
      <c r="AA331" s="15" t="str">
        <f t="shared" si="9"/>
        <v/>
      </c>
      <c r="AB331" s="15" t="str">
        <f>IF(LEN($AA331)=0,"N",IF(LEN($AA331)&gt;1,"Error -- Availability entered in an incorrect format",IF($AA331='Control Panel'!$F$36,$AA331,IF($AA331='Control Panel'!$F$37,$AA331,IF($AA331='Control Panel'!$F$38,$AA331,IF($AA331='Control Panel'!$F$39,$AA331,IF($AA331='Control Panel'!$F$40,$AA331,IF($AA331='Control Panel'!$F$41,$AA331,"Error -- Availability entered in an incorrect format"))))))))</f>
        <v>N</v>
      </c>
    </row>
    <row r="332" spans="1:28" s="15" customFormat="1" ht="30" x14ac:dyDescent="0.25">
      <c r="A332" s="7">
        <v>320</v>
      </c>
      <c r="B332" s="10" t="s">
        <v>4327</v>
      </c>
      <c r="C332" s="14" t="s">
        <v>5</v>
      </c>
      <c r="D332" s="231"/>
      <c r="E332" s="268"/>
      <c r="F332" s="215" t="str">
        <f t="shared" si="8"/>
        <v>N/A</v>
      </c>
      <c r="G332" s="6"/>
      <c r="AA332" s="15" t="str">
        <f t="shared" si="9"/>
        <v/>
      </c>
      <c r="AB332" s="15" t="str">
        <f>IF(LEN($AA332)=0,"N",IF(LEN($AA332)&gt;1,"Error -- Availability entered in an incorrect format",IF($AA332='Control Panel'!$F$36,$AA332,IF($AA332='Control Panel'!$F$37,$AA332,IF($AA332='Control Panel'!$F$38,$AA332,IF($AA332='Control Panel'!$F$39,$AA332,IF($AA332='Control Panel'!$F$40,$AA332,IF($AA332='Control Panel'!$F$41,$AA332,"Error -- Availability entered in an incorrect format"))))))))</f>
        <v>N</v>
      </c>
    </row>
    <row r="333" spans="1:28" s="15" customFormat="1" ht="45" x14ac:dyDescent="0.25">
      <c r="A333" s="7">
        <v>321</v>
      </c>
      <c r="B333" s="297" t="s">
        <v>4328</v>
      </c>
      <c r="C333" s="14" t="s">
        <v>5</v>
      </c>
      <c r="D333" s="231"/>
      <c r="E333" s="268"/>
      <c r="F333" s="215" t="str">
        <f t="shared" si="8"/>
        <v>N/A</v>
      </c>
      <c r="G333" s="6"/>
      <c r="AA333" s="15" t="str">
        <f t="shared" si="9"/>
        <v/>
      </c>
      <c r="AB333" s="15" t="str">
        <f>IF(LEN($AA333)=0,"N",IF(LEN($AA333)&gt;1,"Error -- Availability entered in an incorrect format",IF($AA333='Control Panel'!$F$36,$AA333,IF($AA333='Control Panel'!$F$37,$AA333,IF($AA333='Control Panel'!$F$38,$AA333,IF($AA333='Control Panel'!$F$39,$AA333,IF($AA333='Control Panel'!$F$40,$AA333,IF($AA333='Control Panel'!$F$41,$AA333,"Error -- Availability entered in an incorrect format"))))))))</f>
        <v>N</v>
      </c>
    </row>
    <row r="334" spans="1:28" s="15" customFormat="1" ht="30" x14ac:dyDescent="0.25">
      <c r="A334" s="7">
        <v>322</v>
      </c>
      <c r="B334" s="10" t="s">
        <v>4329</v>
      </c>
      <c r="C334" s="14" t="s">
        <v>5</v>
      </c>
      <c r="D334" s="231"/>
      <c r="E334" s="268"/>
      <c r="F334" s="215" t="str">
        <f t="shared" ref="F334:F397" si="10">IF($D$10=$A$9,"N/A",$D$10)</f>
        <v>N/A</v>
      </c>
      <c r="G334" s="6"/>
      <c r="AA334" s="15" t="str">
        <f t="shared" ref="AA334:AA397" si="11">TRIM($D334)</f>
        <v/>
      </c>
      <c r="AB334" s="15" t="str">
        <f>IF(LEN($AA334)=0,"N",IF(LEN($AA334)&gt;1,"Error -- Availability entered in an incorrect format",IF($AA334='Control Panel'!$F$36,$AA334,IF($AA334='Control Panel'!$F$37,$AA334,IF($AA334='Control Panel'!$F$38,$AA334,IF($AA334='Control Panel'!$F$39,$AA334,IF($AA334='Control Panel'!$F$40,$AA334,IF($AA334='Control Panel'!$F$41,$AA334,"Error -- Availability entered in an incorrect format"))))))))</f>
        <v>N</v>
      </c>
    </row>
    <row r="335" spans="1:28" s="15" customFormat="1" x14ac:dyDescent="0.25">
      <c r="A335" s="7">
        <v>323</v>
      </c>
      <c r="B335" s="263" t="s">
        <v>4330</v>
      </c>
      <c r="C335" s="14"/>
      <c r="D335" s="231"/>
      <c r="E335" s="268"/>
      <c r="F335" s="215" t="str">
        <f t="shared" si="10"/>
        <v>N/A</v>
      </c>
      <c r="G335" s="6"/>
      <c r="AA335" s="15" t="str">
        <f t="shared" si="11"/>
        <v/>
      </c>
      <c r="AB335" s="15" t="str">
        <f>IF(LEN($AA335)=0,"N",IF(LEN($AA335)&gt;1,"Error -- Availability entered in an incorrect format",IF($AA335='Control Panel'!$F$36,$AA335,IF($AA335='Control Panel'!$F$37,$AA335,IF($AA335='Control Panel'!$F$38,$AA335,IF($AA335='Control Panel'!$F$39,$AA335,IF($AA335='Control Panel'!$F$40,$AA335,IF($AA335='Control Panel'!$F$41,$AA335,"Error -- Availability entered in an incorrect format"))))))))</f>
        <v>N</v>
      </c>
    </row>
    <row r="336" spans="1:28" s="15" customFormat="1" x14ac:dyDescent="0.25">
      <c r="A336" s="7">
        <v>324</v>
      </c>
      <c r="B336" s="10" t="s">
        <v>4331</v>
      </c>
      <c r="C336" s="307" t="s">
        <v>6</v>
      </c>
      <c r="D336" s="231"/>
      <c r="E336" s="268"/>
      <c r="F336" s="215" t="str">
        <f t="shared" si="10"/>
        <v>N/A</v>
      </c>
      <c r="G336" s="6"/>
      <c r="AA336" s="15" t="str">
        <f t="shared" si="11"/>
        <v/>
      </c>
      <c r="AB336" s="15" t="str">
        <f>IF(LEN($AA336)=0,"N",IF(LEN($AA336)&gt;1,"Error -- Availability entered in an incorrect format",IF($AA336='Control Panel'!$F$36,$AA336,IF($AA336='Control Panel'!$F$37,$AA336,IF($AA336='Control Panel'!$F$38,$AA336,IF($AA336='Control Panel'!$F$39,$AA336,IF($AA336='Control Panel'!$F$40,$AA336,IF($AA336='Control Panel'!$F$41,$AA336,"Error -- Availability entered in an incorrect format"))))))))</f>
        <v>N</v>
      </c>
    </row>
    <row r="337" spans="1:28" s="15" customFormat="1" x14ac:dyDescent="0.25">
      <c r="A337" s="7">
        <v>325</v>
      </c>
      <c r="B337" s="10" t="s">
        <v>4332</v>
      </c>
      <c r="C337" s="307" t="s">
        <v>6</v>
      </c>
      <c r="D337" s="231"/>
      <c r="E337" s="268"/>
      <c r="F337" s="215" t="str">
        <f t="shared" si="10"/>
        <v>N/A</v>
      </c>
      <c r="G337" s="6"/>
      <c r="AA337" s="15" t="str">
        <f t="shared" si="11"/>
        <v/>
      </c>
      <c r="AB337" s="15" t="str">
        <f>IF(LEN($AA337)=0,"N",IF(LEN($AA337)&gt;1,"Error -- Availability entered in an incorrect format",IF($AA337='Control Panel'!$F$36,$AA337,IF($AA337='Control Panel'!$F$37,$AA337,IF($AA337='Control Panel'!$F$38,$AA337,IF($AA337='Control Panel'!$F$39,$AA337,IF($AA337='Control Panel'!$F$40,$AA337,IF($AA337='Control Panel'!$F$41,$AA337,"Error -- Availability entered in an incorrect format"))))))))</f>
        <v>N</v>
      </c>
    </row>
    <row r="338" spans="1:28" s="15" customFormat="1" x14ac:dyDescent="0.25">
      <c r="A338" s="7">
        <v>326</v>
      </c>
      <c r="B338" s="10" t="s">
        <v>4333</v>
      </c>
      <c r="C338" s="307" t="s">
        <v>6</v>
      </c>
      <c r="D338" s="231"/>
      <c r="E338" s="268"/>
      <c r="F338" s="215" t="str">
        <f t="shared" si="10"/>
        <v>N/A</v>
      </c>
      <c r="G338" s="6"/>
      <c r="AA338" s="15" t="str">
        <f t="shared" si="11"/>
        <v/>
      </c>
      <c r="AB338" s="15" t="str">
        <f>IF(LEN($AA338)=0,"N",IF(LEN($AA338)&gt;1,"Error -- Availability entered in an incorrect format",IF($AA338='Control Panel'!$F$36,$AA338,IF($AA338='Control Panel'!$F$37,$AA338,IF($AA338='Control Panel'!$F$38,$AA338,IF($AA338='Control Panel'!$F$39,$AA338,IF($AA338='Control Panel'!$F$40,$AA338,IF($AA338='Control Panel'!$F$41,$AA338,"Error -- Availability entered in an incorrect format"))))))))</f>
        <v>N</v>
      </c>
    </row>
    <row r="339" spans="1:28" s="15" customFormat="1" ht="30" x14ac:dyDescent="0.25">
      <c r="A339" s="7">
        <v>327</v>
      </c>
      <c r="B339" s="10" t="s">
        <v>4334</v>
      </c>
      <c r="C339" s="307" t="s">
        <v>6</v>
      </c>
      <c r="D339" s="231"/>
      <c r="E339" s="268"/>
      <c r="F339" s="215" t="str">
        <f t="shared" si="10"/>
        <v>N/A</v>
      </c>
      <c r="G339" s="6"/>
      <c r="AA339" s="15" t="str">
        <f t="shared" si="11"/>
        <v/>
      </c>
      <c r="AB339" s="15" t="str">
        <f>IF(LEN($AA339)=0,"N",IF(LEN($AA339)&gt;1,"Error -- Availability entered in an incorrect format",IF($AA339='Control Panel'!$F$36,$AA339,IF($AA339='Control Panel'!$F$37,$AA339,IF($AA339='Control Panel'!$F$38,$AA339,IF($AA339='Control Panel'!$F$39,$AA339,IF($AA339='Control Panel'!$F$40,$AA339,IF($AA339='Control Panel'!$F$41,$AA339,"Error -- Availability entered in an incorrect format"))))))))</f>
        <v>N</v>
      </c>
    </row>
    <row r="340" spans="1:28" s="15" customFormat="1" x14ac:dyDescent="0.25">
      <c r="A340" s="7">
        <v>328</v>
      </c>
      <c r="B340" s="10" t="s">
        <v>4335</v>
      </c>
      <c r="C340" s="307" t="s">
        <v>6</v>
      </c>
      <c r="D340" s="231"/>
      <c r="E340" s="268"/>
      <c r="F340" s="215" t="str">
        <f t="shared" si="10"/>
        <v>N/A</v>
      </c>
      <c r="G340" s="6"/>
      <c r="AA340" s="15" t="str">
        <f t="shared" si="11"/>
        <v/>
      </c>
      <c r="AB340" s="15" t="str">
        <f>IF(LEN($AA340)=0,"N",IF(LEN($AA340)&gt;1,"Error -- Availability entered in an incorrect format",IF($AA340='Control Panel'!$F$36,$AA340,IF($AA340='Control Panel'!$F$37,$AA340,IF($AA340='Control Panel'!$F$38,$AA340,IF($AA340='Control Panel'!$F$39,$AA340,IF($AA340='Control Panel'!$F$40,$AA340,IF($AA340='Control Panel'!$F$41,$AA340,"Error -- Availability entered in an incorrect format"))))))))</f>
        <v>N</v>
      </c>
    </row>
    <row r="341" spans="1:28" s="15" customFormat="1" x14ac:dyDescent="0.25">
      <c r="A341" s="7">
        <v>329</v>
      </c>
      <c r="B341" s="10" t="s">
        <v>4336</v>
      </c>
      <c r="C341" s="307" t="s">
        <v>6</v>
      </c>
      <c r="D341" s="231"/>
      <c r="E341" s="268"/>
      <c r="F341" s="215" t="str">
        <f t="shared" si="10"/>
        <v>N/A</v>
      </c>
      <c r="G341" s="6"/>
      <c r="AA341" s="15" t="str">
        <f t="shared" si="11"/>
        <v/>
      </c>
      <c r="AB341" s="15" t="str">
        <f>IF(LEN($AA341)=0,"N",IF(LEN($AA341)&gt;1,"Error -- Availability entered in an incorrect format",IF($AA341='Control Panel'!$F$36,$AA341,IF($AA341='Control Panel'!$F$37,$AA341,IF($AA341='Control Panel'!$F$38,$AA341,IF($AA341='Control Panel'!$F$39,$AA341,IF($AA341='Control Panel'!$F$40,$AA341,IF($AA341='Control Panel'!$F$41,$AA341,"Error -- Availability entered in an incorrect format"))))))))</f>
        <v>N</v>
      </c>
    </row>
    <row r="342" spans="1:28" s="15" customFormat="1" x14ac:dyDescent="0.25">
      <c r="A342" s="7">
        <v>330</v>
      </c>
      <c r="B342" s="263" t="s">
        <v>4337</v>
      </c>
      <c r="C342" s="14"/>
      <c r="D342" s="231"/>
      <c r="E342" s="268"/>
      <c r="F342" s="215" t="str">
        <f t="shared" si="10"/>
        <v>N/A</v>
      </c>
      <c r="G342" s="6"/>
      <c r="AA342" s="15" t="str">
        <f t="shared" si="11"/>
        <v/>
      </c>
      <c r="AB342" s="15" t="str">
        <f>IF(LEN($AA342)=0,"N",IF(LEN($AA342)&gt;1,"Error -- Availability entered in an incorrect format",IF($AA342='Control Panel'!$F$36,$AA342,IF($AA342='Control Panel'!$F$37,$AA342,IF($AA342='Control Panel'!$F$38,$AA342,IF($AA342='Control Panel'!$F$39,$AA342,IF($AA342='Control Panel'!$F$40,$AA342,IF($AA342='Control Panel'!$F$41,$AA342,"Error -- Availability entered in an incorrect format"))))))))</f>
        <v>N</v>
      </c>
    </row>
    <row r="343" spans="1:28" s="15" customFormat="1" ht="30" x14ac:dyDescent="0.25">
      <c r="A343" s="7">
        <v>331</v>
      </c>
      <c r="B343" s="400" t="s">
        <v>4338</v>
      </c>
      <c r="C343" s="14" t="s">
        <v>5</v>
      </c>
      <c r="D343" s="231"/>
      <c r="E343" s="268"/>
      <c r="F343" s="215" t="str">
        <f t="shared" si="10"/>
        <v>N/A</v>
      </c>
      <c r="G343" s="6"/>
      <c r="AA343" s="15" t="str">
        <f t="shared" si="11"/>
        <v/>
      </c>
      <c r="AB343" s="15" t="str">
        <f>IF(LEN($AA343)=0,"N",IF(LEN($AA343)&gt;1,"Error -- Availability entered in an incorrect format",IF($AA343='Control Panel'!$F$36,$AA343,IF($AA343='Control Panel'!$F$37,$AA343,IF($AA343='Control Panel'!$F$38,$AA343,IF($AA343='Control Panel'!$F$39,$AA343,IF($AA343='Control Panel'!$F$40,$AA343,IF($AA343='Control Panel'!$F$41,$AA343,"Error -- Availability entered in an incorrect format"))))))))</f>
        <v>N</v>
      </c>
    </row>
    <row r="344" spans="1:28" s="15" customFormat="1" x14ac:dyDescent="0.25">
      <c r="A344" s="7">
        <v>332</v>
      </c>
      <c r="B344" s="10" t="s">
        <v>4339</v>
      </c>
      <c r="C344" s="14" t="s">
        <v>5</v>
      </c>
      <c r="D344" s="231"/>
      <c r="E344" s="268"/>
      <c r="F344" s="215" t="str">
        <f t="shared" si="10"/>
        <v>N/A</v>
      </c>
      <c r="G344" s="6"/>
      <c r="AA344" s="15" t="str">
        <f t="shared" si="11"/>
        <v/>
      </c>
      <c r="AB344" s="15" t="str">
        <f>IF(LEN($AA344)=0,"N",IF(LEN($AA344)&gt;1,"Error -- Availability entered in an incorrect format",IF($AA344='Control Panel'!$F$36,$AA344,IF($AA344='Control Panel'!$F$37,$AA344,IF($AA344='Control Panel'!$F$38,$AA344,IF($AA344='Control Panel'!$F$39,$AA344,IF($AA344='Control Panel'!$F$40,$AA344,IF($AA344='Control Panel'!$F$41,$AA344,"Error -- Availability entered in an incorrect format"))))))))</f>
        <v>N</v>
      </c>
    </row>
    <row r="345" spans="1:28" s="15" customFormat="1" x14ac:dyDescent="0.25">
      <c r="A345" s="7">
        <v>333</v>
      </c>
      <c r="B345" s="399" t="s">
        <v>4340</v>
      </c>
      <c r="C345" s="14" t="s">
        <v>5</v>
      </c>
      <c r="D345" s="231"/>
      <c r="E345" s="268"/>
      <c r="F345" s="215" t="str">
        <f t="shared" si="10"/>
        <v>N/A</v>
      </c>
      <c r="G345" s="6"/>
      <c r="AA345" s="15" t="str">
        <f t="shared" si="11"/>
        <v/>
      </c>
      <c r="AB345" s="15" t="str">
        <f>IF(LEN($AA345)=0,"N",IF(LEN($AA345)&gt;1,"Error -- Availability entered in an incorrect format",IF($AA345='Control Panel'!$F$36,$AA345,IF($AA345='Control Panel'!$F$37,$AA345,IF($AA345='Control Panel'!$F$38,$AA345,IF($AA345='Control Panel'!$F$39,$AA345,IF($AA345='Control Panel'!$F$40,$AA345,IF($AA345='Control Panel'!$F$41,$AA345,"Error -- Availability entered in an incorrect format"))))))))</f>
        <v>N</v>
      </c>
    </row>
    <row r="346" spans="1:28" s="15" customFormat="1" x14ac:dyDescent="0.25">
      <c r="A346" s="7">
        <v>334</v>
      </c>
      <c r="B346" s="399" t="s">
        <v>4341</v>
      </c>
      <c r="C346" s="14" t="s">
        <v>5</v>
      </c>
      <c r="D346" s="231"/>
      <c r="E346" s="268"/>
      <c r="F346" s="215" t="str">
        <f t="shared" si="10"/>
        <v>N/A</v>
      </c>
      <c r="G346" s="6"/>
      <c r="AA346" s="15" t="str">
        <f t="shared" si="11"/>
        <v/>
      </c>
      <c r="AB346" s="15" t="str">
        <f>IF(LEN($AA346)=0,"N",IF(LEN($AA346)&gt;1,"Error -- Availability entered in an incorrect format",IF($AA346='Control Panel'!$F$36,$AA346,IF($AA346='Control Panel'!$F$37,$AA346,IF($AA346='Control Panel'!$F$38,$AA346,IF($AA346='Control Panel'!$F$39,$AA346,IF($AA346='Control Panel'!$F$40,$AA346,IF($AA346='Control Panel'!$F$41,$AA346,"Error -- Availability entered in an incorrect format"))))))))</f>
        <v>N</v>
      </c>
    </row>
    <row r="347" spans="1:28" s="15" customFormat="1" x14ac:dyDescent="0.25">
      <c r="A347" s="7">
        <v>335</v>
      </c>
      <c r="B347" s="399" t="s">
        <v>4342</v>
      </c>
      <c r="C347" s="14" t="s">
        <v>5</v>
      </c>
      <c r="D347" s="231"/>
      <c r="E347" s="268"/>
      <c r="F347" s="215" t="str">
        <f t="shared" si="10"/>
        <v>N/A</v>
      </c>
      <c r="G347" s="6"/>
      <c r="AA347" s="15" t="str">
        <f t="shared" si="11"/>
        <v/>
      </c>
      <c r="AB347" s="15" t="str">
        <f>IF(LEN($AA347)=0,"N",IF(LEN($AA347)&gt;1,"Error -- Availability entered in an incorrect format",IF($AA347='Control Panel'!$F$36,$AA347,IF($AA347='Control Panel'!$F$37,$AA347,IF($AA347='Control Panel'!$F$38,$AA347,IF($AA347='Control Panel'!$F$39,$AA347,IF($AA347='Control Panel'!$F$40,$AA347,IF($AA347='Control Panel'!$F$41,$AA347,"Error -- Availability entered in an incorrect format"))))))))</f>
        <v>N</v>
      </c>
    </row>
    <row r="348" spans="1:28" s="15" customFormat="1" ht="30" x14ac:dyDescent="0.25">
      <c r="A348" s="7">
        <v>336</v>
      </c>
      <c r="B348" s="399" t="s">
        <v>4343</v>
      </c>
      <c r="C348" s="14" t="s">
        <v>5</v>
      </c>
      <c r="D348" s="231"/>
      <c r="E348" s="268"/>
      <c r="F348" s="215" t="str">
        <f t="shared" si="10"/>
        <v>N/A</v>
      </c>
      <c r="G348" s="6"/>
      <c r="AA348" s="15" t="str">
        <f t="shared" si="11"/>
        <v/>
      </c>
      <c r="AB348" s="15" t="str">
        <f>IF(LEN($AA348)=0,"N",IF(LEN($AA348)&gt;1,"Error -- Availability entered in an incorrect format",IF($AA348='Control Panel'!$F$36,$AA348,IF($AA348='Control Panel'!$F$37,$AA348,IF($AA348='Control Panel'!$F$38,$AA348,IF($AA348='Control Panel'!$F$39,$AA348,IF($AA348='Control Panel'!$F$40,$AA348,IF($AA348='Control Panel'!$F$41,$AA348,"Error -- Availability entered in an incorrect format"))))))))</f>
        <v>N</v>
      </c>
    </row>
    <row r="349" spans="1:28" s="15" customFormat="1" ht="30" x14ac:dyDescent="0.25">
      <c r="A349" s="7">
        <v>337</v>
      </c>
      <c r="B349" s="399" t="s">
        <v>4344</v>
      </c>
      <c r="C349" s="14" t="s">
        <v>5</v>
      </c>
      <c r="D349" s="231"/>
      <c r="E349" s="268"/>
      <c r="F349" s="215" t="str">
        <f t="shared" si="10"/>
        <v>N/A</v>
      </c>
      <c r="G349" s="6"/>
      <c r="AA349" s="15" t="str">
        <f t="shared" si="11"/>
        <v/>
      </c>
      <c r="AB349" s="15" t="str">
        <f>IF(LEN($AA349)=0,"N",IF(LEN($AA349)&gt;1,"Error -- Availability entered in an incorrect format",IF($AA349='Control Panel'!$F$36,$AA349,IF($AA349='Control Panel'!$F$37,$AA349,IF($AA349='Control Panel'!$F$38,$AA349,IF($AA349='Control Panel'!$F$39,$AA349,IF($AA349='Control Panel'!$F$40,$AA349,IF($AA349='Control Panel'!$F$41,$AA349,"Error -- Availability entered in an incorrect format"))))))))</f>
        <v>N</v>
      </c>
    </row>
    <row r="350" spans="1:28" s="15" customFormat="1" ht="45" x14ac:dyDescent="0.25">
      <c r="A350" s="7">
        <v>338</v>
      </c>
      <c r="B350" s="399" t="s">
        <v>4345</v>
      </c>
      <c r="C350" s="14" t="s">
        <v>5</v>
      </c>
      <c r="D350" s="231"/>
      <c r="E350" s="268"/>
      <c r="F350" s="215" t="str">
        <f t="shared" si="10"/>
        <v>N/A</v>
      </c>
      <c r="G350" s="6"/>
      <c r="AA350" s="15" t="str">
        <f t="shared" si="11"/>
        <v/>
      </c>
      <c r="AB350" s="15" t="str">
        <f>IF(LEN($AA350)=0,"N",IF(LEN($AA350)&gt;1,"Error -- Availability entered in an incorrect format",IF($AA350='Control Panel'!$F$36,$AA350,IF($AA350='Control Panel'!$F$37,$AA350,IF($AA350='Control Panel'!$F$38,$AA350,IF($AA350='Control Panel'!$F$39,$AA350,IF($AA350='Control Panel'!$F$40,$AA350,IF($AA350='Control Panel'!$F$41,$AA350,"Error -- Availability entered in an incorrect format"))))))))</f>
        <v>N</v>
      </c>
    </row>
    <row r="351" spans="1:28" s="15" customFormat="1" x14ac:dyDescent="0.25">
      <c r="A351" s="7">
        <v>339</v>
      </c>
      <c r="B351" s="215" t="s">
        <v>4346</v>
      </c>
      <c r="C351" s="14" t="s">
        <v>5</v>
      </c>
      <c r="D351" s="231"/>
      <c r="E351" s="268"/>
      <c r="F351" s="215" t="str">
        <f t="shared" si="10"/>
        <v>N/A</v>
      </c>
      <c r="G351" s="6"/>
      <c r="AA351" s="15" t="str">
        <f t="shared" si="11"/>
        <v/>
      </c>
      <c r="AB351" s="15" t="str">
        <f>IF(LEN($AA351)=0,"N",IF(LEN($AA351)&gt;1,"Error -- Availability entered in an incorrect format",IF($AA351='Control Panel'!$F$36,$AA351,IF($AA351='Control Panel'!$F$37,$AA351,IF($AA351='Control Panel'!$F$38,$AA351,IF($AA351='Control Panel'!$F$39,$AA351,IF($AA351='Control Panel'!$F$40,$AA351,IF($AA351='Control Panel'!$F$41,$AA351,"Error -- Availability entered in an incorrect format"))))))))</f>
        <v>N</v>
      </c>
    </row>
    <row r="352" spans="1:28" s="15" customFormat="1" x14ac:dyDescent="0.25">
      <c r="A352" s="7">
        <v>340</v>
      </c>
      <c r="B352" s="263" t="s">
        <v>4347</v>
      </c>
      <c r="C352" s="14"/>
      <c r="D352" s="231"/>
      <c r="E352" s="268"/>
      <c r="F352" s="215" t="str">
        <f t="shared" si="10"/>
        <v>N/A</v>
      </c>
      <c r="G352" s="6"/>
      <c r="AA352" s="15" t="str">
        <f t="shared" si="11"/>
        <v/>
      </c>
      <c r="AB352" s="15" t="str">
        <f>IF(LEN($AA352)=0,"N",IF(LEN($AA352)&gt;1,"Error -- Availability entered in an incorrect format",IF($AA352='Control Panel'!$F$36,$AA352,IF($AA352='Control Panel'!$F$37,$AA352,IF($AA352='Control Panel'!$F$38,$AA352,IF($AA352='Control Panel'!$F$39,$AA352,IF($AA352='Control Panel'!$F$40,$AA352,IF($AA352='Control Panel'!$F$41,$AA352,"Error -- Availability entered in an incorrect format"))))))))</f>
        <v>N</v>
      </c>
    </row>
    <row r="353" spans="1:28" s="15" customFormat="1" ht="30" x14ac:dyDescent="0.25">
      <c r="A353" s="7">
        <v>341</v>
      </c>
      <c r="B353" s="215" t="s">
        <v>4348</v>
      </c>
      <c r="C353" s="14" t="s">
        <v>5</v>
      </c>
      <c r="D353" s="231"/>
      <c r="E353" s="268"/>
      <c r="F353" s="215" t="str">
        <f t="shared" si="10"/>
        <v>N/A</v>
      </c>
      <c r="G353" s="6"/>
      <c r="AA353" s="15" t="str">
        <f t="shared" si="11"/>
        <v/>
      </c>
      <c r="AB353" s="15" t="str">
        <f>IF(LEN($AA353)=0,"N",IF(LEN($AA353)&gt;1,"Error -- Availability entered in an incorrect format",IF($AA353='Control Panel'!$F$36,$AA353,IF($AA353='Control Panel'!$F$37,$AA353,IF($AA353='Control Panel'!$F$38,$AA353,IF($AA353='Control Panel'!$F$39,$AA353,IF($AA353='Control Panel'!$F$40,$AA353,IF($AA353='Control Panel'!$F$41,$AA353,"Error -- Availability entered in an incorrect format"))))))))</f>
        <v>N</v>
      </c>
    </row>
    <row r="354" spans="1:28" s="15" customFormat="1" ht="30" x14ac:dyDescent="0.25">
      <c r="A354" s="7">
        <v>342</v>
      </c>
      <c r="B354" s="215" t="s">
        <v>4349</v>
      </c>
      <c r="C354" s="14" t="s">
        <v>5</v>
      </c>
      <c r="D354" s="231"/>
      <c r="E354" s="268"/>
      <c r="F354" s="215" t="str">
        <f t="shared" si="10"/>
        <v>N/A</v>
      </c>
      <c r="G354" s="6"/>
      <c r="AA354" s="15" t="str">
        <f t="shared" si="11"/>
        <v/>
      </c>
      <c r="AB354" s="15" t="str">
        <f>IF(LEN($AA354)=0,"N",IF(LEN($AA354)&gt;1,"Error -- Availability entered in an incorrect format",IF($AA354='Control Panel'!$F$36,$AA354,IF($AA354='Control Panel'!$F$37,$AA354,IF($AA354='Control Panel'!$F$38,$AA354,IF($AA354='Control Panel'!$F$39,$AA354,IF($AA354='Control Panel'!$F$40,$AA354,IF($AA354='Control Panel'!$F$41,$AA354,"Error -- Availability entered in an incorrect format"))))))))</f>
        <v>N</v>
      </c>
    </row>
    <row r="355" spans="1:28" s="15" customFormat="1" x14ac:dyDescent="0.25">
      <c r="A355" s="7">
        <v>343</v>
      </c>
      <c r="B355" s="10" t="s">
        <v>4350</v>
      </c>
      <c r="C355" s="14" t="s">
        <v>5</v>
      </c>
      <c r="D355" s="231"/>
      <c r="E355" s="268"/>
      <c r="F355" s="215" t="str">
        <f t="shared" si="10"/>
        <v>N/A</v>
      </c>
      <c r="G355" s="6"/>
      <c r="AA355" s="15" t="str">
        <f t="shared" si="11"/>
        <v/>
      </c>
      <c r="AB355" s="15" t="str">
        <f>IF(LEN($AA355)=0,"N",IF(LEN($AA355)&gt;1,"Error -- Availability entered in an incorrect format",IF($AA355='Control Panel'!$F$36,$AA355,IF($AA355='Control Panel'!$F$37,$AA355,IF($AA355='Control Panel'!$F$38,$AA355,IF($AA355='Control Panel'!$F$39,$AA355,IF($AA355='Control Panel'!$F$40,$AA355,IF($AA355='Control Panel'!$F$41,$AA355,"Error -- Availability entered in an incorrect format"))))))))</f>
        <v>N</v>
      </c>
    </row>
    <row r="356" spans="1:28" s="15" customFormat="1" ht="30" x14ac:dyDescent="0.25">
      <c r="A356" s="7">
        <v>344</v>
      </c>
      <c r="B356" s="10" t="s">
        <v>4351</v>
      </c>
      <c r="C356" s="14" t="s">
        <v>5</v>
      </c>
      <c r="D356" s="231"/>
      <c r="E356" s="268"/>
      <c r="F356" s="215" t="str">
        <f t="shared" si="10"/>
        <v>N/A</v>
      </c>
      <c r="G356" s="6"/>
      <c r="AA356" s="15" t="str">
        <f t="shared" si="11"/>
        <v/>
      </c>
      <c r="AB356" s="15" t="str">
        <f>IF(LEN($AA356)=0,"N",IF(LEN($AA356)&gt;1,"Error -- Availability entered in an incorrect format",IF($AA356='Control Panel'!$F$36,$AA356,IF($AA356='Control Panel'!$F$37,$AA356,IF($AA356='Control Panel'!$F$38,$AA356,IF($AA356='Control Panel'!$F$39,$AA356,IF($AA356='Control Panel'!$F$40,$AA356,IF($AA356='Control Panel'!$F$41,$AA356,"Error -- Availability entered in an incorrect format"))))))))</f>
        <v>N</v>
      </c>
    </row>
    <row r="357" spans="1:28" s="15" customFormat="1" ht="30" x14ac:dyDescent="0.25">
      <c r="A357" s="7">
        <v>345</v>
      </c>
      <c r="B357" s="10" t="s">
        <v>4352</v>
      </c>
      <c r="C357" s="14" t="s">
        <v>5</v>
      </c>
      <c r="D357" s="231"/>
      <c r="E357" s="268"/>
      <c r="F357" s="215" t="str">
        <f t="shared" si="10"/>
        <v>N/A</v>
      </c>
      <c r="G357" s="6"/>
      <c r="AA357" s="15" t="str">
        <f t="shared" si="11"/>
        <v/>
      </c>
      <c r="AB357" s="15" t="str">
        <f>IF(LEN($AA357)=0,"N",IF(LEN($AA357)&gt;1,"Error -- Availability entered in an incorrect format",IF($AA357='Control Panel'!$F$36,$AA357,IF($AA357='Control Panel'!$F$37,$AA357,IF($AA357='Control Panel'!$F$38,$AA357,IF($AA357='Control Panel'!$F$39,$AA357,IF($AA357='Control Panel'!$F$40,$AA357,IF($AA357='Control Panel'!$F$41,$AA357,"Error -- Availability entered in an incorrect format"))))))))</f>
        <v>N</v>
      </c>
    </row>
    <row r="358" spans="1:28" s="15" customFormat="1" x14ac:dyDescent="0.25">
      <c r="A358" s="7">
        <v>346</v>
      </c>
      <c r="B358" s="10" t="s">
        <v>4353</v>
      </c>
      <c r="C358" s="14" t="s">
        <v>5</v>
      </c>
      <c r="D358" s="231"/>
      <c r="E358" s="268"/>
      <c r="F358" s="215" t="str">
        <f t="shared" si="10"/>
        <v>N/A</v>
      </c>
      <c r="G358" s="6"/>
      <c r="AA358" s="15" t="str">
        <f t="shared" si="11"/>
        <v/>
      </c>
      <c r="AB358" s="15" t="str">
        <f>IF(LEN($AA358)=0,"N",IF(LEN($AA358)&gt;1,"Error -- Availability entered in an incorrect format",IF($AA358='Control Panel'!$F$36,$AA358,IF($AA358='Control Panel'!$F$37,$AA358,IF($AA358='Control Panel'!$F$38,$AA358,IF($AA358='Control Panel'!$F$39,$AA358,IF($AA358='Control Panel'!$F$40,$AA358,IF($AA358='Control Panel'!$F$41,$AA358,"Error -- Availability entered in an incorrect format"))))))))</f>
        <v>N</v>
      </c>
    </row>
    <row r="359" spans="1:28" s="15" customFormat="1" ht="30" x14ac:dyDescent="0.25">
      <c r="A359" s="7">
        <v>347</v>
      </c>
      <c r="B359" s="10" t="s">
        <v>4354</v>
      </c>
      <c r="C359" s="14" t="s">
        <v>5</v>
      </c>
      <c r="D359" s="231"/>
      <c r="E359" s="268"/>
      <c r="F359" s="215" t="str">
        <f t="shared" si="10"/>
        <v>N/A</v>
      </c>
      <c r="G359" s="6"/>
      <c r="AA359" s="15" t="str">
        <f t="shared" si="11"/>
        <v/>
      </c>
      <c r="AB359" s="15" t="str">
        <f>IF(LEN($AA359)=0,"N",IF(LEN($AA359)&gt;1,"Error -- Availability entered in an incorrect format",IF($AA359='Control Panel'!$F$36,$AA359,IF($AA359='Control Panel'!$F$37,$AA359,IF($AA359='Control Panel'!$F$38,$AA359,IF($AA359='Control Panel'!$F$39,$AA359,IF($AA359='Control Panel'!$F$40,$AA359,IF($AA359='Control Panel'!$F$41,$AA359,"Error -- Availability entered in an incorrect format"))))))))</f>
        <v>N</v>
      </c>
    </row>
    <row r="360" spans="1:28" s="15" customFormat="1" ht="30" x14ac:dyDescent="0.25">
      <c r="A360" s="7">
        <v>348</v>
      </c>
      <c r="B360" s="10" t="s">
        <v>4355</v>
      </c>
      <c r="C360" s="14" t="s">
        <v>5</v>
      </c>
      <c r="D360" s="231"/>
      <c r="E360" s="268"/>
      <c r="F360" s="215" t="str">
        <f t="shared" si="10"/>
        <v>N/A</v>
      </c>
      <c r="G360" s="6"/>
      <c r="AA360" s="15" t="str">
        <f t="shared" si="11"/>
        <v/>
      </c>
      <c r="AB360" s="15" t="str">
        <f>IF(LEN($AA360)=0,"N",IF(LEN($AA360)&gt;1,"Error -- Availability entered in an incorrect format",IF($AA360='Control Panel'!$F$36,$AA360,IF($AA360='Control Panel'!$F$37,$AA360,IF($AA360='Control Panel'!$F$38,$AA360,IF($AA360='Control Panel'!$F$39,$AA360,IF($AA360='Control Panel'!$F$40,$AA360,IF($AA360='Control Panel'!$F$41,$AA360,"Error -- Availability entered in an incorrect format"))))))))</f>
        <v>N</v>
      </c>
    </row>
    <row r="361" spans="1:28" s="15" customFormat="1" ht="45" x14ac:dyDescent="0.25">
      <c r="A361" s="7">
        <v>349</v>
      </c>
      <c r="B361" s="10" t="s">
        <v>4356</v>
      </c>
      <c r="C361" s="14" t="s">
        <v>5</v>
      </c>
      <c r="D361" s="231"/>
      <c r="E361" s="268"/>
      <c r="F361" s="215" t="str">
        <f t="shared" si="10"/>
        <v>N/A</v>
      </c>
      <c r="G361" s="6"/>
      <c r="AA361" s="15" t="str">
        <f t="shared" si="11"/>
        <v/>
      </c>
      <c r="AB361" s="15" t="str">
        <f>IF(LEN($AA361)=0,"N",IF(LEN($AA361)&gt;1,"Error -- Availability entered in an incorrect format",IF($AA361='Control Panel'!$F$36,$AA361,IF($AA361='Control Panel'!$F$37,$AA361,IF($AA361='Control Panel'!$F$38,$AA361,IF($AA361='Control Panel'!$F$39,$AA361,IF($AA361='Control Panel'!$F$40,$AA361,IF($AA361='Control Panel'!$F$41,$AA361,"Error -- Availability entered in an incorrect format"))))))))</f>
        <v>N</v>
      </c>
    </row>
    <row r="362" spans="1:28" s="15" customFormat="1" x14ac:dyDescent="0.25">
      <c r="A362" s="7">
        <v>350</v>
      </c>
      <c r="B362" s="10" t="s">
        <v>4357</v>
      </c>
      <c r="C362" s="14" t="s">
        <v>5</v>
      </c>
      <c r="D362" s="231"/>
      <c r="E362" s="268"/>
      <c r="F362" s="215" t="str">
        <f t="shared" si="10"/>
        <v>N/A</v>
      </c>
      <c r="G362" s="6"/>
      <c r="AA362" s="15" t="str">
        <f t="shared" si="11"/>
        <v/>
      </c>
      <c r="AB362" s="15" t="str">
        <f>IF(LEN($AA362)=0,"N",IF(LEN($AA362)&gt;1,"Error -- Availability entered in an incorrect format",IF($AA362='Control Panel'!$F$36,$AA362,IF($AA362='Control Panel'!$F$37,$AA362,IF($AA362='Control Panel'!$F$38,$AA362,IF($AA362='Control Panel'!$F$39,$AA362,IF($AA362='Control Panel'!$F$40,$AA362,IF($AA362='Control Panel'!$F$41,$AA362,"Error -- Availability entered in an incorrect format"))))))))</f>
        <v>N</v>
      </c>
    </row>
    <row r="363" spans="1:28" s="15" customFormat="1" ht="30" x14ac:dyDescent="0.25">
      <c r="A363" s="7">
        <v>351</v>
      </c>
      <c r="B363" s="10" t="s">
        <v>4358</v>
      </c>
      <c r="C363" s="14" t="s">
        <v>5</v>
      </c>
      <c r="D363" s="231"/>
      <c r="E363" s="268"/>
      <c r="F363" s="215" t="str">
        <f t="shared" si="10"/>
        <v>N/A</v>
      </c>
      <c r="G363" s="6"/>
      <c r="AA363" s="15" t="str">
        <f t="shared" si="11"/>
        <v/>
      </c>
      <c r="AB363" s="15" t="str">
        <f>IF(LEN($AA363)=0,"N",IF(LEN($AA363)&gt;1,"Error -- Availability entered in an incorrect format",IF($AA363='Control Panel'!$F$36,$AA363,IF($AA363='Control Panel'!$F$37,$AA363,IF($AA363='Control Panel'!$F$38,$AA363,IF($AA363='Control Panel'!$F$39,$AA363,IF($AA363='Control Panel'!$F$40,$AA363,IF($AA363='Control Panel'!$F$41,$AA363,"Error -- Availability entered in an incorrect format"))))))))</f>
        <v>N</v>
      </c>
    </row>
    <row r="364" spans="1:28" s="15" customFormat="1" ht="45" x14ac:dyDescent="0.25">
      <c r="A364" s="7">
        <v>352</v>
      </c>
      <c r="B364" s="10" t="s">
        <v>4359</v>
      </c>
      <c r="C364" s="14" t="s">
        <v>5</v>
      </c>
      <c r="D364" s="231"/>
      <c r="E364" s="268"/>
      <c r="F364" s="215" t="str">
        <f t="shared" si="10"/>
        <v>N/A</v>
      </c>
      <c r="G364" s="6"/>
      <c r="AA364" s="15" t="str">
        <f t="shared" si="11"/>
        <v/>
      </c>
      <c r="AB364" s="15" t="str">
        <f>IF(LEN($AA364)=0,"N",IF(LEN($AA364)&gt;1,"Error -- Availability entered in an incorrect format",IF($AA364='Control Panel'!$F$36,$AA364,IF($AA364='Control Panel'!$F$37,$AA364,IF($AA364='Control Panel'!$F$38,$AA364,IF($AA364='Control Panel'!$F$39,$AA364,IF($AA364='Control Panel'!$F$40,$AA364,IF($AA364='Control Panel'!$F$41,$AA364,"Error -- Availability entered in an incorrect format"))))))))</f>
        <v>N</v>
      </c>
    </row>
    <row r="365" spans="1:28" s="15" customFormat="1" ht="30" x14ac:dyDescent="0.25">
      <c r="A365" s="7">
        <v>353</v>
      </c>
      <c r="B365" s="10" t="s">
        <v>4360</v>
      </c>
      <c r="C365" s="14" t="s">
        <v>5</v>
      </c>
      <c r="D365" s="231"/>
      <c r="E365" s="268"/>
      <c r="F365" s="215" t="str">
        <f t="shared" si="10"/>
        <v>N/A</v>
      </c>
      <c r="G365" s="6"/>
      <c r="AA365" s="15" t="str">
        <f t="shared" si="11"/>
        <v/>
      </c>
      <c r="AB365" s="15" t="str">
        <f>IF(LEN($AA365)=0,"N",IF(LEN($AA365)&gt;1,"Error -- Availability entered in an incorrect format",IF($AA365='Control Panel'!$F$36,$AA365,IF($AA365='Control Panel'!$F$37,$AA365,IF($AA365='Control Panel'!$F$38,$AA365,IF($AA365='Control Panel'!$F$39,$AA365,IF($AA365='Control Panel'!$F$40,$AA365,IF($AA365='Control Panel'!$F$41,$AA365,"Error -- Availability entered in an incorrect format"))))))))</f>
        <v>N</v>
      </c>
    </row>
    <row r="366" spans="1:28" s="15" customFormat="1" ht="30" x14ac:dyDescent="0.25">
      <c r="A366" s="7">
        <v>354</v>
      </c>
      <c r="B366" s="10" t="s">
        <v>4361</v>
      </c>
      <c r="C366" s="14" t="s">
        <v>5</v>
      </c>
      <c r="D366" s="231"/>
      <c r="E366" s="268"/>
      <c r="F366" s="215" t="str">
        <f t="shared" si="10"/>
        <v>N/A</v>
      </c>
      <c r="G366" s="6"/>
      <c r="AA366" s="15" t="str">
        <f t="shared" si="11"/>
        <v/>
      </c>
      <c r="AB366" s="15" t="str">
        <f>IF(LEN($AA366)=0,"N",IF(LEN($AA366)&gt;1,"Error -- Availability entered in an incorrect format",IF($AA366='Control Panel'!$F$36,$AA366,IF($AA366='Control Panel'!$F$37,$AA366,IF($AA366='Control Panel'!$F$38,$AA366,IF($AA366='Control Panel'!$F$39,$AA366,IF($AA366='Control Panel'!$F$40,$AA366,IF($AA366='Control Panel'!$F$41,$AA366,"Error -- Availability entered in an incorrect format"))))))))</f>
        <v>N</v>
      </c>
    </row>
    <row r="367" spans="1:28" s="15" customFormat="1" ht="30" x14ac:dyDescent="0.25">
      <c r="A367" s="7">
        <v>355</v>
      </c>
      <c r="B367" s="10" t="s">
        <v>4362</v>
      </c>
      <c r="C367" s="14" t="s">
        <v>5</v>
      </c>
      <c r="D367" s="231"/>
      <c r="E367" s="268"/>
      <c r="F367" s="215" t="str">
        <f t="shared" si="10"/>
        <v>N/A</v>
      </c>
      <c r="G367" s="6"/>
      <c r="AA367" s="15" t="str">
        <f t="shared" si="11"/>
        <v/>
      </c>
      <c r="AB367" s="15" t="str">
        <f>IF(LEN($AA367)=0,"N",IF(LEN($AA367)&gt;1,"Error -- Availability entered in an incorrect format",IF($AA367='Control Panel'!$F$36,$AA367,IF($AA367='Control Panel'!$F$37,$AA367,IF($AA367='Control Panel'!$F$38,$AA367,IF($AA367='Control Panel'!$F$39,$AA367,IF($AA367='Control Panel'!$F$40,$AA367,IF($AA367='Control Panel'!$F$41,$AA367,"Error -- Availability entered in an incorrect format"))))))))</f>
        <v>N</v>
      </c>
    </row>
    <row r="368" spans="1:28" s="15" customFormat="1" ht="45" x14ac:dyDescent="0.25">
      <c r="A368" s="7">
        <v>356</v>
      </c>
      <c r="B368" s="10" t="s">
        <v>4363</v>
      </c>
      <c r="C368" s="14" t="s">
        <v>5</v>
      </c>
      <c r="D368" s="231"/>
      <c r="E368" s="268"/>
      <c r="F368" s="215" t="str">
        <f t="shared" si="10"/>
        <v>N/A</v>
      </c>
      <c r="G368" s="6"/>
      <c r="AA368" s="15" t="str">
        <f t="shared" si="11"/>
        <v/>
      </c>
      <c r="AB368" s="15" t="str">
        <f>IF(LEN($AA368)=0,"N",IF(LEN($AA368)&gt;1,"Error -- Availability entered in an incorrect format",IF($AA368='Control Panel'!$F$36,$AA368,IF($AA368='Control Panel'!$F$37,$AA368,IF($AA368='Control Panel'!$F$38,$AA368,IF($AA368='Control Panel'!$F$39,$AA368,IF($AA368='Control Panel'!$F$40,$AA368,IF($AA368='Control Panel'!$F$41,$AA368,"Error -- Availability entered in an incorrect format"))))))))</f>
        <v>N</v>
      </c>
    </row>
    <row r="369" spans="1:28" s="15" customFormat="1" ht="75" x14ac:dyDescent="0.25">
      <c r="A369" s="7">
        <v>357</v>
      </c>
      <c r="B369" s="10" t="s">
        <v>4364</v>
      </c>
      <c r="C369" s="14" t="s">
        <v>5</v>
      </c>
      <c r="D369" s="231"/>
      <c r="E369" s="268"/>
      <c r="F369" s="215" t="str">
        <f t="shared" si="10"/>
        <v>N/A</v>
      </c>
      <c r="G369" s="6"/>
      <c r="AA369" s="15" t="str">
        <f t="shared" si="11"/>
        <v/>
      </c>
      <c r="AB369" s="15" t="str">
        <f>IF(LEN($AA369)=0,"N",IF(LEN($AA369)&gt;1,"Error -- Availability entered in an incorrect format",IF($AA369='Control Panel'!$F$36,$AA369,IF($AA369='Control Panel'!$F$37,$AA369,IF($AA369='Control Panel'!$F$38,$AA369,IF($AA369='Control Panel'!$F$39,$AA369,IF($AA369='Control Panel'!$F$40,$AA369,IF($AA369='Control Panel'!$F$41,$AA369,"Error -- Availability entered in an incorrect format"))))))))</f>
        <v>N</v>
      </c>
    </row>
    <row r="370" spans="1:28" s="15" customFormat="1" ht="45" x14ac:dyDescent="0.25">
      <c r="A370" s="7">
        <v>358</v>
      </c>
      <c r="B370" s="10" t="s">
        <v>4365</v>
      </c>
      <c r="C370" s="14" t="s">
        <v>5</v>
      </c>
      <c r="D370" s="231"/>
      <c r="E370" s="268"/>
      <c r="F370" s="215" t="str">
        <f t="shared" si="10"/>
        <v>N/A</v>
      </c>
      <c r="G370" s="6"/>
      <c r="AA370" s="15" t="str">
        <f t="shared" si="11"/>
        <v/>
      </c>
      <c r="AB370" s="15" t="str">
        <f>IF(LEN($AA370)=0,"N",IF(LEN($AA370)&gt;1,"Error -- Availability entered in an incorrect format",IF($AA370='Control Panel'!$F$36,$AA370,IF($AA370='Control Panel'!$F$37,$AA370,IF($AA370='Control Panel'!$F$38,$AA370,IF($AA370='Control Panel'!$F$39,$AA370,IF($AA370='Control Panel'!$F$40,$AA370,IF($AA370='Control Panel'!$F$41,$AA370,"Error -- Availability entered in an incorrect format"))))))))</f>
        <v>N</v>
      </c>
    </row>
    <row r="371" spans="1:28" s="15" customFormat="1" ht="60" x14ac:dyDescent="0.25">
      <c r="A371" s="7">
        <v>359</v>
      </c>
      <c r="B371" s="10" t="s">
        <v>4366</v>
      </c>
      <c r="C371" s="14" t="s">
        <v>5</v>
      </c>
      <c r="D371" s="231"/>
      <c r="E371" s="268"/>
      <c r="F371" s="215" t="str">
        <f t="shared" si="10"/>
        <v>N/A</v>
      </c>
      <c r="G371" s="6"/>
      <c r="AA371" s="15" t="str">
        <f t="shared" si="11"/>
        <v/>
      </c>
      <c r="AB371" s="15" t="str">
        <f>IF(LEN($AA371)=0,"N",IF(LEN($AA371)&gt;1,"Error -- Availability entered in an incorrect format",IF($AA371='Control Panel'!$F$36,$AA371,IF($AA371='Control Panel'!$F$37,$AA371,IF($AA371='Control Panel'!$F$38,$AA371,IF($AA371='Control Panel'!$F$39,$AA371,IF($AA371='Control Panel'!$F$40,$AA371,IF($AA371='Control Panel'!$F$41,$AA371,"Error -- Availability entered in an incorrect format"))))))))</f>
        <v>N</v>
      </c>
    </row>
    <row r="372" spans="1:28" s="15" customFormat="1" ht="30" x14ac:dyDescent="0.25">
      <c r="A372" s="7">
        <v>360</v>
      </c>
      <c r="B372" s="10" t="s">
        <v>4367</v>
      </c>
      <c r="C372" s="14" t="s">
        <v>5</v>
      </c>
      <c r="D372" s="231"/>
      <c r="E372" s="268"/>
      <c r="F372" s="215" t="str">
        <f t="shared" si="10"/>
        <v>N/A</v>
      </c>
      <c r="G372" s="6"/>
      <c r="AA372" s="15" t="str">
        <f t="shared" si="11"/>
        <v/>
      </c>
      <c r="AB372" s="15" t="str">
        <f>IF(LEN($AA372)=0,"N",IF(LEN($AA372)&gt;1,"Error -- Availability entered in an incorrect format",IF($AA372='Control Panel'!$F$36,$AA372,IF($AA372='Control Panel'!$F$37,$AA372,IF($AA372='Control Panel'!$F$38,$AA372,IF($AA372='Control Panel'!$F$39,$AA372,IF($AA372='Control Panel'!$F$40,$AA372,IF($AA372='Control Panel'!$F$41,$AA372,"Error -- Availability entered in an incorrect format"))))))))</f>
        <v>N</v>
      </c>
    </row>
    <row r="373" spans="1:28" s="15" customFormat="1" ht="60" x14ac:dyDescent="0.25">
      <c r="A373" s="7">
        <v>361</v>
      </c>
      <c r="B373" s="10" t="s">
        <v>4368</v>
      </c>
      <c r="C373" s="14" t="s">
        <v>5</v>
      </c>
      <c r="D373" s="231"/>
      <c r="E373" s="268"/>
      <c r="F373" s="215" t="str">
        <f t="shared" si="10"/>
        <v>N/A</v>
      </c>
      <c r="G373" s="6"/>
      <c r="AA373" s="15" t="str">
        <f t="shared" si="11"/>
        <v/>
      </c>
      <c r="AB373" s="15" t="str">
        <f>IF(LEN($AA373)=0,"N",IF(LEN($AA373)&gt;1,"Error -- Availability entered in an incorrect format",IF($AA373='Control Panel'!$F$36,$AA373,IF($AA373='Control Panel'!$F$37,$AA373,IF($AA373='Control Panel'!$F$38,$AA373,IF($AA373='Control Panel'!$F$39,$AA373,IF($AA373='Control Panel'!$F$40,$AA373,IF($AA373='Control Panel'!$F$41,$AA373,"Error -- Availability entered in an incorrect format"))))))))</f>
        <v>N</v>
      </c>
    </row>
    <row r="374" spans="1:28" s="15" customFormat="1" ht="75" x14ac:dyDescent="0.25">
      <c r="A374" s="7">
        <v>362</v>
      </c>
      <c r="B374" s="10" t="s">
        <v>4369</v>
      </c>
      <c r="C374" s="14" t="s">
        <v>5</v>
      </c>
      <c r="D374" s="231"/>
      <c r="E374" s="268"/>
      <c r="F374" s="215" t="str">
        <f t="shared" si="10"/>
        <v>N/A</v>
      </c>
      <c r="G374" s="6"/>
      <c r="AA374" s="15" t="str">
        <f t="shared" si="11"/>
        <v/>
      </c>
      <c r="AB374" s="15" t="str">
        <f>IF(LEN($AA374)=0,"N",IF(LEN($AA374)&gt;1,"Error -- Availability entered in an incorrect format",IF($AA374='Control Panel'!$F$36,$AA374,IF($AA374='Control Panel'!$F$37,$AA374,IF($AA374='Control Panel'!$F$38,$AA374,IF($AA374='Control Panel'!$F$39,$AA374,IF($AA374='Control Panel'!$F$40,$AA374,IF($AA374='Control Panel'!$F$41,$AA374,"Error -- Availability entered in an incorrect format"))))))))</f>
        <v>N</v>
      </c>
    </row>
    <row r="375" spans="1:28" s="15" customFormat="1" ht="45" x14ac:dyDescent="0.25">
      <c r="A375" s="7">
        <v>363</v>
      </c>
      <c r="B375" s="10" t="s">
        <v>4370</v>
      </c>
      <c r="C375" s="14" t="s">
        <v>5</v>
      </c>
      <c r="D375" s="231"/>
      <c r="E375" s="268"/>
      <c r="F375" s="215" t="str">
        <f t="shared" si="10"/>
        <v>N/A</v>
      </c>
      <c r="G375" s="6"/>
      <c r="AA375" s="15" t="str">
        <f t="shared" si="11"/>
        <v/>
      </c>
      <c r="AB375" s="15" t="str">
        <f>IF(LEN($AA375)=0,"N",IF(LEN($AA375)&gt;1,"Error -- Availability entered in an incorrect format",IF($AA375='Control Panel'!$F$36,$AA375,IF($AA375='Control Panel'!$F$37,$AA375,IF($AA375='Control Panel'!$F$38,$AA375,IF($AA375='Control Panel'!$F$39,$AA375,IF($AA375='Control Panel'!$F$40,$AA375,IF($AA375='Control Panel'!$F$41,$AA375,"Error -- Availability entered in an incorrect format"))))))))</f>
        <v>N</v>
      </c>
    </row>
    <row r="376" spans="1:28" s="15" customFormat="1" ht="45" x14ac:dyDescent="0.25">
      <c r="A376" s="7">
        <v>364</v>
      </c>
      <c r="B376" s="10" t="s">
        <v>4371</v>
      </c>
      <c r="C376" s="14" t="s">
        <v>5</v>
      </c>
      <c r="D376" s="231"/>
      <c r="E376" s="268"/>
      <c r="F376" s="215" t="str">
        <f t="shared" si="10"/>
        <v>N/A</v>
      </c>
      <c r="G376" s="6"/>
      <c r="AA376" s="15" t="str">
        <f t="shared" si="11"/>
        <v/>
      </c>
      <c r="AB376" s="15" t="str">
        <f>IF(LEN($AA376)=0,"N",IF(LEN($AA376)&gt;1,"Error -- Availability entered in an incorrect format",IF($AA376='Control Panel'!$F$36,$AA376,IF($AA376='Control Panel'!$F$37,$AA376,IF($AA376='Control Panel'!$F$38,$AA376,IF($AA376='Control Panel'!$F$39,$AA376,IF($AA376='Control Panel'!$F$40,$AA376,IF($AA376='Control Panel'!$F$41,$AA376,"Error -- Availability entered in an incorrect format"))))))))</f>
        <v>N</v>
      </c>
    </row>
    <row r="377" spans="1:28" s="15" customFormat="1" ht="30" x14ac:dyDescent="0.25">
      <c r="A377" s="7">
        <v>365</v>
      </c>
      <c r="B377" s="10" t="s">
        <v>4372</v>
      </c>
      <c r="C377" s="14" t="s">
        <v>5</v>
      </c>
      <c r="D377" s="231"/>
      <c r="E377" s="268"/>
      <c r="F377" s="215" t="str">
        <f t="shared" si="10"/>
        <v>N/A</v>
      </c>
      <c r="G377" s="6"/>
      <c r="AA377" s="15" t="str">
        <f t="shared" si="11"/>
        <v/>
      </c>
      <c r="AB377" s="15" t="str">
        <f>IF(LEN($AA377)=0,"N",IF(LEN($AA377)&gt;1,"Error -- Availability entered in an incorrect format",IF($AA377='Control Panel'!$F$36,$AA377,IF($AA377='Control Panel'!$F$37,$AA377,IF($AA377='Control Panel'!$F$38,$AA377,IF($AA377='Control Panel'!$F$39,$AA377,IF($AA377='Control Panel'!$F$40,$AA377,IF($AA377='Control Panel'!$F$41,$AA377,"Error -- Availability entered in an incorrect format"))))))))</f>
        <v>N</v>
      </c>
    </row>
    <row r="378" spans="1:28" s="15" customFormat="1" ht="75" x14ac:dyDescent="0.25">
      <c r="A378" s="7">
        <v>366</v>
      </c>
      <c r="B378" s="10" t="s">
        <v>4373</v>
      </c>
      <c r="C378" s="14" t="s">
        <v>5</v>
      </c>
      <c r="D378" s="231"/>
      <c r="E378" s="268"/>
      <c r="F378" s="215" t="str">
        <f t="shared" si="10"/>
        <v>N/A</v>
      </c>
      <c r="G378" s="6"/>
      <c r="AA378" s="15" t="str">
        <f t="shared" si="11"/>
        <v/>
      </c>
      <c r="AB378" s="15" t="str">
        <f>IF(LEN($AA378)=0,"N",IF(LEN($AA378)&gt;1,"Error -- Availability entered in an incorrect format",IF($AA378='Control Panel'!$F$36,$AA378,IF($AA378='Control Panel'!$F$37,$AA378,IF($AA378='Control Panel'!$F$38,$AA378,IF($AA378='Control Panel'!$F$39,$AA378,IF($AA378='Control Panel'!$F$40,$AA378,IF($AA378='Control Panel'!$F$41,$AA378,"Error -- Availability entered in an incorrect format"))))))))</f>
        <v>N</v>
      </c>
    </row>
    <row r="379" spans="1:28" s="15" customFormat="1" x14ac:dyDescent="0.25">
      <c r="A379" s="7">
        <v>367</v>
      </c>
      <c r="B379" s="10" t="s">
        <v>4374</v>
      </c>
      <c r="C379" s="14" t="s">
        <v>5</v>
      </c>
      <c r="D379" s="231"/>
      <c r="E379" s="268"/>
      <c r="F379" s="215" t="str">
        <f t="shared" si="10"/>
        <v>N/A</v>
      </c>
      <c r="G379" s="6"/>
      <c r="AA379" s="15" t="str">
        <f t="shared" si="11"/>
        <v/>
      </c>
      <c r="AB379" s="15" t="str">
        <f>IF(LEN($AA379)=0,"N",IF(LEN($AA379)&gt;1,"Error -- Availability entered in an incorrect format",IF($AA379='Control Panel'!$F$36,$AA379,IF($AA379='Control Panel'!$F$37,$AA379,IF($AA379='Control Panel'!$F$38,$AA379,IF($AA379='Control Panel'!$F$39,$AA379,IF($AA379='Control Panel'!$F$40,$AA379,IF($AA379='Control Panel'!$F$41,$AA379,"Error -- Availability entered in an incorrect format"))))))))</f>
        <v>N</v>
      </c>
    </row>
    <row r="380" spans="1:28" s="15" customFormat="1" x14ac:dyDescent="0.25">
      <c r="A380" s="7">
        <v>368</v>
      </c>
      <c r="B380" s="10" t="s">
        <v>4375</v>
      </c>
      <c r="C380" s="14" t="s">
        <v>5</v>
      </c>
      <c r="D380" s="231"/>
      <c r="E380" s="268"/>
      <c r="F380" s="215" t="str">
        <f t="shared" si="10"/>
        <v>N/A</v>
      </c>
      <c r="G380" s="6"/>
      <c r="AA380" s="15" t="str">
        <f t="shared" si="11"/>
        <v/>
      </c>
      <c r="AB380" s="15" t="str">
        <f>IF(LEN($AA380)=0,"N",IF(LEN($AA380)&gt;1,"Error -- Availability entered in an incorrect format",IF($AA380='Control Panel'!$F$36,$AA380,IF($AA380='Control Panel'!$F$37,$AA380,IF($AA380='Control Panel'!$F$38,$AA380,IF($AA380='Control Panel'!$F$39,$AA380,IF($AA380='Control Panel'!$F$40,$AA380,IF($AA380='Control Panel'!$F$41,$AA380,"Error -- Availability entered in an incorrect format"))))))))</f>
        <v>N</v>
      </c>
    </row>
    <row r="381" spans="1:28" s="15" customFormat="1" x14ac:dyDescent="0.25">
      <c r="A381" s="7">
        <v>369</v>
      </c>
      <c r="B381" s="10" t="s">
        <v>4376</v>
      </c>
      <c r="C381" s="14" t="s">
        <v>5</v>
      </c>
      <c r="D381" s="231"/>
      <c r="E381" s="268"/>
      <c r="F381" s="215" t="str">
        <f t="shared" si="10"/>
        <v>N/A</v>
      </c>
      <c r="G381" s="6"/>
      <c r="AA381" s="15" t="str">
        <f t="shared" si="11"/>
        <v/>
      </c>
      <c r="AB381" s="15" t="str">
        <f>IF(LEN($AA381)=0,"N",IF(LEN($AA381)&gt;1,"Error -- Availability entered in an incorrect format",IF($AA381='Control Panel'!$F$36,$AA381,IF($AA381='Control Panel'!$F$37,$AA381,IF($AA381='Control Panel'!$F$38,$AA381,IF($AA381='Control Panel'!$F$39,$AA381,IF($AA381='Control Panel'!$F$40,$AA381,IF($AA381='Control Panel'!$F$41,$AA381,"Error -- Availability entered in an incorrect format"))))))))</f>
        <v>N</v>
      </c>
    </row>
    <row r="382" spans="1:28" s="15" customFormat="1" ht="45" x14ac:dyDescent="0.25">
      <c r="A382" s="7">
        <v>370</v>
      </c>
      <c r="B382" s="10" t="s">
        <v>4377</v>
      </c>
      <c r="C382" s="14" t="s">
        <v>5</v>
      </c>
      <c r="D382" s="231"/>
      <c r="E382" s="268"/>
      <c r="F382" s="215" t="str">
        <f t="shared" si="10"/>
        <v>N/A</v>
      </c>
      <c r="G382" s="6"/>
      <c r="AA382" s="15" t="str">
        <f t="shared" si="11"/>
        <v/>
      </c>
      <c r="AB382" s="15" t="str">
        <f>IF(LEN($AA382)=0,"N",IF(LEN($AA382)&gt;1,"Error -- Availability entered in an incorrect format",IF($AA382='Control Panel'!$F$36,$AA382,IF($AA382='Control Panel'!$F$37,$AA382,IF($AA382='Control Panel'!$F$38,$AA382,IF($AA382='Control Panel'!$F$39,$AA382,IF($AA382='Control Panel'!$F$40,$AA382,IF($AA382='Control Panel'!$F$41,$AA382,"Error -- Availability entered in an incorrect format"))))))))</f>
        <v>N</v>
      </c>
    </row>
    <row r="383" spans="1:28" s="15" customFormat="1" ht="30" x14ac:dyDescent="0.25">
      <c r="A383" s="7">
        <v>371</v>
      </c>
      <c r="B383" s="10" t="s">
        <v>4378</v>
      </c>
      <c r="C383" s="14" t="s">
        <v>5</v>
      </c>
      <c r="D383" s="231"/>
      <c r="E383" s="268"/>
      <c r="F383" s="215" t="str">
        <f t="shared" si="10"/>
        <v>N/A</v>
      </c>
      <c r="G383" s="6"/>
      <c r="AA383" s="15" t="str">
        <f t="shared" si="11"/>
        <v/>
      </c>
      <c r="AB383" s="15" t="str">
        <f>IF(LEN($AA383)=0,"N",IF(LEN($AA383)&gt;1,"Error -- Availability entered in an incorrect format",IF($AA383='Control Panel'!$F$36,$AA383,IF($AA383='Control Panel'!$F$37,$AA383,IF($AA383='Control Panel'!$F$38,$AA383,IF($AA383='Control Panel'!$F$39,$AA383,IF($AA383='Control Panel'!$F$40,$AA383,IF($AA383='Control Panel'!$F$41,$AA383,"Error -- Availability entered in an incorrect format"))))))))</f>
        <v>N</v>
      </c>
    </row>
    <row r="384" spans="1:28" s="15" customFormat="1" ht="30" x14ac:dyDescent="0.25">
      <c r="A384" s="7">
        <v>372</v>
      </c>
      <c r="B384" s="10" t="s">
        <v>4379</v>
      </c>
      <c r="C384" s="14" t="s">
        <v>5</v>
      </c>
      <c r="D384" s="231"/>
      <c r="E384" s="268"/>
      <c r="F384" s="215" t="str">
        <f t="shared" si="10"/>
        <v>N/A</v>
      </c>
      <c r="G384" s="6"/>
      <c r="AA384" s="15" t="str">
        <f t="shared" si="11"/>
        <v/>
      </c>
      <c r="AB384" s="15" t="str">
        <f>IF(LEN($AA384)=0,"N",IF(LEN($AA384)&gt;1,"Error -- Availability entered in an incorrect format",IF($AA384='Control Panel'!$F$36,$AA384,IF($AA384='Control Panel'!$F$37,$AA384,IF($AA384='Control Panel'!$F$38,$AA384,IF($AA384='Control Panel'!$F$39,$AA384,IF($AA384='Control Panel'!$F$40,$AA384,IF($AA384='Control Panel'!$F$41,$AA384,"Error -- Availability entered in an incorrect format"))))))))</f>
        <v>N</v>
      </c>
    </row>
    <row r="385" spans="1:28" s="15" customFormat="1" x14ac:dyDescent="0.25">
      <c r="A385" s="7">
        <v>373</v>
      </c>
      <c r="B385" s="10" t="s">
        <v>4380</v>
      </c>
      <c r="C385" s="14" t="s">
        <v>5</v>
      </c>
      <c r="D385" s="231"/>
      <c r="E385" s="268"/>
      <c r="F385" s="215" t="str">
        <f t="shared" si="10"/>
        <v>N/A</v>
      </c>
      <c r="G385" s="6"/>
      <c r="AA385" s="15" t="str">
        <f t="shared" si="11"/>
        <v/>
      </c>
      <c r="AB385" s="15" t="str">
        <f>IF(LEN($AA385)=0,"N",IF(LEN($AA385)&gt;1,"Error -- Availability entered in an incorrect format",IF($AA385='Control Panel'!$F$36,$AA385,IF($AA385='Control Panel'!$F$37,$AA385,IF($AA385='Control Panel'!$F$38,$AA385,IF($AA385='Control Panel'!$F$39,$AA385,IF($AA385='Control Panel'!$F$40,$AA385,IF($AA385='Control Panel'!$F$41,$AA385,"Error -- Availability entered in an incorrect format"))))))))</f>
        <v>N</v>
      </c>
    </row>
    <row r="386" spans="1:28" s="15" customFormat="1" x14ac:dyDescent="0.25">
      <c r="A386" s="7">
        <v>374</v>
      </c>
      <c r="B386" s="10" t="s">
        <v>4381</v>
      </c>
      <c r="C386" s="14" t="s">
        <v>5</v>
      </c>
      <c r="D386" s="231"/>
      <c r="E386" s="268"/>
      <c r="F386" s="215" t="str">
        <f t="shared" si="10"/>
        <v>N/A</v>
      </c>
      <c r="G386" s="6"/>
      <c r="AA386" s="15" t="str">
        <f t="shared" si="11"/>
        <v/>
      </c>
      <c r="AB386" s="15" t="str">
        <f>IF(LEN($AA386)=0,"N",IF(LEN($AA386)&gt;1,"Error -- Availability entered in an incorrect format",IF($AA386='Control Panel'!$F$36,$AA386,IF($AA386='Control Panel'!$F$37,$AA386,IF($AA386='Control Panel'!$F$38,$AA386,IF($AA386='Control Panel'!$F$39,$AA386,IF($AA386='Control Panel'!$F$40,$AA386,IF($AA386='Control Panel'!$F$41,$AA386,"Error -- Availability entered in an incorrect format"))))))))</f>
        <v>N</v>
      </c>
    </row>
    <row r="387" spans="1:28" s="15" customFormat="1" ht="30" x14ac:dyDescent="0.25">
      <c r="A387" s="7">
        <v>375</v>
      </c>
      <c r="B387" s="10" t="s">
        <v>4382</v>
      </c>
      <c r="C387" s="14" t="s">
        <v>5</v>
      </c>
      <c r="D387" s="231"/>
      <c r="E387" s="268"/>
      <c r="F387" s="215" t="str">
        <f t="shared" si="10"/>
        <v>N/A</v>
      </c>
      <c r="G387" s="6"/>
      <c r="AA387" s="15" t="str">
        <f t="shared" si="11"/>
        <v/>
      </c>
      <c r="AB387" s="15" t="str">
        <f>IF(LEN($AA387)=0,"N",IF(LEN($AA387)&gt;1,"Error -- Availability entered in an incorrect format",IF($AA387='Control Panel'!$F$36,$AA387,IF($AA387='Control Panel'!$F$37,$AA387,IF($AA387='Control Panel'!$F$38,$AA387,IF($AA387='Control Panel'!$F$39,$AA387,IF($AA387='Control Panel'!$F$40,$AA387,IF($AA387='Control Panel'!$F$41,$AA387,"Error -- Availability entered in an incorrect format"))))))))</f>
        <v>N</v>
      </c>
    </row>
    <row r="388" spans="1:28" s="15" customFormat="1" ht="30" x14ac:dyDescent="0.25">
      <c r="A388" s="7">
        <v>376</v>
      </c>
      <c r="B388" s="10" t="s">
        <v>4383</v>
      </c>
      <c r="C388" s="14" t="s">
        <v>5</v>
      </c>
      <c r="D388" s="231"/>
      <c r="E388" s="268"/>
      <c r="F388" s="215" t="str">
        <f t="shared" si="10"/>
        <v>N/A</v>
      </c>
      <c r="G388" s="6"/>
      <c r="AA388" s="15" t="str">
        <f t="shared" si="11"/>
        <v/>
      </c>
      <c r="AB388" s="15" t="str">
        <f>IF(LEN($AA388)=0,"N",IF(LEN($AA388)&gt;1,"Error -- Availability entered in an incorrect format",IF($AA388='Control Panel'!$F$36,$AA388,IF($AA388='Control Panel'!$F$37,$AA388,IF($AA388='Control Panel'!$F$38,$AA388,IF($AA388='Control Panel'!$F$39,$AA388,IF($AA388='Control Panel'!$F$40,$AA388,IF($AA388='Control Panel'!$F$41,$AA388,"Error -- Availability entered in an incorrect format"))))))))</f>
        <v>N</v>
      </c>
    </row>
    <row r="389" spans="1:28" s="15" customFormat="1" ht="30" x14ac:dyDescent="0.25">
      <c r="A389" s="7">
        <v>377</v>
      </c>
      <c r="B389" s="10" t="s">
        <v>4384</v>
      </c>
      <c r="C389" s="14" t="s">
        <v>5</v>
      </c>
      <c r="D389" s="231"/>
      <c r="E389" s="268"/>
      <c r="F389" s="215" t="str">
        <f t="shared" si="10"/>
        <v>N/A</v>
      </c>
      <c r="G389" s="6"/>
      <c r="AA389" s="15" t="str">
        <f t="shared" si="11"/>
        <v/>
      </c>
      <c r="AB389" s="15" t="str">
        <f>IF(LEN($AA389)=0,"N",IF(LEN($AA389)&gt;1,"Error -- Availability entered in an incorrect format",IF($AA389='Control Panel'!$F$36,$AA389,IF($AA389='Control Panel'!$F$37,$AA389,IF($AA389='Control Panel'!$F$38,$AA389,IF($AA389='Control Panel'!$F$39,$AA389,IF($AA389='Control Panel'!$F$40,$AA389,IF($AA389='Control Panel'!$F$41,$AA389,"Error -- Availability entered in an incorrect format"))))))))</f>
        <v>N</v>
      </c>
    </row>
    <row r="390" spans="1:28" s="15" customFormat="1" ht="30" x14ac:dyDescent="0.25">
      <c r="A390" s="7">
        <v>378</v>
      </c>
      <c r="B390" s="10" t="s">
        <v>4385</v>
      </c>
      <c r="C390" s="14" t="s">
        <v>5</v>
      </c>
      <c r="D390" s="231"/>
      <c r="E390" s="268"/>
      <c r="F390" s="215" t="str">
        <f t="shared" si="10"/>
        <v>N/A</v>
      </c>
      <c r="G390" s="6"/>
      <c r="AA390" s="15" t="str">
        <f t="shared" si="11"/>
        <v/>
      </c>
      <c r="AB390" s="15" t="str">
        <f>IF(LEN($AA390)=0,"N",IF(LEN($AA390)&gt;1,"Error -- Availability entered in an incorrect format",IF($AA390='Control Panel'!$F$36,$AA390,IF($AA390='Control Panel'!$F$37,$AA390,IF($AA390='Control Panel'!$F$38,$AA390,IF($AA390='Control Panel'!$F$39,$AA390,IF($AA390='Control Panel'!$F$40,$AA390,IF($AA390='Control Panel'!$F$41,$AA390,"Error -- Availability entered in an incorrect format"))))))))</f>
        <v>N</v>
      </c>
    </row>
    <row r="391" spans="1:28" s="15" customFormat="1" x14ac:dyDescent="0.25">
      <c r="A391" s="7">
        <v>379</v>
      </c>
      <c r="B391" s="10" t="s">
        <v>4386</v>
      </c>
      <c r="C391" s="14" t="s">
        <v>5</v>
      </c>
      <c r="D391" s="231"/>
      <c r="E391" s="268"/>
      <c r="F391" s="215" t="str">
        <f t="shared" si="10"/>
        <v>N/A</v>
      </c>
      <c r="G391" s="6"/>
      <c r="AA391" s="15" t="str">
        <f t="shared" si="11"/>
        <v/>
      </c>
      <c r="AB391" s="15" t="str">
        <f>IF(LEN($AA391)=0,"N",IF(LEN($AA391)&gt;1,"Error -- Availability entered in an incorrect format",IF($AA391='Control Panel'!$F$36,$AA391,IF($AA391='Control Panel'!$F$37,$AA391,IF($AA391='Control Panel'!$F$38,$AA391,IF($AA391='Control Panel'!$F$39,$AA391,IF($AA391='Control Panel'!$F$40,$AA391,IF($AA391='Control Panel'!$F$41,$AA391,"Error -- Availability entered in an incorrect format"))))))))</f>
        <v>N</v>
      </c>
    </row>
    <row r="392" spans="1:28" s="15" customFormat="1" x14ac:dyDescent="0.25">
      <c r="A392" s="7">
        <v>380</v>
      </c>
      <c r="B392" s="10" t="s">
        <v>4387</v>
      </c>
      <c r="C392" s="307" t="s">
        <v>6</v>
      </c>
      <c r="D392" s="231"/>
      <c r="E392" s="268"/>
      <c r="F392" s="215" t="str">
        <f t="shared" si="10"/>
        <v>N/A</v>
      </c>
      <c r="G392" s="6"/>
      <c r="AA392" s="15" t="str">
        <f t="shared" si="11"/>
        <v/>
      </c>
      <c r="AB392" s="15" t="str">
        <f>IF(LEN($AA392)=0,"N",IF(LEN($AA392)&gt;1,"Error -- Availability entered in an incorrect format",IF($AA392='Control Panel'!$F$36,$AA392,IF($AA392='Control Panel'!$F$37,$AA392,IF($AA392='Control Panel'!$F$38,$AA392,IF($AA392='Control Panel'!$F$39,$AA392,IF($AA392='Control Panel'!$F$40,$AA392,IF($AA392='Control Panel'!$F$41,$AA392,"Error -- Availability entered in an incorrect format"))))))))</f>
        <v>N</v>
      </c>
    </row>
    <row r="393" spans="1:28" s="15" customFormat="1" x14ac:dyDescent="0.25">
      <c r="A393" s="7">
        <v>381</v>
      </c>
      <c r="B393" s="10" t="s">
        <v>4388</v>
      </c>
      <c r="C393" s="14" t="s">
        <v>5</v>
      </c>
      <c r="D393" s="231"/>
      <c r="E393" s="268"/>
      <c r="F393" s="215" t="str">
        <f t="shared" si="10"/>
        <v>N/A</v>
      </c>
      <c r="G393" s="6"/>
      <c r="AA393" s="15" t="str">
        <f t="shared" si="11"/>
        <v/>
      </c>
      <c r="AB393" s="15" t="str">
        <f>IF(LEN($AA393)=0,"N",IF(LEN($AA393)&gt;1,"Error -- Availability entered in an incorrect format",IF($AA393='Control Panel'!$F$36,$AA393,IF($AA393='Control Panel'!$F$37,$AA393,IF($AA393='Control Panel'!$F$38,$AA393,IF($AA393='Control Panel'!$F$39,$AA393,IF($AA393='Control Panel'!$F$40,$AA393,IF($AA393='Control Panel'!$F$41,$AA393,"Error -- Availability entered in an incorrect format"))))))))</f>
        <v>N</v>
      </c>
    </row>
    <row r="394" spans="1:28" s="15" customFormat="1" ht="45" x14ac:dyDescent="0.25">
      <c r="A394" s="7">
        <v>382</v>
      </c>
      <c r="B394" s="10" t="s">
        <v>4389</v>
      </c>
      <c r="C394" s="14" t="s">
        <v>5</v>
      </c>
      <c r="D394" s="231"/>
      <c r="E394" s="268"/>
      <c r="F394" s="215" t="str">
        <f t="shared" si="10"/>
        <v>N/A</v>
      </c>
      <c r="G394" s="6"/>
      <c r="AA394" s="15" t="str">
        <f t="shared" si="11"/>
        <v/>
      </c>
      <c r="AB394" s="15" t="str">
        <f>IF(LEN($AA394)=0,"N",IF(LEN($AA394)&gt;1,"Error -- Availability entered in an incorrect format",IF($AA394='Control Panel'!$F$36,$AA394,IF($AA394='Control Panel'!$F$37,$AA394,IF($AA394='Control Panel'!$F$38,$AA394,IF($AA394='Control Panel'!$F$39,$AA394,IF($AA394='Control Panel'!$F$40,$AA394,IF($AA394='Control Panel'!$F$41,$AA394,"Error -- Availability entered in an incorrect format"))))))))</f>
        <v>N</v>
      </c>
    </row>
    <row r="395" spans="1:28" s="15" customFormat="1" x14ac:dyDescent="0.25">
      <c r="A395" s="7">
        <v>383</v>
      </c>
      <c r="B395" s="10" t="s">
        <v>4390</v>
      </c>
      <c r="C395" s="307" t="s">
        <v>6</v>
      </c>
      <c r="D395" s="231"/>
      <c r="E395" s="268"/>
      <c r="F395" s="215" t="str">
        <f t="shared" si="10"/>
        <v>N/A</v>
      </c>
      <c r="G395" s="6"/>
      <c r="AA395" s="15" t="str">
        <f t="shared" si="11"/>
        <v/>
      </c>
      <c r="AB395" s="15" t="str">
        <f>IF(LEN($AA395)=0,"N",IF(LEN($AA395)&gt;1,"Error -- Availability entered in an incorrect format",IF($AA395='Control Panel'!$F$36,$AA395,IF($AA395='Control Panel'!$F$37,$AA395,IF($AA395='Control Panel'!$F$38,$AA395,IF($AA395='Control Panel'!$F$39,$AA395,IF($AA395='Control Panel'!$F$40,$AA395,IF($AA395='Control Panel'!$F$41,$AA395,"Error -- Availability entered in an incorrect format"))))))))</f>
        <v>N</v>
      </c>
    </row>
    <row r="396" spans="1:28" s="15" customFormat="1" x14ac:dyDescent="0.25">
      <c r="A396" s="7">
        <v>384</v>
      </c>
      <c r="B396" s="10" t="s">
        <v>4391</v>
      </c>
      <c r="C396" s="14" t="s">
        <v>5</v>
      </c>
      <c r="D396" s="231"/>
      <c r="E396" s="268"/>
      <c r="F396" s="215" t="str">
        <f t="shared" si="10"/>
        <v>N/A</v>
      </c>
      <c r="G396" s="6"/>
      <c r="AA396" s="15" t="str">
        <f t="shared" si="11"/>
        <v/>
      </c>
      <c r="AB396" s="15" t="str">
        <f>IF(LEN($AA396)=0,"N",IF(LEN($AA396)&gt;1,"Error -- Availability entered in an incorrect format",IF($AA396='Control Panel'!$F$36,$AA396,IF($AA396='Control Panel'!$F$37,$AA396,IF($AA396='Control Panel'!$F$38,$AA396,IF($AA396='Control Panel'!$F$39,$AA396,IF($AA396='Control Panel'!$F$40,$AA396,IF($AA396='Control Panel'!$F$41,$AA396,"Error -- Availability entered in an incorrect format"))))))))</f>
        <v>N</v>
      </c>
    </row>
    <row r="397" spans="1:28" s="15" customFormat="1" x14ac:dyDescent="0.25">
      <c r="A397" s="7">
        <v>385</v>
      </c>
      <c r="B397" s="10" t="s">
        <v>4392</v>
      </c>
      <c r="C397" s="14" t="s">
        <v>5</v>
      </c>
      <c r="D397" s="231"/>
      <c r="E397" s="268"/>
      <c r="F397" s="215" t="str">
        <f t="shared" si="10"/>
        <v>N/A</v>
      </c>
      <c r="G397" s="6"/>
      <c r="AA397" s="15" t="str">
        <f t="shared" si="11"/>
        <v/>
      </c>
      <c r="AB397" s="15" t="str">
        <f>IF(LEN($AA397)=0,"N",IF(LEN($AA397)&gt;1,"Error -- Availability entered in an incorrect format",IF($AA397='Control Panel'!$F$36,$AA397,IF($AA397='Control Panel'!$F$37,$AA397,IF($AA397='Control Panel'!$F$38,$AA397,IF($AA397='Control Panel'!$F$39,$AA397,IF($AA397='Control Panel'!$F$40,$AA397,IF($AA397='Control Panel'!$F$41,$AA397,"Error -- Availability entered in an incorrect format"))))))))</f>
        <v>N</v>
      </c>
    </row>
    <row r="398" spans="1:28" s="15" customFormat="1" x14ac:dyDescent="0.25">
      <c r="A398" s="7">
        <v>386</v>
      </c>
      <c r="B398" s="10" t="s">
        <v>4393</v>
      </c>
      <c r="C398" s="307" t="s">
        <v>6</v>
      </c>
      <c r="D398" s="231"/>
      <c r="E398" s="268"/>
      <c r="F398" s="215" t="str">
        <f t="shared" ref="F398:F444" si="12">IF($D$10=$A$9,"N/A",$D$10)</f>
        <v>N/A</v>
      </c>
      <c r="G398" s="6"/>
      <c r="AA398" s="15" t="str">
        <f t="shared" ref="AA398:AA444" si="13">TRIM($D398)</f>
        <v/>
      </c>
      <c r="AB398" s="15" t="str">
        <f>IF(LEN($AA398)=0,"N",IF(LEN($AA398)&gt;1,"Error -- Availability entered in an incorrect format",IF($AA398='Control Panel'!$F$36,$AA398,IF($AA398='Control Panel'!$F$37,$AA398,IF($AA398='Control Panel'!$F$38,$AA398,IF($AA398='Control Panel'!$F$39,$AA398,IF($AA398='Control Panel'!$F$40,$AA398,IF($AA398='Control Panel'!$F$41,$AA398,"Error -- Availability entered in an incorrect format"))))))))</f>
        <v>N</v>
      </c>
    </row>
    <row r="399" spans="1:28" s="15" customFormat="1" ht="45" x14ac:dyDescent="0.25">
      <c r="A399" s="7">
        <v>387</v>
      </c>
      <c r="B399" s="10" t="s">
        <v>4394</v>
      </c>
      <c r="C399" s="14" t="s">
        <v>5</v>
      </c>
      <c r="D399" s="231"/>
      <c r="E399" s="268"/>
      <c r="F399" s="215" t="str">
        <f t="shared" si="12"/>
        <v>N/A</v>
      </c>
      <c r="G399" s="6"/>
      <c r="AA399" s="15" t="str">
        <f t="shared" si="13"/>
        <v/>
      </c>
      <c r="AB399" s="15" t="str">
        <f>IF(LEN($AA399)=0,"N",IF(LEN($AA399)&gt;1,"Error -- Availability entered in an incorrect format",IF($AA399='Control Panel'!$F$36,$AA399,IF($AA399='Control Panel'!$F$37,$AA399,IF($AA399='Control Panel'!$F$38,$AA399,IF($AA399='Control Panel'!$F$39,$AA399,IF($AA399='Control Panel'!$F$40,$AA399,IF($AA399='Control Panel'!$F$41,$AA399,"Error -- Availability entered in an incorrect format"))))))))</f>
        <v>N</v>
      </c>
    </row>
    <row r="400" spans="1:28" s="15" customFormat="1" x14ac:dyDescent="0.25">
      <c r="A400" s="7">
        <v>388</v>
      </c>
      <c r="B400" s="10" t="s">
        <v>4395</v>
      </c>
      <c r="C400" s="14" t="s">
        <v>5</v>
      </c>
      <c r="D400" s="231"/>
      <c r="E400" s="268"/>
      <c r="F400" s="215" t="str">
        <f t="shared" si="12"/>
        <v>N/A</v>
      </c>
      <c r="G400" s="6"/>
      <c r="AA400" s="15" t="str">
        <f t="shared" si="13"/>
        <v/>
      </c>
      <c r="AB400" s="15" t="str">
        <f>IF(LEN($AA400)=0,"N",IF(LEN($AA400)&gt;1,"Error -- Availability entered in an incorrect format",IF($AA400='Control Panel'!$F$36,$AA400,IF($AA400='Control Panel'!$F$37,$AA400,IF($AA400='Control Panel'!$F$38,$AA400,IF($AA400='Control Panel'!$F$39,$AA400,IF($AA400='Control Panel'!$F$40,$AA400,IF($AA400='Control Panel'!$F$41,$AA400,"Error -- Availability entered in an incorrect format"))))))))</f>
        <v>N</v>
      </c>
    </row>
    <row r="401" spans="1:28" s="15" customFormat="1" ht="30" x14ac:dyDescent="0.25">
      <c r="A401" s="7">
        <v>389</v>
      </c>
      <c r="B401" s="10" t="s">
        <v>4396</v>
      </c>
      <c r="C401" s="307" t="s">
        <v>6</v>
      </c>
      <c r="D401" s="231"/>
      <c r="E401" s="268"/>
      <c r="F401" s="215" t="str">
        <f t="shared" si="12"/>
        <v>N/A</v>
      </c>
      <c r="G401" s="6"/>
      <c r="AA401" s="15" t="str">
        <f t="shared" si="13"/>
        <v/>
      </c>
      <c r="AB401" s="15" t="str">
        <f>IF(LEN($AA401)=0,"N",IF(LEN($AA401)&gt;1,"Error -- Availability entered in an incorrect format",IF($AA401='Control Panel'!$F$36,$AA401,IF($AA401='Control Panel'!$F$37,$AA401,IF($AA401='Control Panel'!$F$38,$AA401,IF($AA401='Control Panel'!$F$39,$AA401,IF($AA401='Control Panel'!$F$40,$AA401,IF($AA401='Control Panel'!$F$41,$AA401,"Error -- Availability entered in an incorrect format"))))))))</f>
        <v>N</v>
      </c>
    </row>
    <row r="402" spans="1:28" s="15" customFormat="1" ht="30" x14ac:dyDescent="0.25">
      <c r="A402" s="7">
        <v>390</v>
      </c>
      <c r="B402" s="10" t="s">
        <v>4397</v>
      </c>
      <c r="C402" s="14" t="s">
        <v>5</v>
      </c>
      <c r="D402" s="231"/>
      <c r="E402" s="268"/>
      <c r="F402" s="215" t="str">
        <f t="shared" si="12"/>
        <v>N/A</v>
      </c>
      <c r="G402" s="6"/>
      <c r="AA402" s="15" t="str">
        <f t="shared" si="13"/>
        <v/>
      </c>
      <c r="AB402" s="15" t="str">
        <f>IF(LEN($AA402)=0,"N",IF(LEN($AA402)&gt;1,"Error -- Availability entered in an incorrect format",IF($AA402='Control Panel'!$F$36,$AA402,IF($AA402='Control Panel'!$F$37,$AA402,IF($AA402='Control Panel'!$F$38,$AA402,IF($AA402='Control Panel'!$F$39,$AA402,IF($AA402='Control Panel'!$F$40,$AA402,IF($AA402='Control Panel'!$F$41,$AA402,"Error -- Availability entered in an incorrect format"))))))))</f>
        <v>N</v>
      </c>
    </row>
    <row r="403" spans="1:28" s="15" customFormat="1" x14ac:dyDescent="0.25">
      <c r="A403" s="7">
        <v>391</v>
      </c>
      <c r="B403" s="297" t="s">
        <v>4398</v>
      </c>
      <c r="C403" s="14" t="s">
        <v>5</v>
      </c>
      <c r="D403" s="231"/>
      <c r="E403" s="268"/>
      <c r="F403" s="215" t="str">
        <f t="shared" si="12"/>
        <v>N/A</v>
      </c>
      <c r="G403" s="6"/>
      <c r="AA403" s="15" t="str">
        <f t="shared" si="13"/>
        <v/>
      </c>
      <c r="AB403" s="15" t="str">
        <f>IF(LEN($AA403)=0,"N",IF(LEN($AA403)&gt;1,"Error -- Availability entered in an incorrect format",IF($AA403='Control Panel'!$F$36,$AA403,IF($AA403='Control Panel'!$F$37,$AA403,IF($AA403='Control Panel'!$F$38,$AA403,IF($AA403='Control Panel'!$F$39,$AA403,IF($AA403='Control Panel'!$F$40,$AA403,IF($AA403='Control Panel'!$F$41,$AA403,"Error -- Availability entered in an incorrect format"))))))))</f>
        <v>N</v>
      </c>
    </row>
    <row r="404" spans="1:28" s="15" customFormat="1" x14ac:dyDescent="0.25">
      <c r="A404" s="7">
        <v>392</v>
      </c>
      <c r="B404" s="297" t="s">
        <v>4399</v>
      </c>
      <c r="C404" s="14" t="s">
        <v>7</v>
      </c>
      <c r="D404" s="231"/>
      <c r="E404" s="268"/>
      <c r="F404" s="215" t="str">
        <f t="shared" si="12"/>
        <v>N/A</v>
      </c>
      <c r="G404" s="6"/>
      <c r="AA404" s="15" t="str">
        <f t="shared" si="13"/>
        <v/>
      </c>
      <c r="AB404" s="15" t="str">
        <f>IF(LEN($AA404)=0,"N",IF(LEN($AA404)&gt;1,"Error -- Availability entered in an incorrect format",IF($AA404='Control Panel'!$F$36,$AA404,IF($AA404='Control Panel'!$F$37,$AA404,IF($AA404='Control Panel'!$F$38,$AA404,IF($AA404='Control Panel'!$F$39,$AA404,IF($AA404='Control Panel'!$F$40,$AA404,IF($AA404='Control Panel'!$F$41,$AA404,"Error -- Availability entered in an incorrect format"))))))))</f>
        <v>N</v>
      </c>
    </row>
    <row r="405" spans="1:28" s="15" customFormat="1" ht="45" x14ac:dyDescent="0.25">
      <c r="A405" s="7">
        <v>393</v>
      </c>
      <c r="B405" s="297" t="s">
        <v>4400</v>
      </c>
      <c r="C405" s="14" t="s">
        <v>5</v>
      </c>
      <c r="D405" s="231"/>
      <c r="E405" s="268"/>
      <c r="F405" s="215" t="str">
        <f t="shared" si="12"/>
        <v>N/A</v>
      </c>
      <c r="G405" s="6"/>
      <c r="AA405" s="15" t="str">
        <f t="shared" si="13"/>
        <v/>
      </c>
      <c r="AB405" s="15" t="str">
        <f>IF(LEN($AA405)=0,"N",IF(LEN($AA405)&gt;1,"Error -- Availability entered in an incorrect format",IF($AA405='Control Panel'!$F$36,$AA405,IF($AA405='Control Panel'!$F$37,$AA405,IF($AA405='Control Panel'!$F$38,$AA405,IF($AA405='Control Panel'!$F$39,$AA405,IF($AA405='Control Panel'!$F$40,$AA405,IF($AA405='Control Panel'!$F$41,$AA405,"Error -- Availability entered in an incorrect format"))))))))</f>
        <v>N</v>
      </c>
    </row>
    <row r="406" spans="1:28" s="15" customFormat="1" x14ac:dyDescent="0.25">
      <c r="A406" s="7">
        <v>394</v>
      </c>
      <c r="B406" s="297" t="s">
        <v>4401</v>
      </c>
      <c r="C406" s="14" t="s">
        <v>5</v>
      </c>
      <c r="D406" s="231"/>
      <c r="E406" s="268"/>
      <c r="F406" s="215" t="str">
        <f t="shared" si="12"/>
        <v>N/A</v>
      </c>
      <c r="G406" s="6"/>
      <c r="AA406" s="15" t="str">
        <f t="shared" si="13"/>
        <v/>
      </c>
      <c r="AB406" s="15" t="str">
        <f>IF(LEN($AA406)=0,"N",IF(LEN($AA406)&gt;1,"Error -- Availability entered in an incorrect format",IF($AA406='Control Panel'!$F$36,$AA406,IF($AA406='Control Panel'!$F$37,$AA406,IF($AA406='Control Panel'!$F$38,$AA406,IF($AA406='Control Panel'!$F$39,$AA406,IF($AA406='Control Panel'!$F$40,$AA406,IF($AA406='Control Panel'!$F$41,$AA406,"Error -- Availability entered in an incorrect format"))))))))</f>
        <v>N</v>
      </c>
    </row>
    <row r="407" spans="1:28" s="15" customFormat="1" ht="30" x14ac:dyDescent="0.25">
      <c r="A407" s="7">
        <v>395</v>
      </c>
      <c r="B407" s="297" t="s">
        <v>4402</v>
      </c>
      <c r="C407" s="14" t="s">
        <v>5</v>
      </c>
      <c r="D407" s="231"/>
      <c r="E407" s="268"/>
      <c r="F407" s="215" t="str">
        <f t="shared" si="12"/>
        <v>N/A</v>
      </c>
      <c r="G407" s="6"/>
      <c r="AA407" s="15" t="str">
        <f t="shared" si="13"/>
        <v/>
      </c>
      <c r="AB407" s="15" t="str">
        <f>IF(LEN($AA407)=0,"N",IF(LEN($AA407)&gt;1,"Error -- Availability entered in an incorrect format",IF($AA407='Control Panel'!$F$36,$AA407,IF($AA407='Control Panel'!$F$37,$AA407,IF($AA407='Control Panel'!$F$38,$AA407,IF($AA407='Control Panel'!$F$39,$AA407,IF($AA407='Control Panel'!$F$40,$AA407,IF($AA407='Control Panel'!$F$41,$AA407,"Error -- Availability entered in an incorrect format"))))))))</f>
        <v>N</v>
      </c>
    </row>
    <row r="408" spans="1:28" s="15" customFormat="1" x14ac:dyDescent="0.25">
      <c r="A408" s="7">
        <v>396</v>
      </c>
      <c r="B408" s="263" t="s">
        <v>4403</v>
      </c>
      <c r="C408" s="14"/>
      <c r="D408" s="231"/>
      <c r="E408" s="268"/>
      <c r="F408" s="215" t="str">
        <f t="shared" si="12"/>
        <v>N/A</v>
      </c>
      <c r="G408" s="6"/>
      <c r="AA408" s="15" t="str">
        <f t="shared" si="13"/>
        <v/>
      </c>
      <c r="AB408" s="15" t="str">
        <f>IF(LEN($AA408)=0,"N",IF(LEN($AA408)&gt;1,"Error -- Availability entered in an incorrect format",IF($AA408='Control Panel'!$F$36,$AA408,IF($AA408='Control Panel'!$F$37,$AA408,IF($AA408='Control Panel'!$F$38,$AA408,IF($AA408='Control Panel'!$F$39,$AA408,IF($AA408='Control Panel'!$F$40,$AA408,IF($AA408='Control Panel'!$F$41,$AA408,"Error -- Availability entered in an incorrect format"))))))))</f>
        <v>N</v>
      </c>
    </row>
    <row r="409" spans="1:28" s="15" customFormat="1" ht="30" x14ac:dyDescent="0.25">
      <c r="A409" s="7">
        <v>397</v>
      </c>
      <c r="B409" s="10" t="s">
        <v>4404</v>
      </c>
      <c r="C409" s="14" t="s">
        <v>5</v>
      </c>
      <c r="D409" s="231"/>
      <c r="E409" s="268"/>
      <c r="F409" s="215" t="str">
        <f t="shared" si="12"/>
        <v>N/A</v>
      </c>
      <c r="G409" s="6"/>
      <c r="AA409" s="15" t="str">
        <f t="shared" si="13"/>
        <v/>
      </c>
      <c r="AB409" s="15" t="str">
        <f>IF(LEN($AA409)=0,"N",IF(LEN($AA409)&gt;1,"Error -- Availability entered in an incorrect format",IF($AA409='Control Panel'!$F$36,$AA409,IF($AA409='Control Panel'!$F$37,$AA409,IF($AA409='Control Panel'!$F$38,$AA409,IF($AA409='Control Panel'!$F$39,$AA409,IF($AA409='Control Panel'!$F$40,$AA409,IF($AA409='Control Panel'!$F$41,$AA409,"Error -- Availability entered in an incorrect format"))))))))</f>
        <v>N</v>
      </c>
    </row>
    <row r="410" spans="1:28" s="15" customFormat="1" x14ac:dyDescent="0.25">
      <c r="A410" s="7">
        <v>398</v>
      </c>
      <c r="B410" s="10" t="s">
        <v>4405</v>
      </c>
      <c r="C410" s="14" t="s">
        <v>5</v>
      </c>
      <c r="D410" s="231"/>
      <c r="E410" s="268"/>
      <c r="F410" s="215" t="str">
        <f t="shared" si="12"/>
        <v>N/A</v>
      </c>
      <c r="G410" s="6"/>
      <c r="AA410" s="15" t="str">
        <f t="shared" si="13"/>
        <v/>
      </c>
      <c r="AB410" s="15" t="str">
        <f>IF(LEN($AA410)=0,"N",IF(LEN($AA410)&gt;1,"Error -- Availability entered in an incorrect format",IF($AA410='Control Panel'!$F$36,$AA410,IF($AA410='Control Panel'!$F$37,$AA410,IF($AA410='Control Panel'!$F$38,$AA410,IF($AA410='Control Panel'!$F$39,$AA410,IF($AA410='Control Panel'!$F$40,$AA410,IF($AA410='Control Panel'!$F$41,$AA410,"Error -- Availability entered in an incorrect format"))))))))</f>
        <v>N</v>
      </c>
    </row>
    <row r="411" spans="1:28" s="15" customFormat="1" x14ac:dyDescent="0.25">
      <c r="A411" s="7">
        <v>399</v>
      </c>
      <c r="B411" s="10" t="s">
        <v>4406</v>
      </c>
      <c r="C411" s="14" t="s">
        <v>5</v>
      </c>
      <c r="D411" s="231"/>
      <c r="E411" s="268"/>
      <c r="F411" s="215" t="str">
        <f t="shared" si="12"/>
        <v>N/A</v>
      </c>
      <c r="G411" s="6"/>
      <c r="AA411" s="15" t="str">
        <f t="shared" si="13"/>
        <v/>
      </c>
      <c r="AB411" s="15" t="str">
        <f>IF(LEN($AA411)=0,"N",IF(LEN($AA411)&gt;1,"Error -- Availability entered in an incorrect format",IF($AA411='Control Panel'!$F$36,$AA411,IF($AA411='Control Panel'!$F$37,$AA411,IF($AA411='Control Panel'!$F$38,$AA411,IF($AA411='Control Panel'!$F$39,$AA411,IF($AA411='Control Panel'!$F$40,$AA411,IF($AA411='Control Panel'!$F$41,$AA411,"Error -- Availability entered in an incorrect format"))))))))</f>
        <v>N</v>
      </c>
    </row>
    <row r="412" spans="1:28" s="15" customFormat="1" ht="30" x14ac:dyDescent="0.25">
      <c r="A412" s="7">
        <v>400</v>
      </c>
      <c r="B412" s="10" t="s">
        <v>4407</v>
      </c>
      <c r="C412" s="14" t="s">
        <v>5</v>
      </c>
      <c r="D412" s="231"/>
      <c r="E412" s="268"/>
      <c r="F412" s="215" t="str">
        <f t="shared" si="12"/>
        <v>N/A</v>
      </c>
      <c r="G412" s="6"/>
      <c r="AA412" s="15" t="str">
        <f t="shared" si="13"/>
        <v/>
      </c>
      <c r="AB412" s="15" t="str">
        <f>IF(LEN($AA412)=0,"N",IF(LEN($AA412)&gt;1,"Error -- Availability entered in an incorrect format",IF($AA412='Control Panel'!$F$36,$AA412,IF($AA412='Control Panel'!$F$37,$AA412,IF($AA412='Control Panel'!$F$38,$AA412,IF($AA412='Control Panel'!$F$39,$AA412,IF($AA412='Control Panel'!$F$40,$AA412,IF($AA412='Control Panel'!$F$41,$AA412,"Error -- Availability entered in an incorrect format"))))))))</f>
        <v>N</v>
      </c>
    </row>
    <row r="413" spans="1:28" s="15" customFormat="1" ht="30" x14ac:dyDescent="0.25">
      <c r="A413" s="7">
        <v>401</v>
      </c>
      <c r="B413" s="10" t="s">
        <v>4408</v>
      </c>
      <c r="C413" s="14" t="s">
        <v>5</v>
      </c>
      <c r="D413" s="231"/>
      <c r="E413" s="268"/>
      <c r="F413" s="215" t="str">
        <f t="shared" si="12"/>
        <v>N/A</v>
      </c>
      <c r="G413" s="6"/>
      <c r="AA413" s="15" t="str">
        <f t="shared" si="13"/>
        <v/>
      </c>
      <c r="AB413" s="15" t="str">
        <f>IF(LEN($AA413)=0,"N",IF(LEN($AA413)&gt;1,"Error -- Availability entered in an incorrect format",IF($AA413='Control Panel'!$F$36,$AA413,IF($AA413='Control Panel'!$F$37,$AA413,IF($AA413='Control Panel'!$F$38,$AA413,IF($AA413='Control Panel'!$F$39,$AA413,IF($AA413='Control Panel'!$F$40,$AA413,IF($AA413='Control Panel'!$F$41,$AA413,"Error -- Availability entered in an incorrect format"))))))))</f>
        <v>N</v>
      </c>
    </row>
    <row r="414" spans="1:28" s="15" customFormat="1" ht="30" x14ac:dyDescent="0.25">
      <c r="A414" s="7">
        <v>402</v>
      </c>
      <c r="B414" s="10" t="s">
        <v>4409</v>
      </c>
      <c r="C414" s="14" t="s">
        <v>5</v>
      </c>
      <c r="D414" s="231"/>
      <c r="E414" s="268"/>
      <c r="F414" s="215" t="str">
        <f t="shared" si="12"/>
        <v>N/A</v>
      </c>
      <c r="G414" s="6"/>
      <c r="AA414" s="15" t="str">
        <f t="shared" si="13"/>
        <v/>
      </c>
      <c r="AB414" s="15" t="str">
        <f>IF(LEN($AA414)=0,"N",IF(LEN($AA414)&gt;1,"Error -- Availability entered in an incorrect format",IF($AA414='Control Panel'!$F$36,$AA414,IF($AA414='Control Panel'!$F$37,$AA414,IF($AA414='Control Panel'!$F$38,$AA414,IF($AA414='Control Panel'!$F$39,$AA414,IF($AA414='Control Panel'!$F$40,$AA414,IF($AA414='Control Panel'!$F$41,$AA414,"Error -- Availability entered in an incorrect format"))))))))</f>
        <v>N</v>
      </c>
    </row>
    <row r="415" spans="1:28" s="15" customFormat="1" ht="60" x14ac:dyDescent="0.25">
      <c r="A415" s="7">
        <v>403</v>
      </c>
      <c r="B415" s="10" t="s">
        <v>4410</v>
      </c>
      <c r="C415" s="14" t="s">
        <v>5</v>
      </c>
      <c r="D415" s="231"/>
      <c r="E415" s="268"/>
      <c r="F415" s="215" t="str">
        <f t="shared" si="12"/>
        <v>N/A</v>
      </c>
      <c r="G415" s="6"/>
      <c r="AA415" s="15" t="str">
        <f t="shared" si="13"/>
        <v/>
      </c>
      <c r="AB415" s="15" t="str">
        <f>IF(LEN($AA415)=0,"N",IF(LEN($AA415)&gt;1,"Error -- Availability entered in an incorrect format",IF($AA415='Control Panel'!$F$36,$AA415,IF($AA415='Control Panel'!$F$37,$AA415,IF($AA415='Control Panel'!$F$38,$AA415,IF($AA415='Control Panel'!$F$39,$AA415,IF($AA415='Control Panel'!$F$40,$AA415,IF($AA415='Control Panel'!$F$41,$AA415,"Error -- Availability entered in an incorrect format"))))))))</f>
        <v>N</v>
      </c>
    </row>
    <row r="416" spans="1:28" s="15" customFormat="1" x14ac:dyDescent="0.25">
      <c r="A416" s="7">
        <v>404</v>
      </c>
      <c r="B416" s="10" t="s">
        <v>4411</v>
      </c>
      <c r="C416" s="14" t="s">
        <v>5</v>
      </c>
      <c r="D416" s="231"/>
      <c r="E416" s="268"/>
      <c r="F416" s="215" t="str">
        <f t="shared" si="12"/>
        <v>N/A</v>
      </c>
      <c r="G416" s="6"/>
      <c r="AA416" s="15" t="str">
        <f t="shared" si="13"/>
        <v/>
      </c>
      <c r="AB416" s="15" t="str">
        <f>IF(LEN($AA416)=0,"N",IF(LEN($AA416)&gt;1,"Error -- Availability entered in an incorrect format",IF($AA416='Control Panel'!$F$36,$AA416,IF($AA416='Control Panel'!$F$37,$AA416,IF($AA416='Control Panel'!$F$38,$AA416,IF($AA416='Control Panel'!$F$39,$AA416,IF($AA416='Control Panel'!$F$40,$AA416,IF($AA416='Control Panel'!$F$41,$AA416,"Error -- Availability entered in an incorrect format"))))))))</f>
        <v>N</v>
      </c>
    </row>
    <row r="417" spans="1:28" s="15" customFormat="1" ht="30" x14ac:dyDescent="0.25">
      <c r="A417" s="7">
        <v>405</v>
      </c>
      <c r="B417" s="10" t="s">
        <v>4412</v>
      </c>
      <c r="C417" s="307" t="s">
        <v>6</v>
      </c>
      <c r="D417" s="231"/>
      <c r="E417" s="268"/>
      <c r="F417" s="215" t="str">
        <f t="shared" si="12"/>
        <v>N/A</v>
      </c>
      <c r="G417" s="6"/>
      <c r="AA417" s="15" t="str">
        <f t="shared" si="13"/>
        <v/>
      </c>
      <c r="AB417" s="15" t="str">
        <f>IF(LEN($AA417)=0,"N",IF(LEN($AA417)&gt;1,"Error -- Availability entered in an incorrect format",IF($AA417='Control Panel'!$F$36,$AA417,IF($AA417='Control Panel'!$F$37,$AA417,IF($AA417='Control Panel'!$F$38,$AA417,IF($AA417='Control Panel'!$F$39,$AA417,IF($AA417='Control Panel'!$F$40,$AA417,IF($AA417='Control Panel'!$F$41,$AA417,"Error -- Availability entered in an incorrect format"))))))))</f>
        <v>N</v>
      </c>
    </row>
    <row r="418" spans="1:28" s="15" customFormat="1" ht="30" x14ac:dyDescent="0.25">
      <c r="A418" s="7">
        <v>406</v>
      </c>
      <c r="B418" s="10" t="s">
        <v>4413</v>
      </c>
      <c r="C418" s="14" t="s">
        <v>5</v>
      </c>
      <c r="D418" s="231"/>
      <c r="E418" s="268"/>
      <c r="F418" s="215" t="str">
        <f t="shared" si="12"/>
        <v>N/A</v>
      </c>
      <c r="G418" s="6"/>
      <c r="AA418" s="15" t="str">
        <f t="shared" si="13"/>
        <v/>
      </c>
      <c r="AB418" s="15" t="str">
        <f>IF(LEN($AA418)=0,"N",IF(LEN($AA418)&gt;1,"Error -- Availability entered in an incorrect format",IF($AA418='Control Panel'!$F$36,$AA418,IF($AA418='Control Panel'!$F$37,$AA418,IF($AA418='Control Panel'!$F$38,$AA418,IF($AA418='Control Panel'!$F$39,$AA418,IF($AA418='Control Panel'!$F$40,$AA418,IF($AA418='Control Panel'!$F$41,$AA418,"Error -- Availability entered in an incorrect format"))))))))</f>
        <v>N</v>
      </c>
    </row>
    <row r="419" spans="1:28" s="15" customFormat="1" ht="30" x14ac:dyDescent="0.25">
      <c r="A419" s="7">
        <v>407</v>
      </c>
      <c r="B419" s="297" t="s">
        <v>4414</v>
      </c>
      <c r="C419" s="14" t="s">
        <v>5</v>
      </c>
      <c r="D419" s="231"/>
      <c r="E419" s="268"/>
      <c r="F419" s="215" t="str">
        <f t="shared" si="12"/>
        <v>N/A</v>
      </c>
      <c r="G419" s="6"/>
      <c r="AA419" s="15" t="str">
        <f t="shared" si="13"/>
        <v/>
      </c>
      <c r="AB419" s="15" t="str">
        <f>IF(LEN($AA419)=0,"N",IF(LEN($AA419)&gt;1,"Error -- Availability entered in an incorrect format",IF($AA419='Control Panel'!$F$36,$AA419,IF($AA419='Control Panel'!$F$37,$AA419,IF($AA419='Control Panel'!$F$38,$AA419,IF($AA419='Control Panel'!$F$39,$AA419,IF($AA419='Control Panel'!$F$40,$AA419,IF($AA419='Control Panel'!$F$41,$AA419,"Error -- Availability entered in an incorrect format"))))))))</f>
        <v>N</v>
      </c>
    </row>
    <row r="420" spans="1:28" s="15" customFormat="1" ht="30" x14ac:dyDescent="0.25">
      <c r="A420" s="7">
        <v>408</v>
      </c>
      <c r="B420" s="10" t="s">
        <v>4415</v>
      </c>
      <c r="C420" s="307" t="s">
        <v>6</v>
      </c>
      <c r="D420" s="231"/>
      <c r="E420" s="268"/>
      <c r="F420" s="215" t="str">
        <f t="shared" si="12"/>
        <v>N/A</v>
      </c>
      <c r="G420" s="6"/>
      <c r="AA420" s="15" t="str">
        <f t="shared" si="13"/>
        <v/>
      </c>
      <c r="AB420" s="15" t="str">
        <f>IF(LEN($AA420)=0,"N",IF(LEN($AA420)&gt;1,"Error -- Availability entered in an incorrect format",IF($AA420='Control Panel'!$F$36,$AA420,IF($AA420='Control Panel'!$F$37,$AA420,IF($AA420='Control Panel'!$F$38,$AA420,IF($AA420='Control Panel'!$F$39,$AA420,IF($AA420='Control Panel'!$F$40,$AA420,IF($AA420='Control Panel'!$F$41,$AA420,"Error -- Availability entered in an incorrect format"))))))))</f>
        <v>N</v>
      </c>
    </row>
    <row r="421" spans="1:28" s="15" customFormat="1" ht="30" x14ac:dyDescent="0.25">
      <c r="A421" s="7">
        <v>409</v>
      </c>
      <c r="B421" s="10" t="s">
        <v>4416</v>
      </c>
      <c r="C421" s="14" t="s">
        <v>5</v>
      </c>
      <c r="D421" s="231"/>
      <c r="E421" s="268"/>
      <c r="F421" s="215" t="str">
        <f t="shared" si="12"/>
        <v>N/A</v>
      </c>
      <c r="G421" s="6"/>
      <c r="AA421" s="15" t="str">
        <f t="shared" si="13"/>
        <v/>
      </c>
      <c r="AB421" s="15" t="str">
        <f>IF(LEN($AA421)=0,"N",IF(LEN($AA421)&gt;1,"Error -- Availability entered in an incorrect format",IF($AA421='Control Panel'!$F$36,$AA421,IF($AA421='Control Panel'!$F$37,$AA421,IF($AA421='Control Panel'!$F$38,$AA421,IF($AA421='Control Panel'!$F$39,$AA421,IF($AA421='Control Panel'!$F$40,$AA421,IF($AA421='Control Panel'!$F$41,$AA421,"Error -- Availability entered in an incorrect format"))))))))</f>
        <v>N</v>
      </c>
    </row>
    <row r="422" spans="1:28" s="15" customFormat="1" ht="45" x14ac:dyDescent="0.25">
      <c r="A422" s="7">
        <v>410</v>
      </c>
      <c r="B422" s="297" t="s">
        <v>4417</v>
      </c>
      <c r="C422" s="14" t="s">
        <v>5</v>
      </c>
      <c r="D422" s="231"/>
      <c r="E422" s="268"/>
      <c r="F422" s="215" t="str">
        <f t="shared" si="12"/>
        <v>N/A</v>
      </c>
      <c r="G422" s="6"/>
      <c r="AA422" s="15" t="str">
        <f t="shared" si="13"/>
        <v/>
      </c>
      <c r="AB422" s="15" t="str">
        <f>IF(LEN($AA422)=0,"N",IF(LEN($AA422)&gt;1,"Error -- Availability entered in an incorrect format",IF($AA422='Control Panel'!$F$36,$AA422,IF($AA422='Control Panel'!$F$37,$AA422,IF($AA422='Control Panel'!$F$38,$AA422,IF($AA422='Control Panel'!$F$39,$AA422,IF($AA422='Control Panel'!$F$40,$AA422,IF($AA422='Control Panel'!$F$41,$AA422,"Error -- Availability entered in an incorrect format"))))))))</f>
        <v>N</v>
      </c>
    </row>
    <row r="423" spans="1:28" s="15" customFormat="1" ht="30" x14ac:dyDescent="0.25">
      <c r="A423" s="7">
        <v>411</v>
      </c>
      <c r="B423" s="297" t="s">
        <v>4418</v>
      </c>
      <c r="C423" s="14" t="s">
        <v>5</v>
      </c>
      <c r="D423" s="231"/>
      <c r="E423" s="268"/>
      <c r="F423" s="215" t="str">
        <f t="shared" si="12"/>
        <v>N/A</v>
      </c>
      <c r="G423" s="6"/>
      <c r="AA423" s="15" t="str">
        <f t="shared" si="13"/>
        <v/>
      </c>
      <c r="AB423" s="15" t="str">
        <f>IF(LEN($AA423)=0,"N",IF(LEN($AA423)&gt;1,"Error -- Availability entered in an incorrect format",IF($AA423='Control Panel'!$F$36,$AA423,IF($AA423='Control Panel'!$F$37,$AA423,IF($AA423='Control Panel'!$F$38,$AA423,IF($AA423='Control Panel'!$F$39,$AA423,IF($AA423='Control Panel'!$F$40,$AA423,IF($AA423='Control Panel'!$F$41,$AA423,"Error -- Availability entered in an incorrect format"))))))))</f>
        <v>N</v>
      </c>
    </row>
    <row r="424" spans="1:28" s="15" customFormat="1" ht="30" x14ac:dyDescent="0.25">
      <c r="A424" s="7">
        <v>412</v>
      </c>
      <c r="B424" s="297" t="s">
        <v>4419</v>
      </c>
      <c r="C424" s="14" t="s">
        <v>5</v>
      </c>
      <c r="D424" s="231"/>
      <c r="E424" s="268"/>
      <c r="F424" s="215" t="str">
        <f t="shared" si="12"/>
        <v>N/A</v>
      </c>
      <c r="G424" s="6"/>
      <c r="AA424" s="15" t="str">
        <f t="shared" si="13"/>
        <v/>
      </c>
      <c r="AB424" s="15" t="str">
        <f>IF(LEN($AA424)=0,"N",IF(LEN($AA424)&gt;1,"Error -- Availability entered in an incorrect format",IF($AA424='Control Panel'!$F$36,$AA424,IF($AA424='Control Panel'!$F$37,$AA424,IF($AA424='Control Panel'!$F$38,$AA424,IF($AA424='Control Panel'!$F$39,$AA424,IF($AA424='Control Panel'!$F$40,$AA424,IF($AA424='Control Panel'!$F$41,$AA424,"Error -- Availability entered in an incorrect format"))))))))</f>
        <v>N</v>
      </c>
    </row>
    <row r="425" spans="1:28" s="15" customFormat="1" ht="45" x14ac:dyDescent="0.25">
      <c r="A425" s="7">
        <v>413</v>
      </c>
      <c r="B425" s="297" t="s">
        <v>4420</v>
      </c>
      <c r="C425" s="14" t="s">
        <v>5</v>
      </c>
      <c r="D425" s="231"/>
      <c r="E425" s="268"/>
      <c r="F425" s="215" t="str">
        <f t="shared" si="12"/>
        <v>N/A</v>
      </c>
      <c r="G425" s="6"/>
      <c r="AA425" s="15" t="str">
        <f t="shared" si="13"/>
        <v/>
      </c>
      <c r="AB425" s="15" t="str">
        <f>IF(LEN($AA425)=0,"N",IF(LEN($AA425)&gt;1,"Error -- Availability entered in an incorrect format",IF($AA425='Control Panel'!$F$36,$AA425,IF($AA425='Control Panel'!$F$37,$AA425,IF($AA425='Control Panel'!$F$38,$AA425,IF($AA425='Control Panel'!$F$39,$AA425,IF($AA425='Control Panel'!$F$40,$AA425,IF($AA425='Control Panel'!$F$41,$AA425,"Error -- Availability entered in an incorrect format"))))))))</f>
        <v>N</v>
      </c>
    </row>
    <row r="426" spans="1:28" s="15" customFormat="1" ht="30" x14ac:dyDescent="0.25">
      <c r="A426" s="7">
        <v>414</v>
      </c>
      <c r="B426" s="10" t="s">
        <v>4421</v>
      </c>
      <c r="C426" s="14" t="s">
        <v>5</v>
      </c>
      <c r="D426" s="231"/>
      <c r="E426" s="268"/>
      <c r="F426" s="215" t="str">
        <f t="shared" si="12"/>
        <v>N/A</v>
      </c>
      <c r="G426" s="6"/>
      <c r="AA426" s="15" t="str">
        <f t="shared" si="13"/>
        <v/>
      </c>
      <c r="AB426" s="15" t="str">
        <f>IF(LEN($AA426)=0,"N",IF(LEN($AA426)&gt;1,"Error -- Availability entered in an incorrect format",IF($AA426='Control Panel'!$F$36,$AA426,IF($AA426='Control Panel'!$F$37,$AA426,IF($AA426='Control Panel'!$F$38,$AA426,IF($AA426='Control Panel'!$F$39,$AA426,IF($AA426='Control Panel'!$F$40,$AA426,IF($AA426='Control Panel'!$F$41,$AA426,"Error -- Availability entered in an incorrect format"))))))))</f>
        <v>N</v>
      </c>
    </row>
    <row r="427" spans="1:28" s="15" customFormat="1" ht="30" x14ac:dyDescent="0.25">
      <c r="A427" s="7">
        <v>415</v>
      </c>
      <c r="B427" s="10" t="s">
        <v>4422</v>
      </c>
      <c r="C427" s="14" t="s">
        <v>5</v>
      </c>
      <c r="D427" s="231"/>
      <c r="E427" s="268"/>
      <c r="F427" s="215" t="str">
        <f t="shared" si="12"/>
        <v>N/A</v>
      </c>
      <c r="G427" s="6"/>
      <c r="AA427" s="15" t="str">
        <f t="shared" si="13"/>
        <v/>
      </c>
      <c r="AB427" s="15" t="str">
        <f>IF(LEN($AA427)=0,"N",IF(LEN($AA427)&gt;1,"Error -- Availability entered in an incorrect format",IF($AA427='Control Panel'!$F$36,$AA427,IF($AA427='Control Panel'!$F$37,$AA427,IF($AA427='Control Panel'!$F$38,$AA427,IF($AA427='Control Panel'!$F$39,$AA427,IF($AA427='Control Panel'!$F$40,$AA427,IF($AA427='Control Panel'!$F$41,$AA427,"Error -- Availability entered in an incorrect format"))))))))</f>
        <v>N</v>
      </c>
    </row>
    <row r="428" spans="1:28" s="15" customFormat="1" ht="45" x14ac:dyDescent="0.25">
      <c r="A428" s="7">
        <v>416</v>
      </c>
      <c r="B428" s="297" t="s">
        <v>4423</v>
      </c>
      <c r="C428" s="14" t="s">
        <v>5</v>
      </c>
      <c r="D428" s="231"/>
      <c r="E428" s="268"/>
      <c r="F428" s="215" t="str">
        <f t="shared" si="12"/>
        <v>N/A</v>
      </c>
      <c r="G428" s="6"/>
      <c r="AA428" s="15" t="str">
        <f t="shared" si="13"/>
        <v/>
      </c>
      <c r="AB428" s="15" t="str">
        <f>IF(LEN($AA428)=0,"N",IF(LEN($AA428)&gt;1,"Error -- Availability entered in an incorrect format",IF($AA428='Control Panel'!$F$36,$AA428,IF($AA428='Control Panel'!$F$37,$AA428,IF($AA428='Control Panel'!$F$38,$AA428,IF($AA428='Control Panel'!$F$39,$AA428,IF($AA428='Control Panel'!$F$40,$AA428,IF($AA428='Control Panel'!$F$41,$AA428,"Error -- Availability entered in an incorrect format"))))))))</f>
        <v>N</v>
      </c>
    </row>
    <row r="429" spans="1:28" s="15" customFormat="1" ht="30" x14ac:dyDescent="0.25">
      <c r="A429" s="7">
        <v>417</v>
      </c>
      <c r="B429" s="297" t="s">
        <v>4424</v>
      </c>
      <c r="C429" s="14" t="s">
        <v>5</v>
      </c>
      <c r="D429" s="231"/>
      <c r="E429" s="268"/>
      <c r="F429" s="215" t="str">
        <f t="shared" si="12"/>
        <v>N/A</v>
      </c>
      <c r="G429" s="6"/>
      <c r="AA429" s="15" t="str">
        <f t="shared" si="13"/>
        <v/>
      </c>
      <c r="AB429" s="15" t="str">
        <f>IF(LEN($AA429)=0,"N",IF(LEN($AA429)&gt;1,"Error -- Availability entered in an incorrect format",IF($AA429='Control Panel'!$F$36,$AA429,IF($AA429='Control Panel'!$F$37,$AA429,IF($AA429='Control Panel'!$F$38,$AA429,IF($AA429='Control Panel'!$F$39,$AA429,IF($AA429='Control Panel'!$F$40,$AA429,IF($AA429='Control Panel'!$F$41,$AA429,"Error -- Availability entered in an incorrect format"))))))))</f>
        <v>N</v>
      </c>
    </row>
    <row r="430" spans="1:28" s="15" customFormat="1" x14ac:dyDescent="0.25">
      <c r="A430" s="7">
        <v>418</v>
      </c>
      <c r="B430" s="264" t="s">
        <v>4425</v>
      </c>
      <c r="C430" s="14" t="s">
        <v>5</v>
      </c>
      <c r="D430" s="231"/>
      <c r="E430" s="268"/>
      <c r="F430" s="215" t="str">
        <f t="shared" si="12"/>
        <v>N/A</v>
      </c>
      <c r="G430" s="6"/>
      <c r="AA430" s="15" t="str">
        <f t="shared" si="13"/>
        <v/>
      </c>
      <c r="AB430" s="15" t="str">
        <f>IF(LEN($AA430)=0,"N",IF(LEN($AA430)&gt;1,"Error -- Availability entered in an incorrect format",IF($AA430='Control Panel'!$F$36,$AA430,IF($AA430='Control Panel'!$F$37,$AA430,IF($AA430='Control Panel'!$F$38,$AA430,IF($AA430='Control Panel'!$F$39,$AA430,IF($AA430='Control Panel'!$F$40,$AA430,IF($AA430='Control Panel'!$F$41,$AA430,"Error -- Availability entered in an incorrect format"))))))))</f>
        <v>N</v>
      </c>
    </row>
    <row r="431" spans="1:28" s="15" customFormat="1" ht="30" x14ac:dyDescent="0.25">
      <c r="A431" s="7">
        <v>419</v>
      </c>
      <c r="B431" s="264" t="s">
        <v>4426</v>
      </c>
      <c r="C431" s="14" t="s">
        <v>5</v>
      </c>
      <c r="D431" s="231"/>
      <c r="E431" s="268"/>
      <c r="F431" s="215" t="str">
        <f t="shared" si="12"/>
        <v>N/A</v>
      </c>
      <c r="G431" s="6"/>
      <c r="AA431" s="15" t="str">
        <f t="shared" si="13"/>
        <v/>
      </c>
      <c r="AB431" s="15" t="str">
        <f>IF(LEN($AA431)=0,"N",IF(LEN($AA431)&gt;1,"Error -- Availability entered in an incorrect format",IF($AA431='Control Panel'!$F$36,$AA431,IF($AA431='Control Panel'!$F$37,$AA431,IF($AA431='Control Panel'!$F$38,$AA431,IF($AA431='Control Panel'!$F$39,$AA431,IF($AA431='Control Panel'!$F$40,$AA431,IF($AA431='Control Panel'!$F$41,$AA431,"Error -- Availability entered in an incorrect format"))))))))</f>
        <v>N</v>
      </c>
    </row>
    <row r="432" spans="1:28" s="15" customFormat="1" ht="30" x14ac:dyDescent="0.25">
      <c r="A432" s="7">
        <v>420</v>
      </c>
      <c r="B432" s="10" t="s">
        <v>4427</v>
      </c>
      <c r="C432" s="14" t="s">
        <v>5</v>
      </c>
      <c r="D432" s="231"/>
      <c r="E432" s="268"/>
      <c r="F432" s="215" t="str">
        <f t="shared" si="12"/>
        <v>N/A</v>
      </c>
      <c r="G432" s="6"/>
      <c r="AA432" s="15" t="str">
        <f t="shared" si="13"/>
        <v/>
      </c>
      <c r="AB432" s="15" t="str">
        <f>IF(LEN($AA432)=0,"N",IF(LEN($AA432)&gt;1,"Error -- Availability entered in an incorrect format",IF($AA432='Control Panel'!$F$36,$AA432,IF($AA432='Control Panel'!$F$37,$AA432,IF($AA432='Control Panel'!$F$38,$AA432,IF($AA432='Control Panel'!$F$39,$AA432,IF($AA432='Control Panel'!$F$40,$AA432,IF($AA432='Control Panel'!$F$41,$AA432,"Error -- Availability entered in an incorrect format"))))))))</f>
        <v>N</v>
      </c>
    </row>
    <row r="433" spans="1:28" s="15" customFormat="1" ht="30" x14ac:dyDescent="0.25">
      <c r="A433" s="7">
        <v>421</v>
      </c>
      <c r="B433" s="10" t="s">
        <v>4428</v>
      </c>
      <c r="C433" s="14" t="s">
        <v>5</v>
      </c>
      <c r="D433" s="231"/>
      <c r="E433" s="268"/>
      <c r="F433" s="215" t="str">
        <f t="shared" si="12"/>
        <v>N/A</v>
      </c>
      <c r="G433" s="6"/>
      <c r="AA433" s="15" t="str">
        <f t="shared" si="13"/>
        <v/>
      </c>
      <c r="AB433" s="15" t="str">
        <f>IF(LEN($AA433)=0,"N",IF(LEN($AA433)&gt;1,"Error -- Availability entered in an incorrect format",IF($AA433='Control Panel'!$F$36,$AA433,IF($AA433='Control Panel'!$F$37,$AA433,IF($AA433='Control Panel'!$F$38,$AA433,IF($AA433='Control Panel'!$F$39,$AA433,IF($AA433='Control Panel'!$F$40,$AA433,IF($AA433='Control Panel'!$F$41,$AA433,"Error -- Availability entered in an incorrect format"))))))))</f>
        <v>N</v>
      </c>
    </row>
    <row r="434" spans="1:28" s="15" customFormat="1" ht="45" x14ac:dyDescent="0.25">
      <c r="A434" s="7">
        <v>422</v>
      </c>
      <c r="B434" s="10" t="s">
        <v>4429</v>
      </c>
      <c r="C434" s="14" t="s">
        <v>5</v>
      </c>
      <c r="D434" s="231"/>
      <c r="E434" s="268"/>
      <c r="F434" s="215" t="str">
        <f t="shared" si="12"/>
        <v>N/A</v>
      </c>
      <c r="G434" s="6"/>
      <c r="AA434" s="15" t="str">
        <f t="shared" si="13"/>
        <v/>
      </c>
      <c r="AB434" s="15" t="str">
        <f>IF(LEN($AA434)=0,"N",IF(LEN($AA434)&gt;1,"Error -- Availability entered in an incorrect format",IF($AA434='Control Panel'!$F$36,$AA434,IF($AA434='Control Panel'!$F$37,$AA434,IF($AA434='Control Panel'!$F$38,$AA434,IF($AA434='Control Panel'!$F$39,$AA434,IF($AA434='Control Panel'!$F$40,$AA434,IF($AA434='Control Panel'!$F$41,$AA434,"Error -- Availability entered in an incorrect format"))))))))</f>
        <v>N</v>
      </c>
    </row>
    <row r="435" spans="1:28" s="15" customFormat="1" x14ac:dyDescent="0.25">
      <c r="A435" s="7">
        <v>423</v>
      </c>
      <c r="B435" s="264" t="s">
        <v>4430</v>
      </c>
      <c r="C435" s="14" t="s">
        <v>5</v>
      </c>
      <c r="D435" s="231"/>
      <c r="E435" s="268"/>
      <c r="F435" s="215" t="str">
        <f t="shared" si="12"/>
        <v>N/A</v>
      </c>
      <c r="G435" s="6"/>
      <c r="AA435" s="15" t="str">
        <f t="shared" si="13"/>
        <v/>
      </c>
      <c r="AB435" s="15" t="str">
        <f>IF(LEN($AA435)=0,"N",IF(LEN($AA435)&gt;1,"Error -- Availability entered in an incorrect format",IF($AA435='Control Panel'!$F$36,$AA435,IF($AA435='Control Panel'!$F$37,$AA435,IF($AA435='Control Panel'!$F$38,$AA435,IF($AA435='Control Panel'!$F$39,$AA435,IF($AA435='Control Panel'!$F$40,$AA435,IF($AA435='Control Panel'!$F$41,$AA435,"Error -- Availability entered in an incorrect format"))))))))</f>
        <v>N</v>
      </c>
    </row>
    <row r="436" spans="1:28" s="15" customFormat="1" x14ac:dyDescent="0.25">
      <c r="A436" s="7">
        <v>424</v>
      </c>
      <c r="B436" s="264" t="s">
        <v>4431</v>
      </c>
      <c r="C436" s="14" t="s">
        <v>5</v>
      </c>
      <c r="D436" s="231"/>
      <c r="E436" s="268"/>
      <c r="F436" s="215" t="str">
        <f t="shared" si="12"/>
        <v>N/A</v>
      </c>
      <c r="G436" s="6"/>
      <c r="AA436" s="15" t="str">
        <f t="shared" si="13"/>
        <v/>
      </c>
      <c r="AB436" s="15" t="str">
        <f>IF(LEN($AA436)=0,"N",IF(LEN($AA436)&gt;1,"Error -- Availability entered in an incorrect format",IF($AA436='Control Panel'!$F$36,$AA436,IF($AA436='Control Panel'!$F$37,$AA436,IF($AA436='Control Panel'!$F$38,$AA436,IF($AA436='Control Panel'!$F$39,$AA436,IF($AA436='Control Panel'!$F$40,$AA436,IF($AA436='Control Panel'!$F$41,$AA436,"Error -- Availability entered in an incorrect format"))))))))</f>
        <v>N</v>
      </c>
    </row>
    <row r="437" spans="1:28" s="15" customFormat="1" x14ac:dyDescent="0.25">
      <c r="A437" s="7">
        <v>425</v>
      </c>
      <c r="B437" s="264" t="s">
        <v>4432</v>
      </c>
      <c r="C437" s="14" t="s">
        <v>5</v>
      </c>
      <c r="D437" s="231"/>
      <c r="E437" s="268"/>
      <c r="F437" s="215" t="str">
        <f t="shared" si="12"/>
        <v>N/A</v>
      </c>
      <c r="G437" s="6"/>
      <c r="AA437" s="15" t="str">
        <f t="shared" si="13"/>
        <v/>
      </c>
      <c r="AB437" s="15" t="str">
        <f>IF(LEN($AA437)=0,"N",IF(LEN($AA437)&gt;1,"Error -- Availability entered in an incorrect format",IF($AA437='Control Panel'!$F$36,$AA437,IF($AA437='Control Panel'!$F$37,$AA437,IF($AA437='Control Panel'!$F$38,$AA437,IF($AA437='Control Panel'!$F$39,$AA437,IF($AA437='Control Panel'!$F$40,$AA437,IF($AA437='Control Panel'!$F$41,$AA437,"Error -- Availability entered in an incorrect format"))))))))</f>
        <v>N</v>
      </c>
    </row>
    <row r="438" spans="1:28" s="15" customFormat="1" ht="30" x14ac:dyDescent="0.25">
      <c r="A438" s="7">
        <v>426</v>
      </c>
      <c r="B438" s="264" t="s">
        <v>4433</v>
      </c>
      <c r="C438" s="14" t="s">
        <v>5</v>
      </c>
      <c r="D438" s="231"/>
      <c r="E438" s="268"/>
      <c r="F438" s="215" t="str">
        <f t="shared" si="12"/>
        <v>N/A</v>
      </c>
      <c r="G438" s="6"/>
      <c r="AA438" s="15" t="str">
        <f t="shared" si="13"/>
        <v/>
      </c>
      <c r="AB438" s="15" t="str">
        <f>IF(LEN($AA438)=0,"N",IF(LEN($AA438)&gt;1,"Error -- Availability entered in an incorrect format",IF($AA438='Control Panel'!$F$36,$AA438,IF($AA438='Control Panel'!$F$37,$AA438,IF($AA438='Control Panel'!$F$38,$AA438,IF($AA438='Control Panel'!$F$39,$AA438,IF($AA438='Control Panel'!$F$40,$AA438,IF($AA438='Control Panel'!$F$41,$AA438,"Error -- Availability entered in an incorrect format"))))))))</f>
        <v>N</v>
      </c>
    </row>
    <row r="439" spans="1:28" s="15" customFormat="1" x14ac:dyDescent="0.25">
      <c r="A439" s="7">
        <v>427</v>
      </c>
      <c r="B439" s="264" t="s">
        <v>4434</v>
      </c>
      <c r="C439" s="14" t="s">
        <v>5</v>
      </c>
      <c r="D439" s="231"/>
      <c r="E439" s="268"/>
      <c r="F439" s="215" t="str">
        <f t="shared" si="12"/>
        <v>N/A</v>
      </c>
      <c r="G439" s="6"/>
      <c r="AA439" s="15" t="str">
        <f t="shared" si="13"/>
        <v/>
      </c>
      <c r="AB439" s="15" t="str">
        <f>IF(LEN($AA439)=0,"N",IF(LEN($AA439)&gt;1,"Error -- Availability entered in an incorrect format",IF($AA439='Control Panel'!$F$36,$AA439,IF($AA439='Control Panel'!$F$37,$AA439,IF($AA439='Control Panel'!$F$38,$AA439,IF($AA439='Control Panel'!$F$39,$AA439,IF($AA439='Control Panel'!$F$40,$AA439,IF($AA439='Control Panel'!$F$41,$AA439,"Error -- Availability entered in an incorrect format"))))))))</f>
        <v>N</v>
      </c>
    </row>
    <row r="440" spans="1:28" s="15" customFormat="1" ht="45" x14ac:dyDescent="0.25">
      <c r="A440" s="7">
        <v>428</v>
      </c>
      <c r="B440" s="264" t="s">
        <v>4435</v>
      </c>
      <c r="C440" s="14" t="s">
        <v>5</v>
      </c>
      <c r="D440" s="231"/>
      <c r="E440" s="268"/>
      <c r="F440" s="215" t="str">
        <f t="shared" si="12"/>
        <v>N/A</v>
      </c>
      <c r="G440" s="6"/>
      <c r="AA440" s="15" t="str">
        <f t="shared" si="13"/>
        <v/>
      </c>
      <c r="AB440" s="15" t="str">
        <f>IF(LEN($AA440)=0,"N",IF(LEN($AA440)&gt;1,"Error -- Availability entered in an incorrect format",IF($AA440='Control Panel'!$F$36,$AA440,IF($AA440='Control Panel'!$F$37,$AA440,IF($AA440='Control Panel'!$F$38,$AA440,IF($AA440='Control Panel'!$F$39,$AA440,IF($AA440='Control Panel'!$F$40,$AA440,IF($AA440='Control Panel'!$F$41,$AA440,"Error -- Availability entered in an incorrect format"))))))))</f>
        <v>N</v>
      </c>
    </row>
    <row r="441" spans="1:28" s="15" customFormat="1" x14ac:dyDescent="0.25">
      <c r="A441" s="7">
        <v>429</v>
      </c>
      <c r="B441" s="387" t="s">
        <v>4436</v>
      </c>
      <c r="C441" s="14" t="s">
        <v>5</v>
      </c>
      <c r="D441" s="231"/>
      <c r="E441" s="268"/>
      <c r="F441" s="215" t="str">
        <f t="shared" si="12"/>
        <v>N/A</v>
      </c>
      <c r="G441" s="6"/>
      <c r="AA441" s="15" t="str">
        <f t="shared" si="13"/>
        <v/>
      </c>
      <c r="AB441" s="15" t="str">
        <f>IF(LEN($AA441)=0,"N",IF(LEN($AA441)&gt;1,"Error -- Availability entered in an incorrect format",IF($AA441='Control Panel'!$F$36,$AA441,IF($AA441='Control Panel'!$F$37,$AA441,IF($AA441='Control Panel'!$F$38,$AA441,IF($AA441='Control Panel'!$F$39,$AA441,IF($AA441='Control Panel'!$F$40,$AA441,IF($AA441='Control Panel'!$F$41,$AA441,"Error -- Availability entered in an incorrect format"))))))))</f>
        <v>N</v>
      </c>
    </row>
    <row r="442" spans="1:28" s="15" customFormat="1" x14ac:dyDescent="0.25">
      <c r="A442" s="7">
        <v>430</v>
      </c>
      <c r="B442" s="387" t="s">
        <v>4437</v>
      </c>
      <c r="C442" s="14" t="s">
        <v>5</v>
      </c>
      <c r="D442" s="231"/>
      <c r="E442" s="268"/>
      <c r="F442" s="215" t="str">
        <f t="shared" si="12"/>
        <v>N/A</v>
      </c>
      <c r="G442" s="6"/>
      <c r="AA442" s="15" t="str">
        <f t="shared" si="13"/>
        <v/>
      </c>
      <c r="AB442" s="15" t="str">
        <f>IF(LEN($AA442)=0,"N",IF(LEN($AA442)&gt;1,"Error -- Availability entered in an incorrect format",IF($AA442='Control Panel'!$F$36,$AA442,IF($AA442='Control Panel'!$F$37,$AA442,IF($AA442='Control Panel'!$F$38,$AA442,IF($AA442='Control Panel'!$F$39,$AA442,IF($AA442='Control Panel'!$F$40,$AA442,IF($AA442='Control Panel'!$F$41,$AA442,"Error -- Availability entered in an incorrect format"))))))))</f>
        <v>N</v>
      </c>
    </row>
    <row r="443" spans="1:28" s="15" customFormat="1" x14ac:dyDescent="0.25">
      <c r="A443" s="7">
        <v>431</v>
      </c>
      <c r="B443" s="387" t="s">
        <v>4438</v>
      </c>
      <c r="C443" s="14" t="s">
        <v>5</v>
      </c>
      <c r="D443" s="231"/>
      <c r="E443" s="268"/>
      <c r="F443" s="215" t="str">
        <f t="shared" si="12"/>
        <v>N/A</v>
      </c>
      <c r="G443" s="6"/>
      <c r="AA443" s="15" t="str">
        <f t="shared" si="13"/>
        <v/>
      </c>
      <c r="AB443" s="15" t="str">
        <f>IF(LEN($AA443)=0,"N",IF(LEN($AA443)&gt;1,"Error -- Availability entered in an incorrect format",IF($AA443='Control Panel'!$F$36,$AA443,IF($AA443='Control Panel'!$F$37,$AA443,IF($AA443='Control Panel'!$F$38,$AA443,IF($AA443='Control Panel'!$F$39,$AA443,IF($AA443='Control Panel'!$F$40,$AA443,IF($AA443='Control Panel'!$F$41,$AA443,"Error -- Availability entered in an incorrect format"))))))))</f>
        <v>N</v>
      </c>
    </row>
    <row r="444" spans="1:28" s="15" customFormat="1" x14ac:dyDescent="0.25">
      <c r="A444" s="7">
        <v>432</v>
      </c>
      <c r="B444" s="387" t="s">
        <v>4439</v>
      </c>
      <c r="C444" s="14" t="s">
        <v>5</v>
      </c>
      <c r="D444" s="231"/>
      <c r="E444" s="268"/>
      <c r="F444" s="215" t="str">
        <f t="shared" si="12"/>
        <v>N/A</v>
      </c>
      <c r="G444" s="6"/>
      <c r="AA444" s="15" t="str">
        <f t="shared" si="13"/>
        <v/>
      </c>
      <c r="AB444" s="15" t="str">
        <f>IF(LEN($AA444)=0,"N",IF(LEN($AA444)&gt;1,"Error -- Availability entered in an incorrect format",IF($AA444='Control Panel'!$F$36,$AA444,IF($AA444='Control Panel'!$F$37,$AA444,IF($AA444='Control Panel'!$F$38,$AA444,IF($AA444='Control Panel'!$F$39,$AA444,IF($AA444='Control Panel'!$F$40,$AA444,IF($AA444='Control Panel'!$F$41,$AA444,"Error -- Availability entered in an incorrect format"))))))))</f>
        <v>N</v>
      </c>
    </row>
  </sheetData>
  <sheetProtection password="E125" sheet="1" objects="1" scenarios="1" formatCells="0" formatRows="0"/>
  <protectedRanges>
    <protectedRange sqref="D1:G1048576" name="Range1"/>
  </protectedRanges>
  <mergeCells count="12">
    <mergeCell ref="A11:G11"/>
    <mergeCell ref="A10:C10"/>
    <mergeCell ref="D10:G10"/>
    <mergeCell ref="A1:G1"/>
    <mergeCell ref="B2:G2"/>
    <mergeCell ref="B3:G3"/>
    <mergeCell ref="B4:G4"/>
    <mergeCell ref="B5:G5"/>
    <mergeCell ref="B6:G6"/>
    <mergeCell ref="B7:G7"/>
    <mergeCell ref="B8:G8"/>
    <mergeCell ref="A9:G9"/>
  </mergeCells>
  <conditionalFormatting sqref="A13:A444 C13:E444 G13:G444">
    <cfRule type="expression" dxfId="54" priority="5">
      <formula>$C13=""</formula>
    </cfRule>
  </conditionalFormatting>
  <conditionalFormatting sqref="B13:B444">
    <cfRule type="expression" dxfId="53" priority="4">
      <formula>$C13=""</formula>
    </cfRule>
  </conditionalFormatting>
  <conditionalFormatting sqref="F13:F444">
    <cfRule type="expression" dxfId="52" priority="3">
      <formula>$C13=""</formula>
    </cfRule>
  </conditionalFormatting>
  <conditionalFormatting sqref="A1:G1">
    <cfRule type="cellIs" dxfId="51" priority="1" operator="equal">
      <formula>"Replace this text with vendor name in the first module."</formula>
    </cfRule>
  </conditionalFormatting>
  <dataValidations count="1">
    <dataValidation type="decimal" allowBlank="1" showInputMessage="1" showErrorMessage="1" errorTitle="Invalid Response" error="Please enter number only and inlcude text in comments column." promptTitle="Cost" prompt="Please enter any related cost for specification compliance." sqref="E13:E444">
      <formula1>0</formula1>
      <formula2>1000000</formula2>
    </dataValidation>
  </dataValidations>
  <printOptions horizontalCentered="1"/>
  <pageMargins left="0.25" right="0.25" top="0.75" bottom="0.75" header="0.3" footer="0.3"/>
  <pageSetup scale="76" fitToHeight="0" orientation="landscape" r:id="rId1"/>
  <headerFooter>
    <oddHeader>&amp;C&amp;"Calibri,Bold"&amp;12City of Bend, OR - ERP System Solution Project RFP #IT14AA
&amp;"Calibri,Italic"&amp;A</oddHeader>
    <oddFooter>&amp;L&amp;"-,Bold"&amp;10&amp;U&amp;K01+019Priority&amp;"-,Regular"&amp;U
H - High | M - Medium | L - Low&amp;C&amp;10&amp;K01+019&amp;P of &amp;N&amp;R&amp;"-,Bold"&amp;10&amp;U&amp;K01+019Availability&amp;"-,Regular"&amp;U
Y - Yes | R - Reporting Tool | T - Third Party
M - Modification | F - Future | N - Not Available</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7649" r:id="rId4" name="Button 1">
              <controlPr defaultSize="0" print="0" autoFill="0" autoPict="0" macro="[0]!FormatSpecs">
                <anchor moveWithCells="1" sizeWithCells="1">
                  <from>
                    <xdr:col>5</xdr:col>
                    <xdr:colOff>1600200</xdr:colOff>
                    <xdr:row>9</xdr:row>
                    <xdr:rowOff>104775</xdr:rowOff>
                  </from>
                  <to>
                    <xdr:col>5</xdr:col>
                    <xdr:colOff>1600200</xdr:colOff>
                    <xdr:row>13</xdr:row>
                    <xdr:rowOff>647700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00000000-0000-0000-0000-000000000000}">
            <xm:f>D10='Control Panel'!$I$25</xm:f>
            <x14:dxf>
              <font>
                <color rgb="FFFFFF00"/>
              </font>
              <fill>
                <patternFill>
                  <fgColor indexed="64"/>
                  <bgColor rgb="FFBF311A"/>
                </patternFill>
              </fill>
            </x14:dxf>
          </x14:cfRule>
          <xm:sqref>D10:G10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errorTitle="Invalid Response" error="Please enter appropriate availability response." promptTitle="Please enter availability:" prompt="_x000a_  Y - Yes_x000a_  R - Reporting_x000a_  T - Third Party_x000a_  M - Modification_x000a_  F - Future_x000a_  N - Not Available_x000a__x000a__x000a_*Paste values permitted.">
          <x14:formula1>
            <xm:f>'Control Panel'!$F$36:$F$41</xm:f>
          </x14:formula1>
          <xm:sqref>D13:D444</xm:sqref>
        </x14:dataValidation>
      </x14:dataValidations>
    </ext>
  </extLs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8">
    <pageSetUpPr fitToPage="1"/>
  </sheetPr>
  <dimension ref="A1:AI1012"/>
  <sheetViews>
    <sheetView showGridLines="0" showRowColHeaders="0" workbookViewId="0">
      <pane ySplit="12" topLeftCell="A13" activePane="bottomLeft" state="frozen"/>
      <selection activeCell="Y4" sqref="Y4"/>
      <selection pane="bottomLeft" activeCell="D10" sqref="D10:G10"/>
    </sheetView>
  </sheetViews>
  <sheetFormatPr defaultColWidth="0" defaultRowHeight="15" x14ac:dyDescent="0.25"/>
  <cols>
    <col min="1" max="1" width="8.7109375" style="218" customWidth="1"/>
    <col min="2" max="2" width="65.7109375" style="219" customWidth="1"/>
    <col min="3" max="3" width="12.7109375" style="220" customWidth="1"/>
    <col min="4" max="4" width="12.7109375" style="221" customWidth="1"/>
    <col min="5" max="5" width="12.7109375" style="220" customWidth="1"/>
    <col min="6" max="6" width="27.7109375" style="222" customWidth="1"/>
    <col min="7" max="7" width="35.7109375" style="219" customWidth="1"/>
    <col min="8" max="8" width="9.140625" style="2" customWidth="1"/>
    <col min="9" max="34" width="9.140625" style="2" hidden="1" customWidth="1"/>
    <col min="35" max="35" width="4.140625" style="2" hidden="1" customWidth="1"/>
    <col min="36" max="16384" width="9.140625" style="2" hidden="1"/>
  </cols>
  <sheetData>
    <row r="1" spans="1:35" ht="15" customHeight="1" x14ac:dyDescent="0.25">
      <c r="A1" s="548" t="str">
        <f>'Accounts Payable'!A1</f>
        <v>Replace this text with vendor name in the first module.</v>
      </c>
      <c r="B1" s="548"/>
      <c r="C1" s="548"/>
      <c r="D1" s="548"/>
      <c r="E1" s="548"/>
      <c r="F1" s="548"/>
      <c r="G1" s="548"/>
    </row>
    <row r="2" spans="1:35" x14ac:dyDescent="0.25">
      <c r="A2" s="210" t="s">
        <v>8</v>
      </c>
      <c r="B2" s="538" t="s">
        <v>193</v>
      </c>
      <c r="C2" s="538"/>
      <c r="D2" s="538"/>
      <c r="E2" s="538"/>
      <c r="F2" s="538"/>
      <c r="G2" s="538"/>
      <c r="AB2" s="2" t="s">
        <v>219</v>
      </c>
      <c r="AC2" s="2">
        <f>SUBTOTAL(3,A13:A1012)</f>
        <v>1000</v>
      </c>
    </row>
    <row r="3" spans="1:35" ht="45" customHeight="1" x14ac:dyDescent="0.25">
      <c r="A3" s="232" t="str">
        <f>'Control Panel'!F36</f>
        <v>Y</v>
      </c>
      <c r="B3" s="543" t="str">
        <f>'Control Panel'!H36</f>
        <v>Functionality is provided out of the box through the completion of a task associated with a routine configurable area that includes, but is not limited to, user-defined fields, delivered or configurable workflows, alerts or notifications, standard import/export, table driven setups and standard reports with no changes.  These configuration areas will not be affected by a future upgrade.  The proposed services include implementation and training on this functionality, unless specifically excluded in the Statement of Work, as part of the deployment of the solution.</v>
      </c>
      <c r="C3" s="543"/>
      <c r="D3" s="543"/>
      <c r="E3" s="543"/>
      <c r="F3" s="543"/>
      <c r="G3" s="543"/>
    </row>
    <row r="4" spans="1:35" x14ac:dyDescent="0.25">
      <c r="A4" s="233" t="str">
        <f>'Control Panel'!F37</f>
        <v>R</v>
      </c>
      <c r="B4" s="544" t="str">
        <f>'Control Panel'!H37</f>
        <v>Functionality is provided through reports generated using proposed Reporting Tools.</v>
      </c>
      <c r="C4" s="544"/>
      <c r="D4" s="544"/>
      <c r="E4" s="544"/>
      <c r="F4" s="544"/>
      <c r="G4" s="544"/>
    </row>
    <row r="5" spans="1:35" ht="30" customHeight="1" x14ac:dyDescent="0.25">
      <c r="A5" s="232" t="str">
        <f>'Control Panel'!F38</f>
        <v>T</v>
      </c>
      <c r="B5" s="543" t="str">
        <f>'Control Panel'!H38</f>
        <v>Functionality is provided by proposed third party functionality (i.e., third party is defined as a separate software vendor from the primary software vendor).  The pricing of all third party products that provide this functionality MUST be included in the cost proposal.</v>
      </c>
      <c r="C5" s="543"/>
      <c r="D5" s="543"/>
      <c r="E5" s="543"/>
      <c r="F5" s="543"/>
      <c r="G5" s="543"/>
    </row>
    <row r="6" spans="1:35" x14ac:dyDescent="0.25">
      <c r="A6" s="233" t="str">
        <f>'Control Panel'!F39</f>
        <v>M</v>
      </c>
      <c r="B6" s="544" t="str">
        <f>'Control Panel'!H39</f>
        <v>Functionality is provided through customization to the application, including creation of a new workflow or development of a custom interface, that may have an impact on future upgradability.</v>
      </c>
      <c r="C6" s="544"/>
      <c r="D6" s="544"/>
      <c r="E6" s="544"/>
      <c r="F6" s="544"/>
      <c r="G6" s="544"/>
    </row>
    <row r="7" spans="1:35" ht="16.5" customHeight="1" x14ac:dyDescent="0.25">
      <c r="A7" s="232" t="str">
        <f>'Control Panel'!F40</f>
        <v>F</v>
      </c>
      <c r="B7" s="543" t="str">
        <f>'Control Panel'!H40</f>
        <v>Functionality is provided through a future general availability (GA) release that is scheduled to occur within 1 year of the proposal response.</v>
      </c>
      <c r="C7" s="543"/>
      <c r="D7" s="543"/>
      <c r="E7" s="543"/>
      <c r="F7" s="543"/>
      <c r="G7" s="543"/>
    </row>
    <row r="8" spans="1:35" x14ac:dyDescent="0.25">
      <c r="A8" s="233" t="str">
        <f>'Control Panel'!F41</f>
        <v>N</v>
      </c>
      <c r="B8" s="544" t="str">
        <f>'Control Panel'!H41</f>
        <v>Functionality is not provided.</v>
      </c>
      <c r="C8" s="544"/>
      <c r="D8" s="544"/>
      <c r="E8" s="544"/>
      <c r="F8" s="544"/>
      <c r="G8" s="544"/>
    </row>
    <row r="9" spans="1:35" x14ac:dyDescent="0.25">
      <c r="A9" s="545" t="str">
        <f>'Control Panel'!I25</f>
        <v>Replace this text with the primary product name(s) which satisfy requirements.</v>
      </c>
      <c r="B9" s="546"/>
      <c r="C9" s="546"/>
      <c r="D9" s="546"/>
      <c r="E9" s="546"/>
      <c r="F9" s="546"/>
      <c r="G9" s="547"/>
    </row>
    <row r="10" spans="1:35" ht="15" customHeight="1" x14ac:dyDescent="0.25">
      <c r="A10" s="541" t="str">
        <f>'Control Panel'!F72&amp;" - "&amp;'Control Panel'!E72</f>
        <v>4.27 - Module 26</v>
      </c>
      <c r="B10" s="541"/>
      <c r="C10" s="541"/>
      <c r="D10" s="542" t="str">
        <f>A9</f>
        <v>Replace this text with the primary product name(s) which satisfy requirements.</v>
      </c>
      <c r="E10" s="542"/>
      <c r="F10" s="542"/>
      <c r="G10" s="542"/>
    </row>
    <row r="11" spans="1:35" x14ac:dyDescent="0.25">
      <c r="A11" s="540" t="s">
        <v>72</v>
      </c>
      <c r="B11" s="540"/>
      <c r="C11" s="540"/>
      <c r="D11" s="540"/>
      <c r="E11" s="540"/>
      <c r="F11" s="540"/>
      <c r="G11" s="540"/>
      <c r="AA11" s="2" t="s">
        <v>30</v>
      </c>
      <c r="AI11" s="3"/>
    </row>
    <row r="12" spans="1:35" ht="15" customHeight="1" x14ac:dyDescent="0.25">
      <c r="A12" s="17" t="str">
        <f>'Accounts Payable'!A12</f>
        <v>Number</v>
      </c>
      <c r="B12" s="18" t="str">
        <f>'Accounts Payable'!B12</f>
        <v>Application Requirements</v>
      </c>
      <c r="C12" s="19" t="str">
        <f>'Accounts Payable'!C12</f>
        <v>Priority</v>
      </c>
      <c r="D12" s="17" t="str">
        <f>'Accounts Payable'!D12</f>
        <v>Availability</v>
      </c>
      <c r="E12" s="19" t="str">
        <f>'Accounts Payable'!E12</f>
        <v>Cost</v>
      </c>
      <c r="F12" s="18" t="str">
        <f>'Accounts Payable'!F12</f>
        <v>Required Product(s)</v>
      </c>
      <c r="G12" s="18" t="str">
        <f>'Accounts Payable'!G12</f>
        <v>Comments</v>
      </c>
      <c r="AA12" s="4" t="s">
        <v>27</v>
      </c>
      <c r="AC12" s="5">
        <f>COUNTIF(AB:AB,"Error -- Availability entered in an incorrect format")</f>
        <v>0</v>
      </c>
    </row>
    <row r="13" spans="1:35" s="15" customFormat="1" x14ac:dyDescent="0.25">
      <c r="A13" s="9">
        <v>1</v>
      </c>
      <c r="B13" s="11"/>
      <c r="C13" s="16"/>
      <c r="D13" s="9"/>
      <c r="E13" s="16"/>
      <c r="F13" s="216" t="str">
        <f>IF($D$10=$A$9,"N/A",$D$10)</f>
        <v>N/A</v>
      </c>
      <c r="G13" s="11"/>
      <c r="AA13" s="15" t="str">
        <f>TRIM($D13)</f>
        <v/>
      </c>
      <c r="AB13" s="15" t="str">
        <f>IF(LEN($AA13)=0,"N",IF(LEN($AA13)&gt;1,"Error -- Availability entered in an incorrect format",IF($AA13='Control Panel'!$F$36,$AA13,IF($AA13='Control Panel'!$F$37,$AA13,IF($AA13='Control Panel'!$F$38,$AA13,IF($AA13='Control Panel'!$F$39,$AA13,IF($AA13='Control Panel'!$F$40,$AA13,IF($AA13='Control Panel'!$F$41,$AA13,"Error -- Availability entered in an incorrect format"))))))))</f>
        <v>N</v>
      </c>
    </row>
    <row r="14" spans="1:35" s="15" customFormat="1" x14ac:dyDescent="0.25">
      <c r="A14" s="7">
        <v>2</v>
      </c>
      <c r="B14" s="11"/>
      <c r="C14" s="16"/>
      <c r="D14" s="9"/>
      <c r="E14" s="16"/>
      <c r="F14" s="216" t="str">
        <f t="shared" ref="F14:F77" si="0">IF($D$10=$A$9,"N/A",$D$10)</f>
        <v>N/A</v>
      </c>
      <c r="G14" s="11"/>
      <c r="AA14" s="15" t="str">
        <f t="shared" ref="AA14:AA77" si="1">TRIM($D14)</f>
        <v/>
      </c>
      <c r="AB14" s="15" t="str">
        <f>IF(LEN($AA14)=0,"N",IF(LEN($AA14)&gt;1,"Error -- Availability entered in an incorrect format",IF($AA14='Control Panel'!$F$36,$AA14,IF($AA14='Control Panel'!$F$37,$AA14,IF($AA14='Control Panel'!$F$38,$AA14,IF($AA14='Control Panel'!$F$39,$AA14,IF($AA14='Control Panel'!$F$40,$AA14,IF($AA14='Control Panel'!$F$41,$AA14,"Error -- Availability entered in an incorrect format"))))))))</f>
        <v>N</v>
      </c>
    </row>
    <row r="15" spans="1:35" s="13" customFormat="1" x14ac:dyDescent="0.25">
      <c r="A15" s="7">
        <v>3</v>
      </c>
      <c r="B15" s="11"/>
      <c r="C15" s="16"/>
      <c r="D15" s="9"/>
      <c r="E15" s="16"/>
      <c r="F15" s="216" t="str">
        <f t="shared" si="0"/>
        <v>N/A</v>
      </c>
      <c r="G15" s="11"/>
      <c r="AA15" s="13" t="str">
        <f t="shared" si="1"/>
        <v/>
      </c>
      <c r="AB15" s="13" t="str">
        <f>IF(LEN($AA15)=0,"N",IF(LEN($AA15)&gt;1,"Error -- Availability entered in an incorrect format",IF($AA15='Control Panel'!$F$36,$AA15,IF($AA15='Control Panel'!$F$37,$AA15,IF($AA15='Control Panel'!$F$38,$AA15,IF($AA15='Control Panel'!$F$39,$AA15,IF($AA15='Control Panel'!$F$40,$AA15,IF($AA15='Control Panel'!$F$41,$AA15,"Error -- Availability entered in an incorrect format"))))))))</f>
        <v>N</v>
      </c>
    </row>
    <row r="16" spans="1:35" s="13" customFormat="1" x14ac:dyDescent="0.25">
      <c r="A16" s="7">
        <v>4</v>
      </c>
      <c r="B16" s="11"/>
      <c r="C16" s="16"/>
      <c r="D16" s="9"/>
      <c r="E16" s="16"/>
      <c r="F16" s="216" t="str">
        <f t="shared" si="0"/>
        <v>N/A</v>
      </c>
      <c r="G16" s="11"/>
      <c r="AA16" s="13" t="str">
        <f t="shared" si="1"/>
        <v/>
      </c>
      <c r="AB16" s="13" t="str">
        <f>IF(LEN($AA16)=0,"N",IF(LEN($AA16)&gt;1,"Error -- Availability entered in an incorrect format",IF($AA16='Control Panel'!$F$36,$AA16,IF($AA16='Control Panel'!$F$37,$AA16,IF($AA16='Control Panel'!$F$38,$AA16,IF($AA16='Control Panel'!$F$39,$AA16,IF($AA16='Control Panel'!$F$40,$AA16,IF($AA16='Control Panel'!$F$41,$AA16,"Error -- Availability entered in an incorrect format"))))))))</f>
        <v>N</v>
      </c>
    </row>
    <row r="17" spans="1:28" s="13" customFormat="1" x14ac:dyDescent="0.25">
      <c r="A17" s="7">
        <v>5</v>
      </c>
      <c r="B17" s="11"/>
      <c r="C17" s="16"/>
      <c r="D17" s="9"/>
      <c r="E17" s="16"/>
      <c r="F17" s="216" t="str">
        <f t="shared" si="0"/>
        <v>N/A</v>
      </c>
      <c r="G17" s="11"/>
      <c r="AA17" s="13" t="str">
        <f t="shared" si="1"/>
        <v/>
      </c>
      <c r="AB17" s="13" t="str">
        <f>IF(LEN($AA17)=0,"N",IF(LEN($AA17)&gt;1,"Error -- Availability entered in an incorrect format",IF($AA17='Control Panel'!$F$36,$AA17,IF($AA17='Control Panel'!$F$37,$AA17,IF($AA17='Control Panel'!$F$38,$AA17,IF($AA17='Control Panel'!$F$39,$AA17,IF($AA17='Control Panel'!$F$40,$AA17,IF($AA17='Control Panel'!$F$41,$AA17,"Error -- Availability entered in an incorrect format"))))))))</f>
        <v>N</v>
      </c>
    </row>
    <row r="18" spans="1:28" s="13" customFormat="1" x14ac:dyDescent="0.25">
      <c r="A18" s="7">
        <v>6</v>
      </c>
      <c r="B18" s="11"/>
      <c r="C18" s="16"/>
      <c r="D18" s="9"/>
      <c r="E18" s="16"/>
      <c r="F18" s="216" t="str">
        <f t="shared" si="0"/>
        <v>N/A</v>
      </c>
      <c r="G18" s="11"/>
      <c r="AA18" s="13" t="str">
        <f t="shared" si="1"/>
        <v/>
      </c>
      <c r="AB18" s="13" t="str">
        <f>IF(LEN($AA18)=0,"N",IF(LEN($AA18)&gt;1,"Error -- Availability entered in an incorrect format",IF($AA18='Control Panel'!$F$36,$AA18,IF($AA18='Control Panel'!$F$37,$AA18,IF($AA18='Control Panel'!$F$38,$AA18,IF($AA18='Control Panel'!$F$39,$AA18,IF($AA18='Control Panel'!$F$40,$AA18,IF($AA18='Control Panel'!$F$41,$AA18,"Error -- Availability entered in an incorrect format"))))))))</f>
        <v>N</v>
      </c>
    </row>
    <row r="19" spans="1:28" s="13" customFormat="1" x14ac:dyDescent="0.25">
      <c r="A19" s="7">
        <v>7</v>
      </c>
      <c r="B19" s="11"/>
      <c r="C19" s="16"/>
      <c r="D19" s="9"/>
      <c r="E19" s="16"/>
      <c r="F19" s="216" t="str">
        <f t="shared" si="0"/>
        <v>N/A</v>
      </c>
      <c r="G19" s="11"/>
      <c r="AA19" s="13" t="str">
        <f t="shared" si="1"/>
        <v/>
      </c>
      <c r="AB19" s="13" t="str">
        <f>IF(LEN($AA19)=0,"N",IF(LEN($AA19)&gt;1,"Error -- Availability entered in an incorrect format",IF($AA19='Control Panel'!$F$36,$AA19,IF($AA19='Control Panel'!$F$37,$AA19,IF($AA19='Control Panel'!$F$38,$AA19,IF($AA19='Control Panel'!$F$39,$AA19,IF($AA19='Control Panel'!$F$40,$AA19,IF($AA19='Control Panel'!$F$41,$AA19,"Error -- Availability entered in an incorrect format"))))))))</f>
        <v>N</v>
      </c>
    </row>
    <row r="20" spans="1:28" s="13" customFormat="1" x14ac:dyDescent="0.25">
      <c r="A20" s="7">
        <v>8</v>
      </c>
      <c r="B20" s="11"/>
      <c r="C20" s="16"/>
      <c r="D20" s="9"/>
      <c r="E20" s="16"/>
      <c r="F20" s="216" t="str">
        <f t="shared" si="0"/>
        <v>N/A</v>
      </c>
      <c r="G20" s="11"/>
      <c r="AA20" s="13" t="str">
        <f t="shared" si="1"/>
        <v/>
      </c>
      <c r="AB20" s="13" t="str">
        <f>IF(LEN($AA20)=0,"N",IF(LEN($AA20)&gt;1,"Error -- Availability entered in an incorrect format",IF($AA20='Control Panel'!$F$36,$AA20,IF($AA20='Control Panel'!$F$37,$AA20,IF($AA20='Control Panel'!$F$38,$AA20,IF($AA20='Control Panel'!$F$39,$AA20,IF($AA20='Control Panel'!$F$40,$AA20,IF($AA20='Control Panel'!$F$41,$AA20,"Error -- Availability entered in an incorrect format"))))))))</f>
        <v>N</v>
      </c>
    </row>
    <row r="21" spans="1:28" s="13" customFormat="1" x14ac:dyDescent="0.25">
      <c r="A21" s="7">
        <v>9</v>
      </c>
      <c r="B21" s="11"/>
      <c r="C21" s="16"/>
      <c r="D21" s="9"/>
      <c r="E21" s="16"/>
      <c r="F21" s="216" t="str">
        <f t="shared" si="0"/>
        <v>N/A</v>
      </c>
      <c r="G21" s="11"/>
      <c r="AA21" s="13" t="str">
        <f t="shared" si="1"/>
        <v/>
      </c>
      <c r="AB21" s="13" t="str">
        <f>IF(LEN($AA21)=0,"N",IF(LEN($AA21)&gt;1,"Error -- Availability entered in an incorrect format",IF($AA21='Control Panel'!$F$36,$AA21,IF($AA21='Control Panel'!$F$37,$AA21,IF($AA21='Control Panel'!$F$38,$AA21,IF($AA21='Control Panel'!$F$39,$AA21,IF($AA21='Control Panel'!$F$40,$AA21,IF($AA21='Control Panel'!$F$41,$AA21,"Error -- Availability entered in an incorrect format"))))))))</f>
        <v>N</v>
      </c>
    </row>
    <row r="22" spans="1:28" s="13" customFormat="1" x14ac:dyDescent="0.25">
      <c r="A22" s="7">
        <v>10</v>
      </c>
      <c r="B22" s="11"/>
      <c r="C22" s="16"/>
      <c r="D22" s="9"/>
      <c r="E22" s="16"/>
      <c r="F22" s="216" t="str">
        <f t="shared" si="0"/>
        <v>N/A</v>
      </c>
      <c r="G22" s="11"/>
      <c r="AA22" s="13" t="str">
        <f t="shared" si="1"/>
        <v/>
      </c>
      <c r="AB22" s="13" t="str">
        <f>IF(LEN($AA22)=0,"N",IF(LEN($AA22)&gt;1,"Error -- Availability entered in an incorrect format",IF($AA22='Control Panel'!$F$36,$AA22,IF($AA22='Control Panel'!$F$37,$AA22,IF($AA22='Control Panel'!$F$38,$AA22,IF($AA22='Control Panel'!$F$39,$AA22,IF($AA22='Control Panel'!$F$40,$AA22,IF($AA22='Control Panel'!$F$41,$AA22,"Error -- Availability entered in an incorrect format"))))))))</f>
        <v>N</v>
      </c>
    </row>
    <row r="23" spans="1:28" s="13" customFormat="1" x14ac:dyDescent="0.25">
      <c r="A23" s="7">
        <v>11</v>
      </c>
      <c r="B23" s="11"/>
      <c r="C23" s="16"/>
      <c r="D23" s="9"/>
      <c r="E23" s="16"/>
      <c r="F23" s="216" t="str">
        <f t="shared" si="0"/>
        <v>N/A</v>
      </c>
      <c r="G23" s="11"/>
      <c r="AA23" s="13" t="str">
        <f t="shared" si="1"/>
        <v/>
      </c>
      <c r="AB23" s="13" t="str">
        <f>IF(LEN($AA23)=0,"N",IF(LEN($AA23)&gt;1,"Error -- Availability entered in an incorrect format",IF($AA23='Control Panel'!$F$36,$AA23,IF($AA23='Control Panel'!$F$37,$AA23,IF($AA23='Control Panel'!$F$38,$AA23,IF($AA23='Control Panel'!$F$39,$AA23,IF($AA23='Control Panel'!$F$40,$AA23,IF($AA23='Control Panel'!$F$41,$AA23,"Error -- Availability entered in an incorrect format"))))))))</f>
        <v>N</v>
      </c>
    </row>
    <row r="24" spans="1:28" s="13" customFormat="1" x14ac:dyDescent="0.25">
      <c r="A24" s="7">
        <v>12</v>
      </c>
      <c r="B24" s="11"/>
      <c r="C24" s="16"/>
      <c r="D24" s="9"/>
      <c r="E24" s="16"/>
      <c r="F24" s="216" t="str">
        <f t="shared" si="0"/>
        <v>N/A</v>
      </c>
      <c r="G24" s="11"/>
      <c r="AA24" s="13" t="str">
        <f t="shared" si="1"/>
        <v/>
      </c>
      <c r="AB24" s="13" t="str">
        <f>IF(LEN($AA24)=0,"N",IF(LEN($AA24)&gt;1,"Error -- Availability entered in an incorrect format",IF($AA24='Control Panel'!$F$36,$AA24,IF($AA24='Control Panel'!$F$37,$AA24,IF($AA24='Control Panel'!$F$38,$AA24,IF($AA24='Control Panel'!$F$39,$AA24,IF($AA24='Control Panel'!$F$40,$AA24,IF($AA24='Control Panel'!$F$41,$AA24,"Error -- Availability entered in an incorrect format"))))))))</f>
        <v>N</v>
      </c>
    </row>
    <row r="25" spans="1:28" s="15" customFormat="1" x14ac:dyDescent="0.25">
      <c r="A25" s="7">
        <v>13</v>
      </c>
      <c r="B25" s="6"/>
      <c r="C25" s="12"/>
      <c r="D25" s="12"/>
      <c r="E25" s="12"/>
      <c r="F25" s="216" t="str">
        <f t="shared" si="0"/>
        <v>N/A</v>
      </c>
      <c r="G25" s="6"/>
      <c r="AA25" s="15" t="str">
        <f t="shared" si="1"/>
        <v/>
      </c>
      <c r="AB25" s="15" t="str">
        <f>IF(LEN($AA25)=0,"N",IF(LEN($AA25)&gt;1,"Error -- Availability entered in an incorrect format",IF($AA25='Control Panel'!$F$36,$AA25,IF($AA25='Control Panel'!$F$37,$AA25,IF($AA25='Control Panel'!$F$38,$AA25,IF($AA25='Control Panel'!$F$39,$AA25,IF($AA25='Control Panel'!$F$40,$AA25,IF($AA25='Control Panel'!$F$41,$AA25,"Error -- Availability entered in an incorrect format"))))))))</f>
        <v>N</v>
      </c>
    </row>
    <row r="26" spans="1:28" s="15" customFormat="1" x14ac:dyDescent="0.25">
      <c r="A26" s="7">
        <v>14</v>
      </c>
      <c r="B26" s="6"/>
      <c r="C26" s="12"/>
      <c r="D26" s="12"/>
      <c r="E26" s="12"/>
      <c r="F26" s="216" t="str">
        <f t="shared" si="0"/>
        <v>N/A</v>
      </c>
      <c r="G26" s="6"/>
      <c r="AA26" s="15" t="str">
        <f t="shared" si="1"/>
        <v/>
      </c>
      <c r="AB26" s="15" t="str">
        <f>IF(LEN($AA26)=0,"N",IF(LEN($AA26)&gt;1,"Error -- Availability entered in an incorrect format",IF($AA26='Control Panel'!$F$36,$AA26,IF($AA26='Control Panel'!$F$37,$AA26,IF($AA26='Control Panel'!$F$38,$AA26,IF($AA26='Control Panel'!$F$39,$AA26,IF($AA26='Control Panel'!$F$40,$AA26,IF($AA26='Control Panel'!$F$41,$AA26,"Error -- Availability entered in an incorrect format"))))))))</f>
        <v>N</v>
      </c>
    </row>
    <row r="27" spans="1:28" s="15" customFormat="1" x14ac:dyDescent="0.25">
      <c r="A27" s="7">
        <v>15</v>
      </c>
      <c r="B27" s="6"/>
      <c r="C27" s="12"/>
      <c r="D27" s="12"/>
      <c r="E27" s="12"/>
      <c r="F27" s="216" t="str">
        <f t="shared" si="0"/>
        <v>N/A</v>
      </c>
      <c r="G27" s="6"/>
      <c r="AA27" s="15" t="str">
        <f t="shared" si="1"/>
        <v/>
      </c>
      <c r="AB27" s="15" t="str">
        <f>IF(LEN($AA27)=0,"N",IF(LEN($AA27)&gt;1,"Error -- Availability entered in an incorrect format",IF($AA27='Control Panel'!$F$36,$AA27,IF($AA27='Control Panel'!$F$37,$AA27,IF($AA27='Control Panel'!$F$38,$AA27,IF($AA27='Control Panel'!$F$39,$AA27,IF($AA27='Control Panel'!$F$40,$AA27,IF($AA27='Control Panel'!$F$41,$AA27,"Error -- Availability entered in an incorrect format"))))))))</f>
        <v>N</v>
      </c>
    </row>
    <row r="28" spans="1:28" s="15" customFormat="1" x14ac:dyDescent="0.25">
      <c r="A28" s="7">
        <v>16</v>
      </c>
      <c r="B28" s="6"/>
      <c r="C28" s="12"/>
      <c r="D28" s="12"/>
      <c r="E28" s="12"/>
      <c r="F28" s="216" t="str">
        <f t="shared" si="0"/>
        <v>N/A</v>
      </c>
      <c r="G28" s="6"/>
      <c r="AA28" s="15" t="str">
        <f t="shared" si="1"/>
        <v/>
      </c>
      <c r="AB28" s="15" t="str">
        <f>IF(LEN($AA28)=0,"N",IF(LEN($AA28)&gt;1,"Error -- Availability entered in an incorrect format",IF($AA28='Control Panel'!$F$36,$AA28,IF($AA28='Control Panel'!$F$37,$AA28,IF($AA28='Control Panel'!$F$38,$AA28,IF($AA28='Control Panel'!$F$39,$AA28,IF($AA28='Control Panel'!$F$40,$AA28,IF($AA28='Control Panel'!$F$41,$AA28,"Error -- Availability entered in an incorrect format"))))))))</f>
        <v>N</v>
      </c>
    </row>
    <row r="29" spans="1:28" s="15" customFormat="1" x14ac:dyDescent="0.25">
      <c r="A29" s="7">
        <v>17</v>
      </c>
      <c r="B29" s="6"/>
      <c r="C29" s="12"/>
      <c r="D29" s="12"/>
      <c r="E29" s="12"/>
      <c r="F29" s="216" t="str">
        <f t="shared" si="0"/>
        <v>N/A</v>
      </c>
      <c r="G29" s="6"/>
      <c r="AA29" s="15" t="str">
        <f t="shared" si="1"/>
        <v/>
      </c>
      <c r="AB29" s="15" t="str">
        <f>IF(LEN($AA29)=0,"N",IF(LEN($AA29)&gt;1,"Error -- Availability entered in an incorrect format",IF($AA29='Control Panel'!$F$36,$AA29,IF($AA29='Control Panel'!$F$37,$AA29,IF($AA29='Control Panel'!$F$38,$AA29,IF($AA29='Control Panel'!$F$39,$AA29,IF($AA29='Control Panel'!$F$40,$AA29,IF($AA29='Control Panel'!$F$41,$AA29,"Error -- Availability entered in an incorrect format"))))))))</f>
        <v>N</v>
      </c>
    </row>
    <row r="30" spans="1:28" s="15" customFormat="1" x14ac:dyDescent="0.25">
      <c r="A30" s="7">
        <v>18</v>
      </c>
      <c r="B30" s="6"/>
      <c r="C30" s="12"/>
      <c r="D30" s="12"/>
      <c r="E30" s="12"/>
      <c r="F30" s="216" t="str">
        <f t="shared" si="0"/>
        <v>N/A</v>
      </c>
      <c r="G30" s="6"/>
      <c r="AA30" s="15" t="str">
        <f t="shared" si="1"/>
        <v/>
      </c>
      <c r="AB30" s="15" t="str">
        <f>IF(LEN($AA30)=0,"N",IF(LEN($AA30)&gt;1,"Error -- Availability entered in an incorrect format",IF($AA30='Control Panel'!$F$36,$AA30,IF($AA30='Control Panel'!$F$37,$AA30,IF($AA30='Control Panel'!$F$38,$AA30,IF($AA30='Control Panel'!$F$39,$AA30,IF($AA30='Control Panel'!$F$40,$AA30,IF($AA30='Control Panel'!$F$41,$AA30,"Error -- Availability entered in an incorrect format"))))))))</f>
        <v>N</v>
      </c>
    </row>
    <row r="31" spans="1:28" s="15" customFormat="1" x14ac:dyDescent="0.25">
      <c r="A31" s="7">
        <v>19</v>
      </c>
      <c r="B31" s="6"/>
      <c r="C31" s="12"/>
      <c r="D31" s="8"/>
      <c r="E31" s="12"/>
      <c r="F31" s="216" t="str">
        <f t="shared" si="0"/>
        <v>N/A</v>
      </c>
      <c r="G31" s="6"/>
      <c r="AA31" s="15" t="str">
        <f t="shared" si="1"/>
        <v/>
      </c>
      <c r="AB31" s="15" t="str">
        <f>IF(LEN($AA31)=0,"N",IF(LEN($AA31)&gt;1,"Error -- Availability entered in an incorrect format",IF($AA31='Control Panel'!$F$36,$AA31,IF($AA31='Control Panel'!$F$37,$AA31,IF($AA31='Control Panel'!$F$38,$AA31,IF($AA31='Control Panel'!$F$39,$AA31,IF($AA31='Control Panel'!$F$40,$AA31,IF($AA31='Control Panel'!$F$41,$AA31,"Error -- Availability entered in an incorrect format"))))))))</f>
        <v>N</v>
      </c>
    </row>
    <row r="32" spans="1:28" s="15" customFormat="1" x14ac:dyDescent="0.25">
      <c r="A32" s="7">
        <v>20</v>
      </c>
      <c r="B32" s="6"/>
      <c r="C32" s="12"/>
      <c r="D32" s="8"/>
      <c r="E32" s="12"/>
      <c r="F32" s="216" t="str">
        <f t="shared" si="0"/>
        <v>N/A</v>
      </c>
      <c r="G32" s="6"/>
      <c r="AA32" s="15" t="str">
        <f t="shared" si="1"/>
        <v/>
      </c>
      <c r="AB32" s="15" t="str">
        <f>IF(LEN($AA32)=0,"N",IF(LEN($AA32)&gt;1,"Error -- Availability entered in an incorrect format",IF($AA32='Control Panel'!$F$36,$AA32,IF($AA32='Control Panel'!$F$37,$AA32,IF($AA32='Control Panel'!$F$38,$AA32,IF($AA32='Control Panel'!$F$39,$AA32,IF($AA32='Control Panel'!$F$40,$AA32,IF($AA32='Control Panel'!$F$41,$AA32,"Error -- Availability entered in an incorrect format"))))))))</f>
        <v>N</v>
      </c>
    </row>
    <row r="33" spans="1:28" s="15" customFormat="1" x14ac:dyDescent="0.25">
      <c r="A33" s="7">
        <v>21</v>
      </c>
      <c r="B33" s="6"/>
      <c r="C33" s="12"/>
      <c r="D33" s="8"/>
      <c r="E33" s="12"/>
      <c r="F33" s="216" t="str">
        <f t="shared" si="0"/>
        <v>N/A</v>
      </c>
      <c r="G33" s="6"/>
      <c r="AA33" s="15" t="str">
        <f t="shared" si="1"/>
        <v/>
      </c>
      <c r="AB33" s="15" t="str">
        <f>IF(LEN($AA33)=0,"N",IF(LEN($AA33)&gt;1,"Error -- Availability entered in an incorrect format",IF($AA33='Control Panel'!$F$36,$AA33,IF($AA33='Control Panel'!$F$37,$AA33,IF($AA33='Control Panel'!$F$38,$AA33,IF($AA33='Control Panel'!$F$39,$AA33,IF($AA33='Control Panel'!$F$40,$AA33,IF($AA33='Control Panel'!$F$41,$AA33,"Error -- Availability entered in an incorrect format"))))))))</f>
        <v>N</v>
      </c>
    </row>
    <row r="34" spans="1:28" s="15" customFormat="1" x14ac:dyDescent="0.25">
      <c r="A34" s="7">
        <v>22</v>
      </c>
      <c r="B34" s="6"/>
      <c r="C34" s="12"/>
      <c r="D34" s="8"/>
      <c r="E34" s="12"/>
      <c r="F34" s="216" t="str">
        <f t="shared" si="0"/>
        <v>N/A</v>
      </c>
      <c r="G34" s="6"/>
      <c r="AA34" s="15" t="str">
        <f t="shared" si="1"/>
        <v/>
      </c>
      <c r="AB34" s="15" t="str">
        <f>IF(LEN($AA34)=0,"N",IF(LEN($AA34)&gt;1,"Error -- Availability entered in an incorrect format",IF($AA34='Control Panel'!$F$36,$AA34,IF($AA34='Control Panel'!$F$37,$AA34,IF($AA34='Control Panel'!$F$38,$AA34,IF($AA34='Control Panel'!$F$39,$AA34,IF($AA34='Control Panel'!$F$40,$AA34,IF($AA34='Control Panel'!$F$41,$AA34,"Error -- Availability entered in an incorrect format"))))))))</f>
        <v>N</v>
      </c>
    </row>
    <row r="35" spans="1:28" s="15" customFormat="1" x14ac:dyDescent="0.25">
      <c r="A35" s="7">
        <v>23</v>
      </c>
      <c r="B35" s="6"/>
      <c r="C35" s="12"/>
      <c r="D35" s="8"/>
      <c r="E35" s="12"/>
      <c r="F35" s="216" t="str">
        <f t="shared" si="0"/>
        <v>N/A</v>
      </c>
      <c r="G35" s="6"/>
      <c r="AA35" s="15" t="str">
        <f t="shared" si="1"/>
        <v/>
      </c>
      <c r="AB35" s="15" t="str">
        <f>IF(LEN($AA35)=0,"N",IF(LEN($AA35)&gt;1,"Error -- Availability entered in an incorrect format",IF($AA35='Control Panel'!$F$36,$AA35,IF($AA35='Control Panel'!$F$37,$AA35,IF($AA35='Control Panel'!$F$38,$AA35,IF($AA35='Control Panel'!$F$39,$AA35,IF($AA35='Control Panel'!$F$40,$AA35,IF($AA35='Control Panel'!$F$41,$AA35,"Error -- Availability entered in an incorrect format"))))))))</f>
        <v>N</v>
      </c>
    </row>
    <row r="36" spans="1:28" s="15" customFormat="1" x14ac:dyDescent="0.25">
      <c r="A36" s="7">
        <v>24</v>
      </c>
      <c r="B36" s="6"/>
      <c r="C36" s="12"/>
      <c r="D36" s="8"/>
      <c r="E36" s="12"/>
      <c r="F36" s="216" t="str">
        <f t="shared" si="0"/>
        <v>N/A</v>
      </c>
      <c r="G36" s="6"/>
      <c r="AA36" s="15" t="str">
        <f t="shared" si="1"/>
        <v/>
      </c>
      <c r="AB36" s="15" t="str">
        <f>IF(LEN($AA36)=0,"N",IF(LEN($AA36)&gt;1,"Error -- Availability entered in an incorrect format",IF($AA36='Control Panel'!$F$36,$AA36,IF($AA36='Control Panel'!$F$37,$AA36,IF($AA36='Control Panel'!$F$38,$AA36,IF($AA36='Control Panel'!$F$39,$AA36,IF($AA36='Control Panel'!$F$40,$AA36,IF($AA36='Control Panel'!$F$41,$AA36,"Error -- Availability entered in an incorrect format"))))))))</f>
        <v>N</v>
      </c>
    </row>
    <row r="37" spans="1:28" s="15" customFormat="1" x14ac:dyDescent="0.25">
      <c r="A37" s="7">
        <v>25</v>
      </c>
      <c r="B37" s="6"/>
      <c r="C37" s="12"/>
      <c r="D37" s="8"/>
      <c r="E37" s="12"/>
      <c r="F37" s="216" t="str">
        <f t="shared" si="0"/>
        <v>N/A</v>
      </c>
      <c r="G37" s="6"/>
      <c r="AA37" s="15" t="str">
        <f t="shared" si="1"/>
        <v/>
      </c>
      <c r="AB37" s="15" t="str">
        <f>IF(LEN($AA37)=0,"N",IF(LEN($AA37)&gt;1,"Error -- Availability entered in an incorrect format",IF($AA37='Control Panel'!$F$36,$AA37,IF($AA37='Control Panel'!$F$37,$AA37,IF($AA37='Control Panel'!$F$38,$AA37,IF($AA37='Control Panel'!$F$39,$AA37,IF($AA37='Control Panel'!$F$40,$AA37,IF($AA37='Control Panel'!$F$41,$AA37,"Error -- Availability entered in an incorrect format"))))))))</f>
        <v>N</v>
      </c>
    </row>
    <row r="38" spans="1:28" s="15" customFormat="1" x14ac:dyDescent="0.25">
      <c r="A38" s="7">
        <v>26</v>
      </c>
      <c r="B38" s="6"/>
      <c r="C38" s="12"/>
      <c r="D38" s="8"/>
      <c r="E38" s="12"/>
      <c r="F38" s="216" t="str">
        <f t="shared" si="0"/>
        <v>N/A</v>
      </c>
      <c r="G38" s="6"/>
      <c r="AA38" s="15" t="str">
        <f t="shared" si="1"/>
        <v/>
      </c>
      <c r="AB38" s="15" t="str">
        <f>IF(LEN($AA38)=0,"N",IF(LEN($AA38)&gt;1,"Error -- Availability entered in an incorrect format",IF($AA38='Control Panel'!$F$36,$AA38,IF($AA38='Control Panel'!$F$37,$AA38,IF($AA38='Control Panel'!$F$38,$AA38,IF($AA38='Control Panel'!$F$39,$AA38,IF($AA38='Control Panel'!$F$40,$AA38,IF($AA38='Control Panel'!$F$41,$AA38,"Error -- Availability entered in an incorrect format"))))))))</f>
        <v>N</v>
      </c>
    </row>
    <row r="39" spans="1:28" s="15" customFormat="1" x14ac:dyDescent="0.25">
      <c r="A39" s="7">
        <v>27</v>
      </c>
      <c r="B39" s="6"/>
      <c r="C39" s="12"/>
      <c r="D39" s="8"/>
      <c r="E39" s="12"/>
      <c r="F39" s="216" t="str">
        <f t="shared" si="0"/>
        <v>N/A</v>
      </c>
      <c r="G39" s="6"/>
      <c r="AA39" s="15" t="str">
        <f t="shared" si="1"/>
        <v/>
      </c>
      <c r="AB39" s="15" t="str">
        <f>IF(LEN($AA39)=0,"N",IF(LEN($AA39)&gt;1,"Error -- Availability entered in an incorrect format",IF($AA39='Control Panel'!$F$36,$AA39,IF($AA39='Control Panel'!$F$37,$AA39,IF($AA39='Control Panel'!$F$38,$AA39,IF($AA39='Control Panel'!$F$39,$AA39,IF($AA39='Control Panel'!$F$40,$AA39,IF($AA39='Control Panel'!$F$41,$AA39,"Error -- Availability entered in an incorrect format"))))))))</f>
        <v>N</v>
      </c>
    </row>
    <row r="40" spans="1:28" s="15" customFormat="1" x14ac:dyDescent="0.25">
      <c r="A40" s="7">
        <v>28</v>
      </c>
      <c r="B40" s="6"/>
      <c r="C40" s="12"/>
      <c r="D40" s="8"/>
      <c r="E40" s="12"/>
      <c r="F40" s="216" t="str">
        <f t="shared" si="0"/>
        <v>N/A</v>
      </c>
      <c r="G40" s="6"/>
      <c r="AA40" s="15" t="str">
        <f t="shared" si="1"/>
        <v/>
      </c>
      <c r="AB40" s="15" t="str">
        <f>IF(LEN($AA40)=0,"N",IF(LEN($AA40)&gt;1,"Error -- Availability entered in an incorrect format",IF($AA40='Control Panel'!$F$36,$AA40,IF($AA40='Control Panel'!$F$37,$AA40,IF($AA40='Control Panel'!$F$38,$AA40,IF($AA40='Control Panel'!$F$39,$AA40,IF($AA40='Control Panel'!$F$40,$AA40,IF($AA40='Control Panel'!$F$41,$AA40,"Error -- Availability entered in an incorrect format"))))))))</f>
        <v>N</v>
      </c>
    </row>
    <row r="41" spans="1:28" s="15" customFormat="1" x14ac:dyDescent="0.25">
      <c r="A41" s="7">
        <v>29</v>
      </c>
      <c r="B41" s="6"/>
      <c r="C41" s="12"/>
      <c r="D41" s="8"/>
      <c r="E41" s="12"/>
      <c r="F41" s="216" t="str">
        <f t="shared" si="0"/>
        <v>N/A</v>
      </c>
      <c r="G41" s="6"/>
      <c r="AA41" s="15" t="str">
        <f t="shared" si="1"/>
        <v/>
      </c>
      <c r="AB41" s="15" t="str">
        <f>IF(LEN($AA41)=0,"N",IF(LEN($AA41)&gt;1,"Error -- Availability entered in an incorrect format",IF($AA41='Control Panel'!$F$36,$AA41,IF($AA41='Control Panel'!$F$37,$AA41,IF($AA41='Control Panel'!$F$38,$AA41,IF($AA41='Control Panel'!$F$39,$AA41,IF($AA41='Control Panel'!$F$40,$AA41,IF($AA41='Control Panel'!$F$41,$AA41,"Error -- Availability entered in an incorrect format"))))))))</f>
        <v>N</v>
      </c>
    </row>
    <row r="42" spans="1:28" s="15" customFormat="1" x14ac:dyDescent="0.25">
      <c r="A42" s="7">
        <v>30</v>
      </c>
      <c r="B42" s="6"/>
      <c r="C42" s="12"/>
      <c r="D42" s="8"/>
      <c r="E42" s="12"/>
      <c r="F42" s="216" t="str">
        <f t="shared" si="0"/>
        <v>N/A</v>
      </c>
      <c r="G42" s="6"/>
      <c r="AA42" s="15" t="str">
        <f t="shared" si="1"/>
        <v/>
      </c>
      <c r="AB42" s="15" t="str">
        <f>IF(LEN($AA42)=0,"N",IF(LEN($AA42)&gt;1,"Error -- Availability entered in an incorrect format",IF($AA42='Control Panel'!$F$36,$AA42,IF($AA42='Control Panel'!$F$37,$AA42,IF($AA42='Control Panel'!$F$38,$AA42,IF($AA42='Control Panel'!$F$39,$AA42,IF($AA42='Control Panel'!$F$40,$AA42,IF($AA42='Control Panel'!$F$41,$AA42,"Error -- Availability entered in an incorrect format"))))))))</f>
        <v>N</v>
      </c>
    </row>
    <row r="43" spans="1:28" s="15" customFormat="1" x14ac:dyDescent="0.25">
      <c r="A43" s="7">
        <v>31</v>
      </c>
      <c r="B43" s="6"/>
      <c r="C43" s="12"/>
      <c r="D43" s="8"/>
      <c r="E43" s="12"/>
      <c r="F43" s="216" t="str">
        <f t="shared" si="0"/>
        <v>N/A</v>
      </c>
      <c r="G43" s="6"/>
      <c r="AA43" s="15" t="str">
        <f t="shared" si="1"/>
        <v/>
      </c>
      <c r="AB43" s="15" t="str">
        <f>IF(LEN($AA43)=0,"N",IF(LEN($AA43)&gt;1,"Error -- Availability entered in an incorrect format",IF($AA43='Control Panel'!$F$36,$AA43,IF($AA43='Control Panel'!$F$37,$AA43,IF($AA43='Control Panel'!$F$38,$AA43,IF($AA43='Control Panel'!$F$39,$AA43,IF($AA43='Control Panel'!$F$40,$AA43,IF($AA43='Control Panel'!$F$41,$AA43,"Error -- Availability entered in an incorrect format"))))))))</f>
        <v>N</v>
      </c>
    </row>
    <row r="44" spans="1:28" s="15" customFormat="1" x14ac:dyDescent="0.25">
      <c r="A44" s="7">
        <v>32</v>
      </c>
      <c r="B44" s="6"/>
      <c r="C44" s="12"/>
      <c r="D44" s="8"/>
      <c r="E44" s="12"/>
      <c r="F44" s="216" t="str">
        <f t="shared" si="0"/>
        <v>N/A</v>
      </c>
      <c r="G44" s="6"/>
      <c r="AA44" s="15" t="str">
        <f t="shared" si="1"/>
        <v/>
      </c>
      <c r="AB44" s="15" t="str">
        <f>IF(LEN($AA44)=0,"N",IF(LEN($AA44)&gt;1,"Error -- Availability entered in an incorrect format",IF($AA44='Control Panel'!$F$36,$AA44,IF($AA44='Control Panel'!$F$37,$AA44,IF($AA44='Control Panel'!$F$38,$AA44,IF($AA44='Control Panel'!$F$39,$AA44,IF($AA44='Control Panel'!$F$40,$AA44,IF($AA44='Control Panel'!$F$41,$AA44,"Error -- Availability entered in an incorrect format"))))))))</f>
        <v>N</v>
      </c>
    </row>
    <row r="45" spans="1:28" s="15" customFormat="1" x14ac:dyDescent="0.25">
      <c r="A45" s="7">
        <v>33</v>
      </c>
      <c r="B45" s="6"/>
      <c r="C45" s="12"/>
      <c r="D45" s="8"/>
      <c r="E45" s="12"/>
      <c r="F45" s="216" t="str">
        <f t="shared" si="0"/>
        <v>N/A</v>
      </c>
      <c r="G45" s="6"/>
      <c r="AA45" s="15" t="str">
        <f t="shared" si="1"/>
        <v/>
      </c>
      <c r="AB45" s="15" t="str">
        <f>IF(LEN($AA45)=0,"N",IF(LEN($AA45)&gt;1,"Error -- Availability entered in an incorrect format",IF($AA45='Control Panel'!$F$36,$AA45,IF($AA45='Control Panel'!$F$37,$AA45,IF($AA45='Control Panel'!$F$38,$AA45,IF($AA45='Control Panel'!$F$39,$AA45,IF($AA45='Control Panel'!$F$40,$AA45,IF($AA45='Control Panel'!$F$41,$AA45,"Error -- Availability entered in an incorrect format"))))))))</f>
        <v>N</v>
      </c>
    </row>
    <row r="46" spans="1:28" s="15" customFormat="1" x14ac:dyDescent="0.25">
      <c r="A46" s="7">
        <v>34</v>
      </c>
      <c r="B46" s="6"/>
      <c r="C46" s="12"/>
      <c r="D46" s="8"/>
      <c r="E46" s="12"/>
      <c r="F46" s="216" t="str">
        <f t="shared" si="0"/>
        <v>N/A</v>
      </c>
      <c r="G46" s="6"/>
      <c r="AA46" s="15" t="str">
        <f t="shared" si="1"/>
        <v/>
      </c>
      <c r="AB46" s="15" t="str">
        <f>IF(LEN($AA46)=0,"N",IF(LEN($AA46)&gt;1,"Error -- Availability entered in an incorrect format",IF($AA46='Control Panel'!$F$36,$AA46,IF($AA46='Control Panel'!$F$37,$AA46,IF($AA46='Control Panel'!$F$38,$AA46,IF($AA46='Control Panel'!$F$39,$AA46,IF($AA46='Control Panel'!$F$40,$AA46,IF($AA46='Control Panel'!$F$41,$AA46,"Error -- Availability entered in an incorrect format"))))))))</f>
        <v>N</v>
      </c>
    </row>
    <row r="47" spans="1:28" s="15" customFormat="1" x14ac:dyDescent="0.25">
      <c r="A47" s="7">
        <v>35</v>
      </c>
      <c r="B47" s="6"/>
      <c r="C47" s="12"/>
      <c r="D47" s="8"/>
      <c r="E47" s="12"/>
      <c r="F47" s="216" t="str">
        <f t="shared" si="0"/>
        <v>N/A</v>
      </c>
      <c r="G47" s="6"/>
      <c r="AA47" s="15" t="str">
        <f t="shared" si="1"/>
        <v/>
      </c>
      <c r="AB47" s="15" t="str">
        <f>IF(LEN($AA47)=0,"N",IF(LEN($AA47)&gt;1,"Error -- Availability entered in an incorrect format",IF($AA47='Control Panel'!$F$36,$AA47,IF($AA47='Control Panel'!$F$37,$AA47,IF($AA47='Control Panel'!$F$38,$AA47,IF($AA47='Control Panel'!$F$39,$AA47,IF($AA47='Control Panel'!$F$40,$AA47,IF($AA47='Control Panel'!$F$41,$AA47,"Error -- Availability entered in an incorrect format"))))))))</f>
        <v>N</v>
      </c>
    </row>
    <row r="48" spans="1:28" s="15" customFormat="1" x14ac:dyDescent="0.25">
      <c r="A48" s="7">
        <v>36</v>
      </c>
      <c r="B48" s="6"/>
      <c r="C48" s="12"/>
      <c r="D48" s="8"/>
      <c r="E48" s="12"/>
      <c r="F48" s="216" t="str">
        <f t="shared" si="0"/>
        <v>N/A</v>
      </c>
      <c r="G48" s="6"/>
      <c r="AA48" s="15" t="str">
        <f t="shared" si="1"/>
        <v/>
      </c>
      <c r="AB48" s="15" t="str">
        <f>IF(LEN($AA48)=0,"N",IF(LEN($AA48)&gt;1,"Error -- Availability entered in an incorrect format",IF($AA48='Control Panel'!$F$36,$AA48,IF($AA48='Control Panel'!$F$37,$AA48,IF($AA48='Control Panel'!$F$38,$AA48,IF($AA48='Control Panel'!$F$39,$AA48,IF($AA48='Control Panel'!$F$40,$AA48,IF($AA48='Control Panel'!$F$41,$AA48,"Error -- Availability entered in an incorrect format"))))))))</f>
        <v>N</v>
      </c>
    </row>
    <row r="49" spans="1:28" s="15" customFormat="1" x14ac:dyDescent="0.25">
      <c r="A49" s="7">
        <v>37</v>
      </c>
      <c r="B49" s="6"/>
      <c r="C49" s="12"/>
      <c r="D49" s="8"/>
      <c r="E49" s="12"/>
      <c r="F49" s="216" t="str">
        <f t="shared" si="0"/>
        <v>N/A</v>
      </c>
      <c r="G49" s="6"/>
      <c r="AA49" s="15" t="str">
        <f t="shared" si="1"/>
        <v/>
      </c>
      <c r="AB49" s="15" t="str">
        <f>IF(LEN($AA49)=0,"N",IF(LEN($AA49)&gt;1,"Error -- Availability entered in an incorrect format",IF($AA49='Control Panel'!$F$36,$AA49,IF($AA49='Control Panel'!$F$37,$AA49,IF($AA49='Control Panel'!$F$38,$AA49,IF($AA49='Control Panel'!$F$39,$AA49,IF($AA49='Control Panel'!$F$40,$AA49,IF($AA49='Control Panel'!$F$41,$AA49,"Error -- Availability entered in an incorrect format"))))))))</f>
        <v>N</v>
      </c>
    </row>
    <row r="50" spans="1:28" s="15" customFormat="1" x14ac:dyDescent="0.25">
      <c r="A50" s="7">
        <v>38</v>
      </c>
      <c r="B50" s="6"/>
      <c r="C50" s="12"/>
      <c r="D50" s="8"/>
      <c r="E50" s="12"/>
      <c r="F50" s="216" t="str">
        <f t="shared" si="0"/>
        <v>N/A</v>
      </c>
      <c r="G50" s="6"/>
      <c r="AA50" s="15" t="str">
        <f t="shared" si="1"/>
        <v/>
      </c>
      <c r="AB50" s="15" t="str">
        <f>IF(LEN($AA50)=0,"N",IF(LEN($AA50)&gt;1,"Error -- Availability entered in an incorrect format",IF($AA50='Control Panel'!$F$36,$AA50,IF($AA50='Control Panel'!$F$37,$AA50,IF($AA50='Control Panel'!$F$38,$AA50,IF($AA50='Control Panel'!$F$39,$AA50,IF($AA50='Control Panel'!$F$40,$AA50,IF($AA50='Control Panel'!$F$41,$AA50,"Error -- Availability entered in an incorrect format"))))))))</f>
        <v>N</v>
      </c>
    </row>
    <row r="51" spans="1:28" s="15" customFormat="1" x14ac:dyDescent="0.25">
      <c r="A51" s="7">
        <v>39</v>
      </c>
      <c r="B51" s="6"/>
      <c r="C51" s="12"/>
      <c r="D51" s="8"/>
      <c r="E51" s="12"/>
      <c r="F51" s="216" t="str">
        <f t="shared" si="0"/>
        <v>N/A</v>
      </c>
      <c r="G51" s="6"/>
      <c r="AA51" s="15" t="str">
        <f t="shared" si="1"/>
        <v/>
      </c>
      <c r="AB51" s="15" t="str">
        <f>IF(LEN($AA51)=0,"N",IF(LEN($AA51)&gt;1,"Error -- Availability entered in an incorrect format",IF($AA51='Control Panel'!$F$36,$AA51,IF($AA51='Control Panel'!$F$37,$AA51,IF($AA51='Control Panel'!$F$38,$AA51,IF($AA51='Control Panel'!$F$39,$AA51,IF($AA51='Control Panel'!$F$40,$AA51,IF($AA51='Control Panel'!$F$41,$AA51,"Error -- Availability entered in an incorrect format"))))))))</f>
        <v>N</v>
      </c>
    </row>
    <row r="52" spans="1:28" s="15" customFormat="1" x14ac:dyDescent="0.25">
      <c r="A52" s="7">
        <v>40</v>
      </c>
      <c r="B52" s="6"/>
      <c r="C52" s="12"/>
      <c r="D52" s="8"/>
      <c r="E52" s="12"/>
      <c r="F52" s="216" t="str">
        <f t="shared" si="0"/>
        <v>N/A</v>
      </c>
      <c r="G52" s="6"/>
      <c r="AA52" s="15" t="str">
        <f t="shared" si="1"/>
        <v/>
      </c>
      <c r="AB52" s="15" t="str">
        <f>IF(LEN($AA52)=0,"N",IF(LEN($AA52)&gt;1,"Error -- Availability entered in an incorrect format",IF($AA52='Control Panel'!$F$36,$AA52,IF($AA52='Control Panel'!$F$37,$AA52,IF($AA52='Control Panel'!$F$38,$AA52,IF($AA52='Control Panel'!$F$39,$AA52,IF($AA52='Control Panel'!$F$40,$AA52,IF($AA52='Control Panel'!$F$41,$AA52,"Error -- Availability entered in an incorrect format"))))))))</f>
        <v>N</v>
      </c>
    </row>
    <row r="53" spans="1:28" s="15" customFormat="1" x14ac:dyDescent="0.25">
      <c r="A53" s="7">
        <v>41</v>
      </c>
      <c r="B53" s="6"/>
      <c r="C53" s="12"/>
      <c r="D53" s="8"/>
      <c r="E53" s="12"/>
      <c r="F53" s="216" t="str">
        <f t="shared" si="0"/>
        <v>N/A</v>
      </c>
      <c r="G53" s="6"/>
      <c r="AA53" s="15" t="str">
        <f t="shared" si="1"/>
        <v/>
      </c>
      <c r="AB53" s="15" t="str">
        <f>IF(LEN($AA53)=0,"N",IF(LEN($AA53)&gt;1,"Error -- Availability entered in an incorrect format",IF($AA53='Control Panel'!$F$36,$AA53,IF($AA53='Control Panel'!$F$37,$AA53,IF($AA53='Control Panel'!$F$38,$AA53,IF($AA53='Control Panel'!$F$39,$AA53,IF($AA53='Control Panel'!$F$40,$AA53,IF($AA53='Control Panel'!$F$41,$AA53,"Error -- Availability entered in an incorrect format"))))))))</f>
        <v>N</v>
      </c>
    </row>
    <row r="54" spans="1:28" s="15" customFormat="1" x14ac:dyDescent="0.25">
      <c r="A54" s="7">
        <v>42</v>
      </c>
      <c r="B54" s="6"/>
      <c r="C54" s="12"/>
      <c r="D54" s="8"/>
      <c r="E54" s="12"/>
      <c r="F54" s="216" t="str">
        <f t="shared" si="0"/>
        <v>N/A</v>
      </c>
      <c r="G54" s="6"/>
      <c r="AA54" s="15" t="str">
        <f t="shared" si="1"/>
        <v/>
      </c>
      <c r="AB54" s="15" t="str">
        <f>IF(LEN($AA54)=0,"N",IF(LEN($AA54)&gt;1,"Error -- Availability entered in an incorrect format",IF($AA54='Control Panel'!$F$36,$AA54,IF($AA54='Control Panel'!$F$37,$AA54,IF($AA54='Control Panel'!$F$38,$AA54,IF($AA54='Control Panel'!$F$39,$AA54,IF($AA54='Control Panel'!$F$40,$AA54,IF($AA54='Control Panel'!$F$41,$AA54,"Error -- Availability entered in an incorrect format"))))))))</f>
        <v>N</v>
      </c>
    </row>
    <row r="55" spans="1:28" s="15" customFormat="1" x14ac:dyDescent="0.25">
      <c r="A55" s="7">
        <v>43</v>
      </c>
      <c r="B55" s="6"/>
      <c r="C55" s="12"/>
      <c r="D55" s="8"/>
      <c r="E55" s="12"/>
      <c r="F55" s="216" t="str">
        <f t="shared" si="0"/>
        <v>N/A</v>
      </c>
      <c r="G55" s="6"/>
      <c r="AA55" s="15" t="str">
        <f t="shared" si="1"/>
        <v/>
      </c>
      <c r="AB55" s="15" t="str">
        <f>IF(LEN($AA55)=0,"N",IF(LEN($AA55)&gt;1,"Error -- Availability entered in an incorrect format",IF($AA55='Control Panel'!$F$36,$AA55,IF($AA55='Control Panel'!$F$37,$AA55,IF($AA55='Control Panel'!$F$38,$AA55,IF($AA55='Control Panel'!$F$39,$AA55,IF($AA55='Control Panel'!$F$40,$AA55,IF($AA55='Control Panel'!$F$41,$AA55,"Error -- Availability entered in an incorrect format"))))))))</f>
        <v>N</v>
      </c>
    </row>
    <row r="56" spans="1:28" s="15" customFormat="1" x14ac:dyDescent="0.25">
      <c r="A56" s="7">
        <v>44</v>
      </c>
      <c r="B56" s="6"/>
      <c r="C56" s="12"/>
      <c r="D56" s="8"/>
      <c r="E56" s="12"/>
      <c r="F56" s="216" t="str">
        <f t="shared" si="0"/>
        <v>N/A</v>
      </c>
      <c r="G56" s="6"/>
      <c r="AA56" s="15" t="str">
        <f t="shared" si="1"/>
        <v/>
      </c>
      <c r="AB56" s="15" t="str">
        <f>IF(LEN($AA56)=0,"N",IF(LEN($AA56)&gt;1,"Error -- Availability entered in an incorrect format",IF($AA56='Control Panel'!$F$36,$AA56,IF($AA56='Control Panel'!$F$37,$AA56,IF($AA56='Control Panel'!$F$38,$AA56,IF($AA56='Control Panel'!$F$39,$AA56,IF($AA56='Control Panel'!$F$40,$AA56,IF($AA56='Control Panel'!$F$41,$AA56,"Error -- Availability entered in an incorrect format"))))))))</f>
        <v>N</v>
      </c>
    </row>
    <row r="57" spans="1:28" s="15" customFormat="1" x14ac:dyDescent="0.25">
      <c r="A57" s="7">
        <v>45</v>
      </c>
      <c r="B57" s="6"/>
      <c r="C57" s="12"/>
      <c r="D57" s="8"/>
      <c r="E57" s="12"/>
      <c r="F57" s="216" t="str">
        <f t="shared" si="0"/>
        <v>N/A</v>
      </c>
      <c r="G57" s="6"/>
      <c r="AA57" s="15" t="str">
        <f t="shared" si="1"/>
        <v/>
      </c>
      <c r="AB57" s="15" t="str">
        <f>IF(LEN($AA57)=0,"N",IF(LEN($AA57)&gt;1,"Error -- Availability entered in an incorrect format",IF($AA57='Control Panel'!$F$36,$AA57,IF($AA57='Control Panel'!$F$37,$AA57,IF($AA57='Control Panel'!$F$38,$AA57,IF($AA57='Control Panel'!$F$39,$AA57,IF($AA57='Control Panel'!$F$40,$AA57,IF($AA57='Control Panel'!$F$41,$AA57,"Error -- Availability entered in an incorrect format"))))))))</f>
        <v>N</v>
      </c>
    </row>
    <row r="58" spans="1:28" s="15" customFormat="1" x14ac:dyDescent="0.25">
      <c r="A58" s="7">
        <v>46</v>
      </c>
      <c r="B58" s="6"/>
      <c r="C58" s="12"/>
      <c r="D58" s="8"/>
      <c r="E58" s="12"/>
      <c r="F58" s="216" t="str">
        <f t="shared" si="0"/>
        <v>N/A</v>
      </c>
      <c r="G58" s="6"/>
      <c r="AA58" s="15" t="str">
        <f t="shared" si="1"/>
        <v/>
      </c>
      <c r="AB58" s="15" t="str">
        <f>IF(LEN($AA58)=0,"N",IF(LEN($AA58)&gt;1,"Error -- Availability entered in an incorrect format",IF($AA58='Control Panel'!$F$36,$AA58,IF($AA58='Control Panel'!$F$37,$AA58,IF($AA58='Control Panel'!$F$38,$AA58,IF($AA58='Control Panel'!$F$39,$AA58,IF($AA58='Control Panel'!$F$40,$AA58,IF($AA58='Control Panel'!$F$41,$AA58,"Error -- Availability entered in an incorrect format"))))))))</f>
        <v>N</v>
      </c>
    </row>
    <row r="59" spans="1:28" s="15" customFormat="1" x14ac:dyDescent="0.25">
      <c r="A59" s="7">
        <v>47</v>
      </c>
      <c r="B59" s="6"/>
      <c r="C59" s="12"/>
      <c r="D59" s="8"/>
      <c r="E59" s="12"/>
      <c r="F59" s="216" t="str">
        <f t="shared" si="0"/>
        <v>N/A</v>
      </c>
      <c r="G59" s="6"/>
      <c r="AA59" s="15" t="str">
        <f t="shared" si="1"/>
        <v/>
      </c>
      <c r="AB59" s="15" t="str">
        <f>IF(LEN($AA59)=0,"N",IF(LEN($AA59)&gt;1,"Error -- Availability entered in an incorrect format",IF($AA59='Control Panel'!$F$36,$AA59,IF($AA59='Control Panel'!$F$37,$AA59,IF($AA59='Control Panel'!$F$38,$AA59,IF($AA59='Control Panel'!$F$39,$AA59,IF($AA59='Control Panel'!$F$40,$AA59,IF($AA59='Control Panel'!$F$41,$AA59,"Error -- Availability entered in an incorrect format"))))))))</f>
        <v>N</v>
      </c>
    </row>
    <row r="60" spans="1:28" s="15" customFormat="1" x14ac:dyDescent="0.25">
      <c r="A60" s="7">
        <v>48</v>
      </c>
      <c r="B60" s="6"/>
      <c r="C60" s="12"/>
      <c r="D60" s="8"/>
      <c r="E60" s="12"/>
      <c r="F60" s="216" t="str">
        <f t="shared" si="0"/>
        <v>N/A</v>
      </c>
      <c r="G60" s="6"/>
      <c r="AA60" s="15" t="str">
        <f t="shared" si="1"/>
        <v/>
      </c>
      <c r="AB60" s="15" t="str">
        <f>IF(LEN($AA60)=0,"N",IF(LEN($AA60)&gt;1,"Error -- Availability entered in an incorrect format",IF($AA60='Control Panel'!$F$36,$AA60,IF($AA60='Control Panel'!$F$37,$AA60,IF($AA60='Control Panel'!$F$38,$AA60,IF($AA60='Control Panel'!$F$39,$AA60,IF($AA60='Control Panel'!$F$40,$AA60,IF($AA60='Control Panel'!$F$41,$AA60,"Error -- Availability entered in an incorrect format"))))))))</f>
        <v>N</v>
      </c>
    </row>
    <row r="61" spans="1:28" s="15" customFormat="1" x14ac:dyDescent="0.25">
      <c r="A61" s="7">
        <v>49</v>
      </c>
      <c r="B61" s="6"/>
      <c r="C61" s="12"/>
      <c r="D61" s="8"/>
      <c r="E61" s="12"/>
      <c r="F61" s="216" t="str">
        <f t="shared" si="0"/>
        <v>N/A</v>
      </c>
      <c r="G61" s="6"/>
      <c r="AA61" s="15" t="str">
        <f t="shared" si="1"/>
        <v/>
      </c>
      <c r="AB61" s="15" t="str">
        <f>IF(LEN($AA61)=0,"N",IF(LEN($AA61)&gt;1,"Error -- Availability entered in an incorrect format",IF($AA61='Control Panel'!$F$36,$AA61,IF($AA61='Control Panel'!$F$37,$AA61,IF($AA61='Control Panel'!$F$38,$AA61,IF($AA61='Control Panel'!$F$39,$AA61,IF($AA61='Control Panel'!$F$40,$AA61,IF($AA61='Control Panel'!$F$41,$AA61,"Error -- Availability entered in an incorrect format"))))))))</f>
        <v>N</v>
      </c>
    </row>
    <row r="62" spans="1:28" s="15" customFormat="1" x14ac:dyDescent="0.25">
      <c r="A62" s="7">
        <v>50</v>
      </c>
      <c r="B62" s="6"/>
      <c r="C62" s="12"/>
      <c r="D62" s="8"/>
      <c r="E62" s="12"/>
      <c r="F62" s="216" t="str">
        <f t="shared" si="0"/>
        <v>N/A</v>
      </c>
      <c r="G62" s="6"/>
      <c r="AA62" s="15" t="str">
        <f t="shared" si="1"/>
        <v/>
      </c>
      <c r="AB62" s="15" t="str">
        <f>IF(LEN($AA62)=0,"N",IF(LEN($AA62)&gt;1,"Error -- Availability entered in an incorrect format",IF($AA62='Control Panel'!$F$36,$AA62,IF($AA62='Control Panel'!$F$37,$AA62,IF($AA62='Control Panel'!$F$38,$AA62,IF($AA62='Control Panel'!$F$39,$AA62,IF($AA62='Control Panel'!$F$40,$AA62,IF($AA62='Control Panel'!$F$41,$AA62,"Error -- Availability entered in an incorrect format"))))))))</f>
        <v>N</v>
      </c>
    </row>
    <row r="63" spans="1:28" s="15" customFormat="1" x14ac:dyDescent="0.25">
      <c r="A63" s="7">
        <v>51</v>
      </c>
      <c r="B63" s="6"/>
      <c r="C63" s="12"/>
      <c r="D63" s="8"/>
      <c r="E63" s="12"/>
      <c r="F63" s="216" t="str">
        <f t="shared" si="0"/>
        <v>N/A</v>
      </c>
      <c r="G63" s="6"/>
      <c r="AA63" s="15" t="str">
        <f t="shared" si="1"/>
        <v/>
      </c>
      <c r="AB63" s="15" t="str">
        <f>IF(LEN($AA63)=0,"N",IF(LEN($AA63)&gt;1,"Error -- Availability entered in an incorrect format",IF($AA63='Control Panel'!$F$36,$AA63,IF($AA63='Control Panel'!$F$37,$AA63,IF($AA63='Control Panel'!$F$38,$AA63,IF($AA63='Control Panel'!$F$39,$AA63,IF($AA63='Control Panel'!$F$40,$AA63,IF($AA63='Control Panel'!$F$41,$AA63,"Error -- Availability entered in an incorrect format"))))))))</f>
        <v>N</v>
      </c>
    </row>
    <row r="64" spans="1:28" s="15" customFormat="1" x14ac:dyDescent="0.25">
      <c r="A64" s="7">
        <v>52</v>
      </c>
      <c r="B64" s="6"/>
      <c r="C64" s="12"/>
      <c r="D64" s="8"/>
      <c r="E64" s="12"/>
      <c r="F64" s="216" t="str">
        <f t="shared" si="0"/>
        <v>N/A</v>
      </c>
      <c r="G64" s="6"/>
      <c r="AA64" s="15" t="str">
        <f t="shared" si="1"/>
        <v/>
      </c>
      <c r="AB64" s="15" t="str">
        <f>IF(LEN($AA64)=0,"N",IF(LEN($AA64)&gt;1,"Error -- Availability entered in an incorrect format",IF($AA64='Control Panel'!$F$36,$AA64,IF($AA64='Control Panel'!$F$37,$AA64,IF($AA64='Control Panel'!$F$38,$AA64,IF($AA64='Control Panel'!$F$39,$AA64,IF($AA64='Control Panel'!$F$40,$AA64,IF($AA64='Control Panel'!$F$41,$AA64,"Error -- Availability entered in an incorrect format"))))))))</f>
        <v>N</v>
      </c>
    </row>
    <row r="65" spans="1:28" s="15" customFormat="1" x14ac:dyDescent="0.25">
      <c r="A65" s="7">
        <v>53</v>
      </c>
      <c r="B65" s="6"/>
      <c r="C65" s="12"/>
      <c r="D65" s="8"/>
      <c r="E65" s="12"/>
      <c r="F65" s="216" t="str">
        <f t="shared" si="0"/>
        <v>N/A</v>
      </c>
      <c r="G65" s="6"/>
      <c r="AA65" s="15" t="str">
        <f t="shared" si="1"/>
        <v/>
      </c>
      <c r="AB65" s="15" t="str">
        <f>IF(LEN($AA65)=0,"N",IF(LEN($AA65)&gt;1,"Error -- Availability entered in an incorrect format",IF($AA65='Control Panel'!$F$36,$AA65,IF($AA65='Control Panel'!$F$37,$AA65,IF($AA65='Control Panel'!$F$38,$AA65,IF($AA65='Control Panel'!$F$39,$AA65,IF($AA65='Control Panel'!$F$40,$AA65,IF($AA65='Control Panel'!$F$41,$AA65,"Error -- Availability entered in an incorrect format"))))))))</f>
        <v>N</v>
      </c>
    </row>
    <row r="66" spans="1:28" s="15" customFormat="1" x14ac:dyDescent="0.25">
      <c r="A66" s="7">
        <v>54</v>
      </c>
      <c r="B66" s="6"/>
      <c r="C66" s="12"/>
      <c r="D66" s="8"/>
      <c r="E66" s="12"/>
      <c r="F66" s="216" t="str">
        <f t="shared" si="0"/>
        <v>N/A</v>
      </c>
      <c r="G66" s="6"/>
      <c r="AA66" s="15" t="str">
        <f t="shared" si="1"/>
        <v/>
      </c>
      <c r="AB66" s="15" t="str">
        <f>IF(LEN($AA66)=0,"N",IF(LEN($AA66)&gt;1,"Error -- Availability entered in an incorrect format",IF($AA66='Control Panel'!$F$36,$AA66,IF($AA66='Control Panel'!$F$37,$AA66,IF($AA66='Control Panel'!$F$38,$AA66,IF($AA66='Control Panel'!$F$39,$AA66,IF($AA66='Control Panel'!$F$40,$AA66,IF($AA66='Control Panel'!$F$41,$AA66,"Error -- Availability entered in an incorrect format"))))))))</f>
        <v>N</v>
      </c>
    </row>
    <row r="67" spans="1:28" s="15" customFormat="1" x14ac:dyDescent="0.25">
      <c r="A67" s="7">
        <v>55</v>
      </c>
      <c r="B67" s="6"/>
      <c r="C67" s="12"/>
      <c r="D67" s="8"/>
      <c r="E67" s="12"/>
      <c r="F67" s="216" t="str">
        <f t="shared" si="0"/>
        <v>N/A</v>
      </c>
      <c r="G67" s="6"/>
      <c r="AA67" s="15" t="str">
        <f t="shared" si="1"/>
        <v/>
      </c>
      <c r="AB67" s="15" t="str">
        <f>IF(LEN($AA67)=0,"N",IF(LEN($AA67)&gt;1,"Error -- Availability entered in an incorrect format",IF($AA67='Control Panel'!$F$36,$AA67,IF($AA67='Control Panel'!$F$37,$AA67,IF($AA67='Control Panel'!$F$38,$AA67,IF($AA67='Control Panel'!$F$39,$AA67,IF($AA67='Control Panel'!$F$40,$AA67,IF($AA67='Control Panel'!$F$41,$AA67,"Error -- Availability entered in an incorrect format"))))))))</f>
        <v>N</v>
      </c>
    </row>
    <row r="68" spans="1:28" s="15" customFormat="1" x14ac:dyDescent="0.25">
      <c r="A68" s="7">
        <v>56</v>
      </c>
      <c r="B68" s="6"/>
      <c r="C68" s="12"/>
      <c r="D68" s="8"/>
      <c r="E68" s="12"/>
      <c r="F68" s="216" t="str">
        <f t="shared" si="0"/>
        <v>N/A</v>
      </c>
      <c r="G68" s="6"/>
      <c r="AA68" s="15" t="str">
        <f t="shared" si="1"/>
        <v/>
      </c>
      <c r="AB68" s="15" t="str">
        <f>IF(LEN($AA68)=0,"N",IF(LEN($AA68)&gt;1,"Error -- Availability entered in an incorrect format",IF($AA68='Control Panel'!$F$36,$AA68,IF($AA68='Control Panel'!$F$37,$AA68,IF($AA68='Control Panel'!$F$38,$AA68,IF($AA68='Control Panel'!$F$39,$AA68,IF($AA68='Control Panel'!$F$40,$AA68,IF($AA68='Control Panel'!$F$41,$AA68,"Error -- Availability entered in an incorrect format"))))))))</f>
        <v>N</v>
      </c>
    </row>
    <row r="69" spans="1:28" s="15" customFormat="1" x14ac:dyDescent="0.25">
      <c r="A69" s="7">
        <v>57</v>
      </c>
      <c r="B69" s="6"/>
      <c r="C69" s="12"/>
      <c r="D69" s="8"/>
      <c r="E69" s="12"/>
      <c r="F69" s="216" t="str">
        <f t="shared" si="0"/>
        <v>N/A</v>
      </c>
      <c r="G69" s="6"/>
      <c r="AA69" s="15" t="str">
        <f t="shared" si="1"/>
        <v/>
      </c>
      <c r="AB69" s="15" t="str">
        <f>IF(LEN($AA69)=0,"N",IF(LEN($AA69)&gt;1,"Error -- Availability entered in an incorrect format",IF($AA69='Control Panel'!$F$36,$AA69,IF($AA69='Control Panel'!$F$37,$AA69,IF($AA69='Control Panel'!$F$38,$AA69,IF($AA69='Control Panel'!$F$39,$AA69,IF($AA69='Control Panel'!$F$40,$AA69,IF($AA69='Control Panel'!$F$41,$AA69,"Error -- Availability entered in an incorrect format"))))))))</f>
        <v>N</v>
      </c>
    </row>
    <row r="70" spans="1:28" s="15" customFormat="1" x14ac:dyDescent="0.25">
      <c r="A70" s="7">
        <v>58</v>
      </c>
      <c r="B70" s="6"/>
      <c r="C70" s="12"/>
      <c r="D70" s="8"/>
      <c r="E70" s="12"/>
      <c r="F70" s="216" t="str">
        <f t="shared" si="0"/>
        <v>N/A</v>
      </c>
      <c r="G70" s="6"/>
      <c r="AA70" s="15" t="str">
        <f t="shared" si="1"/>
        <v/>
      </c>
      <c r="AB70" s="15" t="str">
        <f>IF(LEN($AA70)=0,"N",IF(LEN($AA70)&gt;1,"Error -- Availability entered in an incorrect format",IF($AA70='Control Panel'!$F$36,$AA70,IF($AA70='Control Panel'!$F$37,$AA70,IF($AA70='Control Panel'!$F$38,$AA70,IF($AA70='Control Panel'!$F$39,$AA70,IF($AA70='Control Panel'!$F$40,$AA70,IF($AA70='Control Panel'!$F$41,$AA70,"Error -- Availability entered in an incorrect format"))))))))</f>
        <v>N</v>
      </c>
    </row>
    <row r="71" spans="1:28" s="15" customFormat="1" x14ac:dyDescent="0.25">
      <c r="A71" s="7">
        <v>59</v>
      </c>
      <c r="B71" s="6"/>
      <c r="C71" s="12"/>
      <c r="D71" s="8"/>
      <c r="E71" s="12"/>
      <c r="F71" s="216" t="str">
        <f t="shared" si="0"/>
        <v>N/A</v>
      </c>
      <c r="G71" s="6"/>
      <c r="AA71" s="15" t="str">
        <f t="shared" si="1"/>
        <v/>
      </c>
      <c r="AB71" s="15" t="str">
        <f>IF(LEN($AA71)=0,"N",IF(LEN($AA71)&gt;1,"Error -- Availability entered in an incorrect format",IF($AA71='Control Panel'!$F$36,$AA71,IF($AA71='Control Panel'!$F$37,$AA71,IF($AA71='Control Panel'!$F$38,$AA71,IF($AA71='Control Panel'!$F$39,$AA71,IF($AA71='Control Panel'!$F$40,$AA71,IF($AA71='Control Panel'!$F$41,$AA71,"Error -- Availability entered in an incorrect format"))))))))</f>
        <v>N</v>
      </c>
    </row>
    <row r="72" spans="1:28" s="15" customFormat="1" x14ac:dyDescent="0.25">
      <c r="A72" s="7">
        <v>60</v>
      </c>
      <c r="B72" s="6"/>
      <c r="C72" s="12"/>
      <c r="D72" s="8"/>
      <c r="E72" s="12"/>
      <c r="F72" s="216" t="str">
        <f t="shared" si="0"/>
        <v>N/A</v>
      </c>
      <c r="G72" s="6"/>
      <c r="AA72" s="15" t="str">
        <f t="shared" si="1"/>
        <v/>
      </c>
      <c r="AB72" s="15" t="str">
        <f>IF(LEN($AA72)=0,"N",IF(LEN($AA72)&gt;1,"Error -- Availability entered in an incorrect format",IF($AA72='Control Panel'!$F$36,$AA72,IF($AA72='Control Panel'!$F$37,$AA72,IF($AA72='Control Panel'!$F$38,$AA72,IF($AA72='Control Panel'!$F$39,$AA72,IF($AA72='Control Panel'!$F$40,$AA72,IF($AA72='Control Panel'!$F$41,$AA72,"Error -- Availability entered in an incorrect format"))))))))</f>
        <v>N</v>
      </c>
    </row>
    <row r="73" spans="1:28" s="15" customFormat="1" x14ac:dyDescent="0.25">
      <c r="A73" s="7">
        <v>61</v>
      </c>
      <c r="B73" s="6"/>
      <c r="C73" s="12"/>
      <c r="D73" s="8"/>
      <c r="E73" s="12"/>
      <c r="F73" s="216" t="str">
        <f t="shared" si="0"/>
        <v>N/A</v>
      </c>
      <c r="G73" s="6"/>
      <c r="AA73" s="15" t="str">
        <f t="shared" si="1"/>
        <v/>
      </c>
      <c r="AB73" s="15" t="str">
        <f>IF(LEN($AA73)=0,"N",IF(LEN($AA73)&gt;1,"Error -- Availability entered in an incorrect format",IF($AA73='Control Panel'!$F$36,$AA73,IF($AA73='Control Panel'!$F$37,$AA73,IF($AA73='Control Panel'!$F$38,$AA73,IF($AA73='Control Panel'!$F$39,$AA73,IF($AA73='Control Panel'!$F$40,$AA73,IF($AA73='Control Panel'!$F$41,$AA73,"Error -- Availability entered in an incorrect format"))))))))</f>
        <v>N</v>
      </c>
    </row>
    <row r="74" spans="1:28" s="15" customFormat="1" x14ac:dyDescent="0.25">
      <c r="A74" s="7">
        <v>62</v>
      </c>
      <c r="B74" s="6"/>
      <c r="C74" s="12"/>
      <c r="D74" s="8"/>
      <c r="E74" s="12"/>
      <c r="F74" s="216" t="str">
        <f t="shared" si="0"/>
        <v>N/A</v>
      </c>
      <c r="G74" s="6"/>
      <c r="AA74" s="15" t="str">
        <f t="shared" si="1"/>
        <v/>
      </c>
      <c r="AB74" s="15" t="str">
        <f>IF(LEN($AA74)=0,"N",IF(LEN($AA74)&gt;1,"Error -- Availability entered in an incorrect format",IF($AA74='Control Panel'!$F$36,$AA74,IF($AA74='Control Panel'!$F$37,$AA74,IF($AA74='Control Panel'!$F$38,$AA74,IF($AA74='Control Panel'!$F$39,$AA74,IF($AA74='Control Panel'!$F$40,$AA74,IF($AA74='Control Panel'!$F$41,$AA74,"Error -- Availability entered in an incorrect format"))))))))</f>
        <v>N</v>
      </c>
    </row>
    <row r="75" spans="1:28" s="15" customFormat="1" x14ac:dyDescent="0.25">
      <c r="A75" s="7">
        <v>63</v>
      </c>
      <c r="B75" s="6"/>
      <c r="C75" s="12"/>
      <c r="D75" s="8"/>
      <c r="E75" s="12"/>
      <c r="F75" s="216" t="str">
        <f t="shared" si="0"/>
        <v>N/A</v>
      </c>
      <c r="G75" s="6"/>
      <c r="AA75" s="15" t="str">
        <f t="shared" si="1"/>
        <v/>
      </c>
      <c r="AB75" s="15" t="str">
        <f>IF(LEN($AA75)=0,"N",IF(LEN($AA75)&gt;1,"Error -- Availability entered in an incorrect format",IF($AA75='Control Panel'!$F$36,$AA75,IF($AA75='Control Panel'!$F$37,$AA75,IF($AA75='Control Panel'!$F$38,$AA75,IF($AA75='Control Panel'!$F$39,$AA75,IF($AA75='Control Panel'!$F$40,$AA75,IF($AA75='Control Panel'!$F$41,$AA75,"Error -- Availability entered in an incorrect format"))))))))</f>
        <v>N</v>
      </c>
    </row>
    <row r="76" spans="1:28" s="15" customFormat="1" x14ac:dyDescent="0.25">
      <c r="A76" s="7">
        <v>64</v>
      </c>
      <c r="B76" s="6"/>
      <c r="C76" s="12"/>
      <c r="D76" s="8"/>
      <c r="E76" s="12"/>
      <c r="F76" s="216" t="str">
        <f t="shared" si="0"/>
        <v>N/A</v>
      </c>
      <c r="G76" s="6"/>
      <c r="AA76" s="15" t="str">
        <f t="shared" si="1"/>
        <v/>
      </c>
      <c r="AB76" s="15" t="str">
        <f>IF(LEN($AA76)=0,"N",IF(LEN($AA76)&gt;1,"Error -- Availability entered in an incorrect format",IF($AA76='Control Panel'!$F$36,$AA76,IF($AA76='Control Panel'!$F$37,$AA76,IF($AA76='Control Panel'!$F$38,$AA76,IF($AA76='Control Panel'!$F$39,$AA76,IF($AA76='Control Panel'!$F$40,$AA76,IF($AA76='Control Panel'!$F$41,$AA76,"Error -- Availability entered in an incorrect format"))))))))</f>
        <v>N</v>
      </c>
    </row>
    <row r="77" spans="1:28" s="15" customFormat="1" x14ac:dyDescent="0.25">
      <c r="A77" s="7">
        <v>65</v>
      </c>
      <c r="B77" s="6"/>
      <c r="C77" s="12"/>
      <c r="D77" s="8"/>
      <c r="E77" s="12"/>
      <c r="F77" s="216" t="str">
        <f t="shared" si="0"/>
        <v>N/A</v>
      </c>
      <c r="G77" s="6"/>
      <c r="AA77" s="15" t="str">
        <f t="shared" si="1"/>
        <v/>
      </c>
      <c r="AB77" s="15" t="str">
        <f>IF(LEN($AA77)=0,"N",IF(LEN($AA77)&gt;1,"Error -- Availability entered in an incorrect format",IF($AA77='Control Panel'!$F$36,$AA77,IF($AA77='Control Panel'!$F$37,$AA77,IF($AA77='Control Panel'!$F$38,$AA77,IF($AA77='Control Panel'!$F$39,$AA77,IF($AA77='Control Panel'!$F$40,$AA77,IF($AA77='Control Panel'!$F$41,$AA77,"Error -- Availability entered in an incorrect format"))))))))</f>
        <v>N</v>
      </c>
    </row>
    <row r="78" spans="1:28" s="15" customFormat="1" x14ac:dyDescent="0.25">
      <c r="A78" s="7">
        <v>66</v>
      </c>
      <c r="B78" s="6"/>
      <c r="C78" s="12"/>
      <c r="D78" s="8"/>
      <c r="E78" s="12"/>
      <c r="F78" s="216" t="str">
        <f t="shared" ref="F78:F141" si="2">IF($D$10=$A$9,"N/A",$D$10)</f>
        <v>N/A</v>
      </c>
      <c r="G78" s="6"/>
      <c r="AA78" s="15" t="str">
        <f t="shared" ref="AA78:AA141" si="3">TRIM($D78)</f>
        <v/>
      </c>
      <c r="AB78" s="15" t="str">
        <f>IF(LEN($AA78)=0,"N",IF(LEN($AA78)&gt;1,"Error -- Availability entered in an incorrect format",IF($AA78='Control Panel'!$F$36,$AA78,IF($AA78='Control Panel'!$F$37,$AA78,IF($AA78='Control Panel'!$F$38,$AA78,IF($AA78='Control Panel'!$F$39,$AA78,IF($AA78='Control Panel'!$F$40,$AA78,IF($AA78='Control Panel'!$F$41,$AA78,"Error -- Availability entered in an incorrect format"))))))))</f>
        <v>N</v>
      </c>
    </row>
    <row r="79" spans="1:28" s="15" customFormat="1" x14ac:dyDescent="0.25">
      <c r="A79" s="7">
        <v>67</v>
      </c>
      <c r="B79" s="6"/>
      <c r="C79" s="12"/>
      <c r="D79" s="8"/>
      <c r="E79" s="12"/>
      <c r="F79" s="216" t="str">
        <f t="shared" si="2"/>
        <v>N/A</v>
      </c>
      <c r="G79" s="6"/>
      <c r="AA79" s="15" t="str">
        <f t="shared" si="3"/>
        <v/>
      </c>
      <c r="AB79" s="15" t="str">
        <f>IF(LEN($AA79)=0,"N",IF(LEN($AA79)&gt;1,"Error -- Availability entered in an incorrect format",IF($AA79='Control Panel'!$F$36,$AA79,IF($AA79='Control Panel'!$F$37,$AA79,IF($AA79='Control Panel'!$F$38,$AA79,IF($AA79='Control Panel'!$F$39,$AA79,IF($AA79='Control Panel'!$F$40,$AA79,IF($AA79='Control Panel'!$F$41,$AA79,"Error -- Availability entered in an incorrect format"))))))))</f>
        <v>N</v>
      </c>
    </row>
    <row r="80" spans="1:28" s="15" customFormat="1" x14ac:dyDescent="0.25">
      <c r="A80" s="7">
        <v>68</v>
      </c>
      <c r="B80" s="6"/>
      <c r="C80" s="12"/>
      <c r="D80" s="8"/>
      <c r="E80" s="12"/>
      <c r="F80" s="216" t="str">
        <f t="shared" si="2"/>
        <v>N/A</v>
      </c>
      <c r="G80" s="6"/>
      <c r="AA80" s="15" t="str">
        <f t="shared" si="3"/>
        <v/>
      </c>
      <c r="AB80" s="15" t="str">
        <f>IF(LEN($AA80)=0,"N",IF(LEN($AA80)&gt;1,"Error -- Availability entered in an incorrect format",IF($AA80='Control Panel'!$F$36,$AA80,IF($AA80='Control Panel'!$F$37,$AA80,IF($AA80='Control Panel'!$F$38,$AA80,IF($AA80='Control Panel'!$F$39,$AA80,IF($AA80='Control Panel'!$F$40,$AA80,IF($AA80='Control Panel'!$F$41,$AA80,"Error -- Availability entered in an incorrect format"))))))))</f>
        <v>N</v>
      </c>
    </row>
    <row r="81" spans="1:28" s="15" customFormat="1" x14ac:dyDescent="0.25">
      <c r="A81" s="7">
        <v>69</v>
      </c>
      <c r="B81" s="6"/>
      <c r="C81" s="12"/>
      <c r="D81" s="8"/>
      <c r="E81" s="12"/>
      <c r="F81" s="216" t="str">
        <f t="shared" si="2"/>
        <v>N/A</v>
      </c>
      <c r="G81" s="6"/>
      <c r="AA81" s="15" t="str">
        <f t="shared" si="3"/>
        <v/>
      </c>
      <c r="AB81" s="15" t="str">
        <f>IF(LEN($AA81)=0,"N",IF(LEN($AA81)&gt;1,"Error -- Availability entered in an incorrect format",IF($AA81='Control Panel'!$F$36,$AA81,IF($AA81='Control Panel'!$F$37,$AA81,IF($AA81='Control Panel'!$F$38,$AA81,IF($AA81='Control Panel'!$F$39,$AA81,IF($AA81='Control Panel'!$F$40,$AA81,IF($AA81='Control Panel'!$F$41,$AA81,"Error -- Availability entered in an incorrect format"))))))))</f>
        <v>N</v>
      </c>
    </row>
    <row r="82" spans="1:28" s="15" customFormat="1" x14ac:dyDescent="0.25">
      <c r="A82" s="7">
        <v>70</v>
      </c>
      <c r="B82" s="6"/>
      <c r="C82" s="12"/>
      <c r="D82" s="8"/>
      <c r="E82" s="12"/>
      <c r="F82" s="216" t="str">
        <f t="shared" si="2"/>
        <v>N/A</v>
      </c>
      <c r="G82" s="6"/>
      <c r="AA82" s="15" t="str">
        <f t="shared" si="3"/>
        <v/>
      </c>
      <c r="AB82" s="15" t="str">
        <f>IF(LEN($AA82)=0,"N",IF(LEN($AA82)&gt;1,"Error -- Availability entered in an incorrect format",IF($AA82='Control Panel'!$F$36,$AA82,IF($AA82='Control Panel'!$F$37,$AA82,IF($AA82='Control Panel'!$F$38,$AA82,IF($AA82='Control Panel'!$F$39,$AA82,IF($AA82='Control Panel'!$F$40,$AA82,IF($AA82='Control Panel'!$F$41,$AA82,"Error -- Availability entered in an incorrect format"))))))))</f>
        <v>N</v>
      </c>
    </row>
    <row r="83" spans="1:28" s="15" customFormat="1" x14ac:dyDescent="0.25">
      <c r="A83" s="7">
        <v>71</v>
      </c>
      <c r="B83" s="6"/>
      <c r="C83" s="12"/>
      <c r="D83" s="8"/>
      <c r="E83" s="12"/>
      <c r="F83" s="216" t="str">
        <f t="shared" si="2"/>
        <v>N/A</v>
      </c>
      <c r="G83" s="6"/>
      <c r="AA83" s="15" t="str">
        <f t="shared" si="3"/>
        <v/>
      </c>
      <c r="AB83" s="15" t="str">
        <f>IF(LEN($AA83)=0,"N",IF(LEN($AA83)&gt;1,"Error -- Availability entered in an incorrect format",IF($AA83='Control Panel'!$F$36,$AA83,IF($AA83='Control Panel'!$F$37,$AA83,IF($AA83='Control Panel'!$F$38,$AA83,IF($AA83='Control Panel'!$F$39,$AA83,IF($AA83='Control Panel'!$F$40,$AA83,IF($AA83='Control Panel'!$F$41,$AA83,"Error -- Availability entered in an incorrect format"))))))))</f>
        <v>N</v>
      </c>
    </row>
    <row r="84" spans="1:28" s="15" customFormat="1" x14ac:dyDescent="0.25">
      <c r="A84" s="7">
        <v>72</v>
      </c>
      <c r="B84" s="6"/>
      <c r="C84" s="12"/>
      <c r="D84" s="8"/>
      <c r="E84" s="12"/>
      <c r="F84" s="216" t="str">
        <f t="shared" si="2"/>
        <v>N/A</v>
      </c>
      <c r="G84" s="6"/>
      <c r="AA84" s="15" t="str">
        <f t="shared" si="3"/>
        <v/>
      </c>
      <c r="AB84" s="15" t="str">
        <f>IF(LEN($AA84)=0,"N",IF(LEN($AA84)&gt;1,"Error -- Availability entered in an incorrect format",IF($AA84='Control Panel'!$F$36,$AA84,IF($AA84='Control Panel'!$F$37,$AA84,IF($AA84='Control Panel'!$F$38,$AA84,IF($AA84='Control Panel'!$F$39,$AA84,IF($AA84='Control Panel'!$F$40,$AA84,IF($AA84='Control Panel'!$F$41,$AA84,"Error -- Availability entered in an incorrect format"))))))))</f>
        <v>N</v>
      </c>
    </row>
    <row r="85" spans="1:28" s="15" customFormat="1" x14ac:dyDescent="0.25">
      <c r="A85" s="7">
        <v>73</v>
      </c>
      <c r="B85" s="6"/>
      <c r="C85" s="12"/>
      <c r="D85" s="8"/>
      <c r="E85" s="12"/>
      <c r="F85" s="216" t="str">
        <f t="shared" si="2"/>
        <v>N/A</v>
      </c>
      <c r="G85" s="6"/>
      <c r="AA85" s="15" t="str">
        <f t="shared" si="3"/>
        <v/>
      </c>
      <c r="AB85" s="15" t="str">
        <f>IF(LEN($AA85)=0,"N",IF(LEN($AA85)&gt;1,"Error -- Availability entered in an incorrect format",IF($AA85='Control Panel'!$F$36,$AA85,IF($AA85='Control Panel'!$F$37,$AA85,IF($AA85='Control Panel'!$F$38,$AA85,IF($AA85='Control Panel'!$F$39,$AA85,IF($AA85='Control Panel'!$F$40,$AA85,IF($AA85='Control Panel'!$F$41,$AA85,"Error -- Availability entered in an incorrect format"))))))))</f>
        <v>N</v>
      </c>
    </row>
    <row r="86" spans="1:28" s="15" customFormat="1" x14ac:dyDescent="0.25">
      <c r="A86" s="7">
        <v>74</v>
      </c>
      <c r="B86" s="6"/>
      <c r="C86" s="12"/>
      <c r="D86" s="8"/>
      <c r="E86" s="12"/>
      <c r="F86" s="216" t="str">
        <f t="shared" si="2"/>
        <v>N/A</v>
      </c>
      <c r="G86" s="6"/>
      <c r="AA86" s="15" t="str">
        <f t="shared" si="3"/>
        <v/>
      </c>
      <c r="AB86" s="15" t="str">
        <f>IF(LEN($AA86)=0,"N",IF(LEN($AA86)&gt;1,"Error -- Availability entered in an incorrect format",IF($AA86='Control Panel'!$F$36,$AA86,IF($AA86='Control Panel'!$F$37,$AA86,IF($AA86='Control Panel'!$F$38,$AA86,IF($AA86='Control Panel'!$F$39,$AA86,IF($AA86='Control Panel'!$F$40,$AA86,IF($AA86='Control Panel'!$F$41,$AA86,"Error -- Availability entered in an incorrect format"))))))))</f>
        <v>N</v>
      </c>
    </row>
    <row r="87" spans="1:28" s="15" customFormat="1" x14ac:dyDescent="0.25">
      <c r="A87" s="7">
        <v>75</v>
      </c>
      <c r="B87" s="6"/>
      <c r="C87" s="12"/>
      <c r="D87" s="8"/>
      <c r="E87" s="12"/>
      <c r="F87" s="216" t="str">
        <f t="shared" si="2"/>
        <v>N/A</v>
      </c>
      <c r="G87" s="6"/>
      <c r="AA87" s="15" t="str">
        <f t="shared" si="3"/>
        <v/>
      </c>
      <c r="AB87" s="15" t="str">
        <f>IF(LEN($AA87)=0,"N",IF(LEN($AA87)&gt;1,"Error -- Availability entered in an incorrect format",IF($AA87='Control Panel'!$F$36,$AA87,IF($AA87='Control Panel'!$F$37,$AA87,IF($AA87='Control Panel'!$F$38,$AA87,IF($AA87='Control Panel'!$F$39,$AA87,IF($AA87='Control Panel'!$F$40,$AA87,IF($AA87='Control Panel'!$F$41,$AA87,"Error -- Availability entered in an incorrect format"))))))))</f>
        <v>N</v>
      </c>
    </row>
    <row r="88" spans="1:28" s="15" customFormat="1" x14ac:dyDescent="0.25">
      <c r="A88" s="7">
        <v>76</v>
      </c>
      <c r="B88" s="6"/>
      <c r="C88" s="12"/>
      <c r="D88" s="8"/>
      <c r="E88" s="12"/>
      <c r="F88" s="216" t="str">
        <f t="shared" si="2"/>
        <v>N/A</v>
      </c>
      <c r="G88" s="6"/>
      <c r="AA88" s="15" t="str">
        <f t="shared" si="3"/>
        <v/>
      </c>
      <c r="AB88" s="15" t="str">
        <f>IF(LEN($AA88)=0,"N",IF(LEN($AA88)&gt;1,"Error -- Availability entered in an incorrect format",IF($AA88='Control Panel'!$F$36,$AA88,IF($AA88='Control Panel'!$F$37,$AA88,IF($AA88='Control Panel'!$F$38,$AA88,IF($AA88='Control Panel'!$F$39,$AA88,IF($AA88='Control Panel'!$F$40,$AA88,IF($AA88='Control Panel'!$F$41,$AA88,"Error -- Availability entered in an incorrect format"))))))))</f>
        <v>N</v>
      </c>
    </row>
    <row r="89" spans="1:28" s="15" customFormat="1" x14ac:dyDescent="0.25">
      <c r="A89" s="7">
        <v>77</v>
      </c>
      <c r="B89" s="6"/>
      <c r="C89" s="12"/>
      <c r="D89" s="8"/>
      <c r="E89" s="12"/>
      <c r="F89" s="216" t="str">
        <f t="shared" si="2"/>
        <v>N/A</v>
      </c>
      <c r="G89" s="6"/>
      <c r="AA89" s="15" t="str">
        <f t="shared" si="3"/>
        <v/>
      </c>
      <c r="AB89" s="15" t="str">
        <f>IF(LEN($AA89)=0,"N",IF(LEN($AA89)&gt;1,"Error -- Availability entered in an incorrect format",IF($AA89='Control Panel'!$F$36,$AA89,IF($AA89='Control Panel'!$F$37,$AA89,IF($AA89='Control Panel'!$F$38,$AA89,IF($AA89='Control Panel'!$F$39,$AA89,IF($AA89='Control Panel'!$F$40,$AA89,IF($AA89='Control Panel'!$F$41,$AA89,"Error -- Availability entered in an incorrect format"))))))))</f>
        <v>N</v>
      </c>
    </row>
    <row r="90" spans="1:28" s="15" customFormat="1" x14ac:dyDescent="0.25">
      <c r="A90" s="7">
        <v>78</v>
      </c>
      <c r="B90" s="6"/>
      <c r="C90" s="12"/>
      <c r="D90" s="8"/>
      <c r="E90" s="12"/>
      <c r="F90" s="216" t="str">
        <f t="shared" si="2"/>
        <v>N/A</v>
      </c>
      <c r="G90" s="6"/>
      <c r="AA90" s="15" t="str">
        <f t="shared" si="3"/>
        <v/>
      </c>
      <c r="AB90" s="15" t="str">
        <f>IF(LEN($AA90)=0,"N",IF(LEN($AA90)&gt;1,"Error -- Availability entered in an incorrect format",IF($AA90='Control Panel'!$F$36,$AA90,IF($AA90='Control Panel'!$F$37,$AA90,IF($AA90='Control Panel'!$F$38,$AA90,IF($AA90='Control Panel'!$F$39,$AA90,IF($AA90='Control Panel'!$F$40,$AA90,IF($AA90='Control Panel'!$F$41,$AA90,"Error -- Availability entered in an incorrect format"))))))))</f>
        <v>N</v>
      </c>
    </row>
    <row r="91" spans="1:28" s="15" customFormat="1" x14ac:dyDescent="0.25">
      <c r="A91" s="7">
        <v>79</v>
      </c>
      <c r="B91" s="6"/>
      <c r="C91" s="12"/>
      <c r="D91" s="8"/>
      <c r="E91" s="12"/>
      <c r="F91" s="216" t="str">
        <f t="shared" si="2"/>
        <v>N/A</v>
      </c>
      <c r="G91" s="6"/>
      <c r="AA91" s="15" t="str">
        <f t="shared" si="3"/>
        <v/>
      </c>
      <c r="AB91" s="15" t="str">
        <f>IF(LEN($AA91)=0,"N",IF(LEN($AA91)&gt;1,"Error -- Availability entered in an incorrect format",IF($AA91='Control Panel'!$F$36,$AA91,IF($AA91='Control Panel'!$F$37,$AA91,IF($AA91='Control Panel'!$F$38,$AA91,IF($AA91='Control Panel'!$F$39,$AA91,IF($AA91='Control Panel'!$F$40,$AA91,IF($AA91='Control Panel'!$F$41,$AA91,"Error -- Availability entered in an incorrect format"))))))))</f>
        <v>N</v>
      </c>
    </row>
    <row r="92" spans="1:28" s="15" customFormat="1" x14ac:dyDescent="0.25">
      <c r="A92" s="7">
        <v>80</v>
      </c>
      <c r="B92" s="6"/>
      <c r="C92" s="12"/>
      <c r="D92" s="8"/>
      <c r="E92" s="12"/>
      <c r="F92" s="216" t="str">
        <f t="shared" si="2"/>
        <v>N/A</v>
      </c>
      <c r="G92" s="6"/>
      <c r="AA92" s="15" t="str">
        <f t="shared" si="3"/>
        <v/>
      </c>
      <c r="AB92" s="15" t="str">
        <f>IF(LEN($AA92)=0,"N",IF(LEN($AA92)&gt;1,"Error -- Availability entered in an incorrect format",IF($AA92='Control Panel'!$F$36,$AA92,IF($AA92='Control Panel'!$F$37,$AA92,IF($AA92='Control Panel'!$F$38,$AA92,IF($AA92='Control Panel'!$F$39,$AA92,IF($AA92='Control Panel'!$F$40,$AA92,IF($AA92='Control Panel'!$F$41,$AA92,"Error -- Availability entered in an incorrect format"))))))))</f>
        <v>N</v>
      </c>
    </row>
    <row r="93" spans="1:28" s="15" customFormat="1" x14ac:dyDescent="0.25">
      <c r="A93" s="7">
        <v>81</v>
      </c>
      <c r="B93" s="6"/>
      <c r="C93" s="12"/>
      <c r="D93" s="8"/>
      <c r="E93" s="12"/>
      <c r="F93" s="216" t="str">
        <f t="shared" si="2"/>
        <v>N/A</v>
      </c>
      <c r="G93" s="6"/>
      <c r="AA93" s="15" t="str">
        <f t="shared" si="3"/>
        <v/>
      </c>
      <c r="AB93" s="15" t="str">
        <f>IF(LEN($AA93)=0,"N",IF(LEN($AA93)&gt;1,"Error -- Availability entered in an incorrect format",IF($AA93='Control Panel'!$F$36,$AA93,IF($AA93='Control Panel'!$F$37,$AA93,IF($AA93='Control Panel'!$F$38,$AA93,IF($AA93='Control Panel'!$F$39,$AA93,IF($AA93='Control Panel'!$F$40,$AA93,IF($AA93='Control Panel'!$F$41,$AA93,"Error -- Availability entered in an incorrect format"))))))))</f>
        <v>N</v>
      </c>
    </row>
    <row r="94" spans="1:28" s="15" customFormat="1" x14ac:dyDescent="0.25">
      <c r="A94" s="7">
        <v>82</v>
      </c>
      <c r="B94" s="6"/>
      <c r="C94" s="12"/>
      <c r="D94" s="8"/>
      <c r="E94" s="12"/>
      <c r="F94" s="216" t="str">
        <f t="shared" si="2"/>
        <v>N/A</v>
      </c>
      <c r="G94" s="6"/>
      <c r="AA94" s="15" t="str">
        <f t="shared" si="3"/>
        <v/>
      </c>
      <c r="AB94" s="15" t="str">
        <f>IF(LEN($AA94)=0,"N",IF(LEN($AA94)&gt;1,"Error -- Availability entered in an incorrect format",IF($AA94='Control Panel'!$F$36,$AA94,IF($AA94='Control Panel'!$F$37,$AA94,IF($AA94='Control Panel'!$F$38,$AA94,IF($AA94='Control Panel'!$F$39,$AA94,IF($AA94='Control Panel'!$F$40,$AA94,IF($AA94='Control Panel'!$F$41,$AA94,"Error -- Availability entered in an incorrect format"))))))))</f>
        <v>N</v>
      </c>
    </row>
    <row r="95" spans="1:28" s="15" customFormat="1" x14ac:dyDescent="0.25">
      <c r="A95" s="7">
        <v>83</v>
      </c>
      <c r="B95" s="6"/>
      <c r="C95" s="12"/>
      <c r="D95" s="8"/>
      <c r="E95" s="12"/>
      <c r="F95" s="216" t="str">
        <f t="shared" si="2"/>
        <v>N/A</v>
      </c>
      <c r="G95" s="6"/>
      <c r="AA95" s="15" t="str">
        <f t="shared" si="3"/>
        <v/>
      </c>
      <c r="AB95" s="15" t="str">
        <f>IF(LEN($AA95)=0,"N",IF(LEN($AA95)&gt;1,"Error -- Availability entered in an incorrect format",IF($AA95='Control Panel'!$F$36,$AA95,IF($AA95='Control Panel'!$F$37,$AA95,IF($AA95='Control Panel'!$F$38,$AA95,IF($AA95='Control Panel'!$F$39,$AA95,IF($AA95='Control Panel'!$F$40,$AA95,IF($AA95='Control Panel'!$F$41,$AA95,"Error -- Availability entered in an incorrect format"))))))))</f>
        <v>N</v>
      </c>
    </row>
    <row r="96" spans="1:28" s="15" customFormat="1" x14ac:dyDescent="0.25">
      <c r="A96" s="7">
        <v>84</v>
      </c>
      <c r="B96" s="6"/>
      <c r="C96" s="12"/>
      <c r="D96" s="8"/>
      <c r="E96" s="12"/>
      <c r="F96" s="216" t="str">
        <f t="shared" si="2"/>
        <v>N/A</v>
      </c>
      <c r="G96" s="6"/>
      <c r="AA96" s="15" t="str">
        <f t="shared" si="3"/>
        <v/>
      </c>
      <c r="AB96" s="15" t="str">
        <f>IF(LEN($AA96)=0,"N",IF(LEN($AA96)&gt;1,"Error -- Availability entered in an incorrect format",IF($AA96='Control Panel'!$F$36,$AA96,IF($AA96='Control Panel'!$F$37,$AA96,IF($AA96='Control Panel'!$F$38,$AA96,IF($AA96='Control Panel'!$F$39,$AA96,IF($AA96='Control Panel'!$F$40,$AA96,IF($AA96='Control Panel'!$F$41,$AA96,"Error -- Availability entered in an incorrect format"))))))))</f>
        <v>N</v>
      </c>
    </row>
    <row r="97" spans="1:28" s="15" customFormat="1" x14ac:dyDescent="0.25">
      <c r="A97" s="7">
        <v>85</v>
      </c>
      <c r="B97" s="6"/>
      <c r="C97" s="12"/>
      <c r="D97" s="8"/>
      <c r="E97" s="12"/>
      <c r="F97" s="216" t="str">
        <f t="shared" si="2"/>
        <v>N/A</v>
      </c>
      <c r="G97" s="6"/>
      <c r="AA97" s="15" t="str">
        <f t="shared" si="3"/>
        <v/>
      </c>
      <c r="AB97" s="15" t="str">
        <f>IF(LEN($AA97)=0,"N",IF(LEN($AA97)&gt;1,"Error -- Availability entered in an incorrect format",IF($AA97='Control Panel'!$F$36,$AA97,IF($AA97='Control Panel'!$F$37,$AA97,IF($AA97='Control Panel'!$F$38,$AA97,IF($AA97='Control Panel'!$F$39,$AA97,IF($AA97='Control Panel'!$F$40,$AA97,IF($AA97='Control Panel'!$F$41,$AA97,"Error -- Availability entered in an incorrect format"))))))))</f>
        <v>N</v>
      </c>
    </row>
    <row r="98" spans="1:28" s="15" customFormat="1" x14ac:dyDescent="0.25">
      <c r="A98" s="7">
        <v>86</v>
      </c>
      <c r="B98" s="6"/>
      <c r="C98" s="12"/>
      <c r="D98" s="8"/>
      <c r="E98" s="12"/>
      <c r="F98" s="216" t="str">
        <f t="shared" si="2"/>
        <v>N/A</v>
      </c>
      <c r="G98" s="6"/>
      <c r="AA98" s="15" t="str">
        <f t="shared" si="3"/>
        <v/>
      </c>
      <c r="AB98" s="15" t="str">
        <f>IF(LEN($AA98)=0,"N",IF(LEN($AA98)&gt;1,"Error -- Availability entered in an incorrect format",IF($AA98='Control Panel'!$F$36,$AA98,IF($AA98='Control Panel'!$F$37,$AA98,IF($AA98='Control Panel'!$F$38,$AA98,IF($AA98='Control Panel'!$F$39,$AA98,IF($AA98='Control Panel'!$F$40,$AA98,IF($AA98='Control Panel'!$F$41,$AA98,"Error -- Availability entered in an incorrect format"))))))))</f>
        <v>N</v>
      </c>
    </row>
    <row r="99" spans="1:28" s="15" customFormat="1" x14ac:dyDescent="0.25">
      <c r="A99" s="7">
        <v>87</v>
      </c>
      <c r="B99" s="6"/>
      <c r="C99" s="12"/>
      <c r="D99" s="8"/>
      <c r="E99" s="12"/>
      <c r="F99" s="216" t="str">
        <f t="shared" si="2"/>
        <v>N/A</v>
      </c>
      <c r="G99" s="6"/>
      <c r="AA99" s="15" t="str">
        <f t="shared" si="3"/>
        <v/>
      </c>
      <c r="AB99" s="15" t="str">
        <f>IF(LEN($AA99)=0,"N",IF(LEN($AA99)&gt;1,"Error -- Availability entered in an incorrect format",IF($AA99='Control Panel'!$F$36,$AA99,IF($AA99='Control Panel'!$F$37,$AA99,IF($AA99='Control Panel'!$F$38,$AA99,IF($AA99='Control Panel'!$F$39,$AA99,IF($AA99='Control Panel'!$F$40,$AA99,IF($AA99='Control Panel'!$F$41,$AA99,"Error -- Availability entered in an incorrect format"))))))))</f>
        <v>N</v>
      </c>
    </row>
    <row r="100" spans="1:28" s="15" customFormat="1" x14ac:dyDescent="0.25">
      <c r="A100" s="7">
        <v>88</v>
      </c>
      <c r="B100" s="6"/>
      <c r="C100" s="12"/>
      <c r="D100" s="8"/>
      <c r="E100" s="12"/>
      <c r="F100" s="216" t="str">
        <f t="shared" si="2"/>
        <v>N/A</v>
      </c>
      <c r="G100" s="6"/>
      <c r="AA100" s="15" t="str">
        <f t="shared" si="3"/>
        <v/>
      </c>
      <c r="AB100" s="15" t="str">
        <f>IF(LEN($AA100)=0,"N",IF(LEN($AA100)&gt;1,"Error -- Availability entered in an incorrect format",IF($AA100='Control Panel'!$F$36,$AA100,IF($AA100='Control Panel'!$F$37,$AA100,IF($AA100='Control Panel'!$F$38,$AA100,IF($AA100='Control Panel'!$F$39,$AA100,IF($AA100='Control Panel'!$F$40,$AA100,IF($AA100='Control Panel'!$F$41,$AA100,"Error -- Availability entered in an incorrect format"))))))))</f>
        <v>N</v>
      </c>
    </row>
    <row r="101" spans="1:28" s="15" customFormat="1" x14ac:dyDescent="0.25">
      <c r="A101" s="7">
        <v>89</v>
      </c>
      <c r="B101" s="6"/>
      <c r="C101" s="12"/>
      <c r="D101" s="8"/>
      <c r="E101" s="12"/>
      <c r="F101" s="216" t="str">
        <f t="shared" si="2"/>
        <v>N/A</v>
      </c>
      <c r="G101" s="6"/>
      <c r="AA101" s="15" t="str">
        <f t="shared" si="3"/>
        <v/>
      </c>
      <c r="AB101" s="15" t="str">
        <f>IF(LEN($AA101)=0,"N",IF(LEN($AA101)&gt;1,"Error -- Availability entered in an incorrect format",IF($AA101='Control Panel'!$F$36,$AA101,IF($AA101='Control Panel'!$F$37,$AA101,IF($AA101='Control Panel'!$F$38,$AA101,IF($AA101='Control Panel'!$F$39,$AA101,IF($AA101='Control Panel'!$F$40,$AA101,IF($AA101='Control Panel'!$F$41,$AA101,"Error -- Availability entered in an incorrect format"))))))))</f>
        <v>N</v>
      </c>
    </row>
    <row r="102" spans="1:28" s="15" customFormat="1" x14ac:dyDescent="0.25">
      <c r="A102" s="7">
        <v>90</v>
      </c>
      <c r="B102" s="6"/>
      <c r="C102" s="12"/>
      <c r="D102" s="8"/>
      <c r="E102" s="12"/>
      <c r="F102" s="216" t="str">
        <f t="shared" si="2"/>
        <v>N/A</v>
      </c>
      <c r="G102" s="6"/>
      <c r="AA102" s="15" t="str">
        <f t="shared" si="3"/>
        <v/>
      </c>
      <c r="AB102" s="15" t="str">
        <f>IF(LEN($AA102)=0,"N",IF(LEN($AA102)&gt;1,"Error -- Availability entered in an incorrect format",IF($AA102='Control Panel'!$F$36,$AA102,IF($AA102='Control Panel'!$F$37,$AA102,IF($AA102='Control Panel'!$F$38,$AA102,IF($AA102='Control Panel'!$F$39,$AA102,IF($AA102='Control Panel'!$F$40,$AA102,IF($AA102='Control Panel'!$F$41,$AA102,"Error -- Availability entered in an incorrect format"))))))))</f>
        <v>N</v>
      </c>
    </row>
    <row r="103" spans="1:28" s="15" customFormat="1" x14ac:dyDescent="0.25">
      <c r="A103" s="7">
        <v>91</v>
      </c>
      <c r="B103" s="6"/>
      <c r="C103" s="12"/>
      <c r="D103" s="8"/>
      <c r="E103" s="12"/>
      <c r="F103" s="216" t="str">
        <f t="shared" si="2"/>
        <v>N/A</v>
      </c>
      <c r="G103" s="6"/>
      <c r="AA103" s="15" t="str">
        <f t="shared" si="3"/>
        <v/>
      </c>
      <c r="AB103" s="15" t="str">
        <f>IF(LEN($AA103)=0,"N",IF(LEN($AA103)&gt;1,"Error -- Availability entered in an incorrect format",IF($AA103='Control Panel'!$F$36,$AA103,IF($AA103='Control Panel'!$F$37,$AA103,IF($AA103='Control Panel'!$F$38,$AA103,IF($AA103='Control Panel'!$F$39,$AA103,IF($AA103='Control Panel'!$F$40,$AA103,IF($AA103='Control Panel'!$F$41,$AA103,"Error -- Availability entered in an incorrect format"))))))))</f>
        <v>N</v>
      </c>
    </row>
    <row r="104" spans="1:28" s="15" customFormat="1" x14ac:dyDescent="0.25">
      <c r="A104" s="7">
        <v>92</v>
      </c>
      <c r="B104" s="6"/>
      <c r="C104" s="12"/>
      <c r="D104" s="8"/>
      <c r="E104" s="12"/>
      <c r="F104" s="216" t="str">
        <f t="shared" si="2"/>
        <v>N/A</v>
      </c>
      <c r="G104" s="6"/>
      <c r="AA104" s="15" t="str">
        <f t="shared" si="3"/>
        <v/>
      </c>
      <c r="AB104" s="15" t="str">
        <f>IF(LEN($AA104)=0,"N",IF(LEN($AA104)&gt;1,"Error -- Availability entered in an incorrect format",IF($AA104='Control Panel'!$F$36,$AA104,IF($AA104='Control Panel'!$F$37,$AA104,IF($AA104='Control Panel'!$F$38,$AA104,IF($AA104='Control Panel'!$F$39,$AA104,IF($AA104='Control Panel'!$F$40,$AA104,IF($AA104='Control Panel'!$F$41,$AA104,"Error -- Availability entered in an incorrect format"))))))))</f>
        <v>N</v>
      </c>
    </row>
    <row r="105" spans="1:28" s="15" customFormat="1" x14ac:dyDescent="0.25">
      <c r="A105" s="7">
        <v>93</v>
      </c>
      <c r="B105" s="6"/>
      <c r="C105" s="12"/>
      <c r="D105" s="8"/>
      <c r="E105" s="12"/>
      <c r="F105" s="216" t="str">
        <f t="shared" si="2"/>
        <v>N/A</v>
      </c>
      <c r="G105" s="6"/>
      <c r="AA105" s="15" t="str">
        <f t="shared" si="3"/>
        <v/>
      </c>
      <c r="AB105" s="15" t="str">
        <f>IF(LEN($AA105)=0,"N",IF(LEN($AA105)&gt;1,"Error -- Availability entered in an incorrect format",IF($AA105='Control Panel'!$F$36,$AA105,IF($AA105='Control Panel'!$F$37,$AA105,IF($AA105='Control Panel'!$F$38,$AA105,IF($AA105='Control Panel'!$F$39,$AA105,IF($AA105='Control Panel'!$F$40,$AA105,IF($AA105='Control Panel'!$F$41,$AA105,"Error -- Availability entered in an incorrect format"))))))))</f>
        <v>N</v>
      </c>
    </row>
    <row r="106" spans="1:28" s="15" customFormat="1" x14ac:dyDescent="0.25">
      <c r="A106" s="7">
        <v>94</v>
      </c>
      <c r="B106" s="6"/>
      <c r="C106" s="12"/>
      <c r="D106" s="8"/>
      <c r="E106" s="12"/>
      <c r="F106" s="216" t="str">
        <f t="shared" si="2"/>
        <v>N/A</v>
      </c>
      <c r="G106" s="6"/>
      <c r="AA106" s="15" t="str">
        <f t="shared" si="3"/>
        <v/>
      </c>
      <c r="AB106" s="15" t="str">
        <f>IF(LEN($AA106)=0,"N",IF(LEN($AA106)&gt;1,"Error -- Availability entered in an incorrect format",IF($AA106='Control Panel'!$F$36,$AA106,IF($AA106='Control Panel'!$F$37,$AA106,IF($AA106='Control Panel'!$F$38,$AA106,IF($AA106='Control Panel'!$F$39,$AA106,IF($AA106='Control Panel'!$F$40,$AA106,IF($AA106='Control Panel'!$F$41,$AA106,"Error -- Availability entered in an incorrect format"))))))))</f>
        <v>N</v>
      </c>
    </row>
    <row r="107" spans="1:28" s="15" customFormat="1" x14ac:dyDescent="0.25">
      <c r="A107" s="7">
        <v>95</v>
      </c>
      <c r="B107" s="6"/>
      <c r="C107" s="12"/>
      <c r="D107" s="8"/>
      <c r="E107" s="12"/>
      <c r="F107" s="216" t="str">
        <f t="shared" si="2"/>
        <v>N/A</v>
      </c>
      <c r="G107" s="6"/>
      <c r="AA107" s="15" t="str">
        <f t="shared" si="3"/>
        <v/>
      </c>
      <c r="AB107" s="15" t="str">
        <f>IF(LEN($AA107)=0,"N",IF(LEN($AA107)&gt;1,"Error -- Availability entered in an incorrect format",IF($AA107='Control Panel'!$F$36,$AA107,IF($AA107='Control Panel'!$F$37,$AA107,IF($AA107='Control Panel'!$F$38,$AA107,IF($AA107='Control Panel'!$F$39,$AA107,IF($AA107='Control Panel'!$F$40,$AA107,IF($AA107='Control Panel'!$F$41,$AA107,"Error -- Availability entered in an incorrect format"))))))))</f>
        <v>N</v>
      </c>
    </row>
    <row r="108" spans="1:28" s="15" customFormat="1" x14ac:dyDescent="0.25">
      <c r="A108" s="7">
        <v>96</v>
      </c>
      <c r="B108" s="6"/>
      <c r="C108" s="12"/>
      <c r="D108" s="8"/>
      <c r="E108" s="12"/>
      <c r="F108" s="216" t="str">
        <f t="shared" si="2"/>
        <v>N/A</v>
      </c>
      <c r="G108" s="6"/>
      <c r="AA108" s="15" t="str">
        <f t="shared" si="3"/>
        <v/>
      </c>
      <c r="AB108" s="15" t="str">
        <f>IF(LEN($AA108)=0,"N",IF(LEN($AA108)&gt;1,"Error -- Availability entered in an incorrect format",IF($AA108='Control Panel'!$F$36,$AA108,IF($AA108='Control Panel'!$F$37,$AA108,IF($AA108='Control Panel'!$F$38,$AA108,IF($AA108='Control Panel'!$F$39,$AA108,IF($AA108='Control Panel'!$F$40,$AA108,IF($AA108='Control Panel'!$F$41,$AA108,"Error -- Availability entered in an incorrect format"))))))))</f>
        <v>N</v>
      </c>
    </row>
    <row r="109" spans="1:28" s="15" customFormat="1" x14ac:dyDescent="0.25">
      <c r="A109" s="7">
        <v>97</v>
      </c>
      <c r="B109" s="6"/>
      <c r="C109" s="12"/>
      <c r="D109" s="8"/>
      <c r="E109" s="12"/>
      <c r="F109" s="216" t="str">
        <f t="shared" si="2"/>
        <v>N/A</v>
      </c>
      <c r="G109" s="6"/>
      <c r="AA109" s="15" t="str">
        <f t="shared" si="3"/>
        <v/>
      </c>
      <c r="AB109" s="15" t="str">
        <f>IF(LEN($AA109)=0,"N",IF(LEN($AA109)&gt;1,"Error -- Availability entered in an incorrect format",IF($AA109='Control Panel'!$F$36,$AA109,IF($AA109='Control Panel'!$F$37,$AA109,IF($AA109='Control Panel'!$F$38,$AA109,IF($AA109='Control Panel'!$F$39,$AA109,IF($AA109='Control Panel'!$F$40,$AA109,IF($AA109='Control Panel'!$F$41,$AA109,"Error -- Availability entered in an incorrect format"))))))))</f>
        <v>N</v>
      </c>
    </row>
    <row r="110" spans="1:28" s="15" customFormat="1" x14ac:dyDescent="0.25">
      <c r="A110" s="7">
        <v>98</v>
      </c>
      <c r="B110" s="6"/>
      <c r="C110" s="12"/>
      <c r="D110" s="8"/>
      <c r="E110" s="12"/>
      <c r="F110" s="216" t="str">
        <f t="shared" si="2"/>
        <v>N/A</v>
      </c>
      <c r="G110" s="6"/>
      <c r="AA110" s="15" t="str">
        <f t="shared" si="3"/>
        <v/>
      </c>
      <c r="AB110" s="15" t="str">
        <f>IF(LEN($AA110)=0,"N",IF(LEN($AA110)&gt;1,"Error -- Availability entered in an incorrect format",IF($AA110='Control Panel'!$F$36,$AA110,IF($AA110='Control Panel'!$F$37,$AA110,IF($AA110='Control Panel'!$F$38,$AA110,IF($AA110='Control Panel'!$F$39,$AA110,IF($AA110='Control Panel'!$F$40,$AA110,IF($AA110='Control Panel'!$F$41,$AA110,"Error -- Availability entered in an incorrect format"))))))))</f>
        <v>N</v>
      </c>
    </row>
    <row r="111" spans="1:28" s="15" customFormat="1" x14ac:dyDescent="0.25">
      <c r="A111" s="7">
        <v>99</v>
      </c>
      <c r="B111" s="6"/>
      <c r="C111" s="12"/>
      <c r="D111" s="8"/>
      <c r="E111" s="12"/>
      <c r="F111" s="216" t="str">
        <f t="shared" si="2"/>
        <v>N/A</v>
      </c>
      <c r="G111" s="6"/>
      <c r="AA111" s="15" t="str">
        <f t="shared" si="3"/>
        <v/>
      </c>
      <c r="AB111" s="15" t="str">
        <f>IF(LEN($AA111)=0,"N",IF(LEN($AA111)&gt;1,"Error -- Availability entered in an incorrect format",IF($AA111='Control Panel'!$F$36,$AA111,IF($AA111='Control Panel'!$F$37,$AA111,IF($AA111='Control Panel'!$F$38,$AA111,IF($AA111='Control Panel'!$F$39,$AA111,IF($AA111='Control Panel'!$F$40,$AA111,IF($AA111='Control Panel'!$F$41,$AA111,"Error -- Availability entered in an incorrect format"))))))))</f>
        <v>N</v>
      </c>
    </row>
    <row r="112" spans="1:28" s="15" customFormat="1" x14ac:dyDescent="0.25">
      <c r="A112" s="7">
        <v>100</v>
      </c>
      <c r="B112" s="6"/>
      <c r="C112" s="12"/>
      <c r="D112" s="8"/>
      <c r="E112" s="12"/>
      <c r="F112" s="216" t="str">
        <f t="shared" si="2"/>
        <v>N/A</v>
      </c>
      <c r="G112" s="6"/>
      <c r="AA112" s="15" t="str">
        <f t="shared" si="3"/>
        <v/>
      </c>
      <c r="AB112" s="15" t="str">
        <f>IF(LEN($AA112)=0,"N",IF(LEN($AA112)&gt;1,"Error -- Availability entered in an incorrect format",IF($AA112='Control Panel'!$F$36,$AA112,IF($AA112='Control Panel'!$F$37,$AA112,IF($AA112='Control Panel'!$F$38,$AA112,IF($AA112='Control Panel'!$F$39,$AA112,IF($AA112='Control Panel'!$F$40,$AA112,IF($AA112='Control Panel'!$F$41,$AA112,"Error -- Availability entered in an incorrect format"))))))))</f>
        <v>N</v>
      </c>
    </row>
    <row r="113" spans="1:28" s="15" customFormat="1" x14ac:dyDescent="0.25">
      <c r="A113" s="7">
        <v>101</v>
      </c>
      <c r="B113" s="6"/>
      <c r="C113" s="12"/>
      <c r="D113" s="8"/>
      <c r="E113" s="12"/>
      <c r="F113" s="216" t="str">
        <f t="shared" si="2"/>
        <v>N/A</v>
      </c>
      <c r="G113" s="6"/>
      <c r="AA113" s="15" t="str">
        <f t="shared" si="3"/>
        <v/>
      </c>
      <c r="AB113" s="15" t="str">
        <f>IF(LEN($AA113)=0,"N",IF(LEN($AA113)&gt;1,"Error -- Availability entered in an incorrect format",IF($AA113='Control Panel'!$F$36,$AA113,IF($AA113='Control Panel'!$F$37,$AA113,IF($AA113='Control Panel'!$F$38,$AA113,IF($AA113='Control Panel'!$F$39,$AA113,IF($AA113='Control Panel'!$F$40,$AA113,IF($AA113='Control Panel'!$F$41,$AA113,"Error -- Availability entered in an incorrect format"))))))))</f>
        <v>N</v>
      </c>
    </row>
    <row r="114" spans="1:28" s="15" customFormat="1" x14ac:dyDescent="0.25">
      <c r="A114" s="7">
        <v>102</v>
      </c>
      <c r="B114" s="6"/>
      <c r="C114" s="12"/>
      <c r="D114" s="8"/>
      <c r="E114" s="12"/>
      <c r="F114" s="216" t="str">
        <f t="shared" si="2"/>
        <v>N/A</v>
      </c>
      <c r="G114" s="6"/>
      <c r="AA114" s="15" t="str">
        <f t="shared" si="3"/>
        <v/>
      </c>
      <c r="AB114" s="15" t="str">
        <f>IF(LEN($AA114)=0,"N",IF(LEN($AA114)&gt;1,"Error -- Availability entered in an incorrect format",IF($AA114='Control Panel'!$F$36,$AA114,IF($AA114='Control Panel'!$F$37,$AA114,IF($AA114='Control Panel'!$F$38,$AA114,IF($AA114='Control Panel'!$F$39,$AA114,IF($AA114='Control Panel'!$F$40,$AA114,IF($AA114='Control Panel'!$F$41,$AA114,"Error -- Availability entered in an incorrect format"))))))))</f>
        <v>N</v>
      </c>
    </row>
    <row r="115" spans="1:28" s="15" customFormat="1" x14ac:dyDescent="0.25">
      <c r="A115" s="7">
        <v>103</v>
      </c>
      <c r="B115" s="6"/>
      <c r="C115" s="12"/>
      <c r="D115" s="8"/>
      <c r="E115" s="12"/>
      <c r="F115" s="216" t="str">
        <f t="shared" si="2"/>
        <v>N/A</v>
      </c>
      <c r="G115" s="6"/>
      <c r="AA115" s="15" t="str">
        <f t="shared" si="3"/>
        <v/>
      </c>
      <c r="AB115" s="15" t="str">
        <f>IF(LEN($AA115)=0,"N",IF(LEN($AA115)&gt;1,"Error -- Availability entered in an incorrect format",IF($AA115='Control Panel'!$F$36,$AA115,IF($AA115='Control Panel'!$F$37,$AA115,IF($AA115='Control Panel'!$F$38,$AA115,IF($AA115='Control Panel'!$F$39,$AA115,IF($AA115='Control Panel'!$F$40,$AA115,IF($AA115='Control Panel'!$F$41,$AA115,"Error -- Availability entered in an incorrect format"))))))))</f>
        <v>N</v>
      </c>
    </row>
    <row r="116" spans="1:28" s="15" customFormat="1" x14ac:dyDescent="0.25">
      <c r="A116" s="7">
        <v>104</v>
      </c>
      <c r="B116" s="6"/>
      <c r="C116" s="12"/>
      <c r="D116" s="8"/>
      <c r="E116" s="12"/>
      <c r="F116" s="216" t="str">
        <f t="shared" si="2"/>
        <v>N/A</v>
      </c>
      <c r="G116" s="6"/>
      <c r="AA116" s="15" t="str">
        <f t="shared" si="3"/>
        <v/>
      </c>
      <c r="AB116" s="15" t="str">
        <f>IF(LEN($AA116)=0,"N",IF(LEN($AA116)&gt;1,"Error -- Availability entered in an incorrect format",IF($AA116='Control Panel'!$F$36,$AA116,IF($AA116='Control Panel'!$F$37,$AA116,IF($AA116='Control Panel'!$F$38,$AA116,IF($AA116='Control Panel'!$F$39,$AA116,IF($AA116='Control Panel'!$F$40,$AA116,IF($AA116='Control Panel'!$F$41,$AA116,"Error -- Availability entered in an incorrect format"))))))))</f>
        <v>N</v>
      </c>
    </row>
    <row r="117" spans="1:28" s="15" customFormat="1" x14ac:dyDescent="0.25">
      <c r="A117" s="7">
        <v>105</v>
      </c>
      <c r="B117" s="6"/>
      <c r="C117" s="12"/>
      <c r="D117" s="8"/>
      <c r="E117" s="12"/>
      <c r="F117" s="216" t="str">
        <f t="shared" si="2"/>
        <v>N/A</v>
      </c>
      <c r="G117" s="6"/>
      <c r="AA117" s="15" t="str">
        <f t="shared" si="3"/>
        <v/>
      </c>
      <c r="AB117" s="15" t="str">
        <f>IF(LEN($AA117)=0,"N",IF(LEN($AA117)&gt;1,"Error -- Availability entered in an incorrect format",IF($AA117='Control Panel'!$F$36,$AA117,IF($AA117='Control Panel'!$F$37,$AA117,IF($AA117='Control Panel'!$F$38,$AA117,IF($AA117='Control Panel'!$F$39,$AA117,IF($AA117='Control Panel'!$F$40,$AA117,IF($AA117='Control Panel'!$F$41,$AA117,"Error -- Availability entered in an incorrect format"))))))))</f>
        <v>N</v>
      </c>
    </row>
    <row r="118" spans="1:28" s="15" customFormat="1" x14ac:dyDescent="0.25">
      <c r="A118" s="7">
        <v>106</v>
      </c>
      <c r="B118" s="6"/>
      <c r="C118" s="12"/>
      <c r="D118" s="8"/>
      <c r="E118" s="12"/>
      <c r="F118" s="216" t="str">
        <f t="shared" si="2"/>
        <v>N/A</v>
      </c>
      <c r="G118" s="6"/>
      <c r="AA118" s="15" t="str">
        <f t="shared" si="3"/>
        <v/>
      </c>
      <c r="AB118" s="15" t="str">
        <f>IF(LEN($AA118)=0,"N",IF(LEN($AA118)&gt;1,"Error -- Availability entered in an incorrect format",IF($AA118='Control Panel'!$F$36,$AA118,IF($AA118='Control Panel'!$F$37,$AA118,IF($AA118='Control Panel'!$F$38,$AA118,IF($AA118='Control Panel'!$F$39,$AA118,IF($AA118='Control Panel'!$F$40,$AA118,IF($AA118='Control Panel'!$F$41,$AA118,"Error -- Availability entered in an incorrect format"))))))))</f>
        <v>N</v>
      </c>
    </row>
    <row r="119" spans="1:28" s="15" customFormat="1" x14ac:dyDescent="0.25">
      <c r="A119" s="7">
        <v>107</v>
      </c>
      <c r="B119" s="6"/>
      <c r="C119" s="12"/>
      <c r="D119" s="8"/>
      <c r="E119" s="12"/>
      <c r="F119" s="216" t="str">
        <f t="shared" si="2"/>
        <v>N/A</v>
      </c>
      <c r="G119" s="6"/>
      <c r="AA119" s="15" t="str">
        <f t="shared" si="3"/>
        <v/>
      </c>
      <c r="AB119" s="15" t="str">
        <f>IF(LEN($AA119)=0,"N",IF(LEN($AA119)&gt;1,"Error -- Availability entered in an incorrect format",IF($AA119='Control Panel'!$F$36,$AA119,IF($AA119='Control Panel'!$F$37,$AA119,IF($AA119='Control Panel'!$F$38,$AA119,IF($AA119='Control Panel'!$F$39,$AA119,IF($AA119='Control Panel'!$F$40,$AA119,IF($AA119='Control Panel'!$F$41,$AA119,"Error -- Availability entered in an incorrect format"))))))))</f>
        <v>N</v>
      </c>
    </row>
    <row r="120" spans="1:28" s="15" customFormat="1" x14ac:dyDescent="0.25">
      <c r="A120" s="7">
        <v>108</v>
      </c>
      <c r="B120" s="6"/>
      <c r="C120" s="12"/>
      <c r="D120" s="8"/>
      <c r="E120" s="12"/>
      <c r="F120" s="216" t="str">
        <f t="shared" si="2"/>
        <v>N/A</v>
      </c>
      <c r="G120" s="6"/>
      <c r="AA120" s="15" t="str">
        <f t="shared" si="3"/>
        <v/>
      </c>
      <c r="AB120" s="15" t="str">
        <f>IF(LEN($AA120)=0,"N",IF(LEN($AA120)&gt;1,"Error -- Availability entered in an incorrect format",IF($AA120='Control Panel'!$F$36,$AA120,IF($AA120='Control Panel'!$F$37,$AA120,IF($AA120='Control Panel'!$F$38,$AA120,IF($AA120='Control Panel'!$F$39,$AA120,IF($AA120='Control Panel'!$F$40,$AA120,IF($AA120='Control Panel'!$F$41,$AA120,"Error -- Availability entered in an incorrect format"))))))))</f>
        <v>N</v>
      </c>
    </row>
    <row r="121" spans="1:28" s="15" customFormat="1" x14ac:dyDescent="0.25">
      <c r="A121" s="7">
        <v>109</v>
      </c>
      <c r="B121" s="6"/>
      <c r="C121" s="12"/>
      <c r="D121" s="8"/>
      <c r="E121" s="12"/>
      <c r="F121" s="216" t="str">
        <f t="shared" si="2"/>
        <v>N/A</v>
      </c>
      <c r="G121" s="6"/>
      <c r="AA121" s="15" t="str">
        <f t="shared" si="3"/>
        <v/>
      </c>
      <c r="AB121" s="15" t="str">
        <f>IF(LEN($AA121)=0,"N",IF(LEN($AA121)&gt;1,"Error -- Availability entered in an incorrect format",IF($AA121='Control Panel'!$F$36,$AA121,IF($AA121='Control Panel'!$F$37,$AA121,IF($AA121='Control Panel'!$F$38,$AA121,IF($AA121='Control Panel'!$F$39,$AA121,IF($AA121='Control Panel'!$F$40,$AA121,IF($AA121='Control Panel'!$F$41,$AA121,"Error -- Availability entered in an incorrect format"))))))))</f>
        <v>N</v>
      </c>
    </row>
    <row r="122" spans="1:28" s="15" customFormat="1" x14ac:dyDescent="0.25">
      <c r="A122" s="7">
        <v>110</v>
      </c>
      <c r="B122" s="6"/>
      <c r="C122" s="12"/>
      <c r="D122" s="8"/>
      <c r="E122" s="12"/>
      <c r="F122" s="216" t="str">
        <f t="shared" si="2"/>
        <v>N/A</v>
      </c>
      <c r="G122" s="6"/>
      <c r="AA122" s="15" t="str">
        <f t="shared" si="3"/>
        <v/>
      </c>
      <c r="AB122" s="15" t="str">
        <f>IF(LEN($AA122)=0,"N",IF(LEN($AA122)&gt;1,"Error -- Availability entered in an incorrect format",IF($AA122='Control Panel'!$F$36,$AA122,IF($AA122='Control Panel'!$F$37,$AA122,IF($AA122='Control Panel'!$F$38,$AA122,IF($AA122='Control Panel'!$F$39,$AA122,IF($AA122='Control Panel'!$F$40,$AA122,IF($AA122='Control Panel'!$F$41,$AA122,"Error -- Availability entered in an incorrect format"))))))))</f>
        <v>N</v>
      </c>
    </row>
    <row r="123" spans="1:28" s="15" customFormat="1" x14ac:dyDescent="0.25">
      <c r="A123" s="7">
        <v>111</v>
      </c>
      <c r="B123" s="6"/>
      <c r="C123" s="12"/>
      <c r="D123" s="8"/>
      <c r="E123" s="12"/>
      <c r="F123" s="216" t="str">
        <f t="shared" si="2"/>
        <v>N/A</v>
      </c>
      <c r="G123" s="6"/>
      <c r="AA123" s="15" t="str">
        <f t="shared" si="3"/>
        <v/>
      </c>
      <c r="AB123" s="15" t="str">
        <f>IF(LEN($AA123)=0,"N",IF(LEN($AA123)&gt;1,"Error -- Availability entered in an incorrect format",IF($AA123='Control Panel'!$F$36,$AA123,IF($AA123='Control Panel'!$F$37,$AA123,IF($AA123='Control Panel'!$F$38,$AA123,IF($AA123='Control Panel'!$F$39,$AA123,IF($AA123='Control Panel'!$F$40,$AA123,IF($AA123='Control Panel'!$F$41,$AA123,"Error -- Availability entered in an incorrect format"))))))))</f>
        <v>N</v>
      </c>
    </row>
    <row r="124" spans="1:28" s="15" customFormat="1" x14ac:dyDescent="0.25">
      <c r="A124" s="7">
        <v>112</v>
      </c>
      <c r="B124" s="6"/>
      <c r="C124" s="12"/>
      <c r="D124" s="8"/>
      <c r="E124" s="12"/>
      <c r="F124" s="216" t="str">
        <f t="shared" si="2"/>
        <v>N/A</v>
      </c>
      <c r="G124" s="6"/>
      <c r="AA124" s="15" t="str">
        <f t="shared" si="3"/>
        <v/>
      </c>
      <c r="AB124" s="15" t="str">
        <f>IF(LEN($AA124)=0,"N",IF(LEN($AA124)&gt;1,"Error -- Availability entered in an incorrect format",IF($AA124='Control Panel'!$F$36,$AA124,IF($AA124='Control Panel'!$F$37,$AA124,IF($AA124='Control Panel'!$F$38,$AA124,IF($AA124='Control Panel'!$F$39,$AA124,IF($AA124='Control Panel'!$F$40,$AA124,IF($AA124='Control Panel'!$F$41,$AA124,"Error -- Availability entered in an incorrect format"))))))))</f>
        <v>N</v>
      </c>
    </row>
    <row r="125" spans="1:28" s="15" customFormat="1" x14ac:dyDescent="0.25">
      <c r="A125" s="7">
        <v>113</v>
      </c>
      <c r="B125" s="6"/>
      <c r="C125" s="12"/>
      <c r="D125" s="8"/>
      <c r="E125" s="12"/>
      <c r="F125" s="216" t="str">
        <f t="shared" si="2"/>
        <v>N/A</v>
      </c>
      <c r="G125" s="6"/>
      <c r="AA125" s="15" t="str">
        <f t="shared" si="3"/>
        <v/>
      </c>
      <c r="AB125" s="15" t="str">
        <f>IF(LEN($AA125)=0,"N",IF(LEN($AA125)&gt;1,"Error -- Availability entered in an incorrect format",IF($AA125='Control Panel'!$F$36,$AA125,IF($AA125='Control Panel'!$F$37,$AA125,IF($AA125='Control Panel'!$F$38,$AA125,IF($AA125='Control Panel'!$F$39,$AA125,IF($AA125='Control Panel'!$F$40,$AA125,IF($AA125='Control Panel'!$F$41,$AA125,"Error -- Availability entered in an incorrect format"))))))))</f>
        <v>N</v>
      </c>
    </row>
    <row r="126" spans="1:28" s="15" customFormat="1" x14ac:dyDescent="0.25">
      <c r="A126" s="7">
        <v>114</v>
      </c>
      <c r="B126" s="6"/>
      <c r="C126" s="12"/>
      <c r="D126" s="8"/>
      <c r="E126" s="12"/>
      <c r="F126" s="216" t="str">
        <f t="shared" si="2"/>
        <v>N/A</v>
      </c>
      <c r="G126" s="6"/>
      <c r="AA126" s="15" t="str">
        <f t="shared" si="3"/>
        <v/>
      </c>
      <c r="AB126" s="15" t="str">
        <f>IF(LEN($AA126)=0,"N",IF(LEN($AA126)&gt;1,"Error -- Availability entered in an incorrect format",IF($AA126='Control Panel'!$F$36,$AA126,IF($AA126='Control Panel'!$F$37,$AA126,IF($AA126='Control Panel'!$F$38,$AA126,IF($AA126='Control Panel'!$F$39,$AA126,IF($AA126='Control Panel'!$F$40,$AA126,IF($AA126='Control Panel'!$F$41,$AA126,"Error -- Availability entered in an incorrect format"))))))))</f>
        <v>N</v>
      </c>
    </row>
    <row r="127" spans="1:28" s="15" customFormat="1" x14ac:dyDescent="0.25">
      <c r="A127" s="7">
        <v>115</v>
      </c>
      <c r="B127" s="6"/>
      <c r="C127" s="12"/>
      <c r="D127" s="8"/>
      <c r="E127" s="12"/>
      <c r="F127" s="216" t="str">
        <f t="shared" si="2"/>
        <v>N/A</v>
      </c>
      <c r="G127" s="6"/>
      <c r="AA127" s="15" t="str">
        <f t="shared" si="3"/>
        <v/>
      </c>
      <c r="AB127" s="15" t="str">
        <f>IF(LEN($AA127)=0,"N",IF(LEN($AA127)&gt;1,"Error -- Availability entered in an incorrect format",IF($AA127='Control Panel'!$F$36,$AA127,IF($AA127='Control Panel'!$F$37,$AA127,IF($AA127='Control Panel'!$F$38,$AA127,IF($AA127='Control Panel'!$F$39,$AA127,IF($AA127='Control Panel'!$F$40,$AA127,IF($AA127='Control Panel'!$F$41,$AA127,"Error -- Availability entered in an incorrect format"))))))))</f>
        <v>N</v>
      </c>
    </row>
    <row r="128" spans="1:28" s="15" customFormat="1" x14ac:dyDescent="0.25">
      <c r="A128" s="7">
        <v>116</v>
      </c>
      <c r="B128" s="6"/>
      <c r="C128" s="12"/>
      <c r="D128" s="8"/>
      <c r="E128" s="12"/>
      <c r="F128" s="216" t="str">
        <f t="shared" si="2"/>
        <v>N/A</v>
      </c>
      <c r="G128" s="6"/>
      <c r="AA128" s="15" t="str">
        <f t="shared" si="3"/>
        <v/>
      </c>
      <c r="AB128" s="15" t="str">
        <f>IF(LEN($AA128)=0,"N",IF(LEN($AA128)&gt;1,"Error -- Availability entered in an incorrect format",IF($AA128='Control Panel'!$F$36,$AA128,IF($AA128='Control Panel'!$F$37,$AA128,IF($AA128='Control Panel'!$F$38,$AA128,IF($AA128='Control Panel'!$F$39,$AA128,IF($AA128='Control Panel'!$F$40,$AA128,IF($AA128='Control Panel'!$F$41,$AA128,"Error -- Availability entered in an incorrect format"))))))))</f>
        <v>N</v>
      </c>
    </row>
    <row r="129" spans="1:28" s="15" customFormat="1" x14ac:dyDescent="0.25">
      <c r="A129" s="7">
        <v>117</v>
      </c>
      <c r="B129" s="6"/>
      <c r="C129" s="12"/>
      <c r="D129" s="8"/>
      <c r="E129" s="12"/>
      <c r="F129" s="216" t="str">
        <f t="shared" si="2"/>
        <v>N/A</v>
      </c>
      <c r="G129" s="6"/>
      <c r="AA129" s="15" t="str">
        <f t="shared" si="3"/>
        <v/>
      </c>
      <c r="AB129" s="15" t="str">
        <f>IF(LEN($AA129)=0,"N",IF(LEN($AA129)&gt;1,"Error -- Availability entered in an incorrect format",IF($AA129='Control Panel'!$F$36,$AA129,IF($AA129='Control Panel'!$F$37,$AA129,IF($AA129='Control Panel'!$F$38,$AA129,IF($AA129='Control Panel'!$F$39,$AA129,IF($AA129='Control Panel'!$F$40,$AA129,IF($AA129='Control Panel'!$F$41,$AA129,"Error -- Availability entered in an incorrect format"))))))))</f>
        <v>N</v>
      </c>
    </row>
    <row r="130" spans="1:28" s="15" customFormat="1" x14ac:dyDescent="0.25">
      <c r="A130" s="7">
        <v>118</v>
      </c>
      <c r="B130" s="6"/>
      <c r="C130" s="12"/>
      <c r="D130" s="8"/>
      <c r="E130" s="12"/>
      <c r="F130" s="216" t="str">
        <f t="shared" si="2"/>
        <v>N/A</v>
      </c>
      <c r="G130" s="6"/>
      <c r="AA130" s="15" t="str">
        <f t="shared" si="3"/>
        <v/>
      </c>
      <c r="AB130" s="15" t="str">
        <f>IF(LEN($AA130)=0,"N",IF(LEN($AA130)&gt;1,"Error -- Availability entered in an incorrect format",IF($AA130='Control Panel'!$F$36,$AA130,IF($AA130='Control Panel'!$F$37,$AA130,IF($AA130='Control Panel'!$F$38,$AA130,IF($AA130='Control Panel'!$F$39,$AA130,IF($AA130='Control Panel'!$F$40,$AA130,IF($AA130='Control Panel'!$F$41,$AA130,"Error -- Availability entered in an incorrect format"))))))))</f>
        <v>N</v>
      </c>
    </row>
    <row r="131" spans="1:28" s="15" customFormat="1" x14ac:dyDescent="0.25">
      <c r="A131" s="7">
        <v>119</v>
      </c>
      <c r="B131" s="6"/>
      <c r="C131" s="12"/>
      <c r="D131" s="8"/>
      <c r="E131" s="12"/>
      <c r="F131" s="216" t="str">
        <f t="shared" si="2"/>
        <v>N/A</v>
      </c>
      <c r="G131" s="6"/>
      <c r="AA131" s="15" t="str">
        <f t="shared" si="3"/>
        <v/>
      </c>
      <c r="AB131" s="15" t="str">
        <f>IF(LEN($AA131)=0,"N",IF(LEN($AA131)&gt;1,"Error -- Availability entered in an incorrect format",IF($AA131='Control Panel'!$F$36,$AA131,IF($AA131='Control Panel'!$F$37,$AA131,IF($AA131='Control Panel'!$F$38,$AA131,IF($AA131='Control Panel'!$F$39,$AA131,IF($AA131='Control Panel'!$F$40,$AA131,IF($AA131='Control Panel'!$F$41,$AA131,"Error -- Availability entered in an incorrect format"))))))))</f>
        <v>N</v>
      </c>
    </row>
    <row r="132" spans="1:28" s="15" customFormat="1" x14ac:dyDescent="0.25">
      <c r="A132" s="7">
        <v>120</v>
      </c>
      <c r="B132" s="6"/>
      <c r="C132" s="12"/>
      <c r="D132" s="8"/>
      <c r="E132" s="12"/>
      <c r="F132" s="216" t="str">
        <f t="shared" si="2"/>
        <v>N/A</v>
      </c>
      <c r="G132" s="6"/>
      <c r="AA132" s="15" t="str">
        <f t="shared" si="3"/>
        <v/>
      </c>
      <c r="AB132" s="15" t="str">
        <f>IF(LEN($AA132)=0,"N",IF(LEN($AA132)&gt;1,"Error -- Availability entered in an incorrect format",IF($AA132='Control Panel'!$F$36,$AA132,IF($AA132='Control Panel'!$F$37,$AA132,IF($AA132='Control Panel'!$F$38,$AA132,IF($AA132='Control Panel'!$F$39,$AA132,IF($AA132='Control Panel'!$F$40,$AA132,IF($AA132='Control Panel'!$F$41,$AA132,"Error -- Availability entered in an incorrect format"))))))))</f>
        <v>N</v>
      </c>
    </row>
    <row r="133" spans="1:28" s="15" customFormat="1" x14ac:dyDescent="0.25">
      <c r="A133" s="7">
        <v>121</v>
      </c>
      <c r="B133" s="6"/>
      <c r="C133" s="12"/>
      <c r="D133" s="8"/>
      <c r="E133" s="12"/>
      <c r="F133" s="216" t="str">
        <f t="shared" si="2"/>
        <v>N/A</v>
      </c>
      <c r="G133" s="6"/>
      <c r="AA133" s="15" t="str">
        <f t="shared" si="3"/>
        <v/>
      </c>
      <c r="AB133" s="15" t="str">
        <f>IF(LEN($AA133)=0,"N",IF(LEN($AA133)&gt;1,"Error -- Availability entered in an incorrect format",IF($AA133='Control Panel'!$F$36,$AA133,IF($AA133='Control Panel'!$F$37,$AA133,IF($AA133='Control Panel'!$F$38,$AA133,IF($AA133='Control Panel'!$F$39,$AA133,IF($AA133='Control Panel'!$F$40,$AA133,IF($AA133='Control Panel'!$F$41,$AA133,"Error -- Availability entered in an incorrect format"))))))))</f>
        <v>N</v>
      </c>
    </row>
    <row r="134" spans="1:28" s="15" customFormat="1" x14ac:dyDescent="0.25">
      <c r="A134" s="7">
        <v>122</v>
      </c>
      <c r="B134" s="6"/>
      <c r="C134" s="12"/>
      <c r="D134" s="8"/>
      <c r="E134" s="12"/>
      <c r="F134" s="216" t="str">
        <f t="shared" si="2"/>
        <v>N/A</v>
      </c>
      <c r="G134" s="6"/>
      <c r="AA134" s="15" t="str">
        <f t="shared" si="3"/>
        <v/>
      </c>
      <c r="AB134" s="15" t="str">
        <f>IF(LEN($AA134)=0,"N",IF(LEN($AA134)&gt;1,"Error -- Availability entered in an incorrect format",IF($AA134='Control Panel'!$F$36,$AA134,IF($AA134='Control Panel'!$F$37,$AA134,IF($AA134='Control Panel'!$F$38,$AA134,IF($AA134='Control Panel'!$F$39,$AA134,IF($AA134='Control Panel'!$F$40,$AA134,IF($AA134='Control Panel'!$F$41,$AA134,"Error -- Availability entered in an incorrect format"))))))))</f>
        <v>N</v>
      </c>
    </row>
    <row r="135" spans="1:28" s="15" customFormat="1" x14ac:dyDescent="0.25">
      <c r="A135" s="7">
        <v>123</v>
      </c>
      <c r="B135" s="6"/>
      <c r="C135" s="12"/>
      <c r="D135" s="8"/>
      <c r="E135" s="12"/>
      <c r="F135" s="216" t="str">
        <f t="shared" si="2"/>
        <v>N/A</v>
      </c>
      <c r="G135" s="6"/>
      <c r="AA135" s="15" t="str">
        <f t="shared" si="3"/>
        <v/>
      </c>
      <c r="AB135" s="15" t="str">
        <f>IF(LEN($AA135)=0,"N",IF(LEN($AA135)&gt;1,"Error -- Availability entered in an incorrect format",IF($AA135='Control Panel'!$F$36,$AA135,IF($AA135='Control Panel'!$F$37,$AA135,IF($AA135='Control Panel'!$F$38,$AA135,IF($AA135='Control Panel'!$F$39,$AA135,IF($AA135='Control Panel'!$F$40,$AA135,IF($AA135='Control Panel'!$F$41,$AA135,"Error -- Availability entered in an incorrect format"))))))))</f>
        <v>N</v>
      </c>
    </row>
    <row r="136" spans="1:28" s="15" customFormat="1" x14ac:dyDescent="0.25">
      <c r="A136" s="7">
        <v>124</v>
      </c>
      <c r="B136" s="6"/>
      <c r="C136" s="12"/>
      <c r="D136" s="8"/>
      <c r="E136" s="12"/>
      <c r="F136" s="216" t="str">
        <f t="shared" si="2"/>
        <v>N/A</v>
      </c>
      <c r="G136" s="6"/>
      <c r="AA136" s="15" t="str">
        <f t="shared" si="3"/>
        <v/>
      </c>
      <c r="AB136" s="15" t="str">
        <f>IF(LEN($AA136)=0,"N",IF(LEN($AA136)&gt;1,"Error -- Availability entered in an incorrect format",IF($AA136='Control Panel'!$F$36,$AA136,IF($AA136='Control Panel'!$F$37,$AA136,IF($AA136='Control Panel'!$F$38,$AA136,IF($AA136='Control Panel'!$F$39,$AA136,IF($AA136='Control Panel'!$F$40,$AA136,IF($AA136='Control Panel'!$F$41,$AA136,"Error -- Availability entered in an incorrect format"))))))))</f>
        <v>N</v>
      </c>
    </row>
    <row r="137" spans="1:28" s="15" customFormat="1" x14ac:dyDescent="0.25">
      <c r="A137" s="7">
        <v>125</v>
      </c>
      <c r="B137" s="6"/>
      <c r="C137" s="12"/>
      <c r="D137" s="8"/>
      <c r="E137" s="12"/>
      <c r="F137" s="216" t="str">
        <f t="shared" si="2"/>
        <v>N/A</v>
      </c>
      <c r="G137" s="6"/>
      <c r="AA137" s="15" t="str">
        <f t="shared" si="3"/>
        <v/>
      </c>
      <c r="AB137" s="15" t="str">
        <f>IF(LEN($AA137)=0,"N",IF(LEN($AA137)&gt;1,"Error -- Availability entered in an incorrect format",IF($AA137='Control Panel'!$F$36,$AA137,IF($AA137='Control Panel'!$F$37,$AA137,IF($AA137='Control Panel'!$F$38,$AA137,IF($AA137='Control Panel'!$F$39,$AA137,IF($AA137='Control Panel'!$F$40,$AA137,IF($AA137='Control Panel'!$F$41,$AA137,"Error -- Availability entered in an incorrect format"))))))))</f>
        <v>N</v>
      </c>
    </row>
    <row r="138" spans="1:28" s="15" customFormat="1" x14ac:dyDescent="0.25">
      <c r="A138" s="7">
        <v>126</v>
      </c>
      <c r="B138" s="6"/>
      <c r="C138" s="12"/>
      <c r="D138" s="8"/>
      <c r="E138" s="12"/>
      <c r="F138" s="216" t="str">
        <f t="shared" si="2"/>
        <v>N/A</v>
      </c>
      <c r="G138" s="6"/>
      <c r="AA138" s="15" t="str">
        <f t="shared" si="3"/>
        <v/>
      </c>
      <c r="AB138" s="15" t="str">
        <f>IF(LEN($AA138)=0,"N",IF(LEN($AA138)&gt;1,"Error -- Availability entered in an incorrect format",IF($AA138='Control Panel'!$F$36,$AA138,IF($AA138='Control Panel'!$F$37,$AA138,IF($AA138='Control Panel'!$F$38,$AA138,IF($AA138='Control Panel'!$F$39,$AA138,IF($AA138='Control Panel'!$F$40,$AA138,IF($AA138='Control Panel'!$F$41,$AA138,"Error -- Availability entered in an incorrect format"))))))))</f>
        <v>N</v>
      </c>
    </row>
    <row r="139" spans="1:28" s="15" customFormat="1" x14ac:dyDescent="0.25">
      <c r="A139" s="7">
        <v>127</v>
      </c>
      <c r="B139" s="6"/>
      <c r="C139" s="12"/>
      <c r="D139" s="8"/>
      <c r="E139" s="12"/>
      <c r="F139" s="216" t="str">
        <f t="shared" si="2"/>
        <v>N/A</v>
      </c>
      <c r="G139" s="6"/>
      <c r="AA139" s="15" t="str">
        <f t="shared" si="3"/>
        <v/>
      </c>
      <c r="AB139" s="15" t="str">
        <f>IF(LEN($AA139)=0,"N",IF(LEN($AA139)&gt;1,"Error -- Availability entered in an incorrect format",IF($AA139='Control Panel'!$F$36,$AA139,IF($AA139='Control Panel'!$F$37,$AA139,IF($AA139='Control Panel'!$F$38,$AA139,IF($AA139='Control Panel'!$F$39,$AA139,IF($AA139='Control Panel'!$F$40,$AA139,IF($AA139='Control Panel'!$F$41,$AA139,"Error -- Availability entered in an incorrect format"))))))))</f>
        <v>N</v>
      </c>
    </row>
    <row r="140" spans="1:28" s="15" customFormat="1" x14ac:dyDescent="0.25">
      <c r="A140" s="7">
        <v>128</v>
      </c>
      <c r="B140" s="6"/>
      <c r="C140" s="12"/>
      <c r="D140" s="8"/>
      <c r="E140" s="12"/>
      <c r="F140" s="216" t="str">
        <f t="shared" si="2"/>
        <v>N/A</v>
      </c>
      <c r="G140" s="6"/>
      <c r="AA140" s="15" t="str">
        <f t="shared" si="3"/>
        <v/>
      </c>
      <c r="AB140" s="15" t="str">
        <f>IF(LEN($AA140)=0,"N",IF(LEN($AA140)&gt;1,"Error -- Availability entered in an incorrect format",IF($AA140='Control Panel'!$F$36,$AA140,IF($AA140='Control Panel'!$F$37,$AA140,IF($AA140='Control Panel'!$F$38,$AA140,IF($AA140='Control Panel'!$F$39,$AA140,IF($AA140='Control Panel'!$F$40,$AA140,IF($AA140='Control Panel'!$F$41,$AA140,"Error -- Availability entered in an incorrect format"))))))))</f>
        <v>N</v>
      </c>
    </row>
    <row r="141" spans="1:28" s="15" customFormat="1" x14ac:dyDescent="0.25">
      <c r="A141" s="7">
        <v>129</v>
      </c>
      <c r="B141" s="6"/>
      <c r="C141" s="12"/>
      <c r="D141" s="8"/>
      <c r="E141" s="12"/>
      <c r="F141" s="216" t="str">
        <f t="shared" si="2"/>
        <v>N/A</v>
      </c>
      <c r="G141" s="6"/>
      <c r="AA141" s="15" t="str">
        <f t="shared" si="3"/>
        <v/>
      </c>
      <c r="AB141" s="15" t="str">
        <f>IF(LEN($AA141)=0,"N",IF(LEN($AA141)&gt;1,"Error -- Availability entered in an incorrect format",IF($AA141='Control Panel'!$F$36,$AA141,IF($AA141='Control Panel'!$F$37,$AA141,IF($AA141='Control Panel'!$F$38,$AA141,IF($AA141='Control Panel'!$F$39,$AA141,IF($AA141='Control Panel'!$F$40,$AA141,IF($AA141='Control Panel'!$F$41,$AA141,"Error -- Availability entered in an incorrect format"))))))))</f>
        <v>N</v>
      </c>
    </row>
    <row r="142" spans="1:28" s="15" customFormat="1" x14ac:dyDescent="0.25">
      <c r="A142" s="7">
        <v>130</v>
      </c>
      <c r="B142" s="6"/>
      <c r="C142" s="12"/>
      <c r="D142" s="8"/>
      <c r="E142" s="12"/>
      <c r="F142" s="216" t="str">
        <f t="shared" ref="F142:F205" si="4">IF($D$10=$A$9,"N/A",$D$10)</f>
        <v>N/A</v>
      </c>
      <c r="G142" s="6"/>
      <c r="AA142" s="15" t="str">
        <f t="shared" ref="AA142:AA205" si="5">TRIM($D142)</f>
        <v/>
      </c>
      <c r="AB142" s="15" t="str">
        <f>IF(LEN($AA142)=0,"N",IF(LEN($AA142)&gt;1,"Error -- Availability entered in an incorrect format",IF($AA142='Control Panel'!$F$36,$AA142,IF($AA142='Control Panel'!$F$37,$AA142,IF($AA142='Control Panel'!$F$38,$AA142,IF($AA142='Control Panel'!$F$39,$AA142,IF($AA142='Control Panel'!$F$40,$AA142,IF($AA142='Control Panel'!$F$41,$AA142,"Error -- Availability entered in an incorrect format"))))))))</f>
        <v>N</v>
      </c>
    </row>
    <row r="143" spans="1:28" s="15" customFormat="1" x14ac:dyDescent="0.25">
      <c r="A143" s="7">
        <v>131</v>
      </c>
      <c r="B143" s="6"/>
      <c r="C143" s="12"/>
      <c r="D143" s="8"/>
      <c r="E143" s="12"/>
      <c r="F143" s="216" t="str">
        <f t="shared" si="4"/>
        <v>N/A</v>
      </c>
      <c r="G143" s="6"/>
      <c r="AA143" s="15" t="str">
        <f t="shared" si="5"/>
        <v/>
      </c>
      <c r="AB143" s="15" t="str">
        <f>IF(LEN($AA143)=0,"N",IF(LEN($AA143)&gt;1,"Error -- Availability entered in an incorrect format",IF($AA143='Control Panel'!$F$36,$AA143,IF($AA143='Control Panel'!$F$37,$AA143,IF($AA143='Control Panel'!$F$38,$AA143,IF($AA143='Control Panel'!$F$39,$AA143,IF($AA143='Control Panel'!$F$40,$AA143,IF($AA143='Control Panel'!$F$41,$AA143,"Error -- Availability entered in an incorrect format"))))))))</f>
        <v>N</v>
      </c>
    </row>
    <row r="144" spans="1:28" s="15" customFormat="1" x14ac:dyDescent="0.25">
      <c r="A144" s="7">
        <v>132</v>
      </c>
      <c r="B144" s="6"/>
      <c r="C144" s="12"/>
      <c r="D144" s="8"/>
      <c r="E144" s="12"/>
      <c r="F144" s="216" t="str">
        <f t="shared" si="4"/>
        <v>N/A</v>
      </c>
      <c r="G144" s="6"/>
      <c r="AA144" s="15" t="str">
        <f t="shared" si="5"/>
        <v/>
      </c>
      <c r="AB144" s="15" t="str">
        <f>IF(LEN($AA144)=0,"N",IF(LEN($AA144)&gt;1,"Error -- Availability entered in an incorrect format",IF($AA144='Control Panel'!$F$36,$AA144,IF($AA144='Control Panel'!$F$37,$AA144,IF($AA144='Control Panel'!$F$38,$AA144,IF($AA144='Control Panel'!$F$39,$AA144,IF($AA144='Control Panel'!$F$40,$AA144,IF($AA144='Control Panel'!$F$41,$AA144,"Error -- Availability entered in an incorrect format"))))))))</f>
        <v>N</v>
      </c>
    </row>
    <row r="145" spans="1:28" s="15" customFormat="1" x14ac:dyDescent="0.25">
      <c r="A145" s="7">
        <v>133</v>
      </c>
      <c r="B145" s="6"/>
      <c r="C145" s="12"/>
      <c r="D145" s="8"/>
      <c r="E145" s="12"/>
      <c r="F145" s="216" t="str">
        <f t="shared" si="4"/>
        <v>N/A</v>
      </c>
      <c r="G145" s="6"/>
      <c r="AA145" s="15" t="str">
        <f t="shared" si="5"/>
        <v/>
      </c>
      <c r="AB145" s="15" t="str">
        <f>IF(LEN($AA145)=0,"N",IF(LEN($AA145)&gt;1,"Error -- Availability entered in an incorrect format",IF($AA145='Control Panel'!$F$36,$AA145,IF($AA145='Control Panel'!$F$37,$AA145,IF($AA145='Control Panel'!$F$38,$AA145,IF($AA145='Control Panel'!$F$39,$AA145,IF($AA145='Control Panel'!$F$40,$AA145,IF($AA145='Control Panel'!$F$41,$AA145,"Error -- Availability entered in an incorrect format"))))))))</f>
        <v>N</v>
      </c>
    </row>
    <row r="146" spans="1:28" s="15" customFormat="1" x14ac:dyDescent="0.25">
      <c r="A146" s="7">
        <v>134</v>
      </c>
      <c r="B146" s="6"/>
      <c r="C146" s="12"/>
      <c r="D146" s="8"/>
      <c r="E146" s="12"/>
      <c r="F146" s="216" t="str">
        <f t="shared" si="4"/>
        <v>N/A</v>
      </c>
      <c r="G146" s="6"/>
      <c r="AA146" s="15" t="str">
        <f t="shared" si="5"/>
        <v/>
      </c>
      <c r="AB146" s="15" t="str">
        <f>IF(LEN($AA146)=0,"N",IF(LEN($AA146)&gt;1,"Error -- Availability entered in an incorrect format",IF($AA146='Control Panel'!$F$36,$AA146,IF($AA146='Control Panel'!$F$37,$AA146,IF($AA146='Control Panel'!$F$38,$AA146,IF($AA146='Control Panel'!$F$39,$AA146,IF($AA146='Control Panel'!$F$40,$AA146,IF($AA146='Control Panel'!$F$41,$AA146,"Error -- Availability entered in an incorrect format"))))))))</f>
        <v>N</v>
      </c>
    </row>
    <row r="147" spans="1:28" s="15" customFormat="1" x14ac:dyDescent="0.25">
      <c r="A147" s="7">
        <v>135</v>
      </c>
      <c r="B147" s="6"/>
      <c r="C147" s="12"/>
      <c r="D147" s="8"/>
      <c r="E147" s="12"/>
      <c r="F147" s="216" t="str">
        <f t="shared" si="4"/>
        <v>N/A</v>
      </c>
      <c r="G147" s="6"/>
      <c r="AA147" s="15" t="str">
        <f t="shared" si="5"/>
        <v/>
      </c>
      <c r="AB147" s="15" t="str">
        <f>IF(LEN($AA147)=0,"N",IF(LEN($AA147)&gt;1,"Error -- Availability entered in an incorrect format",IF($AA147='Control Panel'!$F$36,$AA147,IF($AA147='Control Panel'!$F$37,$AA147,IF($AA147='Control Panel'!$F$38,$AA147,IF($AA147='Control Panel'!$F$39,$AA147,IF($AA147='Control Panel'!$F$40,$AA147,IF($AA147='Control Panel'!$F$41,$AA147,"Error -- Availability entered in an incorrect format"))))))))</f>
        <v>N</v>
      </c>
    </row>
    <row r="148" spans="1:28" s="15" customFormat="1" x14ac:dyDescent="0.25">
      <c r="A148" s="7">
        <v>136</v>
      </c>
      <c r="B148" s="6"/>
      <c r="C148" s="12"/>
      <c r="D148" s="8"/>
      <c r="E148" s="12"/>
      <c r="F148" s="216" t="str">
        <f t="shared" si="4"/>
        <v>N/A</v>
      </c>
      <c r="G148" s="6"/>
      <c r="AA148" s="15" t="str">
        <f t="shared" si="5"/>
        <v/>
      </c>
      <c r="AB148" s="15" t="str">
        <f>IF(LEN($AA148)=0,"N",IF(LEN($AA148)&gt;1,"Error -- Availability entered in an incorrect format",IF($AA148='Control Panel'!$F$36,$AA148,IF($AA148='Control Panel'!$F$37,$AA148,IF($AA148='Control Panel'!$F$38,$AA148,IF($AA148='Control Panel'!$F$39,$AA148,IF($AA148='Control Panel'!$F$40,$AA148,IF($AA148='Control Panel'!$F$41,$AA148,"Error -- Availability entered in an incorrect format"))))))))</f>
        <v>N</v>
      </c>
    </row>
    <row r="149" spans="1:28" s="15" customFormat="1" x14ac:dyDescent="0.25">
      <c r="A149" s="7">
        <v>137</v>
      </c>
      <c r="B149" s="6"/>
      <c r="C149" s="12"/>
      <c r="D149" s="8"/>
      <c r="E149" s="12"/>
      <c r="F149" s="216" t="str">
        <f t="shared" si="4"/>
        <v>N/A</v>
      </c>
      <c r="G149" s="6"/>
      <c r="AA149" s="15" t="str">
        <f t="shared" si="5"/>
        <v/>
      </c>
      <c r="AB149" s="15" t="str">
        <f>IF(LEN($AA149)=0,"N",IF(LEN($AA149)&gt;1,"Error -- Availability entered in an incorrect format",IF($AA149='Control Panel'!$F$36,$AA149,IF($AA149='Control Panel'!$F$37,$AA149,IF($AA149='Control Panel'!$F$38,$AA149,IF($AA149='Control Panel'!$F$39,$AA149,IF($AA149='Control Panel'!$F$40,$AA149,IF($AA149='Control Panel'!$F$41,$AA149,"Error -- Availability entered in an incorrect format"))))))))</f>
        <v>N</v>
      </c>
    </row>
    <row r="150" spans="1:28" s="15" customFormat="1" x14ac:dyDescent="0.25">
      <c r="A150" s="7">
        <v>138</v>
      </c>
      <c r="B150" s="6"/>
      <c r="C150" s="12"/>
      <c r="D150" s="8"/>
      <c r="E150" s="12"/>
      <c r="F150" s="216" t="str">
        <f t="shared" si="4"/>
        <v>N/A</v>
      </c>
      <c r="G150" s="6"/>
      <c r="AA150" s="15" t="str">
        <f t="shared" si="5"/>
        <v/>
      </c>
      <c r="AB150" s="15" t="str">
        <f>IF(LEN($AA150)=0,"N",IF(LEN($AA150)&gt;1,"Error -- Availability entered in an incorrect format",IF($AA150='Control Panel'!$F$36,$AA150,IF($AA150='Control Panel'!$F$37,$AA150,IF($AA150='Control Panel'!$F$38,$AA150,IF($AA150='Control Panel'!$F$39,$AA150,IF($AA150='Control Panel'!$F$40,$AA150,IF($AA150='Control Panel'!$F$41,$AA150,"Error -- Availability entered in an incorrect format"))))))))</f>
        <v>N</v>
      </c>
    </row>
    <row r="151" spans="1:28" s="15" customFormat="1" x14ac:dyDescent="0.25">
      <c r="A151" s="7">
        <v>139</v>
      </c>
      <c r="B151" s="6"/>
      <c r="C151" s="12"/>
      <c r="D151" s="8"/>
      <c r="E151" s="12"/>
      <c r="F151" s="216" t="str">
        <f t="shared" si="4"/>
        <v>N/A</v>
      </c>
      <c r="G151" s="6"/>
      <c r="AA151" s="15" t="str">
        <f t="shared" si="5"/>
        <v/>
      </c>
      <c r="AB151" s="15" t="str">
        <f>IF(LEN($AA151)=0,"N",IF(LEN($AA151)&gt;1,"Error -- Availability entered in an incorrect format",IF($AA151='Control Panel'!$F$36,$AA151,IF($AA151='Control Panel'!$F$37,$AA151,IF($AA151='Control Panel'!$F$38,$AA151,IF($AA151='Control Panel'!$F$39,$AA151,IF($AA151='Control Panel'!$F$40,$AA151,IF($AA151='Control Panel'!$F$41,$AA151,"Error -- Availability entered in an incorrect format"))))))))</f>
        <v>N</v>
      </c>
    </row>
    <row r="152" spans="1:28" s="15" customFormat="1" x14ac:dyDescent="0.25">
      <c r="A152" s="7">
        <v>140</v>
      </c>
      <c r="B152" s="6"/>
      <c r="C152" s="12"/>
      <c r="D152" s="8"/>
      <c r="E152" s="12"/>
      <c r="F152" s="216" t="str">
        <f t="shared" si="4"/>
        <v>N/A</v>
      </c>
      <c r="G152" s="6"/>
      <c r="AA152" s="15" t="str">
        <f t="shared" si="5"/>
        <v/>
      </c>
      <c r="AB152" s="15" t="str">
        <f>IF(LEN($AA152)=0,"N",IF(LEN($AA152)&gt;1,"Error -- Availability entered in an incorrect format",IF($AA152='Control Panel'!$F$36,$AA152,IF($AA152='Control Panel'!$F$37,$AA152,IF($AA152='Control Panel'!$F$38,$AA152,IF($AA152='Control Panel'!$F$39,$AA152,IF($AA152='Control Panel'!$F$40,$AA152,IF($AA152='Control Panel'!$F$41,$AA152,"Error -- Availability entered in an incorrect format"))))))))</f>
        <v>N</v>
      </c>
    </row>
    <row r="153" spans="1:28" s="15" customFormat="1" x14ac:dyDescent="0.25">
      <c r="A153" s="7">
        <v>141</v>
      </c>
      <c r="B153" s="6"/>
      <c r="C153" s="12"/>
      <c r="D153" s="8"/>
      <c r="E153" s="12"/>
      <c r="F153" s="216" t="str">
        <f t="shared" si="4"/>
        <v>N/A</v>
      </c>
      <c r="G153" s="6"/>
      <c r="AA153" s="15" t="str">
        <f t="shared" si="5"/>
        <v/>
      </c>
      <c r="AB153" s="15" t="str">
        <f>IF(LEN($AA153)=0,"N",IF(LEN($AA153)&gt;1,"Error -- Availability entered in an incorrect format",IF($AA153='Control Panel'!$F$36,$AA153,IF($AA153='Control Panel'!$F$37,$AA153,IF($AA153='Control Panel'!$F$38,$AA153,IF($AA153='Control Panel'!$F$39,$AA153,IF($AA153='Control Panel'!$F$40,$AA153,IF($AA153='Control Panel'!$F$41,$AA153,"Error -- Availability entered in an incorrect format"))))))))</f>
        <v>N</v>
      </c>
    </row>
    <row r="154" spans="1:28" s="15" customFormat="1" x14ac:dyDescent="0.25">
      <c r="A154" s="7">
        <v>142</v>
      </c>
      <c r="B154" s="6"/>
      <c r="C154" s="12"/>
      <c r="D154" s="8"/>
      <c r="E154" s="12"/>
      <c r="F154" s="216" t="str">
        <f t="shared" si="4"/>
        <v>N/A</v>
      </c>
      <c r="G154" s="6"/>
      <c r="AA154" s="15" t="str">
        <f t="shared" si="5"/>
        <v/>
      </c>
      <c r="AB154" s="15" t="str">
        <f>IF(LEN($AA154)=0,"N",IF(LEN($AA154)&gt;1,"Error -- Availability entered in an incorrect format",IF($AA154='Control Panel'!$F$36,$AA154,IF($AA154='Control Panel'!$F$37,$AA154,IF($AA154='Control Panel'!$F$38,$AA154,IF($AA154='Control Panel'!$F$39,$AA154,IF($AA154='Control Panel'!$F$40,$AA154,IF($AA154='Control Panel'!$F$41,$AA154,"Error -- Availability entered in an incorrect format"))))))))</f>
        <v>N</v>
      </c>
    </row>
    <row r="155" spans="1:28" s="15" customFormat="1" x14ac:dyDescent="0.25">
      <c r="A155" s="7">
        <v>143</v>
      </c>
      <c r="B155" s="6"/>
      <c r="C155" s="12"/>
      <c r="D155" s="8"/>
      <c r="E155" s="12"/>
      <c r="F155" s="216" t="str">
        <f t="shared" si="4"/>
        <v>N/A</v>
      </c>
      <c r="G155" s="6"/>
      <c r="AA155" s="15" t="str">
        <f t="shared" si="5"/>
        <v/>
      </c>
      <c r="AB155" s="15" t="str">
        <f>IF(LEN($AA155)=0,"N",IF(LEN($AA155)&gt;1,"Error -- Availability entered in an incorrect format",IF($AA155='Control Panel'!$F$36,$AA155,IF($AA155='Control Panel'!$F$37,$AA155,IF($AA155='Control Panel'!$F$38,$AA155,IF($AA155='Control Panel'!$F$39,$AA155,IF($AA155='Control Panel'!$F$40,$AA155,IF($AA155='Control Panel'!$F$41,$AA155,"Error -- Availability entered in an incorrect format"))))))))</f>
        <v>N</v>
      </c>
    </row>
    <row r="156" spans="1:28" s="15" customFormat="1" x14ac:dyDescent="0.25">
      <c r="A156" s="7">
        <v>144</v>
      </c>
      <c r="B156" s="6"/>
      <c r="C156" s="12"/>
      <c r="D156" s="8"/>
      <c r="E156" s="12"/>
      <c r="F156" s="216" t="str">
        <f t="shared" si="4"/>
        <v>N/A</v>
      </c>
      <c r="G156" s="6"/>
      <c r="AA156" s="15" t="str">
        <f t="shared" si="5"/>
        <v/>
      </c>
      <c r="AB156" s="15" t="str">
        <f>IF(LEN($AA156)=0,"N",IF(LEN($AA156)&gt;1,"Error -- Availability entered in an incorrect format",IF($AA156='Control Panel'!$F$36,$AA156,IF($AA156='Control Panel'!$F$37,$AA156,IF($AA156='Control Panel'!$F$38,$AA156,IF($AA156='Control Panel'!$F$39,$AA156,IF($AA156='Control Panel'!$F$40,$AA156,IF($AA156='Control Panel'!$F$41,$AA156,"Error -- Availability entered in an incorrect format"))))))))</f>
        <v>N</v>
      </c>
    </row>
    <row r="157" spans="1:28" s="15" customFormat="1" x14ac:dyDescent="0.25">
      <c r="A157" s="7">
        <v>145</v>
      </c>
      <c r="B157" s="6"/>
      <c r="C157" s="12"/>
      <c r="D157" s="8"/>
      <c r="E157" s="12"/>
      <c r="F157" s="216" t="str">
        <f t="shared" si="4"/>
        <v>N/A</v>
      </c>
      <c r="G157" s="6"/>
      <c r="AA157" s="15" t="str">
        <f t="shared" si="5"/>
        <v/>
      </c>
      <c r="AB157" s="15" t="str">
        <f>IF(LEN($AA157)=0,"N",IF(LEN($AA157)&gt;1,"Error -- Availability entered in an incorrect format",IF($AA157='Control Panel'!$F$36,$AA157,IF($AA157='Control Panel'!$F$37,$AA157,IF($AA157='Control Panel'!$F$38,$AA157,IF($AA157='Control Panel'!$F$39,$AA157,IF($AA157='Control Panel'!$F$40,$AA157,IF($AA157='Control Panel'!$F$41,$AA157,"Error -- Availability entered in an incorrect format"))))))))</f>
        <v>N</v>
      </c>
    </row>
    <row r="158" spans="1:28" s="15" customFormat="1" x14ac:dyDescent="0.25">
      <c r="A158" s="7">
        <v>146</v>
      </c>
      <c r="B158" s="6"/>
      <c r="C158" s="12"/>
      <c r="D158" s="8"/>
      <c r="E158" s="12"/>
      <c r="F158" s="216" t="str">
        <f t="shared" si="4"/>
        <v>N/A</v>
      </c>
      <c r="G158" s="6"/>
      <c r="AA158" s="15" t="str">
        <f t="shared" si="5"/>
        <v/>
      </c>
      <c r="AB158" s="15" t="str">
        <f>IF(LEN($AA158)=0,"N",IF(LEN($AA158)&gt;1,"Error -- Availability entered in an incorrect format",IF($AA158='Control Panel'!$F$36,$AA158,IF($AA158='Control Panel'!$F$37,$AA158,IF($AA158='Control Panel'!$F$38,$AA158,IF($AA158='Control Panel'!$F$39,$AA158,IF($AA158='Control Panel'!$F$40,$AA158,IF($AA158='Control Panel'!$F$41,$AA158,"Error -- Availability entered in an incorrect format"))))))))</f>
        <v>N</v>
      </c>
    </row>
    <row r="159" spans="1:28" s="15" customFormat="1" x14ac:dyDescent="0.25">
      <c r="A159" s="7">
        <v>147</v>
      </c>
      <c r="B159" s="6"/>
      <c r="C159" s="12"/>
      <c r="D159" s="8"/>
      <c r="E159" s="12"/>
      <c r="F159" s="216" t="str">
        <f t="shared" si="4"/>
        <v>N/A</v>
      </c>
      <c r="G159" s="6"/>
      <c r="AA159" s="15" t="str">
        <f t="shared" si="5"/>
        <v/>
      </c>
      <c r="AB159" s="15" t="str">
        <f>IF(LEN($AA159)=0,"N",IF(LEN($AA159)&gt;1,"Error -- Availability entered in an incorrect format",IF($AA159='Control Panel'!$F$36,$AA159,IF($AA159='Control Panel'!$F$37,$AA159,IF($AA159='Control Panel'!$F$38,$AA159,IF($AA159='Control Panel'!$F$39,$AA159,IF($AA159='Control Panel'!$F$40,$AA159,IF($AA159='Control Panel'!$F$41,$AA159,"Error -- Availability entered in an incorrect format"))))))))</f>
        <v>N</v>
      </c>
    </row>
    <row r="160" spans="1:28" s="15" customFormat="1" x14ac:dyDescent="0.25">
      <c r="A160" s="7">
        <v>148</v>
      </c>
      <c r="B160" s="6"/>
      <c r="C160" s="12"/>
      <c r="D160" s="8"/>
      <c r="E160" s="12"/>
      <c r="F160" s="216" t="str">
        <f t="shared" si="4"/>
        <v>N/A</v>
      </c>
      <c r="G160" s="6"/>
      <c r="AA160" s="15" t="str">
        <f t="shared" si="5"/>
        <v/>
      </c>
      <c r="AB160" s="15" t="str">
        <f>IF(LEN($AA160)=0,"N",IF(LEN($AA160)&gt;1,"Error -- Availability entered in an incorrect format",IF($AA160='Control Panel'!$F$36,$AA160,IF($AA160='Control Panel'!$F$37,$AA160,IF($AA160='Control Panel'!$F$38,$AA160,IF($AA160='Control Panel'!$F$39,$AA160,IF($AA160='Control Panel'!$F$40,$AA160,IF($AA160='Control Panel'!$F$41,$AA160,"Error -- Availability entered in an incorrect format"))))))))</f>
        <v>N</v>
      </c>
    </row>
    <row r="161" spans="1:28" s="15" customFormat="1" x14ac:dyDescent="0.25">
      <c r="A161" s="7">
        <v>149</v>
      </c>
      <c r="B161" s="6"/>
      <c r="C161" s="12"/>
      <c r="D161" s="8"/>
      <c r="E161" s="12"/>
      <c r="F161" s="216" t="str">
        <f t="shared" si="4"/>
        <v>N/A</v>
      </c>
      <c r="G161" s="6"/>
      <c r="AA161" s="15" t="str">
        <f t="shared" si="5"/>
        <v/>
      </c>
      <c r="AB161" s="15" t="str">
        <f>IF(LEN($AA161)=0,"N",IF(LEN($AA161)&gt;1,"Error -- Availability entered in an incorrect format",IF($AA161='Control Panel'!$F$36,$AA161,IF($AA161='Control Panel'!$F$37,$AA161,IF($AA161='Control Panel'!$F$38,$AA161,IF($AA161='Control Panel'!$F$39,$AA161,IF($AA161='Control Panel'!$F$40,$AA161,IF($AA161='Control Panel'!$F$41,$AA161,"Error -- Availability entered in an incorrect format"))))))))</f>
        <v>N</v>
      </c>
    </row>
    <row r="162" spans="1:28" s="15" customFormat="1" x14ac:dyDescent="0.25">
      <c r="A162" s="7">
        <v>150</v>
      </c>
      <c r="B162" s="6"/>
      <c r="C162" s="12"/>
      <c r="D162" s="8"/>
      <c r="E162" s="12"/>
      <c r="F162" s="216" t="str">
        <f t="shared" si="4"/>
        <v>N/A</v>
      </c>
      <c r="G162" s="6"/>
      <c r="AA162" s="15" t="str">
        <f t="shared" si="5"/>
        <v/>
      </c>
      <c r="AB162" s="15" t="str">
        <f>IF(LEN($AA162)=0,"N",IF(LEN($AA162)&gt;1,"Error -- Availability entered in an incorrect format",IF($AA162='Control Panel'!$F$36,$AA162,IF($AA162='Control Panel'!$F$37,$AA162,IF($AA162='Control Panel'!$F$38,$AA162,IF($AA162='Control Panel'!$F$39,$AA162,IF($AA162='Control Panel'!$F$40,$AA162,IF($AA162='Control Panel'!$F$41,$AA162,"Error -- Availability entered in an incorrect format"))))))))</f>
        <v>N</v>
      </c>
    </row>
    <row r="163" spans="1:28" s="15" customFormat="1" x14ac:dyDescent="0.25">
      <c r="A163" s="7">
        <v>151</v>
      </c>
      <c r="B163" s="6"/>
      <c r="C163" s="12"/>
      <c r="D163" s="8"/>
      <c r="E163" s="12"/>
      <c r="F163" s="216" t="str">
        <f t="shared" si="4"/>
        <v>N/A</v>
      </c>
      <c r="G163" s="6"/>
      <c r="AA163" s="15" t="str">
        <f t="shared" si="5"/>
        <v/>
      </c>
      <c r="AB163" s="15" t="str">
        <f>IF(LEN($AA163)=0,"N",IF(LEN($AA163)&gt;1,"Error -- Availability entered in an incorrect format",IF($AA163='Control Panel'!$F$36,$AA163,IF($AA163='Control Panel'!$F$37,$AA163,IF($AA163='Control Panel'!$F$38,$AA163,IF($AA163='Control Panel'!$F$39,$AA163,IF($AA163='Control Panel'!$F$40,$AA163,IF($AA163='Control Panel'!$F$41,$AA163,"Error -- Availability entered in an incorrect format"))))))))</f>
        <v>N</v>
      </c>
    </row>
    <row r="164" spans="1:28" s="15" customFormat="1" x14ac:dyDescent="0.25">
      <c r="A164" s="7">
        <v>152</v>
      </c>
      <c r="B164" s="6"/>
      <c r="C164" s="12"/>
      <c r="D164" s="8"/>
      <c r="E164" s="12"/>
      <c r="F164" s="216" t="str">
        <f t="shared" si="4"/>
        <v>N/A</v>
      </c>
      <c r="G164" s="6"/>
      <c r="AA164" s="15" t="str">
        <f t="shared" si="5"/>
        <v/>
      </c>
      <c r="AB164" s="15" t="str">
        <f>IF(LEN($AA164)=0,"N",IF(LEN($AA164)&gt;1,"Error -- Availability entered in an incorrect format",IF($AA164='Control Panel'!$F$36,$AA164,IF($AA164='Control Panel'!$F$37,$AA164,IF($AA164='Control Panel'!$F$38,$AA164,IF($AA164='Control Panel'!$F$39,$AA164,IF($AA164='Control Panel'!$F$40,$AA164,IF($AA164='Control Panel'!$F$41,$AA164,"Error -- Availability entered in an incorrect format"))))))))</f>
        <v>N</v>
      </c>
    </row>
    <row r="165" spans="1:28" s="15" customFormat="1" x14ac:dyDescent="0.25">
      <c r="A165" s="7">
        <v>153</v>
      </c>
      <c r="B165" s="6"/>
      <c r="C165" s="12"/>
      <c r="D165" s="8"/>
      <c r="E165" s="12"/>
      <c r="F165" s="216" t="str">
        <f t="shared" si="4"/>
        <v>N/A</v>
      </c>
      <c r="G165" s="6"/>
      <c r="AA165" s="15" t="str">
        <f t="shared" si="5"/>
        <v/>
      </c>
      <c r="AB165" s="15" t="str">
        <f>IF(LEN($AA165)=0,"N",IF(LEN($AA165)&gt;1,"Error -- Availability entered in an incorrect format",IF($AA165='Control Panel'!$F$36,$AA165,IF($AA165='Control Panel'!$F$37,$AA165,IF($AA165='Control Panel'!$F$38,$AA165,IF($AA165='Control Panel'!$F$39,$AA165,IF($AA165='Control Panel'!$F$40,$AA165,IF($AA165='Control Panel'!$F$41,$AA165,"Error -- Availability entered in an incorrect format"))))))))</f>
        <v>N</v>
      </c>
    </row>
    <row r="166" spans="1:28" s="15" customFormat="1" x14ac:dyDescent="0.25">
      <c r="A166" s="7">
        <v>154</v>
      </c>
      <c r="B166" s="6"/>
      <c r="C166" s="12"/>
      <c r="D166" s="8"/>
      <c r="E166" s="12"/>
      <c r="F166" s="216" t="str">
        <f t="shared" si="4"/>
        <v>N/A</v>
      </c>
      <c r="G166" s="6"/>
      <c r="AA166" s="15" t="str">
        <f t="shared" si="5"/>
        <v/>
      </c>
      <c r="AB166" s="15" t="str">
        <f>IF(LEN($AA166)=0,"N",IF(LEN($AA166)&gt;1,"Error -- Availability entered in an incorrect format",IF($AA166='Control Panel'!$F$36,$AA166,IF($AA166='Control Panel'!$F$37,$AA166,IF($AA166='Control Panel'!$F$38,$AA166,IF($AA166='Control Panel'!$F$39,$AA166,IF($AA166='Control Panel'!$F$40,$AA166,IF($AA166='Control Panel'!$F$41,$AA166,"Error -- Availability entered in an incorrect format"))))))))</f>
        <v>N</v>
      </c>
    </row>
    <row r="167" spans="1:28" s="15" customFormat="1" x14ac:dyDescent="0.25">
      <c r="A167" s="7">
        <v>155</v>
      </c>
      <c r="B167" s="6"/>
      <c r="C167" s="12"/>
      <c r="D167" s="8"/>
      <c r="E167" s="12"/>
      <c r="F167" s="216" t="str">
        <f t="shared" si="4"/>
        <v>N/A</v>
      </c>
      <c r="G167" s="6"/>
      <c r="AA167" s="15" t="str">
        <f t="shared" si="5"/>
        <v/>
      </c>
      <c r="AB167" s="15" t="str">
        <f>IF(LEN($AA167)=0,"N",IF(LEN($AA167)&gt;1,"Error -- Availability entered in an incorrect format",IF($AA167='Control Panel'!$F$36,$AA167,IF($AA167='Control Panel'!$F$37,$AA167,IF($AA167='Control Panel'!$F$38,$AA167,IF($AA167='Control Panel'!$F$39,$AA167,IF($AA167='Control Panel'!$F$40,$AA167,IF($AA167='Control Panel'!$F$41,$AA167,"Error -- Availability entered in an incorrect format"))))))))</f>
        <v>N</v>
      </c>
    </row>
    <row r="168" spans="1:28" s="15" customFormat="1" x14ac:dyDescent="0.25">
      <c r="A168" s="7">
        <v>156</v>
      </c>
      <c r="B168" s="6"/>
      <c r="C168" s="12"/>
      <c r="D168" s="8"/>
      <c r="E168" s="12"/>
      <c r="F168" s="216" t="str">
        <f t="shared" si="4"/>
        <v>N/A</v>
      </c>
      <c r="G168" s="6"/>
      <c r="AA168" s="15" t="str">
        <f t="shared" si="5"/>
        <v/>
      </c>
      <c r="AB168" s="15" t="str">
        <f>IF(LEN($AA168)=0,"N",IF(LEN($AA168)&gt;1,"Error -- Availability entered in an incorrect format",IF($AA168='Control Panel'!$F$36,$AA168,IF($AA168='Control Panel'!$F$37,$AA168,IF($AA168='Control Panel'!$F$38,$AA168,IF($AA168='Control Panel'!$F$39,$AA168,IF($AA168='Control Panel'!$F$40,$AA168,IF($AA168='Control Panel'!$F$41,$AA168,"Error -- Availability entered in an incorrect format"))))))))</f>
        <v>N</v>
      </c>
    </row>
    <row r="169" spans="1:28" s="15" customFormat="1" x14ac:dyDescent="0.25">
      <c r="A169" s="7">
        <v>157</v>
      </c>
      <c r="B169" s="6"/>
      <c r="C169" s="12"/>
      <c r="D169" s="8"/>
      <c r="E169" s="12"/>
      <c r="F169" s="216" t="str">
        <f t="shared" si="4"/>
        <v>N/A</v>
      </c>
      <c r="G169" s="6"/>
      <c r="AA169" s="15" t="str">
        <f t="shared" si="5"/>
        <v/>
      </c>
      <c r="AB169" s="15" t="str">
        <f>IF(LEN($AA169)=0,"N",IF(LEN($AA169)&gt;1,"Error -- Availability entered in an incorrect format",IF($AA169='Control Panel'!$F$36,$AA169,IF($AA169='Control Panel'!$F$37,$AA169,IF($AA169='Control Panel'!$F$38,$AA169,IF($AA169='Control Panel'!$F$39,$AA169,IF($AA169='Control Panel'!$F$40,$AA169,IF($AA169='Control Panel'!$F$41,$AA169,"Error -- Availability entered in an incorrect format"))))))))</f>
        <v>N</v>
      </c>
    </row>
    <row r="170" spans="1:28" s="15" customFormat="1" x14ac:dyDescent="0.25">
      <c r="A170" s="7">
        <v>158</v>
      </c>
      <c r="B170" s="6"/>
      <c r="C170" s="12"/>
      <c r="D170" s="8"/>
      <c r="E170" s="12"/>
      <c r="F170" s="216" t="str">
        <f t="shared" si="4"/>
        <v>N/A</v>
      </c>
      <c r="G170" s="6"/>
      <c r="AA170" s="15" t="str">
        <f t="shared" si="5"/>
        <v/>
      </c>
      <c r="AB170" s="15" t="str">
        <f>IF(LEN($AA170)=0,"N",IF(LEN($AA170)&gt;1,"Error -- Availability entered in an incorrect format",IF($AA170='Control Panel'!$F$36,$AA170,IF($AA170='Control Panel'!$F$37,$AA170,IF($AA170='Control Panel'!$F$38,$AA170,IF($AA170='Control Panel'!$F$39,$AA170,IF($AA170='Control Panel'!$F$40,$AA170,IF($AA170='Control Panel'!$F$41,$AA170,"Error -- Availability entered in an incorrect format"))))))))</f>
        <v>N</v>
      </c>
    </row>
    <row r="171" spans="1:28" s="15" customFormat="1" x14ac:dyDescent="0.25">
      <c r="A171" s="7">
        <v>159</v>
      </c>
      <c r="B171" s="6"/>
      <c r="C171" s="12"/>
      <c r="D171" s="8"/>
      <c r="E171" s="12"/>
      <c r="F171" s="216" t="str">
        <f t="shared" si="4"/>
        <v>N/A</v>
      </c>
      <c r="G171" s="6"/>
      <c r="AA171" s="15" t="str">
        <f t="shared" si="5"/>
        <v/>
      </c>
      <c r="AB171" s="15" t="str">
        <f>IF(LEN($AA171)=0,"N",IF(LEN($AA171)&gt;1,"Error -- Availability entered in an incorrect format",IF($AA171='Control Panel'!$F$36,$AA171,IF($AA171='Control Panel'!$F$37,$AA171,IF($AA171='Control Panel'!$F$38,$AA171,IF($AA171='Control Panel'!$F$39,$AA171,IF($AA171='Control Panel'!$F$40,$AA171,IF($AA171='Control Panel'!$F$41,$AA171,"Error -- Availability entered in an incorrect format"))))))))</f>
        <v>N</v>
      </c>
    </row>
    <row r="172" spans="1:28" s="15" customFormat="1" x14ac:dyDescent="0.25">
      <c r="A172" s="7">
        <v>160</v>
      </c>
      <c r="B172" s="6"/>
      <c r="C172" s="12"/>
      <c r="D172" s="8"/>
      <c r="E172" s="12"/>
      <c r="F172" s="216" t="str">
        <f t="shared" si="4"/>
        <v>N/A</v>
      </c>
      <c r="G172" s="6"/>
      <c r="AA172" s="15" t="str">
        <f t="shared" si="5"/>
        <v/>
      </c>
      <c r="AB172" s="15" t="str">
        <f>IF(LEN($AA172)=0,"N",IF(LEN($AA172)&gt;1,"Error -- Availability entered in an incorrect format",IF($AA172='Control Panel'!$F$36,$AA172,IF($AA172='Control Panel'!$F$37,$AA172,IF($AA172='Control Panel'!$F$38,$AA172,IF($AA172='Control Panel'!$F$39,$AA172,IF($AA172='Control Panel'!$F$40,$AA172,IF($AA172='Control Panel'!$F$41,$AA172,"Error -- Availability entered in an incorrect format"))))))))</f>
        <v>N</v>
      </c>
    </row>
    <row r="173" spans="1:28" s="15" customFormat="1" x14ac:dyDescent="0.25">
      <c r="A173" s="7">
        <v>161</v>
      </c>
      <c r="B173" s="6"/>
      <c r="C173" s="12"/>
      <c r="D173" s="8"/>
      <c r="E173" s="12"/>
      <c r="F173" s="216" t="str">
        <f t="shared" si="4"/>
        <v>N/A</v>
      </c>
      <c r="G173" s="6"/>
      <c r="AA173" s="15" t="str">
        <f t="shared" si="5"/>
        <v/>
      </c>
      <c r="AB173" s="15" t="str">
        <f>IF(LEN($AA173)=0,"N",IF(LEN($AA173)&gt;1,"Error -- Availability entered in an incorrect format",IF($AA173='Control Panel'!$F$36,$AA173,IF($AA173='Control Panel'!$F$37,$AA173,IF($AA173='Control Panel'!$F$38,$AA173,IF($AA173='Control Panel'!$F$39,$AA173,IF($AA173='Control Panel'!$F$40,$AA173,IF($AA173='Control Panel'!$F$41,$AA173,"Error -- Availability entered in an incorrect format"))))))))</f>
        <v>N</v>
      </c>
    </row>
    <row r="174" spans="1:28" s="15" customFormat="1" x14ac:dyDescent="0.25">
      <c r="A174" s="7">
        <v>162</v>
      </c>
      <c r="B174" s="6"/>
      <c r="C174" s="12"/>
      <c r="D174" s="8"/>
      <c r="E174" s="12"/>
      <c r="F174" s="216" t="str">
        <f t="shared" si="4"/>
        <v>N/A</v>
      </c>
      <c r="G174" s="6"/>
      <c r="AA174" s="15" t="str">
        <f t="shared" si="5"/>
        <v/>
      </c>
      <c r="AB174" s="15" t="str">
        <f>IF(LEN($AA174)=0,"N",IF(LEN($AA174)&gt;1,"Error -- Availability entered in an incorrect format",IF($AA174='Control Panel'!$F$36,$AA174,IF($AA174='Control Panel'!$F$37,$AA174,IF($AA174='Control Panel'!$F$38,$AA174,IF($AA174='Control Panel'!$F$39,$AA174,IF($AA174='Control Panel'!$F$40,$AA174,IF($AA174='Control Panel'!$F$41,$AA174,"Error -- Availability entered in an incorrect format"))))))))</f>
        <v>N</v>
      </c>
    </row>
    <row r="175" spans="1:28" s="15" customFormat="1" x14ac:dyDescent="0.25">
      <c r="A175" s="7">
        <v>163</v>
      </c>
      <c r="B175" s="6"/>
      <c r="C175" s="12"/>
      <c r="D175" s="8"/>
      <c r="E175" s="12"/>
      <c r="F175" s="216" t="str">
        <f t="shared" si="4"/>
        <v>N/A</v>
      </c>
      <c r="G175" s="6"/>
      <c r="AA175" s="15" t="str">
        <f t="shared" si="5"/>
        <v/>
      </c>
      <c r="AB175" s="15" t="str">
        <f>IF(LEN($AA175)=0,"N",IF(LEN($AA175)&gt;1,"Error -- Availability entered in an incorrect format",IF($AA175='Control Panel'!$F$36,$AA175,IF($AA175='Control Panel'!$F$37,$AA175,IF($AA175='Control Panel'!$F$38,$AA175,IF($AA175='Control Panel'!$F$39,$AA175,IF($AA175='Control Panel'!$F$40,$AA175,IF($AA175='Control Panel'!$F$41,$AA175,"Error -- Availability entered in an incorrect format"))))))))</f>
        <v>N</v>
      </c>
    </row>
    <row r="176" spans="1:28" s="15" customFormat="1" x14ac:dyDescent="0.25">
      <c r="A176" s="7">
        <v>164</v>
      </c>
      <c r="B176" s="6"/>
      <c r="C176" s="12"/>
      <c r="D176" s="8"/>
      <c r="E176" s="12"/>
      <c r="F176" s="216" t="str">
        <f t="shared" si="4"/>
        <v>N/A</v>
      </c>
      <c r="G176" s="6"/>
      <c r="AA176" s="15" t="str">
        <f t="shared" si="5"/>
        <v/>
      </c>
      <c r="AB176" s="15" t="str">
        <f>IF(LEN($AA176)=0,"N",IF(LEN($AA176)&gt;1,"Error -- Availability entered in an incorrect format",IF($AA176='Control Panel'!$F$36,$AA176,IF($AA176='Control Panel'!$F$37,$AA176,IF($AA176='Control Panel'!$F$38,$AA176,IF($AA176='Control Panel'!$F$39,$AA176,IF($AA176='Control Panel'!$F$40,$AA176,IF($AA176='Control Panel'!$F$41,$AA176,"Error -- Availability entered in an incorrect format"))))))))</f>
        <v>N</v>
      </c>
    </row>
    <row r="177" spans="1:28" s="15" customFormat="1" x14ac:dyDescent="0.25">
      <c r="A177" s="7">
        <v>165</v>
      </c>
      <c r="B177" s="6"/>
      <c r="C177" s="12"/>
      <c r="D177" s="8"/>
      <c r="E177" s="12"/>
      <c r="F177" s="216" t="str">
        <f t="shared" si="4"/>
        <v>N/A</v>
      </c>
      <c r="G177" s="6"/>
      <c r="AA177" s="15" t="str">
        <f t="shared" si="5"/>
        <v/>
      </c>
      <c r="AB177" s="15" t="str">
        <f>IF(LEN($AA177)=0,"N",IF(LEN($AA177)&gt;1,"Error -- Availability entered in an incorrect format",IF($AA177='Control Panel'!$F$36,$AA177,IF($AA177='Control Panel'!$F$37,$AA177,IF($AA177='Control Panel'!$F$38,$AA177,IF($AA177='Control Panel'!$F$39,$AA177,IF($AA177='Control Panel'!$F$40,$AA177,IF($AA177='Control Panel'!$F$41,$AA177,"Error -- Availability entered in an incorrect format"))))))))</f>
        <v>N</v>
      </c>
    </row>
    <row r="178" spans="1:28" s="15" customFormat="1" x14ac:dyDescent="0.25">
      <c r="A178" s="7">
        <v>166</v>
      </c>
      <c r="B178" s="6"/>
      <c r="C178" s="12"/>
      <c r="D178" s="8"/>
      <c r="E178" s="12"/>
      <c r="F178" s="216" t="str">
        <f t="shared" si="4"/>
        <v>N/A</v>
      </c>
      <c r="G178" s="6"/>
      <c r="AA178" s="15" t="str">
        <f t="shared" si="5"/>
        <v/>
      </c>
      <c r="AB178" s="15" t="str">
        <f>IF(LEN($AA178)=0,"N",IF(LEN($AA178)&gt;1,"Error -- Availability entered in an incorrect format",IF($AA178='Control Panel'!$F$36,$AA178,IF($AA178='Control Panel'!$F$37,$AA178,IF($AA178='Control Panel'!$F$38,$AA178,IF($AA178='Control Panel'!$F$39,$AA178,IF($AA178='Control Panel'!$F$40,$AA178,IF($AA178='Control Panel'!$F$41,$AA178,"Error -- Availability entered in an incorrect format"))))))))</f>
        <v>N</v>
      </c>
    </row>
    <row r="179" spans="1:28" s="15" customFormat="1" x14ac:dyDescent="0.25">
      <c r="A179" s="7">
        <v>167</v>
      </c>
      <c r="B179" s="6"/>
      <c r="C179" s="12"/>
      <c r="D179" s="8"/>
      <c r="E179" s="12"/>
      <c r="F179" s="216" t="str">
        <f t="shared" si="4"/>
        <v>N/A</v>
      </c>
      <c r="G179" s="6"/>
      <c r="AA179" s="15" t="str">
        <f t="shared" si="5"/>
        <v/>
      </c>
      <c r="AB179" s="15" t="str">
        <f>IF(LEN($AA179)=0,"N",IF(LEN($AA179)&gt;1,"Error -- Availability entered in an incorrect format",IF($AA179='Control Panel'!$F$36,$AA179,IF($AA179='Control Panel'!$F$37,$AA179,IF($AA179='Control Panel'!$F$38,$AA179,IF($AA179='Control Panel'!$F$39,$AA179,IF($AA179='Control Panel'!$F$40,$AA179,IF($AA179='Control Panel'!$F$41,$AA179,"Error -- Availability entered in an incorrect format"))))))))</f>
        <v>N</v>
      </c>
    </row>
    <row r="180" spans="1:28" s="15" customFormat="1" x14ac:dyDescent="0.25">
      <c r="A180" s="7">
        <v>168</v>
      </c>
      <c r="B180" s="6"/>
      <c r="C180" s="12"/>
      <c r="D180" s="8"/>
      <c r="E180" s="12"/>
      <c r="F180" s="216" t="str">
        <f t="shared" si="4"/>
        <v>N/A</v>
      </c>
      <c r="G180" s="6"/>
      <c r="AA180" s="15" t="str">
        <f t="shared" si="5"/>
        <v/>
      </c>
      <c r="AB180" s="15" t="str">
        <f>IF(LEN($AA180)=0,"N",IF(LEN($AA180)&gt;1,"Error -- Availability entered in an incorrect format",IF($AA180='Control Panel'!$F$36,$AA180,IF($AA180='Control Panel'!$F$37,$AA180,IF($AA180='Control Panel'!$F$38,$AA180,IF($AA180='Control Panel'!$F$39,$AA180,IF($AA180='Control Panel'!$F$40,$AA180,IF($AA180='Control Panel'!$F$41,$AA180,"Error -- Availability entered in an incorrect format"))))))))</f>
        <v>N</v>
      </c>
    </row>
    <row r="181" spans="1:28" s="15" customFormat="1" x14ac:dyDescent="0.25">
      <c r="A181" s="7">
        <v>169</v>
      </c>
      <c r="B181" s="6"/>
      <c r="C181" s="12"/>
      <c r="D181" s="8"/>
      <c r="E181" s="12"/>
      <c r="F181" s="216" t="str">
        <f t="shared" si="4"/>
        <v>N/A</v>
      </c>
      <c r="G181" s="6"/>
      <c r="AA181" s="15" t="str">
        <f t="shared" si="5"/>
        <v/>
      </c>
      <c r="AB181" s="15" t="str">
        <f>IF(LEN($AA181)=0,"N",IF(LEN($AA181)&gt;1,"Error -- Availability entered in an incorrect format",IF($AA181='Control Panel'!$F$36,$AA181,IF($AA181='Control Panel'!$F$37,$AA181,IF($AA181='Control Panel'!$F$38,$AA181,IF($AA181='Control Panel'!$F$39,$AA181,IF($AA181='Control Panel'!$F$40,$AA181,IF($AA181='Control Panel'!$F$41,$AA181,"Error -- Availability entered in an incorrect format"))))))))</f>
        <v>N</v>
      </c>
    </row>
    <row r="182" spans="1:28" s="15" customFormat="1" x14ac:dyDescent="0.25">
      <c r="A182" s="7">
        <v>170</v>
      </c>
      <c r="B182" s="6"/>
      <c r="C182" s="12"/>
      <c r="D182" s="8"/>
      <c r="E182" s="12"/>
      <c r="F182" s="216" t="str">
        <f t="shared" si="4"/>
        <v>N/A</v>
      </c>
      <c r="G182" s="6"/>
      <c r="AA182" s="15" t="str">
        <f t="shared" si="5"/>
        <v/>
      </c>
      <c r="AB182" s="15" t="str">
        <f>IF(LEN($AA182)=0,"N",IF(LEN($AA182)&gt;1,"Error -- Availability entered in an incorrect format",IF($AA182='Control Panel'!$F$36,$AA182,IF($AA182='Control Panel'!$F$37,$AA182,IF($AA182='Control Panel'!$F$38,$AA182,IF($AA182='Control Panel'!$F$39,$AA182,IF($AA182='Control Panel'!$F$40,$AA182,IF($AA182='Control Panel'!$F$41,$AA182,"Error -- Availability entered in an incorrect format"))))))))</f>
        <v>N</v>
      </c>
    </row>
    <row r="183" spans="1:28" s="15" customFormat="1" x14ac:dyDescent="0.25">
      <c r="A183" s="7">
        <v>171</v>
      </c>
      <c r="B183" s="6"/>
      <c r="C183" s="12"/>
      <c r="D183" s="8"/>
      <c r="E183" s="12"/>
      <c r="F183" s="216" t="str">
        <f t="shared" si="4"/>
        <v>N/A</v>
      </c>
      <c r="G183" s="6"/>
      <c r="AA183" s="15" t="str">
        <f t="shared" si="5"/>
        <v/>
      </c>
      <c r="AB183" s="15" t="str">
        <f>IF(LEN($AA183)=0,"N",IF(LEN($AA183)&gt;1,"Error -- Availability entered in an incorrect format",IF($AA183='Control Panel'!$F$36,$AA183,IF($AA183='Control Panel'!$F$37,$AA183,IF($AA183='Control Panel'!$F$38,$AA183,IF($AA183='Control Panel'!$F$39,$AA183,IF($AA183='Control Panel'!$F$40,$AA183,IF($AA183='Control Panel'!$F$41,$AA183,"Error -- Availability entered in an incorrect format"))))))))</f>
        <v>N</v>
      </c>
    </row>
    <row r="184" spans="1:28" s="15" customFormat="1" x14ac:dyDescent="0.25">
      <c r="A184" s="7">
        <v>172</v>
      </c>
      <c r="B184" s="6"/>
      <c r="C184" s="12"/>
      <c r="D184" s="8"/>
      <c r="E184" s="12"/>
      <c r="F184" s="216" t="str">
        <f t="shared" si="4"/>
        <v>N/A</v>
      </c>
      <c r="G184" s="6"/>
      <c r="AA184" s="15" t="str">
        <f t="shared" si="5"/>
        <v/>
      </c>
      <c r="AB184" s="15" t="str">
        <f>IF(LEN($AA184)=0,"N",IF(LEN($AA184)&gt;1,"Error -- Availability entered in an incorrect format",IF($AA184='Control Panel'!$F$36,$AA184,IF($AA184='Control Panel'!$F$37,$AA184,IF($AA184='Control Panel'!$F$38,$AA184,IF($AA184='Control Panel'!$F$39,$AA184,IF($AA184='Control Panel'!$F$40,$AA184,IF($AA184='Control Panel'!$F$41,$AA184,"Error -- Availability entered in an incorrect format"))))))))</f>
        <v>N</v>
      </c>
    </row>
    <row r="185" spans="1:28" s="15" customFormat="1" x14ac:dyDescent="0.25">
      <c r="A185" s="7">
        <v>173</v>
      </c>
      <c r="B185" s="6"/>
      <c r="C185" s="12"/>
      <c r="D185" s="8"/>
      <c r="E185" s="12"/>
      <c r="F185" s="216" t="str">
        <f t="shared" si="4"/>
        <v>N/A</v>
      </c>
      <c r="G185" s="6"/>
      <c r="AA185" s="15" t="str">
        <f t="shared" si="5"/>
        <v/>
      </c>
      <c r="AB185" s="15" t="str">
        <f>IF(LEN($AA185)=0,"N",IF(LEN($AA185)&gt;1,"Error -- Availability entered in an incorrect format",IF($AA185='Control Panel'!$F$36,$AA185,IF($AA185='Control Panel'!$F$37,$AA185,IF($AA185='Control Panel'!$F$38,$AA185,IF($AA185='Control Panel'!$F$39,$AA185,IF($AA185='Control Panel'!$F$40,$AA185,IF($AA185='Control Panel'!$F$41,$AA185,"Error -- Availability entered in an incorrect format"))))))))</f>
        <v>N</v>
      </c>
    </row>
    <row r="186" spans="1:28" s="15" customFormat="1" x14ac:dyDescent="0.25">
      <c r="A186" s="7">
        <v>174</v>
      </c>
      <c r="B186" s="6"/>
      <c r="C186" s="12"/>
      <c r="D186" s="8"/>
      <c r="E186" s="12"/>
      <c r="F186" s="216" t="str">
        <f t="shared" si="4"/>
        <v>N/A</v>
      </c>
      <c r="G186" s="6"/>
      <c r="AA186" s="15" t="str">
        <f t="shared" si="5"/>
        <v/>
      </c>
      <c r="AB186" s="15" t="str">
        <f>IF(LEN($AA186)=0,"N",IF(LEN($AA186)&gt;1,"Error -- Availability entered in an incorrect format",IF($AA186='Control Panel'!$F$36,$AA186,IF($AA186='Control Panel'!$F$37,$AA186,IF($AA186='Control Panel'!$F$38,$AA186,IF($AA186='Control Panel'!$F$39,$AA186,IF($AA186='Control Panel'!$F$40,$AA186,IF($AA186='Control Panel'!$F$41,$AA186,"Error -- Availability entered in an incorrect format"))))))))</f>
        <v>N</v>
      </c>
    </row>
    <row r="187" spans="1:28" s="15" customFormat="1" x14ac:dyDescent="0.25">
      <c r="A187" s="7">
        <v>175</v>
      </c>
      <c r="B187" s="6"/>
      <c r="C187" s="12"/>
      <c r="D187" s="8"/>
      <c r="E187" s="12"/>
      <c r="F187" s="216" t="str">
        <f t="shared" si="4"/>
        <v>N/A</v>
      </c>
      <c r="G187" s="6"/>
      <c r="AA187" s="15" t="str">
        <f t="shared" si="5"/>
        <v/>
      </c>
      <c r="AB187" s="15" t="str">
        <f>IF(LEN($AA187)=0,"N",IF(LEN($AA187)&gt;1,"Error -- Availability entered in an incorrect format",IF($AA187='Control Panel'!$F$36,$AA187,IF($AA187='Control Panel'!$F$37,$AA187,IF($AA187='Control Panel'!$F$38,$AA187,IF($AA187='Control Panel'!$F$39,$AA187,IF($AA187='Control Panel'!$F$40,$AA187,IF($AA187='Control Panel'!$F$41,$AA187,"Error -- Availability entered in an incorrect format"))))))))</f>
        <v>N</v>
      </c>
    </row>
    <row r="188" spans="1:28" s="15" customFormat="1" x14ac:dyDescent="0.25">
      <c r="A188" s="7">
        <v>176</v>
      </c>
      <c r="B188" s="6"/>
      <c r="C188" s="12"/>
      <c r="D188" s="8"/>
      <c r="E188" s="12"/>
      <c r="F188" s="216" t="str">
        <f t="shared" si="4"/>
        <v>N/A</v>
      </c>
      <c r="G188" s="6"/>
      <c r="AA188" s="15" t="str">
        <f t="shared" si="5"/>
        <v/>
      </c>
      <c r="AB188" s="15" t="str">
        <f>IF(LEN($AA188)=0,"N",IF(LEN($AA188)&gt;1,"Error -- Availability entered in an incorrect format",IF($AA188='Control Panel'!$F$36,$AA188,IF($AA188='Control Panel'!$F$37,$AA188,IF($AA188='Control Panel'!$F$38,$AA188,IF($AA188='Control Panel'!$F$39,$AA188,IF($AA188='Control Panel'!$F$40,$AA188,IF($AA188='Control Panel'!$F$41,$AA188,"Error -- Availability entered in an incorrect format"))))))))</f>
        <v>N</v>
      </c>
    </row>
    <row r="189" spans="1:28" s="15" customFormat="1" x14ac:dyDescent="0.25">
      <c r="A189" s="7">
        <v>177</v>
      </c>
      <c r="B189" s="6"/>
      <c r="C189" s="12"/>
      <c r="D189" s="8"/>
      <c r="E189" s="12"/>
      <c r="F189" s="216" t="str">
        <f t="shared" si="4"/>
        <v>N/A</v>
      </c>
      <c r="G189" s="6"/>
      <c r="AA189" s="15" t="str">
        <f t="shared" si="5"/>
        <v/>
      </c>
      <c r="AB189" s="15" t="str">
        <f>IF(LEN($AA189)=0,"N",IF(LEN($AA189)&gt;1,"Error -- Availability entered in an incorrect format",IF($AA189='Control Panel'!$F$36,$AA189,IF($AA189='Control Panel'!$F$37,$AA189,IF($AA189='Control Panel'!$F$38,$AA189,IF($AA189='Control Panel'!$F$39,$AA189,IF($AA189='Control Panel'!$F$40,$AA189,IF($AA189='Control Panel'!$F$41,$AA189,"Error -- Availability entered in an incorrect format"))))))))</f>
        <v>N</v>
      </c>
    </row>
    <row r="190" spans="1:28" s="15" customFormat="1" x14ac:dyDescent="0.25">
      <c r="A190" s="7">
        <v>178</v>
      </c>
      <c r="B190" s="6"/>
      <c r="C190" s="12"/>
      <c r="D190" s="8"/>
      <c r="E190" s="12"/>
      <c r="F190" s="216" t="str">
        <f t="shared" si="4"/>
        <v>N/A</v>
      </c>
      <c r="G190" s="6"/>
      <c r="AA190" s="15" t="str">
        <f t="shared" si="5"/>
        <v/>
      </c>
      <c r="AB190" s="15" t="str">
        <f>IF(LEN($AA190)=0,"N",IF(LEN($AA190)&gt;1,"Error -- Availability entered in an incorrect format",IF($AA190='Control Panel'!$F$36,$AA190,IF($AA190='Control Panel'!$F$37,$AA190,IF($AA190='Control Panel'!$F$38,$AA190,IF($AA190='Control Panel'!$F$39,$AA190,IF($AA190='Control Panel'!$F$40,$AA190,IF($AA190='Control Panel'!$F$41,$AA190,"Error -- Availability entered in an incorrect format"))))))))</f>
        <v>N</v>
      </c>
    </row>
    <row r="191" spans="1:28" s="15" customFormat="1" x14ac:dyDescent="0.25">
      <c r="A191" s="7">
        <v>179</v>
      </c>
      <c r="B191" s="6"/>
      <c r="C191" s="12"/>
      <c r="D191" s="8"/>
      <c r="E191" s="12"/>
      <c r="F191" s="216" t="str">
        <f t="shared" si="4"/>
        <v>N/A</v>
      </c>
      <c r="G191" s="6"/>
      <c r="AA191" s="15" t="str">
        <f t="shared" si="5"/>
        <v/>
      </c>
      <c r="AB191" s="15" t="str">
        <f>IF(LEN($AA191)=0,"N",IF(LEN($AA191)&gt;1,"Error -- Availability entered in an incorrect format",IF($AA191='Control Panel'!$F$36,$AA191,IF($AA191='Control Panel'!$F$37,$AA191,IF($AA191='Control Panel'!$F$38,$AA191,IF($AA191='Control Panel'!$F$39,$AA191,IF($AA191='Control Panel'!$F$40,$AA191,IF($AA191='Control Panel'!$F$41,$AA191,"Error -- Availability entered in an incorrect format"))))))))</f>
        <v>N</v>
      </c>
    </row>
    <row r="192" spans="1:28" s="15" customFormat="1" x14ac:dyDescent="0.25">
      <c r="A192" s="7">
        <v>180</v>
      </c>
      <c r="B192" s="6"/>
      <c r="C192" s="12"/>
      <c r="D192" s="8"/>
      <c r="E192" s="12"/>
      <c r="F192" s="216" t="str">
        <f t="shared" si="4"/>
        <v>N/A</v>
      </c>
      <c r="G192" s="6"/>
      <c r="AA192" s="15" t="str">
        <f t="shared" si="5"/>
        <v/>
      </c>
      <c r="AB192" s="15" t="str">
        <f>IF(LEN($AA192)=0,"N",IF(LEN($AA192)&gt;1,"Error -- Availability entered in an incorrect format",IF($AA192='Control Panel'!$F$36,$AA192,IF($AA192='Control Panel'!$F$37,$AA192,IF($AA192='Control Panel'!$F$38,$AA192,IF($AA192='Control Panel'!$F$39,$AA192,IF($AA192='Control Panel'!$F$40,$AA192,IF($AA192='Control Panel'!$F$41,$AA192,"Error -- Availability entered in an incorrect format"))))))))</f>
        <v>N</v>
      </c>
    </row>
    <row r="193" spans="1:28" s="15" customFormat="1" x14ac:dyDescent="0.25">
      <c r="A193" s="7">
        <v>181</v>
      </c>
      <c r="B193" s="6"/>
      <c r="C193" s="12"/>
      <c r="D193" s="8"/>
      <c r="E193" s="12"/>
      <c r="F193" s="216" t="str">
        <f t="shared" si="4"/>
        <v>N/A</v>
      </c>
      <c r="G193" s="6"/>
      <c r="AA193" s="15" t="str">
        <f t="shared" si="5"/>
        <v/>
      </c>
      <c r="AB193" s="15" t="str">
        <f>IF(LEN($AA193)=0,"N",IF(LEN($AA193)&gt;1,"Error -- Availability entered in an incorrect format",IF($AA193='Control Panel'!$F$36,$AA193,IF($AA193='Control Panel'!$F$37,$AA193,IF($AA193='Control Panel'!$F$38,$AA193,IF($AA193='Control Panel'!$F$39,$AA193,IF($AA193='Control Panel'!$F$40,$AA193,IF($AA193='Control Panel'!$F$41,$AA193,"Error -- Availability entered in an incorrect format"))))))))</f>
        <v>N</v>
      </c>
    </row>
    <row r="194" spans="1:28" s="15" customFormat="1" x14ac:dyDescent="0.25">
      <c r="A194" s="7">
        <v>182</v>
      </c>
      <c r="B194" s="6"/>
      <c r="C194" s="12"/>
      <c r="D194" s="8"/>
      <c r="E194" s="12"/>
      <c r="F194" s="216" t="str">
        <f t="shared" si="4"/>
        <v>N/A</v>
      </c>
      <c r="G194" s="6"/>
      <c r="AA194" s="15" t="str">
        <f t="shared" si="5"/>
        <v/>
      </c>
      <c r="AB194" s="15" t="str">
        <f>IF(LEN($AA194)=0,"N",IF(LEN($AA194)&gt;1,"Error -- Availability entered in an incorrect format",IF($AA194='Control Panel'!$F$36,$AA194,IF($AA194='Control Panel'!$F$37,$AA194,IF($AA194='Control Panel'!$F$38,$AA194,IF($AA194='Control Panel'!$F$39,$AA194,IF($AA194='Control Panel'!$F$40,$AA194,IF($AA194='Control Panel'!$F$41,$AA194,"Error -- Availability entered in an incorrect format"))))))))</f>
        <v>N</v>
      </c>
    </row>
    <row r="195" spans="1:28" s="15" customFormat="1" x14ac:dyDescent="0.25">
      <c r="A195" s="7">
        <v>183</v>
      </c>
      <c r="B195" s="6"/>
      <c r="C195" s="12"/>
      <c r="D195" s="8"/>
      <c r="E195" s="12"/>
      <c r="F195" s="216" t="str">
        <f t="shared" si="4"/>
        <v>N/A</v>
      </c>
      <c r="G195" s="6"/>
      <c r="AA195" s="15" t="str">
        <f t="shared" si="5"/>
        <v/>
      </c>
      <c r="AB195" s="15" t="str">
        <f>IF(LEN($AA195)=0,"N",IF(LEN($AA195)&gt;1,"Error -- Availability entered in an incorrect format",IF($AA195='Control Panel'!$F$36,$AA195,IF($AA195='Control Panel'!$F$37,$AA195,IF($AA195='Control Panel'!$F$38,$AA195,IF($AA195='Control Panel'!$F$39,$AA195,IF($AA195='Control Panel'!$F$40,$AA195,IF($AA195='Control Panel'!$F$41,$AA195,"Error -- Availability entered in an incorrect format"))))))))</f>
        <v>N</v>
      </c>
    </row>
    <row r="196" spans="1:28" s="15" customFormat="1" x14ac:dyDescent="0.25">
      <c r="A196" s="7">
        <v>184</v>
      </c>
      <c r="B196" s="6"/>
      <c r="C196" s="12"/>
      <c r="D196" s="8"/>
      <c r="E196" s="12"/>
      <c r="F196" s="216" t="str">
        <f t="shared" si="4"/>
        <v>N/A</v>
      </c>
      <c r="G196" s="6"/>
      <c r="AA196" s="15" t="str">
        <f t="shared" si="5"/>
        <v/>
      </c>
      <c r="AB196" s="15" t="str">
        <f>IF(LEN($AA196)=0,"N",IF(LEN($AA196)&gt;1,"Error -- Availability entered in an incorrect format",IF($AA196='Control Panel'!$F$36,$AA196,IF($AA196='Control Panel'!$F$37,$AA196,IF($AA196='Control Panel'!$F$38,$AA196,IF($AA196='Control Panel'!$F$39,$AA196,IF($AA196='Control Panel'!$F$40,$AA196,IF($AA196='Control Panel'!$F$41,$AA196,"Error -- Availability entered in an incorrect format"))))))))</f>
        <v>N</v>
      </c>
    </row>
    <row r="197" spans="1:28" s="15" customFormat="1" x14ac:dyDescent="0.25">
      <c r="A197" s="7">
        <v>185</v>
      </c>
      <c r="B197" s="6"/>
      <c r="C197" s="12"/>
      <c r="D197" s="8"/>
      <c r="E197" s="12"/>
      <c r="F197" s="216" t="str">
        <f t="shared" si="4"/>
        <v>N/A</v>
      </c>
      <c r="G197" s="6"/>
      <c r="AA197" s="15" t="str">
        <f t="shared" si="5"/>
        <v/>
      </c>
      <c r="AB197" s="15" t="str">
        <f>IF(LEN($AA197)=0,"N",IF(LEN($AA197)&gt;1,"Error -- Availability entered in an incorrect format",IF($AA197='Control Panel'!$F$36,$AA197,IF($AA197='Control Panel'!$F$37,$AA197,IF($AA197='Control Panel'!$F$38,$AA197,IF($AA197='Control Panel'!$F$39,$AA197,IF($AA197='Control Panel'!$F$40,$AA197,IF($AA197='Control Panel'!$F$41,$AA197,"Error -- Availability entered in an incorrect format"))))))))</f>
        <v>N</v>
      </c>
    </row>
    <row r="198" spans="1:28" s="15" customFormat="1" x14ac:dyDescent="0.25">
      <c r="A198" s="7">
        <v>186</v>
      </c>
      <c r="B198" s="6"/>
      <c r="C198" s="12"/>
      <c r="D198" s="8"/>
      <c r="E198" s="12"/>
      <c r="F198" s="216" t="str">
        <f t="shared" si="4"/>
        <v>N/A</v>
      </c>
      <c r="G198" s="6"/>
      <c r="AA198" s="15" t="str">
        <f t="shared" si="5"/>
        <v/>
      </c>
      <c r="AB198" s="15" t="str">
        <f>IF(LEN($AA198)=0,"N",IF(LEN($AA198)&gt;1,"Error -- Availability entered in an incorrect format",IF($AA198='Control Panel'!$F$36,$AA198,IF($AA198='Control Panel'!$F$37,$AA198,IF($AA198='Control Panel'!$F$38,$AA198,IF($AA198='Control Panel'!$F$39,$AA198,IF($AA198='Control Panel'!$F$40,$AA198,IF($AA198='Control Panel'!$F$41,$AA198,"Error -- Availability entered in an incorrect format"))))))))</f>
        <v>N</v>
      </c>
    </row>
    <row r="199" spans="1:28" s="15" customFormat="1" x14ac:dyDescent="0.25">
      <c r="A199" s="7">
        <v>187</v>
      </c>
      <c r="B199" s="6"/>
      <c r="C199" s="12"/>
      <c r="D199" s="8"/>
      <c r="E199" s="12"/>
      <c r="F199" s="216" t="str">
        <f t="shared" si="4"/>
        <v>N/A</v>
      </c>
      <c r="G199" s="6"/>
      <c r="AA199" s="15" t="str">
        <f t="shared" si="5"/>
        <v/>
      </c>
      <c r="AB199" s="15" t="str">
        <f>IF(LEN($AA199)=0,"N",IF(LEN($AA199)&gt;1,"Error -- Availability entered in an incorrect format",IF($AA199='Control Panel'!$F$36,$AA199,IF($AA199='Control Panel'!$F$37,$AA199,IF($AA199='Control Panel'!$F$38,$AA199,IF($AA199='Control Panel'!$F$39,$AA199,IF($AA199='Control Panel'!$F$40,$AA199,IF($AA199='Control Panel'!$F$41,$AA199,"Error -- Availability entered in an incorrect format"))))))))</f>
        <v>N</v>
      </c>
    </row>
    <row r="200" spans="1:28" s="15" customFormat="1" x14ac:dyDescent="0.25">
      <c r="A200" s="7">
        <v>188</v>
      </c>
      <c r="B200" s="6"/>
      <c r="C200" s="12"/>
      <c r="D200" s="8"/>
      <c r="E200" s="12"/>
      <c r="F200" s="216" t="str">
        <f t="shared" si="4"/>
        <v>N/A</v>
      </c>
      <c r="G200" s="6"/>
      <c r="AA200" s="15" t="str">
        <f t="shared" si="5"/>
        <v/>
      </c>
      <c r="AB200" s="15" t="str">
        <f>IF(LEN($AA200)=0,"N",IF(LEN($AA200)&gt;1,"Error -- Availability entered in an incorrect format",IF($AA200='Control Panel'!$F$36,$AA200,IF($AA200='Control Panel'!$F$37,$AA200,IF($AA200='Control Panel'!$F$38,$AA200,IF($AA200='Control Panel'!$F$39,$AA200,IF($AA200='Control Panel'!$F$40,$AA200,IF($AA200='Control Panel'!$F$41,$AA200,"Error -- Availability entered in an incorrect format"))))))))</f>
        <v>N</v>
      </c>
    </row>
    <row r="201" spans="1:28" s="15" customFormat="1" x14ac:dyDescent="0.25">
      <c r="A201" s="7">
        <v>189</v>
      </c>
      <c r="B201" s="6"/>
      <c r="C201" s="12"/>
      <c r="D201" s="8"/>
      <c r="E201" s="12"/>
      <c r="F201" s="216" t="str">
        <f t="shared" si="4"/>
        <v>N/A</v>
      </c>
      <c r="G201" s="6"/>
      <c r="AA201" s="15" t="str">
        <f t="shared" si="5"/>
        <v/>
      </c>
      <c r="AB201" s="15" t="str">
        <f>IF(LEN($AA201)=0,"N",IF(LEN($AA201)&gt;1,"Error -- Availability entered in an incorrect format",IF($AA201='Control Panel'!$F$36,$AA201,IF($AA201='Control Panel'!$F$37,$AA201,IF($AA201='Control Panel'!$F$38,$AA201,IF($AA201='Control Panel'!$F$39,$AA201,IF($AA201='Control Panel'!$F$40,$AA201,IF($AA201='Control Panel'!$F$41,$AA201,"Error -- Availability entered in an incorrect format"))))))))</f>
        <v>N</v>
      </c>
    </row>
    <row r="202" spans="1:28" s="15" customFormat="1" x14ac:dyDescent="0.25">
      <c r="A202" s="7">
        <v>190</v>
      </c>
      <c r="B202" s="6"/>
      <c r="C202" s="12"/>
      <c r="D202" s="8"/>
      <c r="E202" s="12"/>
      <c r="F202" s="216" t="str">
        <f t="shared" si="4"/>
        <v>N/A</v>
      </c>
      <c r="G202" s="6"/>
      <c r="AA202" s="15" t="str">
        <f t="shared" si="5"/>
        <v/>
      </c>
      <c r="AB202" s="15" t="str">
        <f>IF(LEN($AA202)=0,"N",IF(LEN($AA202)&gt;1,"Error -- Availability entered in an incorrect format",IF($AA202='Control Panel'!$F$36,$AA202,IF($AA202='Control Panel'!$F$37,$AA202,IF($AA202='Control Panel'!$F$38,$AA202,IF($AA202='Control Panel'!$F$39,$AA202,IF($AA202='Control Panel'!$F$40,$AA202,IF($AA202='Control Panel'!$F$41,$AA202,"Error -- Availability entered in an incorrect format"))))))))</f>
        <v>N</v>
      </c>
    </row>
    <row r="203" spans="1:28" s="15" customFormat="1" x14ac:dyDescent="0.25">
      <c r="A203" s="7">
        <v>191</v>
      </c>
      <c r="B203" s="6"/>
      <c r="C203" s="12"/>
      <c r="D203" s="8"/>
      <c r="E203" s="12"/>
      <c r="F203" s="216" t="str">
        <f t="shared" si="4"/>
        <v>N/A</v>
      </c>
      <c r="G203" s="6"/>
      <c r="AA203" s="15" t="str">
        <f t="shared" si="5"/>
        <v/>
      </c>
      <c r="AB203" s="15" t="str">
        <f>IF(LEN($AA203)=0,"N",IF(LEN($AA203)&gt;1,"Error -- Availability entered in an incorrect format",IF($AA203='Control Panel'!$F$36,$AA203,IF($AA203='Control Panel'!$F$37,$AA203,IF($AA203='Control Panel'!$F$38,$AA203,IF($AA203='Control Panel'!$F$39,$AA203,IF($AA203='Control Panel'!$F$40,$AA203,IF($AA203='Control Panel'!$F$41,$AA203,"Error -- Availability entered in an incorrect format"))))))))</f>
        <v>N</v>
      </c>
    </row>
    <row r="204" spans="1:28" s="15" customFormat="1" x14ac:dyDescent="0.25">
      <c r="A204" s="7">
        <v>192</v>
      </c>
      <c r="B204" s="6"/>
      <c r="C204" s="12"/>
      <c r="D204" s="8"/>
      <c r="E204" s="12"/>
      <c r="F204" s="216" t="str">
        <f t="shared" si="4"/>
        <v>N/A</v>
      </c>
      <c r="G204" s="6"/>
      <c r="AA204" s="15" t="str">
        <f t="shared" si="5"/>
        <v/>
      </c>
      <c r="AB204" s="15" t="str">
        <f>IF(LEN($AA204)=0,"N",IF(LEN($AA204)&gt;1,"Error -- Availability entered in an incorrect format",IF($AA204='Control Panel'!$F$36,$AA204,IF($AA204='Control Panel'!$F$37,$AA204,IF($AA204='Control Panel'!$F$38,$AA204,IF($AA204='Control Panel'!$F$39,$AA204,IF($AA204='Control Panel'!$F$40,$AA204,IF($AA204='Control Panel'!$F$41,$AA204,"Error -- Availability entered in an incorrect format"))))))))</f>
        <v>N</v>
      </c>
    </row>
    <row r="205" spans="1:28" s="15" customFormat="1" x14ac:dyDescent="0.25">
      <c r="A205" s="7">
        <v>193</v>
      </c>
      <c r="B205" s="6"/>
      <c r="C205" s="12"/>
      <c r="D205" s="8"/>
      <c r="E205" s="12"/>
      <c r="F205" s="216" t="str">
        <f t="shared" si="4"/>
        <v>N/A</v>
      </c>
      <c r="G205" s="6"/>
      <c r="AA205" s="15" t="str">
        <f t="shared" si="5"/>
        <v/>
      </c>
      <c r="AB205" s="15" t="str">
        <f>IF(LEN($AA205)=0,"N",IF(LEN($AA205)&gt;1,"Error -- Availability entered in an incorrect format",IF($AA205='Control Panel'!$F$36,$AA205,IF($AA205='Control Panel'!$F$37,$AA205,IF($AA205='Control Panel'!$F$38,$AA205,IF($AA205='Control Panel'!$F$39,$AA205,IF($AA205='Control Panel'!$F$40,$AA205,IF($AA205='Control Panel'!$F$41,$AA205,"Error -- Availability entered in an incorrect format"))))))))</f>
        <v>N</v>
      </c>
    </row>
    <row r="206" spans="1:28" s="15" customFormat="1" x14ac:dyDescent="0.25">
      <c r="A206" s="7">
        <v>194</v>
      </c>
      <c r="B206" s="6"/>
      <c r="C206" s="12"/>
      <c r="D206" s="8"/>
      <c r="E206" s="12"/>
      <c r="F206" s="216" t="str">
        <f t="shared" ref="F206:F269" si="6">IF($D$10=$A$9,"N/A",$D$10)</f>
        <v>N/A</v>
      </c>
      <c r="G206" s="6"/>
      <c r="AA206" s="15" t="str">
        <f t="shared" ref="AA206:AA269" si="7">TRIM($D206)</f>
        <v/>
      </c>
      <c r="AB206" s="15" t="str">
        <f>IF(LEN($AA206)=0,"N",IF(LEN($AA206)&gt;1,"Error -- Availability entered in an incorrect format",IF($AA206='Control Panel'!$F$36,$AA206,IF($AA206='Control Panel'!$F$37,$AA206,IF($AA206='Control Panel'!$F$38,$AA206,IF($AA206='Control Panel'!$F$39,$AA206,IF($AA206='Control Panel'!$F$40,$AA206,IF($AA206='Control Panel'!$F$41,$AA206,"Error -- Availability entered in an incorrect format"))))))))</f>
        <v>N</v>
      </c>
    </row>
    <row r="207" spans="1:28" s="15" customFormat="1" x14ac:dyDescent="0.25">
      <c r="A207" s="7">
        <v>195</v>
      </c>
      <c r="B207" s="6"/>
      <c r="C207" s="12"/>
      <c r="D207" s="8"/>
      <c r="E207" s="12"/>
      <c r="F207" s="216" t="str">
        <f t="shared" si="6"/>
        <v>N/A</v>
      </c>
      <c r="G207" s="6"/>
      <c r="AA207" s="15" t="str">
        <f t="shared" si="7"/>
        <v/>
      </c>
      <c r="AB207" s="15" t="str">
        <f>IF(LEN($AA207)=0,"N",IF(LEN($AA207)&gt;1,"Error -- Availability entered in an incorrect format",IF($AA207='Control Panel'!$F$36,$AA207,IF($AA207='Control Panel'!$F$37,$AA207,IF($AA207='Control Panel'!$F$38,$AA207,IF($AA207='Control Panel'!$F$39,$AA207,IF($AA207='Control Panel'!$F$40,$AA207,IF($AA207='Control Panel'!$F$41,$AA207,"Error -- Availability entered in an incorrect format"))))))))</f>
        <v>N</v>
      </c>
    </row>
    <row r="208" spans="1:28" s="15" customFormat="1" x14ac:dyDescent="0.25">
      <c r="A208" s="7">
        <v>196</v>
      </c>
      <c r="B208" s="6"/>
      <c r="C208" s="12"/>
      <c r="D208" s="8"/>
      <c r="E208" s="12"/>
      <c r="F208" s="216" t="str">
        <f t="shared" si="6"/>
        <v>N/A</v>
      </c>
      <c r="G208" s="6"/>
      <c r="AA208" s="15" t="str">
        <f t="shared" si="7"/>
        <v/>
      </c>
      <c r="AB208" s="15" t="str">
        <f>IF(LEN($AA208)=0,"N",IF(LEN($AA208)&gt;1,"Error -- Availability entered in an incorrect format",IF($AA208='Control Panel'!$F$36,$AA208,IF($AA208='Control Panel'!$F$37,$AA208,IF($AA208='Control Panel'!$F$38,$AA208,IF($AA208='Control Panel'!$F$39,$AA208,IF($AA208='Control Panel'!$F$40,$AA208,IF($AA208='Control Panel'!$F$41,$AA208,"Error -- Availability entered in an incorrect format"))))))))</f>
        <v>N</v>
      </c>
    </row>
    <row r="209" spans="1:28" s="15" customFormat="1" x14ac:dyDescent="0.25">
      <c r="A209" s="7">
        <v>197</v>
      </c>
      <c r="B209" s="6"/>
      <c r="C209" s="12"/>
      <c r="D209" s="8"/>
      <c r="E209" s="12"/>
      <c r="F209" s="216" t="str">
        <f t="shared" si="6"/>
        <v>N/A</v>
      </c>
      <c r="G209" s="6"/>
      <c r="AA209" s="15" t="str">
        <f t="shared" si="7"/>
        <v/>
      </c>
      <c r="AB209" s="15" t="str">
        <f>IF(LEN($AA209)=0,"N",IF(LEN($AA209)&gt;1,"Error -- Availability entered in an incorrect format",IF($AA209='Control Panel'!$F$36,$AA209,IF($AA209='Control Panel'!$F$37,$AA209,IF($AA209='Control Panel'!$F$38,$AA209,IF($AA209='Control Panel'!$F$39,$AA209,IF($AA209='Control Panel'!$F$40,$AA209,IF($AA209='Control Panel'!$F$41,$AA209,"Error -- Availability entered in an incorrect format"))))))))</f>
        <v>N</v>
      </c>
    </row>
    <row r="210" spans="1:28" s="15" customFormat="1" x14ac:dyDescent="0.25">
      <c r="A210" s="7">
        <v>198</v>
      </c>
      <c r="B210" s="6"/>
      <c r="C210" s="12"/>
      <c r="D210" s="8"/>
      <c r="E210" s="12"/>
      <c r="F210" s="216" t="str">
        <f t="shared" si="6"/>
        <v>N/A</v>
      </c>
      <c r="G210" s="6"/>
      <c r="AA210" s="15" t="str">
        <f t="shared" si="7"/>
        <v/>
      </c>
      <c r="AB210" s="15" t="str">
        <f>IF(LEN($AA210)=0,"N",IF(LEN($AA210)&gt;1,"Error -- Availability entered in an incorrect format",IF($AA210='Control Panel'!$F$36,$AA210,IF($AA210='Control Panel'!$F$37,$AA210,IF($AA210='Control Panel'!$F$38,$AA210,IF($AA210='Control Panel'!$F$39,$AA210,IF($AA210='Control Panel'!$F$40,$AA210,IF($AA210='Control Panel'!$F$41,$AA210,"Error -- Availability entered in an incorrect format"))))))))</f>
        <v>N</v>
      </c>
    </row>
    <row r="211" spans="1:28" s="15" customFormat="1" x14ac:dyDescent="0.25">
      <c r="A211" s="7">
        <v>199</v>
      </c>
      <c r="B211" s="6"/>
      <c r="C211" s="12"/>
      <c r="D211" s="8"/>
      <c r="E211" s="12"/>
      <c r="F211" s="216" t="str">
        <f t="shared" si="6"/>
        <v>N/A</v>
      </c>
      <c r="G211" s="6"/>
      <c r="AA211" s="15" t="str">
        <f t="shared" si="7"/>
        <v/>
      </c>
      <c r="AB211" s="15" t="str">
        <f>IF(LEN($AA211)=0,"N",IF(LEN($AA211)&gt;1,"Error -- Availability entered in an incorrect format",IF($AA211='Control Panel'!$F$36,$AA211,IF($AA211='Control Panel'!$F$37,$AA211,IF($AA211='Control Panel'!$F$38,$AA211,IF($AA211='Control Panel'!$F$39,$AA211,IF($AA211='Control Panel'!$F$40,$AA211,IF($AA211='Control Panel'!$F$41,$AA211,"Error -- Availability entered in an incorrect format"))))))))</f>
        <v>N</v>
      </c>
    </row>
    <row r="212" spans="1:28" s="15" customFormat="1" x14ac:dyDescent="0.25">
      <c r="A212" s="7">
        <v>200</v>
      </c>
      <c r="B212" s="6"/>
      <c r="C212" s="12"/>
      <c r="D212" s="8"/>
      <c r="E212" s="12"/>
      <c r="F212" s="216" t="str">
        <f t="shared" si="6"/>
        <v>N/A</v>
      </c>
      <c r="G212" s="6"/>
      <c r="AA212" s="15" t="str">
        <f t="shared" si="7"/>
        <v/>
      </c>
      <c r="AB212" s="15" t="str">
        <f>IF(LEN($AA212)=0,"N",IF(LEN($AA212)&gt;1,"Error -- Availability entered in an incorrect format",IF($AA212='Control Panel'!$F$36,$AA212,IF($AA212='Control Panel'!$F$37,$AA212,IF($AA212='Control Panel'!$F$38,$AA212,IF($AA212='Control Panel'!$F$39,$AA212,IF($AA212='Control Panel'!$F$40,$AA212,IF($AA212='Control Panel'!$F$41,$AA212,"Error -- Availability entered in an incorrect format"))))))))</f>
        <v>N</v>
      </c>
    </row>
    <row r="213" spans="1:28" s="15" customFormat="1" x14ac:dyDescent="0.25">
      <c r="A213" s="7">
        <v>201</v>
      </c>
      <c r="B213" s="6"/>
      <c r="C213" s="12"/>
      <c r="D213" s="8"/>
      <c r="E213" s="12"/>
      <c r="F213" s="216" t="str">
        <f t="shared" si="6"/>
        <v>N/A</v>
      </c>
      <c r="G213" s="6"/>
      <c r="AA213" s="15" t="str">
        <f t="shared" si="7"/>
        <v/>
      </c>
      <c r="AB213" s="15" t="str">
        <f>IF(LEN($AA213)=0,"N",IF(LEN($AA213)&gt;1,"Error -- Availability entered in an incorrect format",IF($AA213='Control Panel'!$F$36,$AA213,IF($AA213='Control Panel'!$F$37,$AA213,IF($AA213='Control Panel'!$F$38,$AA213,IF($AA213='Control Panel'!$F$39,$AA213,IF($AA213='Control Panel'!$F$40,$AA213,IF($AA213='Control Panel'!$F$41,$AA213,"Error -- Availability entered in an incorrect format"))))))))</f>
        <v>N</v>
      </c>
    </row>
    <row r="214" spans="1:28" s="15" customFormat="1" x14ac:dyDescent="0.25">
      <c r="A214" s="7">
        <v>202</v>
      </c>
      <c r="B214" s="6"/>
      <c r="C214" s="12"/>
      <c r="D214" s="8"/>
      <c r="E214" s="12"/>
      <c r="F214" s="216" t="str">
        <f t="shared" si="6"/>
        <v>N/A</v>
      </c>
      <c r="G214" s="6"/>
      <c r="AA214" s="15" t="str">
        <f t="shared" si="7"/>
        <v/>
      </c>
      <c r="AB214" s="15" t="str">
        <f>IF(LEN($AA214)=0,"N",IF(LEN($AA214)&gt;1,"Error -- Availability entered in an incorrect format",IF($AA214='Control Panel'!$F$36,$AA214,IF($AA214='Control Panel'!$F$37,$AA214,IF($AA214='Control Panel'!$F$38,$AA214,IF($AA214='Control Panel'!$F$39,$AA214,IF($AA214='Control Panel'!$F$40,$AA214,IF($AA214='Control Panel'!$F$41,$AA214,"Error -- Availability entered in an incorrect format"))))))))</f>
        <v>N</v>
      </c>
    </row>
    <row r="215" spans="1:28" s="15" customFormat="1" x14ac:dyDescent="0.25">
      <c r="A215" s="7">
        <v>203</v>
      </c>
      <c r="B215" s="6"/>
      <c r="C215" s="12"/>
      <c r="D215" s="8"/>
      <c r="E215" s="12"/>
      <c r="F215" s="216" t="str">
        <f t="shared" si="6"/>
        <v>N/A</v>
      </c>
      <c r="G215" s="6"/>
      <c r="AA215" s="15" t="str">
        <f t="shared" si="7"/>
        <v/>
      </c>
      <c r="AB215" s="15" t="str">
        <f>IF(LEN($AA215)=0,"N",IF(LEN($AA215)&gt;1,"Error -- Availability entered in an incorrect format",IF($AA215='Control Panel'!$F$36,$AA215,IF($AA215='Control Panel'!$F$37,$AA215,IF($AA215='Control Panel'!$F$38,$AA215,IF($AA215='Control Panel'!$F$39,$AA215,IF($AA215='Control Panel'!$F$40,$AA215,IF($AA215='Control Panel'!$F$41,$AA215,"Error -- Availability entered in an incorrect format"))))))))</f>
        <v>N</v>
      </c>
    </row>
    <row r="216" spans="1:28" s="15" customFormat="1" x14ac:dyDescent="0.25">
      <c r="A216" s="7">
        <v>204</v>
      </c>
      <c r="B216" s="6"/>
      <c r="C216" s="12"/>
      <c r="D216" s="8"/>
      <c r="E216" s="12"/>
      <c r="F216" s="216" t="str">
        <f t="shared" si="6"/>
        <v>N/A</v>
      </c>
      <c r="G216" s="6"/>
      <c r="AA216" s="15" t="str">
        <f t="shared" si="7"/>
        <v/>
      </c>
      <c r="AB216" s="15" t="str">
        <f>IF(LEN($AA216)=0,"N",IF(LEN($AA216)&gt;1,"Error -- Availability entered in an incorrect format",IF($AA216='Control Panel'!$F$36,$AA216,IF($AA216='Control Panel'!$F$37,$AA216,IF($AA216='Control Panel'!$F$38,$AA216,IF($AA216='Control Panel'!$F$39,$AA216,IF($AA216='Control Panel'!$F$40,$AA216,IF($AA216='Control Panel'!$F$41,$AA216,"Error -- Availability entered in an incorrect format"))))))))</f>
        <v>N</v>
      </c>
    </row>
    <row r="217" spans="1:28" s="15" customFormat="1" x14ac:dyDescent="0.25">
      <c r="A217" s="7">
        <v>205</v>
      </c>
      <c r="B217" s="6"/>
      <c r="C217" s="12"/>
      <c r="D217" s="8"/>
      <c r="E217" s="12"/>
      <c r="F217" s="216" t="str">
        <f t="shared" si="6"/>
        <v>N/A</v>
      </c>
      <c r="G217" s="6"/>
      <c r="AA217" s="15" t="str">
        <f t="shared" si="7"/>
        <v/>
      </c>
      <c r="AB217" s="15" t="str">
        <f>IF(LEN($AA217)=0,"N",IF(LEN($AA217)&gt;1,"Error -- Availability entered in an incorrect format",IF($AA217='Control Panel'!$F$36,$AA217,IF($AA217='Control Panel'!$F$37,$AA217,IF($AA217='Control Panel'!$F$38,$AA217,IF($AA217='Control Panel'!$F$39,$AA217,IF($AA217='Control Panel'!$F$40,$AA217,IF($AA217='Control Panel'!$F$41,$AA217,"Error -- Availability entered in an incorrect format"))))))))</f>
        <v>N</v>
      </c>
    </row>
    <row r="218" spans="1:28" s="15" customFormat="1" x14ac:dyDescent="0.25">
      <c r="A218" s="7">
        <v>206</v>
      </c>
      <c r="B218" s="6"/>
      <c r="C218" s="12"/>
      <c r="D218" s="8"/>
      <c r="E218" s="12"/>
      <c r="F218" s="216" t="str">
        <f t="shared" si="6"/>
        <v>N/A</v>
      </c>
      <c r="G218" s="6"/>
      <c r="AA218" s="15" t="str">
        <f t="shared" si="7"/>
        <v/>
      </c>
      <c r="AB218" s="15" t="str">
        <f>IF(LEN($AA218)=0,"N",IF(LEN($AA218)&gt;1,"Error -- Availability entered in an incorrect format",IF($AA218='Control Panel'!$F$36,$AA218,IF($AA218='Control Panel'!$F$37,$AA218,IF($AA218='Control Panel'!$F$38,$AA218,IF($AA218='Control Panel'!$F$39,$AA218,IF($AA218='Control Panel'!$F$40,$AA218,IF($AA218='Control Panel'!$F$41,$AA218,"Error -- Availability entered in an incorrect format"))))))))</f>
        <v>N</v>
      </c>
    </row>
    <row r="219" spans="1:28" s="15" customFormat="1" x14ac:dyDescent="0.25">
      <c r="A219" s="7">
        <v>207</v>
      </c>
      <c r="B219" s="6"/>
      <c r="C219" s="12"/>
      <c r="D219" s="8"/>
      <c r="E219" s="12"/>
      <c r="F219" s="216" t="str">
        <f t="shared" si="6"/>
        <v>N/A</v>
      </c>
      <c r="G219" s="6"/>
      <c r="AA219" s="15" t="str">
        <f t="shared" si="7"/>
        <v/>
      </c>
      <c r="AB219" s="15" t="str">
        <f>IF(LEN($AA219)=0,"N",IF(LEN($AA219)&gt;1,"Error -- Availability entered in an incorrect format",IF($AA219='Control Panel'!$F$36,$AA219,IF($AA219='Control Panel'!$F$37,$AA219,IF($AA219='Control Panel'!$F$38,$AA219,IF($AA219='Control Panel'!$F$39,$AA219,IF($AA219='Control Panel'!$F$40,$AA219,IF($AA219='Control Panel'!$F$41,$AA219,"Error -- Availability entered in an incorrect format"))))))))</f>
        <v>N</v>
      </c>
    </row>
    <row r="220" spans="1:28" s="15" customFormat="1" x14ac:dyDescent="0.25">
      <c r="A220" s="7">
        <v>208</v>
      </c>
      <c r="B220" s="6"/>
      <c r="C220" s="12"/>
      <c r="D220" s="8"/>
      <c r="E220" s="12"/>
      <c r="F220" s="216" t="str">
        <f t="shared" si="6"/>
        <v>N/A</v>
      </c>
      <c r="G220" s="6"/>
      <c r="AA220" s="15" t="str">
        <f t="shared" si="7"/>
        <v/>
      </c>
      <c r="AB220" s="15" t="str">
        <f>IF(LEN($AA220)=0,"N",IF(LEN($AA220)&gt;1,"Error -- Availability entered in an incorrect format",IF($AA220='Control Panel'!$F$36,$AA220,IF($AA220='Control Panel'!$F$37,$AA220,IF($AA220='Control Panel'!$F$38,$AA220,IF($AA220='Control Panel'!$F$39,$AA220,IF($AA220='Control Panel'!$F$40,$AA220,IF($AA220='Control Panel'!$F$41,$AA220,"Error -- Availability entered in an incorrect format"))))))))</f>
        <v>N</v>
      </c>
    </row>
    <row r="221" spans="1:28" s="15" customFormat="1" x14ac:dyDescent="0.25">
      <c r="A221" s="7">
        <v>209</v>
      </c>
      <c r="B221" s="6"/>
      <c r="C221" s="12"/>
      <c r="D221" s="8"/>
      <c r="E221" s="12"/>
      <c r="F221" s="216" t="str">
        <f t="shared" si="6"/>
        <v>N/A</v>
      </c>
      <c r="G221" s="6"/>
      <c r="AA221" s="15" t="str">
        <f t="shared" si="7"/>
        <v/>
      </c>
      <c r="AB221" s="15" t="str">
        <f>IF(LEN($AA221)=0,"N",IF(LEN($AA221)&gt;1,"Error -- Availability entered in an incorrect format",IF($AA221='Control Panel'!$F$36,$AA221,IF($AA221='Control Panel'!$F$37,$AA221,IF($AA221='Control Panel'!$F$38,$AA221,IF($AA221='Control Panel'!$F$39,$AA221,IF($AA221='Control Panel'!$F$40,$AA221,IF($AA221='Control Panel'!$F$41,$AA221,"Error -- Availability entered in an incorrect format"))))))))</f>
        <v>N</v>
      </c>
    </row>
    <row r="222" spans="1:28" s="15" customFormat="1" x14ac:dyDescent="0.25">
      <c r="A222" s="7">
        <v>210</v>
      </c>
      <c r="B222" s="6"/>
      <c r="C222" s="12"/>
      <c r="D222" s="8"/>
      <c r="E222" s="12"/>
      <c r="F222" s="216" t="str">
        <f t="shared" si="6"/>
        <v>N/A</v>
      </c>
      <c r="G222" s="6"/>
      <c r="AA222" s="15" t="str">
        <f t="shared" si="7"/>
        <v/>
      </c>
      <c r="AB222" s="15" t="str">
        <f>IF(LEN($AA222)=0,"N",IF(LEN($AA222)&gt;1,"Error -- Availability entered in an incorrect format",IF($AA222='Control Panel'!$F$36,$AA222,IF($AA222='Control Panel'!$F$37,$AA222,IF($AA222='Control Panel'!$F$38,$AA222,IF($AA222='Control Panel'!$F$39,$AA222,IF($AA222='Control Panel'!$F$40,$AA222,IF($AA222='Control Panel'!$F$41,$AA222,"Error -- Availability entered in an incorrect format"))))))))</f>
        <v>N</v>
      </c>
    </row>
    <row r="223" spans="1:28" s="15" customFormat="1" x14ac:dyDescent="0.25">
      <c r="A223" s="7">
        <v>211</v>
      </c>
      <c r="B223" s="6"/>
      <c r="C223" s="12"/>
      <c r="D223" s="8"/>
      <c r="E223" s="12"/>
      <c r="F223" s="216" t="str">
        <f t="shared" si="6"/>
        <v>N/A</v>
      </c>
      <c r="G223" s="6"/>
      <c r="AA223" s="15" t="str">
        <f t="shared" si="7"/>
        <v/>
      </c>
      <c r="AB223" s="15" t="str">
        <f>IF(LEN($AA223)=0,"N",IF(LEN($AA223)&gt;1,"Error -- Availability entered in an incorrect format",IF($AA223='Control Panel'!$F$36,$AA223,IF($AA223='Control Panel'!$F$37,$AA223,IF($AA223='Control Panel'!$F$38,$AA223,IF($AA223='Control Panel'!$F$39,$AA223,IF($AA223='Control Panel'!$F$40,$AA223,IF($AA223='Control Panel'!$F$41,$AA223,"Error -- Availability entered in an incorrect format"))))))))</f>
        <v>N</v>
      </c>
    </row>
    <row r="224" spans="1:28" s="15" customFormat="1" x14ac:dyDescent="0.25">
      <c r="A224" s="7">
        <v>212</v>
      </c>
      <c r="B224" s="6"/>
      <c r="C224" s="12"/>
      <c r="D224" s="8"/>
      <c r="E224" s="12"/>
      <c r="F224" s="216" t="str">
        <f t="shared" si="6"/>
        <v>N/A</v>
      </c>
      <c r="G224" s="6"/>
      <c r="AA224" s="15" t="str">
        <f t="shared" si="7"/>
        <v/>
      </c>
      <c r="AB224" s="15" t="str">
        <f>IF(LEN($AA224)=0,"N",IF(LEN($AA224)&gt;1,"Error -- Availability entered in an incorrect format",IF($AA224='Control Panel'!$F$36,$AA224,IF($AA224='Control Panel'!$F$37,$AA224,IF($AA224='Control Panel'!$F$38,$AA224,IF($AA224='Control Panel'!$F$39,$AA224,IF($AA224='Control Panel'!$F$40,$AA224,IF($AA224='Control Panel'!$F$41,$AA224,"Error -- Availability entered in an incorrect format"))))))))</f>
        <v>N</v>
      </c>
    </row>
    <row r="225" spans="1:28" s="15" customFormat="1" x14ac:dyDescent="0.25">
      <c r="A225" s="7">
        <v>213</v>
      </c>
      <c r="B225" s="6"/>
      <c r="C225" s="12"/>
      <c r="D225" s="8"/>
      <c r="E225" s="12"/>
      <c r="F225" s="216" t="str">
        <f t="shared" si="6"/>
        <v>N/A</v>
      </c>
      <c r="G225" s="6"/>
      <c r="AA225" s="15" t="str">
        <f t="shared" si="7"/>
        <v/>
      </c>
      <c r="AB225" s="15" t="str">
        <f>IF(LEN($AA225)=0,"N",IF(LEN($AA225)&gt;1,"Error -- Availability entered in an incorrect format",IF($AA225='Control Panel'!$F$36,$AA225,IF($AA225='Control Panel'!$F$37,$AA225,IF($AA225='Control Panel'!$F$38,$AA225,IF($AA225='Control Panel'!$F$39,$AA225,IF($AA225='Control Panel'!$F$40,$AA225,IF($AA225='Control Panel'!$F$41,$AA225,"Error -- Availability entered in an incorrect format"))))))))</f>
        <v>N</v>
      </c>
    </row>
    <row r="226" spans="1:28" s="15" customFormat="1" x14ac:dyDescent="0.25">
      <c r="A226" s="7">
        <v>214</v>
      </c>
      <c r="B226" s="6"/>
      <c r="C226" s="12"/>
      <c r="D226" s="8"/>
      <c r="E226" s="12"/>
      <c r="F226" s="216" t="str">
        <f t="shared" si="6"/>
        <v>N/A</v>
      </c>
      <c r="G226" s="6"/>
      <c r="AA226" s="15" t="str">
        <f t="shared" si="7"/>
        <v/>
      </c>
      <c r="AB226" s="15" t="str">
        <f>IF(LEN($AA226)=0,"N",IF(LEN($AA226)&gt;1,"Error -- Availability entered in an incorrect format",IF($AA226='Control Panel'!$F$36,$AA226,IF($AA226='Control Panel'!$F$37,$AA226,IF($AA226='Control Panel'!$F$38,$AA226,IF($AA226='Control Panel'!$F$39,$AA226,IF($AA226='Control Panel'!$F$40,$AA226,IF($AA226='Control Panel'!$F$41,$AA226,"Error -- Availability entered in an incorrect format"))))))))</f>
        <v>N</v>
      </c>
    </row>
    <row r="227" spans="1:28" s="15" customFormat="1" x14ac:dyDescent="0.25">
      <c r="A227" s="7">
        <v>215</v>
      </c>
      <c r="B227" s="6"/>
      <c r="C227" s="12"/>
      <c r="D227" s="8"/>
      <c r="E227" s="12"/>
      <c r="F227" s="216" t="str">
        <f t="shared" si="6"/>
        <v>N/A</v>
      </c>
      <c r="G227" s="6"/>
      <c r="AA227" s="15" t="str">
        <f t="shared" si="7"/>
        <v/>
      </c>
      <c r="AB227" s="15" t="str">
        <f>IF(LEN($AA227)=0,"N",IF(LEN($AA227)&gt;1,"Error -- Availability entered in an incorrect format",IF($AA227='Control Panel'!$F$36,$AA227,IF($AA227='Control Panel'!$F$37,$AA227,IF($AA227='Control Panel'!$F$38,$AA227,IF($AA227='Control Panel'!$F$39,$AA227,IF($AA227='Control Panel'!$F$40,$AA227,IF($AA227='Control Panel'!$F$41,$AA227,"Error -- Availability entered in an incorrect format"))))))))</f>
        <v>N</v>
      </c>
    </row>
    <row r="228" spans="1:28" s="15" customFormat="1" x14ac:dyDescent="0.25">
      <c r="A228" s="7">
        <v>216</v>
      </c>
      <c r="B228" s="6"/>
      <c r="C228" s="12"/>
      <c r="D228" s="8"/>
      <c r="E228" s="12"/>
      <c r="F228" s="216" t="str">
        <f t="shared" si="6"/>
        <v>N/A</v>
      </c>
      <c r="G228" s="6"/>
      <c r="AA228" s="15" t="str">
        <f t="shared" si="7"/>
        <v/>
      </c>
      <c r="AB228" s="15" t="str">
        <f>IF(LEN($AA228)=0,"N",IF(LEN($AA228)&gt;1,"Error -- Availability entered in an incorrect format",IF($AA228='Control Panel'!$F$36,$AA228,IF($AA228='Control Panel'!$F$37,$AA228,IF($AA228='Control Panel'!$F$38,$AA228,IF($AA228='Control Panel'!$F$39,$AA228,IF($AA228='Control Panel'!$F$40,$AA228,IF($AA228='Control Panel'!$F$41,$AA228,"Error -- Availability entered in an incorrect format"))))))))</f>
        <v>N</v>
      </c>
    </row>
    <row r="229" spans="1:28" s="15" customFormat="1" x14ac:dyDescent="0.25">
      <c r="A229" s="7">
        <v>217</v>
      </c>
      <c r="B229" s="6"/>
      <c r="C229" s="12"/>
      <c r="D229" s="8"/>
      <c r="E229" s="12"/>
      <c r="F229" s="216" t="str">
        <f t="shared" si="6"/>
        <v>N/A</v>
      </c>
      <c r="G229" s="6"/>
      <c r="AA229" s="15" t="str">
        <f t="shared" si="7"/>
        <v/>
      </c>
      <c r="AB229" s="15" t="str">
        <f>IF(LEN($AA229)=0,"N",IF(LEN($AA229)&gt;1,"Error -- Availability entered in an incorrect format",IF($AA229='Control Panel'!$F$36,$AA229,IF($AA229='Control Panel'!$F$37,$AA229,IF($AA229='Control Panel'!$F$38,$AA229,IF($AA229='Control Panel'!$F$39,$AA229,IF($AA229='Control Panel'!$F$40,$AA229,IF($AA229='Control Panel'!$F$41,$AA229,"Error -- Availability entered in an incorrect format"))))))))</f>
        <v>N</v>
      </c>
    </row>
    <row r="230" spans="1:28" s="15" customFormat="1" x14ac:dyDescent="0.25">
      <c r="A230" s="7">
        <v>218</v>
      </c>
      <c r="B230" s="6"/>
      <c r="C230" s="12"/>
      <c r="D230" s="8"/>
      <c r="E230" s="12"/>
      <c r="F230" s="216" t="str">
        <f t="shared" si="6"/>
        <v>N/A</v>
      </c>
      <c r="G230" s="6"/>
      <c r="AA230" s="15" t="str">
        <f t="shared" si="7"/>
        <v/>
      </c>
      <c r="AB230" s="15" t="str">
        <f>IF(LEN($AA230)=0,"N",IF(LEN($AA230)&gt;1,"Error -- Availability entered in an incorrect format",IF($AA230='Control Panel'!$F$36,$AA230,IF($AA230='Control Panel'!$F$37,$AA230,IF($AA230='Control Panel'!$F$38,$AA230,IF($AA230='Control Panel'!$F$39,$AA230,IF($AA230='Control Panel'!$F$40,$AA230,IF($AA230='Control Panel'!$F$41,$AA230,"Error -- Availability entered in an incorrect format"))))))))</f>
        <v>N</v>
      </c>
    </row>
    <row r="231" spans="1:28" s="15" customFormat="1" x14ac:dyDescent="0.25">
      <c r="A231" s="7">
        <v>219</v>
      </c>
      <c r="B231" s="6"/>
      <c r="C231" s="12"/>
      <c r="D231" s="8"/>
      <c r="E231" s="12"/>
      <c r="F231" s="216" t="str">
        <f t="shared" si="6"/>
        <v>N/A</v>
      </c>
      <c r="G231" s="6"/>
      <c r="AA231" s="15" t="str">
        <f t="shared" si="7"/>
        <v/>
      </c>
      <c r="AB231" s="15" t="str">
        <f>IF(LEN($AA231)=0,"N",IF(LEN($AA231)&gt;1,"Error -- Availability entered in an incorrect format",IF($AA231='Control Panel'!$F$36,$AA231,IF($AA231='Control Panel'!$F$37,$AA231,IF($AA231='Control Panel'!$F$38,$AA231,IF($AA231='Control Panel'!$F$39,$AA231,IF($AA231='Control Panel'!$F$40,$AA231,IF($AA231='Control Panel'!$F$41,$AA231,"Error -- Availability entered in an incorrect format"))))))))</f>
        <v>N</v>
      </c>
    </row>
    <row r="232" spans="1:28" s="15" customFormat="1" x14ac:dyDescent="0.25">
      <c r="A232" s="7">
        <v>220</v>
      </c>
      <c r="B232" s="6"/>
      <c r="C232" s="12"/>
      <c r="D232" s="8"/>
      <c r="E232" s="12"/>
      <c r="F232" s="216" t="str">
        <f t="shared" si="6"/>
        <v>N/A</v>
      </c>
      <c r="G232" s="6"/>
      <c r="AA232" s="15" t="str">
        <f t="shared" si="7"/>
        <v/>
      </c>
      <c r="AB232" s="15" t="str">
        <f>IF(LEN($AA232)=0,"N",IF(LEN($AA232)&gt;1,"Error -- Availability entered in an incorrect format",IF($AA232='Control Panel'!$F$36,$AA232,IF($AA232='Control Panel'!$F$37,$AA232,IF($AA232='Control Panel'!$F$38,$AA232,IF($AA232='Control Panel'!$F$39,$AA232,IF($AA232='Control Panel'!$F$40,$AA232,IF($AA232='Control Panel'!$F$41,$AA232,"Error -- Availability entered in an incorrect format"))))))))</f>
        <v>N</v>
      </c>
    </row>
    <row r="233" spans="1:28" s="15" customFormat="1" x14ac:dyDescent="0.25">
      <c r="A233" s="7">
        <v>221</v>
      </c>
      <c r="B233" s="6"/>
      <c r="C233" s="12"/>
      <c r="D233" s="8"/>
      <c r="E233" s="12"/>
      <c r="F233" s="216" t="str">
        <f t="shared" si="6"/>
        <v>N/A</v>
      </c>
      <c r="G233" s="6"/>
      <c r="AA233" s="15" t="str">
        <f t="shared" si="7"/>
        <v/>
      </c>
      <c r="AB233" s="15" t="str">
        <f>IF(LEN($AA233)=0,"N",IF(LEN($AA233)&gt;1,"Error -- Availability entered in an incorrect format",IF($AA233='Control Panel'!$F$36,$AA233,IF($AA233='Control Panel'!$F$37,$AA233,IF($AA233='Control Panel'!$F$38,$AA233,IF($AA233='Control Panel'!$F$39,$AA233,IF($AA233='Control Panel'!$F$40,$AA233,IF($AA233='Control Panel'!$F$41,$AA233,"Error -- Availability entered in an incorrect format"))))))))</f>
        <v>N</v>
      </c>
    </row>
    <row r="234" spans="1:28" s="15" customFormat="1" x14ac:dyDescent="0.25">
      <c r="A234" s="7">
        <v>222</v>
      </c>
      <c r="B234" s="6"/>
      <c r="C234" s="12"/>
      <c r="D234" s="8"/>
      <c r="E234" s="12"/>
      <c r="F234" s="216" t="str">
        <f t="shared" si="6"/>
        <v>N/A</v>
      </c>
      <c r="G234" s="6"/>
      <c r="AA234" s="15" t="str">
        <f t="shared" si="7"/>
        <v/>
      </c>
      <c r="AB234" s="15" t="str">
        <f>IF(LEN($AA234)=0,"N",IF(LEN($AA234)&gt;1,"Error -- Availability entered in an incorrect format",IF($AA234='Control Panel'!$F$36,$AA234,IF($AA234='Control Panel'!$F$37,$AA234,IF($AA234='Control Panel'!$F$38,$AA234,IF($AA234='Control Panel'!$F$39,$AA234,IF($AA234='Control Panel'!$F$40,$AA234,IF($AA234='Control Panel'!$F$41,$AA234,"Error -- Availability entered in an incorrect format"))))))))</f>
        <v>N</v>
      </c>
    </row>
    <row r="235" spans="1:28" s="15" customFormat="1" x14ac:dyDescent="0.25">
      <c r="A235" s="7">
        <v>223</v>
      </c>
      <c r="B235" s="6"/>
      <c r="C235" s="12"/>
      <c r="D235" s="8"/>
      <c r="E235" s="12"/>
      <c r="F235" s="216" t="str">
        <f t="shared" si="6"/>
        <v>N/A</v>
      </c>
      <c r="G235" s="6"/>
      <c r="AA235" s="15" t="str">
        <f t="shared" si="7"/>
        <v/>
      </c>
      <c r="AB235" s="15" t="str">
        <f>IF(LEN($AA235)=0,"N",IF(LEN($AA235)&gt;1,"Error -- Availability entered in an incorrect format",IF($AA235='Control Panel'!$F$36,$AA235,IF($AA235='Control Panel'!$F$37,$AA235,IF($AA235='Control Panel'!$F$38,$AA235,IF($AA235='Control Panel'!$F$39,$AA235,IF($AA235='Control Panel'!$F$40,$AA235,IF($AA235='Control Panel'!$F$41,$AA235,"Error -- Availability entered in an incorrect format"))))))))</f>
        <v>N</v>
      </c>
    </row>
    <row r="236" spans="1:28" s="15" customFormat="1" x14ac:dyDescent="0.25">
      <c r="A236" s="7">
        <v>224</v>
      </c>
      <c r="B236" s="6"/>
      <c r="C236" s="12"/>
      <c r="D236" s="8"/>
      <c r="E236" s="12"/>
      <c r="F236" s="216" t="str">
        <f t="shared" si="6"/>
        <v>N/A</v>
      </c>
      <c r="G236" s="6"/>
      <c r="AA236" s="15" t="str">
        <f t="shared" si="7"/>
        <v/>
      </c>
      <c r="AB236" s="15" t="str">
        <f>IF(LEN($AA236)=0,"N",IF(LEN($AA236)&gt;1,"Error -- Availability entered in an incorrect format",IF($AA236='Control Panel'!$F$36,$AA236,IF($AA236='Control Panel'!$F$37,$AA236,IF($AA236='Control Panel'!$F$38,$AA236,IF($AA236='Control Panel'!$F$39,$AA236,IF($AA236='Control Panel'!$F$40,$AA236,IF($AA236='Control Panel'!$F$41,$AA236,"Error -- Availability entered in an incorrect format"))))))))</f>
        <v>N</v>
      </c>
    </row>
    <row r="237" spans="1:28" s="15" customFormat="1" x14ac:dyDescent="0.25">
      <c r="A237" s="7">
        <v>225</v>
      </c>
      <c r="B237" s="6"/>
      <c r="C237" s="12"/>
      <c r="D237" s="8"/>
      <c r="E237" s="12"/>
      <c r="F237" s="216" t="str">
        <f t="shared" si="6"/>
        <v>N/A</v>
      </c>
      <c r="G237" s="6"/>
      <c r="AA237" s="15" t="str">
        <f t="shared" si="7"/>
        <v/>
      </c>
      <c r="AB237" s="15" t="str">
        <f>IF(LEN($AA237)=0,"N",IF(LEN($AA237)&gt;1,"Error -- Availability entered in an incorrect format",IF($AA237='Control Panel'!$F$36,$AA237,IF($AA237='Control Panel'!$F$37,$AA237,IF($AA237='Control Panel'!$F$38,$AA237,IF($AA237='Control Panel'!$F$39,$AA237,IF($AA237='Control Panel'!$F$40,$AA237,IF($AA237='Control Panel'!$F$41,$AA237,"Error -- Availability entered in an incorrect format"))))))))</f>
        <v>N</v>
      </c>
    </row>
    <row r="238" spans="1:28" s="15" customFormat="1" x14ac:dyDescent="0.25">
      <c r="A238" s="7">
        <v>226</v>
      </c>
      <c r="B238" s="6"/>
      <c r="C238" s="12"/>
      <c r="D238" s="8"/>
      <c r="E238" s="12"/>
      <c r="F238" s="216" t="str">
        <f t="shared" si="6"/>
        <v>N/A</v>
      </c>
      <c r="G238" s="6"/>
      <c r="AA238" s="15" t="str">
        <f t="shared" si="7"/>
        <v/>
      </c>
      <c r="AB238" s="15" t="str">
        <f>IF(LEN($AA238)=0,"N",IF(LEN($AA238)&gt;1,"Error -- Availability entered in an incorrect format",IF($AA238='Control Panel'!$F$36,$AA238,IF($AA238='Control Panel'!$F$37,$AA238,IF($AA238='Control Panel'!$F$38,$AA238,IF($AA238='Control Panel'!$F$39,$AA238,IF($AA238='Control Panel'!$F$40,$AA238,IF($AA238='Control Panel'!$F$41,$AA238,"Error -- Availability entered in an incorrect format"))))))))</f>
        <v>N</v>
      </c>
    </row>
    <row r="239" spans="1:28" s="15" customFormat="1" x14ac:dyDescent="0.25">
      <c r="A239" s="7">
        <v>227</v>
      </c>
      <c r="B239" s="6"/>
      <c r="C239" s="12"/>
      <c r="D239" s="8"/>
      <c r="E239" s="12"/>
      <c r="F239" s="216" t="str">
        <f t="shared" si="6"/>
        <v>N/A</v>
      </c>
      <c r="G239" s="6"/>
      <c r="AA239" s="15" t="str">
        <f t="shared" si="7"/>
        <v/>
      </c>
      <c r="AB239" s="15" t="str">
        <f>IF(LEN($AA239)=0,"N",IF(LEN($AA239)&gt;1,"Error -- Availability entered in an incorrect format",IF($AA239='Control Panel'!$F$36,$AA239,IF($AA239='Control Panel'!$F$37,$AA239,IF($AA239='Control Panel'!$F$38,$AA239,IF($AA239='Control Panel'!$F$39,$AA239,IF($AA239='Control Panel'!$F$40,$AA239,IF($AA239='Control Panel'!$F$41,$AA239,"Error -- Availability entered in an incorrect format"))))))))</f>
        <v>N</v>
      </c>
    </row>
    <row r="240" spans="1:28" s="15" customFormat="1" x14ac:dyDescent="0.25">
      <c r="A240" s="7">
        <v>228</v>
      </c>
      <c r="B240" s="6"/>
      <c r="C240" s="12"/>
      <c r="D240" s="8"/>
      <c r="E240" s="12"/>
      <c r="F240" s="216" t="str">
        <f t="shared" si="6"/>
        <v>N/A</v>
      </c>
      <c r="G240" s="6"/>
      <c r="AA240" s="15" t="str">
        <f t="shared" si="7"/>
        <v/>
      </c>
      <c r="AB240" s="15" t="str">
        <f>IF(LEN($AA240)=0,"N",IF(LEN($AA240)&gt;1,"Error -- Availability entered in an incorrect format",IF($AA240='Control Panel'!$F$36,$AA240,IF($AA240='Control Panel'!$F$37,$AA240,IF($AA240='Control Panel'!$F$38,$AA240,IF($AA240='Control Panel'!$F$39,$AA240,IF($AA240='Control Panel'!$F$40,$AA240,IF($AA240='Control Panel'!$F$41,$AA240,"Error -- Availability entered in an incorrect format"))))))))</f>
        <v>N</v>
      </c>
    </row>
    <row r="241" spans="1:28" s="15" customFormat="1" x14ac:dyDescent="0.25">
      <c r="A241" s="7">
        <v>229</v>
      </c>
      <c r="B241" s="6"/>
      <c r="C241" s="12"/>
      <c r="D241" s="8"/>
      <c r="E241" s="12"/>
      <c r="F241" s="216" t="str">
        <f t="shared" si="6"/>
        <v>N/A</v>
      </c>
      <c r="G241" s="6"/>
      <c r="AA241" s="15" t="str">
        <f t="shared" si="7"/>
        <v/>
      </c>
      <c r="AB241" s="15" t="str">
        <f>IF(LEN($AA241)=0,"N",IF(LEN($AA241)&gt;1,"Error -- Availability entered in an incorrect format",IF($AA241='Control Panel'!$F$36,$AA241,IF($AA241='Control Panel'!$F$37,$AA241,IF($AA241='Control Panel'!$F$38,$AA241,IF($AA241='Control Panel'!$F$39,$AA241,IF($AA241='Control Panel'!$F$40,$AA241,IF($AA241='Control Panel'!$F$41,$AA241,"Error -- Availability entered in an incorrect format"))))))))</f>
        <v>N</v>
      </c>
    </row>
    <row r="242" spans="1:28" s="15" customFormat="1" x14ac:dyDescent="0.25">
      <c r="A242" s="7">
        <v>230</v>
      </c>
      <c r="B242" s="6"/>
      <c r="C242" s="12"/>
      <c r="D242" s="8"/>
      <c r="E242" s="12"/>
      <c r="F242" s="216" t="str">
        <f t="shared" si="6"/>
        <v>N/A</v>
      </c>
      <c r="G242" s="6"/>
      <c r="AA242" s="15" t="str">
        <f t="shared" si="7"/>
        <v/>
      </c>
      <c r="AB242" s="15" t="str">
        <f>IF(LEN($AA242)=0,"N",IF(LEN($AA242)&gt;1,"Error -- Availability entered in an incorrect format",IF($AA242='Control Panel'!$F$36,$AA242,IF($AA242='Control Panel'!$F$37,$AA242,IF($AA242='Control Panel'!$F$38,$AA242,IF($AA242='Control Panel'!$F$39,$AA242,IF($AA242='Control Panel'!$F$40,$AA242,IF($AA242='Control Panel'!$F$41,$AA242,"Error -- Availability entered in an incorrect format"))))))))</f>
        <v>N</v>
      </c>
    </row>
    <row r="243" spans="1:28" s="15" customFormat="1" x14ac:dyDescent="0.25">
      <c r="A243" s="7">
        <v>231</v>
      </c>
      <c r="B243" s="6"/>
      <c r="C243" s="12"/>
      <c r="D243" s="8"/>
      <c r="E243" s="12"/>
      <c r="F243" s="216" t="str">
        <f t="shared" si="6"/>
        <v>N/A</v>
      </c>
      <c r="G243" s="6"/>
      <c r="AA243" s="15" t="str">
        <f t="shared" si="7"/>
        <v/>
      </c>
      <c r="AB243" s="15" t="str">
        <f>IF(LEN($AA243)=0,"N",IF(LEN($AA243)&gt;1,"Error -- Availability entered in an incorrect format",IF($AA243='Control Panel'!$F$36,$AA243,IF($AA243='Control Panel'!$F$37,$AA243,IF($AA243='Control Panel'!$F$38,$AA243,IF($AA243='Control Panel'!$F$39,$AA243,IF($AA243='Control Panel'!$F$40,$AA243,IF($AA243='Control Panel'!$F$41,$AA243,"Error -- Availability entered in an incorrect format"))))))))</f>
        <v>N</v>
      </c>
    </row>
    <row r="244" spans="1:28" s="15" customFormat="1" x14ac:dyDescent="0.25">
      <c r="A244" s="7">
        <v>232</v>
      </c>
      <c r="B244" s="6"/>
      <c r="C244" s="12"/>
      <c r="D244" s="8"/>
      <c r="E244" s="12"/>
      <c r="F244" s="216" t="str">
        <f t="shared" si="6"/>
        <v>N/A</v>
      </c>
      <c r="G244" s="6"/>
      <c r="AA244" s="15" t="str">
        <f t="shared" si="7"/>
        <v/>
      </c>
      <c r="AB244" s="15" t="str">
        <f>IF(LEN($AA244)=0,"N",IF(LEN($AA244)&gt;1,"Error -- Availability entered in an incorrect format",IF($AA244='Control Panel'!$F$36,$AA244,IF($AA244='Control Panel'!$F$37,$AA244,IF($AA244='Control Panel'!$F$38,$AA244,IF($AA244='Control Panel'!$F$39,$AA244,IF($AA244='Control Panel'!$F$40,$AA244,IF($AA244='Control Panel'!$F$41,$AA244,"Error -- Availability entered in an incorrect format"))))))))</f>
        <v>N</v>
      </c>
    </row>
    <row r="245" spans="1:28" s="15" customFormat="1" x14ac:dyDescent="0.25">
      <c r="A245" s="7">
        <v>233</v>
      </c>
      <c r="B245" s="6"/>
      <c r="C245" s="12"/>
      <c r="D245" s="8"/>
      <c r="E245" s="12"/>
      <c r="F245" s="216" t="str">
        <f t="shared" si="6"/>
        <v>N/A</v>
      </c>
      <c r="G245" s="6"/>
      <c r="AA245" s="15" t="str">
        <f t="shared" si="7"/>
        <v/>
      </c>
      <c r="AB245" s="15" t="str">
        <f>IF(LEN($AA245)=0,"N",IF(LEN($AA245)&gt;1,"Error -- Availability entered in an incorrect format",IF($AA245='Control Panel'!$F$36,$AA245,IF($AA245='Control Panel'!$F$37,$AA245,IF($AA245='Control Panel'!$F$38,$AA245,IF($AA245='Control Panel'!$F$39,$AA245,IF($AA245='Control Panel'!$F$40,$AA245,IF($AA245='Control Panel'!$F$41,$AA245,"Error -- Availability entered in an incorrect format"))))))))</f>
        <v>N</v>
      </c>
    </row>
    <row r="246" spans="1:28" s="15" customFormat="1" x14ac:dyDescent="0.25">
      <c r="A246" s="7">
        <v>234</v>
      </c>
      <c r="B246" s="6"/>
      <c r="C246" s="12"/>
      <c r="D246" s="8"/>
      <c r="E246" s="12"/>
      <c r="F246" s="216" t="str">
        <f t="shared" si="6"/>
        <v>N/A</v>
      </c>
      <c r="G246" s="6"/>
      <c r="AA246" s="15" t="str">
        <f t="shared" si="7"/>
        <v/>
      </c>
      <c r="AB246" s="15" t="str">
        <f>IF(LEN($AA246)=0,"N",IF(LEN($AA246)&gt;1,"Error -- Availability entered in an incorrect format",IF($AA246='Control Panel'!$F$36,$AA246,IF($AA246='Control Panel'!$F$37,$AA246,IF($AA246='Control Panel'!$F$38,$AA246,IF($AA246='Control Panel'!$F$39,$AA246,IF($AA246='Control Panel'!$F$40,$AA246,IF($AA246='Control Panel'!$F$41,$AA246,"Error -- Availability entered in an incorrect format"))))))))</f>
        <v>N</v>
      </c>
    </row>
    <row r="247" spans="1:28" s="15" customFormat="1" x14ac:dyDescent="0.25">
      <c r="A247" s="7">
        <v>235</v>
      </c>
      <c r="B247" s="6"/>
      <c r="C247" s="12"/>
      <c r="D247" s="8"/>
      <c r="E247" s="12"/>
      <c r="F247" s="216" t="str">
        <f t="shared" si="6"/>
        <v>N/A</v>
      </c>
      <c r="G247" s="6"/>
      <c r="AA247" s="15" t="str">
        <f t="shared" si="7"/>
        <v/>
      </c>
      <c r="AB247" s="15" t="str">
        <f>IF(LEN($AA247)=0,"N",IF(LEN($AA247)&gt;1,"Error -- Availability entered in an incorrect format",IF($AA247='Control Panel'!$F$36,$AA247,IF($AA247='Control Panel'!$F$37,$AA247,IF($AA247='Control Panel'!$F$38,$AA247,IF($AA247='Control Panel'!$F$39,$AA247,IF($AA247='Control Panel'!$F$40,$AA247,IF($AA247='Control Panel'!$F$41,$AA247,"Error -- Availability entered in an incorrect format"))))))))</f>
        <v>N</v>
      </c>
    </row>
    <row r="248" spans="1:28" s="15" customFormat="1" x14ac:dyDescent="0.25">
      <c r="A248" s="7">
        <v>236</v>
      </c>
      <c r="B248" s="6"/>
      <c r="C248" s="12"/>
      <c r="D248" s="8"/>
      <c r="E248" s="12"/>
      <c r="F248" s="216" t="str">
        <f t="shared" si="6"/>
        <v>N/A</v>
      </c>
      <c r="G248" s="6"/>
      <c r="AA248" s="15" t="str">
        <f t="shared" si="7"/>
        <v/>
      </c>
      <c r="AB248" s="15" t="str">
        <f>IF(LEN($AA248)=0,"N",IF(LEN($AA248)&gt;1,"Error -- Availability entered in an incorrect format",IF($AA248='Control Panel'!$F$36,$AA248,IF($AA248='Control Panel'!$F$37,$AA248,IF($AA248='Control Panel'!$F$38,$AA248,IF($AA248='Control Panel'!$F$39,$AA248,IF($AA248='Control Panel'!$F$40,$AA248,IF($AA248='Control Panel'!$F$41,$AA248,"Error -- Availability entered in an incorrect format"))))))))</f>
        <v>N</v>
      </c>
    </row>
    <row r="249" spans="1:28" s="15" customFormat="1" x14ac:dyDescent="0.25">
      <c r="A249" s="7">
        <v>237</v>
      </c>
      <c r="B249" s="6"/>
      <c r="C249" s="12"/>
      <c r="D249" s="8"/>
      <c r="E249" s="12"/>
      <c r="F249" s="216" t="str">
        <f t="shared" si="6"/>
        <v>N/A</v>
      </c>
      <c r="G249" s="6"/>
      <c r="AA249" s="15" t="str">
        <f t="shared" si="7"/>
        <v/>
      </c>
      <c r="AB249" s="15" t="str">
        <f>IF(LEN($AA249)=0,"N",IF(LEN($AA249)&gt;1,"Error -- Availability entered in an incorrect format",IF($AA249='Control Panel'!$F$36,$AA249,IF($AA249='Control Panel'!$F$37,$AA249,IF($AA249='Control Panel'!$F$38,$AA249,IF($AA249='Control Panel'!$F$39,$AA249,IF($AA249='Control Panel'!$F$40,$AA249,IF($AA249='Control Panel'!$F$41,$AA249,"Error -- Availability entered in an incorrect format"))))))))</f>
        <v>N</v>
      </c>
    </row>
    <row r="250" spans="1:28" s="15" customFormat="1" x14ac:dyDescent="0.25">
      <c r="A250" s="7">
        <v>238</v>
      </c>
      <c r="B250" s="6"/>
      <c r="C250" s="12"/>
      <c r="D250" s="8"/>
      <c r="E250" s="12"/>
      <c r="F250" s="216" t="str">
        <f t="shared" si="6"/>
        <v>N/A</v>
      </c>
      <c r="G250" s="6"/>
      <c r="AA250" s="15" t="str">
        <f t="shared" si="7"/>
        <v/>
      </c>
      <c r="AB250" s="15" t="str">
        <f>IF(LEN($AA250)=0,"N",IF(LEN($AA250)&gt;1,"Error -- Availability entered in an incorrect format",IF($AA250='Control Panel'!$F$36,$AA250,IF($AA250='Control Panel'!$F$37,$AA250,IF($AA250='Control Panel'!$F$38,$AA250,IF($AA250='Control Panel'!$F$39,$AA250,IF($AA250='Control Panel'!$F$40,$AA250,IF($AA250='Control Panel'!$F$41,$AA250,"Error -- Availability entered in an incorrect format"))))))))</f>
        <v>N</v>
      </c>
    </row>
    <row r="251" spans="1:28" s="15" customFormat="1" x14ac:dyDescent="0.25">
      <c r="A251" s="7">
        <v>239</v>
      </c>
      <c r="B251" s="6"/>
      <c r="C251" s="12"/>
      <c r="D251" s="8"/>
      <c r="E251" s="12"/>
      <c r="F251" s="216" t="str">
        <f t="shared" si="6"/>
        <v>N/A</v>
      </c>
      <c r="G251" s="6"/>
      <c r="AA251" s="15" t="str">
        <f t="shared" si="7"/>
        <v/>
      </c>
      <c r="AB251" s="15" t="str">
        <f>IF(LEN($AA251)=0,"N",IF(LEN($AA251)&gt;1,"Error -- Availability entered in an incorrect format",IF($AA251='Control Panel'!$F$36,$AA251,IF($AA251='Control Panel'!$F$37,$AA251,IF($AA251='Control Panel'!$F$38,$AA251,IF($AA251='Control Panel'!$F$39,$AA251,IF($AA251='Control Panel'!$F$40,$AA251,IF($AA251='Control Panel'!$F$41,$AA251,"Error -- Availability entered in an incorrect format"))))))))</f>
        <v>N</v>
      </c>
    </row>
    <row r="252" spans="1:28" s="15" customFormat="1" x14ac:dyDescent="0.25">
      <c r="A252" s="7">
        <v>240</v>
      </c>
      <c r="B252" s="6"/>
      <c r="C252" s="12"/>
      <c r="D252" s="8"/>
      <c r="E252" s="12"/>
      <c r="F252" s="216" t="str">
        <f t="shared" si="6"/>
        <v>N/A</v>
      </c>
      <c r="G252" s="6"/>
      <c r="AA252" s="15" t="str">
        <f t="shared" si="7"/>
        <v/>
      </c>
      <c r="AB252" s="15" t="str">
        <f>IF(LEN($AA252)=0,"N",IF(LEN($AA252)&gt;1,"Error -- Availability entered in an incorrect format",IF($AA252='Control Panel'!$F$36,$AA252,IF($AA252='Control Panel'!$F$37,$AA252,IF($AA252='Control Panel'!$F$38,$AA252,IF($AA252='Control Panel'!$F$39,$AA252,IF($AA252='Control Panel'!$F$40,$AA252,IF($AA252='Control Panel'!$F$41,$AA252,"Error -- Availability entered in an incorrect format"))))))))</f>
        <v>N</v>
      </c>
    </row>
    <row r="253" spans="1:28" s="15" customFormat="1" x14ac:dyDescent="0.25">
      <c r="A253" s="7">
        <v>241</v>
      </c>
      <c r="B253" s="6"/>
      <c r="C253" s="12"/>
      <c r="D253" s="8"/>
      <c r="E253" s="12"/>
      <c r="F253" s="216" t="str">
        <f t="shared" si="6"/>
        <v>N/A</v>
      </c>
      <c r="G253" s="6"/>
      <c r="AA253" s="15" t="str">
        <f t="shared" si="7"/>
        <v/>
      </c>
      <c r="AB253" s="15" t="str">
        <f>IF(LEN($AA253)=0,"N",IF(LEN($AA253)&gt;1,"Error -- Availability entered in an incorrect format",IF($AA253='Control Panel'!$F$36,$AA253,IF($AA253='Control Panel'!$F$37,$AA253,IF($AA253='Control Panel'!$F$38,$AA253,IF($AA253='Control Panel'!$F$39,$AA253,IF($AA253='Control Panel'!$F$40,$AA253,IF($AA253='Control Panel'!$F$41,$AA253,"Error -- Availability entered in an incorrect format"))))))))</f>
        <v>N</v>
      </c>
    </row>
    <row r="254" spans="1:28" s="15" customFormat="1" x14ac:dyDescent="0.25">
      <c r="A254" s="7">
        <v>242</v>
      </c>
      <c r="B254" s="6"/>
      <c r="C254" s="12"/>
      <c r="D254" s="8"/>
      <c r="E254" s="12"/>
      <c r="F254" s="216" t="str">
        <f t="shared" si="6"/>
        <v>N/A</v>
      </c>
      <c r="G254" s="6"/>
      <c r="AA254" s="15" t="str">
        <f t="shared" si="7"/>
        <v/>
      </c>
      <c r="AB254" s="15" t="str">
        <f>IF(LEN($AA254)=0,"N",IF(LEN($AA254)&gt;1,"Error -- Availability entered in an incorrect format",IF($AA254='Control Panel'!$F$36,$AA254,IF($AA254='Control Panel'!$F$37,$AA254,IF($AA254='Control Panel'!$F$38,$AA254,IF($AA254='Control Panel'!$F$39,$AA254,IF($AA254='Control Panel'!$F$40,$AA254,IF($AA254='Control Panel'!$F$41,$AA254,"Error -- Availability entered in an incorrect format"))))))))</f>
        <v>N</v>
      </c>
    </row>
    <row r="255" spans="1:28" s="15" customFormat="1" x14ac:dyDescent="0.25">
      <c r="A255" s="7">
        <v>243</v>
      </c>
      <c r="B255" s="6"/>
      <c r="C255" s="12"/>
      <c r="D255" s="8"/>
      <c r="E255" s="12"/>
      <c r="F255" s="216" t="str">
        <f t="shared" si="6"/>
        <v>N/A</v>
      </c>
      <c r="G255" s="6"/>
      <c r="AA255" s="15" t="str">
        <f t="shared" si="7"/>
        <v/>
      </c>
      <c r="AB255" s="15" t="str">
        <f>IF(LEN($AA255)=0,"N",IF(LEN($AA255)&gt;1,"Error -- Availability entered in an incorrect format",IF($AA255='Control Panel'!$F$36,$AA255,IF($AA255='Control Panel'!$F$37,$AA255,IF($AA255='Control Panel'!$F$38,$AA255,IF($AA255='Control Panel'!$F$39,$AA255,IF($AA255='Control Panel'!$F$40,$AA255,IF($AA255='Control Panel'!$F$41,$AA255,"Error -- Availability entered in an incorrect format"))))))))</f>
        <v>N</v>
      </c>
    </row>
    <row r="256" spans="1:28" s="15" customFormat="1" x14ac:dyDescent="0.25">
      <c r="A256" s="7">
        <v>244</v>
      </c>
      <c r="B256" s="6"/>
      <c r="C256" s="12"/>
      <c r="D256" s="8"/>
      <c r="E256" s="12"/>
      <c r="F256" s="216" t="str">
        <f t="shared" si="6"/>
        <v>N/A</v>
      </c>
      <c r="G256" s="6"/>
      <c r="AA256" s="15" t="str">
        <f t="shared" si="7"/>
        <v/>
      </c>
      <c r="AB256" s="15" t="str">
        <f>IF(LEN($AA256)=0,"N",IF(LEN($AA256)&gt;1,"Error -- Availability entered in an incorrect format",IF($AA256='Control Panel'!$F$36,$AA256,IF($AA256='Control Panel'!$F$37,$AA256,IF($AA256='Control Panel'!$F$38,$AA256,IF($AA256='Control Panel'!$F$39,$AA256,IF($AA256='Control Panel'!$F$40,$AA256,IF($AA256='Control Panel'!$F$41,$AA256,"Error -- Availability entered in an incorrect format"))))))))</f>
        <v>N</v>
      </c>
    </row>
    <row r="257" spans="1:28" s="15" customFormat="1" x14ac:dyDescent="0.25">
      <c r="A257" s="7">
        <v>245</v>
      </c>
      <c r="B257" s="6"/>
      <c r="C257" s="12"/>
      <c r="D257" s="8"/>
      <c r="E257" s="12"/>
      <c r="F257" s="216" t="str">
        <f t="shared" si="6"/>
        <v>N/A</v>
      </c>
      <c r="G257" s="6"/>
      <c r="AA257" s="15" t="str">
        <f t="shared" si="7"/>
        <v/>
      </c>
      <c r="AB257" s="15" t="str">
        <f>IF(LEN($AA257)=0,"N",IF(LEN($AA257)&gt;1,"Error -- Availability entered in an incorrect format",IF($AA257='Control Panel'!$F$36,$AA257,IF($AA257='Control Panel'!$F$37,$AA257,IF($AA257='Control Panel'!$F$38,$AA257,IF($AA257='Control Panel'!$F$39,$AA257,IF($AA257='Control Panel'!$F$40,$AA257,IF($AA257='Control Panel'!$F$41,$AA257,"Error -- Availability entered in an incorrect format"))))))))</f>
        <v>N</v>
      </c>
    </row>
    <row r="258" spans="1:28" s="15" customFormat="1" x14ac:dyDescent="0.25">
      <c r="A258" s="7">
        <v>246</v>
      </c>
      <c r="B258" s="6"/>
      <c r="C258" s="12"/>
      <c r="D258" s="8"/>
      <c r="E258" s="12"/>
      <c r="F258" s="216" t="str">
        <f t="shared" si="6"/>
        <v>N/A</v>
      </c>
      <c r="G258" s="6"/>
      <c r="AA258" s="15" t="str">
        <f t="shared" si="7"/>
        <v/>
      </c>
      <c r="AB258" s="15" t="str">
        <f>IF(LEN($AA258)=0,"N",IF(LEN($AA258)&gt;1,"Error -- Availability entered in an incorrect format",IF($AA258='Control Panel'!$F$36,$AA258,IF($AA258='Control Panel'!$F$37,$AA258,IF($AA258='Control Panel'!$F$38,$AA258,IF($AA258='Control Panel'!$F$39,$AA258,IF($AA258='Control Panel'!$F$40,$AA258,IF($AA258='Control Panel'!$F$41,$AA258,"Error -- Availability entered in an incorrect format"))))))))</f>
        <v>N</v>
      </c>
    </row>
    <row r="259" spans="1:28" s="15" customFormat="1" x14ac:dyDescent="0.25">
      <c r="A259" s="7">
        <v>247</v>
      </c>
      <c r="B259" s="6"/>
      <c r="C259" s="12"/>
      <c r="D259" s="8"/>
      <c r="E259" s="12"/>
      <c r="F259" s="216" t="str">
        <f t="shared" si="6"/>
        <v>N/A</v>
      </c>
      <c r="G259" s="6"/>
      <c r="AA259" s="15" t="str">
        <f t="shared" si="7"/>
        <v/>
      </c>
      <c r="AB259" s="15" t="str">
        <f>IF(LEN($AA259)=0,"N",IF(LEN($AA259)&gt;1,"Error -- Availability entered in an incorrect format",IF($AA259='Control Panel'!$F$36,$AA259,IF($AA259='Control Panel'!$F$37,$AA259,IF($AA259='Control Panel'!$F$38,$AA259,IF($AA259='Control Panel'!$F$39,$AA259,IF($AA259='Control Panel'!$F$40,$AA259,IF($AA259='Control Panel'!$F$41,$AA259,"Error -- Availability entered in an incorrect format"))))))))</f>
        <v>N</v>
      </c>
    </row>
    <row r="260" spans="1:28" s="15" customFormat="1" x14ac:dyDescent="0.25">
      <c r="A260" s="7">
        <v>248</v>
      </c>
      <c r="B260" s="6"/>
      <c r="C260" s="12"/>
      <c r="D260" s="8"/>
      <c r="E260" s="12"/>
      <c r="F260" s="216" t="str">
        <f t="shared" si="6"/>
        <v>N/A</v>
      </c>
      <c r="G260" s="6"/>
      <c r="AA260" s="15" t="str">
        <f t="shared" si="7"/>
        <v/>
      </c>
      <c r="AB260" s="15" t="str">
        <f>IF(LEN($AA260)=0,"N",IF(LEN($AA260)&gt;1,"Error -- Availability entered in an incorrect format",IF($AA260='Control Panel'!$F$36,$AA260,IF($AA260='Control Panel'!$F$37,$AA260,IF($AA260='Control Panel'!$F$38,$AA260,IF($AA260='Control Panel'!$F$39,$AA260,IF($AA260='Control Panel'!$F$40,$AA260,IF($AA260='Control Panel'!$F$41,$AA260,"Error -- Availability entered in an incorrect format"))))))))</f>
        <v>N</v>
      </c>
    </row>
    <row r="261" spans="1:28" s="15" customFormat="1" x14ac:dyDescent="0.25">
      <c r="A261" s="7">
        <v>249</v>
      </c>
      <c r="B261" s="6"/>
      <c r="C261" s="12"/>
      <c r="D261" s="8"/>
      <c r="E261" s="12"/>
      <c r="F261" s="216" t="str">
        <f t="shared" si="6"/>
        <v>N/A</v>
      </c>
      <c r="G261" s="6"/>
      <c r="AA261" s="15" t="str">
        <f t="shared" si="7"/>
        <v/>
      </c>
      <c r="AB261" s="15" t="str">
        <f>IF(LEN($AA261)=0,"N",IF(LEN($AA261)&gt;1,"Error -- Availability entered in an incorrect format",IF($AA261='Control Panel'!$F$36,$AA261,IF($AA261='Control Panel'!$F$37,$AA261,IF($AA261='Control Panel'!$F$38,$AA261,IF($AA261='Control Panel'!$F$39,$AA261,IF($AA261='Control Panel'!$F$40,$AA261,IF($AA261='Control Panel'!$F$41,$AA261,"Error -- Availability entered in an incorrect format"))))))))</f>
        <v>N</v>
      </c>
    </row>
    <row r="262" spans="1:28" s="15" customFormat="1" x14ac:dyDescent="0.25">
      <c r="A262" s="7">
        <v>250</v>
      </c>
      <c r="B262" s="6"/>
      <c r="C262" s="12"/>
      <c r="D262" s="8"/>
      <c r="E262" s="12"/>
      <c r="F262" s="216" t="str">
        <f t="shared" si="6"/>
        <v>N/A</v>
      </c>
      <c r="G262" s="6"/>
      <c r="AA262" s="15" t="str">
        <f t="shared" si="7"/>
        <v/>
      </c>
      <c r="AB262" s="15" t="str">
        <f>IF(LEN($AA262)=0,"N",IF(LEN($AA262)&gt;1,"Error -- Availability entered in an incorrect format",IF($AA262='Control Panel'!$F$36,$AA262,IF($AA262='Control Panel'!$F$37,$AA262,IF($AA262='Control Panel'!$F$38,$AA262,IF($AA262='Control Panel'!$F$39,$AA262,IF($AA262='Control Panel'!$F$40,$AA262,IF($AA262='Control Panel'!$F$41,$AA262,"Error -- Availability entered in an incorrect format"))))))))</f>
        <v>N</v>
      </c>
    </row>
    <row r="263" spans="1:28" s="15" customFormat="1" x14ac:dyDescent="0.25">
      <c r="A263" s="7">
        <v>251</v>
      </c>
      <c r="B263" s="6"/>
      <c r="C263" s="12"/>
      <c r="D263" s="8"/>
      <c r="E263" s="12"/>
      <c r="F263" s="216" t="str">
        <f t="shared" si="6"/>
        <v>N/A</v>
      </c>
      <c r="G263" s="6"/>
      <c r="AA263" s="15" t="str">
        <f t="shared" si="7"/>
        <v/>
      </c>
      <c r="AB263" s="15" t="str">
        <f>IF(LEN($AA263)=0,"N",IF(LEN($AA263)&gt;1,"Error -- Availability entered in an incorrect format",IF($AA263='Control Panel'!$F$36,$AA263,IF($AA263='Control Panel'!$F$37,$AA263,IF($AA263='Control Panel'!$F$38,$AA263,IF($AA263='Control Panel'!$F$39,$AA263,IF($AA263='Control Panel'!$F$40,$AA263,IF($AA263='Control Panel'!$F$41,$AA263,"Error -- Availability entered in an incorrect format"))))))))</f>
        <v>N</v>
      </c>
    </row>
    <row r="264" spans="1:28" s="15" customFormat="1" x14ac:dyDescent="0.25">
      <c r="A264" s="7">
        <v>252</v>
      </c>
      <c r="B264" s="6"/>
      <c r="C264" s="12"/>
      <c r="D264" s="8"/>
      <c r="E264" s="12"/>
      <c r="F264" s="216" t="str">
        <f t="shared" si="6"/>
        <v>N/A</v>
      </c>
      <c r="G264" s="6"/>
      <c r="AA264" s="15" t="str">
        <f t="shared" si="7"/>
        <v/>
      </c>
      <c r="AB264" s="15" t="str">
        <f>IF(LEN($AA264)=0,"N",IF(LEN($AA264)&gt;1,"Error -- Availability entered in an incorrect format",IF($AA264='Control Panel'!$F$36,$AA264,IF($AA264='Control Panel'!$F$37,$AA264,IF($AA264='Control Panel'!$F$38,$AA264,IF($AA264='Control Panel'!$F$39,$AA264,IF($AA264='Control Panel'!$F$40,$AA264,IF($AA264='Control Panel'!$F$41,$AA264,"Error -- Availability entered in an incorrect format"))))))))</f>
        <v>N</v>
      </c>
    </row>
    <row r="265" spans="1:28" s="15" customFormat="1" x14ac:dyDescent="0.25">
      <c r="A265" s="7">
        <v>253</v>
      </c>
      <c r="B265" s="6"/>
      <c r="C265" s="12"/>
      <c r="D265" s="8"/>
      <c r="E265" s="12"/>
      <c r="F265" s="216" t="str">
        <f t="shared" si="6"/>
        <v>N/A</v>
      </c>
      <c r="G265" s="6"/>
      <c r="AA265" s="15" t="str">
        <f t="shared" si="7"/>
        <v/>
      </c>
      <c r="AB265" s="15" t="str">
        <f>IF(LEN($AA265)=0,"N",IF(LEN($AA265)&gt;1,"Error -- Availability entered in an incorrect format",IF($AA265='Control Panel'!$F$36,$AA265,IF($AA265='Control Panel'!$F$37,$AA265,IF($AA265='Control Panel'!$F$38,$AA265,IF($AA265='Control Panel'!$F$39,$AA265,IF($AA265='Control Panel'!$F$40,$AA265,IF($AA265='Control Panel'!$F$41,$AA265,"Error -- Availability entered in an incorrect format"))))))))</f>
        <v>N</v>
      </c>
    </row>
    <row r="266" spans="1:28" s="15" customFormat="1" x14ac:dyDescent="0.25">
      <c r="A266" s="7">
        <v>254</v>
      </c>
      <c r="B266" s="6"/>
      <c r="C266" s="12"/>
      <c r="D266" s="8"/>
      <c r="E266" s="12"/>
      <c r="F266" s="216" t="str">
        <f t="shared" si="6"/>
        <v>N/A</v>
      </c>
      <c r="G266" s="6"/>
      <c r="AA266" s="15" t="str">
        <f t="shared" si="7"/>
        <v/>
      </c>
      <c r="AB266" s="15" t="str">
        <f>IF(LEN($AA266)=0,"N",IF(LEN($AA266)&gt;1,"Error -- Availability entered in an incorrect format",IF($AA266='Control Panel'!$F$36,$AA266,IF($AA266='Control Panel'!$F$37,$AA266,IF($AA266='Control Panel'!$F$38,$AA266,IF($AA266='Control Panel'!$F$39,$AA266,IF($AA266='Control Panel'!$F$40,$AA266,IF($AA266='Control Panel'!$F$41,$AA266,"Error -- Availability entered in an incorrect format"))))))))</f>
        <v>N</v>
      </c>
    </row>
    <row r="267" spans="1:28" s="15" customFormat="1" x14ac:dyDescent="0.25">
      <c r="A267" s="7">
        <v>255</v>
      </c>
      <c r="B267" s="6"/>
      <c r="C267" s="12"/>
      <c r="D267" s="8"/>
      <c r="E267" s="12"/>
      <c r="F267" s="216" t="str">
        <f t="shared" si="6"/>
        <v>N/A</v>
      </c>
      <c r="G267" s="6"/>
      <c r="AA267" s="15" t="str">
        <f t="shared" si="7"/>
        <v/>
      </c>
      <c r="AB267" s="15" t="str">
        <f>IF(LEN($AA267)=0,"N",IF(LEN($AA267)&gt;1,"Error -- Availability entered in an incorrect format",IF($AA267='Control Panel'!$F$36,$AA267,IF($AA267='Control Panel'!$F$37,$AA267,IF($AA267='Control Panel'!$F$38,$AA267,IF($AA267='Control Panel'!$F$39,$AA267,IF($AA267='Control Panel'!$F$40,$AA267,IF($AA267='Control Panel'!$F$41,$AA267,"Error -- Availability entered in an incorrect format"))))))))</f>
        <v>N</v>
      </c>
    </row>
    <row r="268" spans="1:28" s="15" customFormat="1" x14ac:dyDescent="0.25">
      <c r="A268" s="7">
        <v>256</v>
      </c>
      <c r="B268" s="6"/>
      <c r="C268" s="12"/>
      <c r="D268" s="8"/>
      <c r="E268" s="12"/>
      <c r="F268" s="216" t="str">
        <f t="shared" si="6"/>
        <v>N/A</v>
      </c>
      <c r="G268" s="6"/>
      <c r="AA268" s="15" t="str">
        <f t="shared" si="7"/>
        <v/>
      </c>
      <c r="AB268" s="15" t="str">
        <f>IF(LEN($AA268)=0,"N",IF(LEN($AA268)&gt;1,"Error -- Availability entered in an incorrect format",IF($AA268='Control Panel'!$F$36,$AA268,IF($AA268='Control Panel'!$F$37,$AA268,IF($AA268='Control Panel'!$F$38,$AA268,IF($AA268='Control Panel'!$F$39,$AA268,IF($AA268='Control Panel'!$F$40,$AA268,IF($AA268='Control Panel'!$F$41,$AA268,"Error -- Availability entered in an incorrect format"))))))))</f>
        <v>N</v>
      </c>
    </row>
    <row r="269" spans="1:28" s="15" customFormat="1" x14ac:dyDescent="0.25">
      <c r="A269" s="7">
        <v>257</v>
      </c>
      <c r="B269" s="6"/>
      <c r="C269" s="12"/>
      <c r="D269" s="8"/>
      <c r="E269" s="12"/>
      <c r="F269" s="216" t="str">
        <f t="shared" si="6"/>
        <v>N/A</v>
      </c>
      <c r="G269" s="6"/>
      <c r="AA269" s="15" t="str">
        <f t="shared" si="7"/>
        <v/>
      </c>
      <c r="AB269" s="15" t="str">
        <f>IF(LEN($AA269)=0,"N",IF(LEN($AA269)&gt;1,"Error -- Availability entered in an incorrect format",IF($AA269='Control Panel'!$F$36,$AA269,IF($AA269='Control Panel'!$F$37,$AA269,IF($AA269='Control Panel'!$F$38,$AA269,IF($AA269='Control Panel'!$F$39,$AA269,IF($AA269='Control Panel'!$F$40,$AA269,IF($AA269='Control Panel'!$F$41,$AA269,"Error -- Availability entered in an incorrect format"))))))))</f>
        <v>N</v>
      </c>
    </row>
    <row r="270" spans="1:28" s="15" customFormat="1" x14ac:dyDescent="0.25">
      <c r="A270" s="7">
        <v>258</v>
      </c>
      <c r="B270" s="6"/>
      <c r="C270" s="12"/>
      <c r="D270" s="8"/>
      <c r="E270" s="12"/>
      <c r="F270" s="216" t="str">
        <f t="shared" ref="F270:F333" si="8">IF($D$10=$A$9,"N/A",$D$10)</f>
        <v>N/A</v>
      </c>
      <c r="G270" s="6"/>
      <c r="AA270" s="15" t="str">
        <f t="shared" ref="AA270:AA333" si="9">TRIM($D270)</f>
        <v/>
      </c>
      <c r="AB270" s="15" t="str">
        <f>IF(LEN($AA270)=0,"N",IF(LEN($AA270)&gt;1,"Error -- Availability entered in an incorrect format",IF($AA270='Control Panel'!$F$36,$AA270,IF($AA270='Control Panel'!$F$37,$AA270,IF($AA270='Control Panel'!$F$38,$AA270,IF($AA270='Control Panel'!$F$39,$AA270,IF($AA270='Control Panel'!$F$40,$AA270,IF($AA270='Control Panel'!$F$41,$AA270,"Error -- Availability entered in an incorrect format"))))))))</f>
        <v>N</v>
      </c>
    </row>
    <row r="271" spans="1:28" s="15" customFormat="1" x14ac:dyDescent="0.25">
      <c r="A271" s="7">
        <v>259</v>
      </c>
      <c r="B271" s="6"/>
      <c r="C271" s="12"/>
      <c r="D271" s="8"/>
      <c r="E271" s="12"/>
      <c r="F271" s="216" t="str">
        <f t="shared" si="8"/>
        <v>N/A</v>
      </c>
      <c r="G271" s="6"/>
      <c r="AA271" s="15" t="str">
        <f t="shared" si="9"/>
        <v/>
      </c>
      <c r="AB271" s="15" t="str">
        <f>IF(LEN($AA271)=0,"N",IF(LEN($AA271)&gt;1,"Error -- Availability entered in an incorrect format",IF($AA271='Control Panel'!$F$36,$AA271,IF($AA271='Control Panel'!$F$37,$AA271,IF($AA271='Control Panel'!$F$38,$AA271,IF($AA271='Control Panel'!$F$39,$AA271,IF($AA271='Control Panel'!$F$40,$AA271,IF($AA271='Control Panel'!$F$41,$AA271,"Error -- Availability entered in an incorrect format"))))))))</f>
        <v>N</v>
      </c>
    </row>
    <row r="272" spans="1:28" s="15" customFormat="1" x14ac:dyDescent="0.25">
      <c r="A272" s="7">
        <v>260</v>
      </c>
      <c r="B272" s="6"/>
      <c r="C272" s="12"/>
      <c r="D272" s="8"/>
      <c r="E272" s="12"/>
      <c r="F272" s="216" t="str">
        <f t="shared" si="8"/>
        <v>N/A</v>
      </c>
      <c r="G272" s="6"/>
      <c r="AA272" s="15" t="str">
        <f t="shared" si="9"/>
        <v/>
      </c>
      <c r="AB272" s="15" t="str">
        <f>IF(LEN($AA272)=0,"N",IF(LEN($AA272)&gt;1,"Error -- Availability entered in an incorrect format",IF($AA272='Control Panel'!$F$36,$AA272,IF($AA272='Control Panel'!$F$37,$AA272,IF($AA272='Control Panel'!$F$38,$AA272,IF($AA272='Control Panel'!$F$39,$AA272,IF($AA272='Control Panel'!$F$40,$AA272,IF($AA272='Control Panel'!$F$41,$AA272,"Error -- Availability entered in an incorrect format"))))))))</f>
        <v>N</v>
      </c>
    </row>
    <row r="273" spans="1:28" s="15" customFormat="1" x14ac:dyDescent="0.25">
      <c r="A273" s="7">
        <v>261</v>
      </c>
      <c r="B273" s="6"/>
      <c r="C273" s="12"/>
      <c r="D273" s="8"/>
      <c r="E273" s="12"/>
      <c r="F273" s="216" t="str">
        <f t="shared" si="8"/>
        <v>N/A</v>
      </c>
      <c r="G273" s="6"/>
      <c r="AA273" s="15" t="str">
        <f t="shared" si="9"/>
        <v/>
      </c>
      <c r="AB273" s="15" t="str">
        <f>IF(LEN($AA273)=0,"N",IF(LEN($AA273)&gt;1,"Error -- Availability entered in an incorrect format",IF($AA273='Control Panel'!$F$36,$AA273,IF($AA273='Control Panel'!$F$37,$AA273,IF($AA273='Control Panel'!$F$38,$AA273,IF($AA273='Control Panel'!$F$39,$AA273,IF($AA273='Control Panel'!$F$40,$AA273,IF($AA273='Control Panel'!$F$41,$AA273,"Error -- Availability entered in an incorrect format"))))))))</f>
        <v>N</v>
      </c>
    </row>
    <row r="274" spans="1:28" s="15" customFormat="1" x14ac:dyDescent="0.25">
      <c r="A274" s="7">
        <v>262</v>
      </c>
      <c r="B274" s="6"/>
      <c r="C274" s="12"/>
      <c r="D274" s="8"/>
      <c r="E274" s="12"/>
      <c r="F274" s="216" t="str">
        <f t="shared" si="8"/>
        <v>N/A</v>
      </c>
      <c r="G274" s="6"/>
      <c r="AA274" s="15" t="str">
        <f t="shared" si="9"/>
        <v/>
      </c>
      <c r="AB274" s="15" t="str">
        <f>IF(LEN($AA274)=0,"N",IF(LEN($AA274)&gt;1,"Error -- Availability entered in an incorrect format",IF($AA274='Control Panel'!$F$36,$AA274,IF($AA274='Control Panel'!$F$37,$AA274,IF($AA274='Control Panel'!$F$38,$AA274,IF($AA274='Control Panel'!$F$39,$AA274,IF($AA274='Control Panel'!$F$40,$AA274,IF($AA274='Control Panel'!$F$41,$AA274,"Error -- Availability entered in an incorrect format"))))))))</f>
        <v>N</v>
      </c>
    </row>
    <row r="275" spans="1:28" s="15" customFormat="1" x14ac:dyDescent="0.25">
      <c r="A275" s="7">
        <v>263</v>
      </c>
      <c r="B275" s="6"/>
      <c r="C275" s="12"/>
      <c r="D275" s="8"/>
      <c r="E275" s="12"/>
      <c r="F275" s="216" t="str">
        <f t="shared" si="8"/>
        <v>N/A</v>
      </c>
      <c r="G275" s="6"/>
      <c r="AA275" s="15" t="str">
        <f t="shared" si="9"/>
        <v/>
      </c>
      <c r="AB275" s="15" t="str">
        <f>IF(LEN($AA275)=0,"N",IF(LEN($AA275)&gt;1,"Error -- Availability entered in an incorrect format",IF($AA275='Control Panel'!$F$36,$AA275,IF($AA275='Control Panel'!$F$37,$AA275,IF($AA275='Control Panel'!$F$38,$AA275,IF($AA275='Control Panel'!$F$39,$AA275,IF($AA275='Control Panel'!$F$40,$AA275,IF($AA275='Control Panel'!$F$41,$AA275,"Error -- Availability entered in an incorrect format"))))))))</f>
        <v>N</v>
      </c>
    </row>
    <row r="276" spans="1:28" s="15" customFormat="1" x14ac:dyDescent="0.25">
      <c r="A276" s="7">
        <v>264</v>
      </c>
      <c r="B276" s="6"/>
      <c r="C276" s="12"/>
      <c r="D276" s="8"/>
      <c r="E276" s="12"/>
      <c r="F276" s="216" t="str">
        <f t="shared" si="8"/>
        <v>N/A</v>
      </c>
      <c r="G276" s="6"/>
      <c r="AA276" s="15" t="str">
        <f t="shared" si="9"/>
        <v/>
      </c>
      <c r="AB276" s="15" t="str">
        <f>IF(LEN($AA276)=0,"N",IF(LEN($AA276)&gt;1,"Error -- Availability entered in an incorrect format",IF($AA276='Control Panel'!$F$36,$AA276,IF($AA276='Control Panel'!$F$37,$AA276,IF($AA276='Control Panel'!$F$38,$AA276,IF($AA276='Control Panel'!$F$39,$AA276,IF($AA276='Control Panel'!$F$40,$AA276,IF($AA276='Control Panel'!$F$41,$AA276,"Error -- Availability entered in an incorrect format"))))))))</f>
        <v>N</v>
      </c>
    </row>
    <row r="277" spans="1:28" s="15" customFormat="1" x14ac:dyDescent="0.25">
      <c r="A277" s="7">
        <v>265</v>
      </c>
      <c r="B277" s="6"/>
      <c r="C277" s="12"/>
      <c r="D277" s="8"/>
      <c r="E277" s="12"/>
      <c r="F277" s="216" t="str">
        <f t="shared" si="8"/>
        <v>N/A</v>
      </c>
      <c r="G277" s="6"/>
      <c r="AA277" s="15" t="str">
        <f t="shared" si="9"/>
        <v/>
      </c>
      <c r="AB277" s="15" t="str">
        <f>IF(LEN($AA277)=0,"N",IF(LEN($AA277)&gt;1,"Error -- Availability entered in an incorrect format",IF($AA277='Control Panel'!$F$36,$AA277,IF($AA277='Control Panel'!$F$37,$AA277,IF($AA277='Control Panel'!$F$38,$AA277,IF($AA277='Control Panel'!$F$39,$AA277,IF($AA277='Control Panel'!$F$40,$AA277,IF($AA277='Control Panel'!$F$41,$AA277,"Error -- Availability entered in an incorrect format"))))))))</f>
        <v>N</v>
      </c>
    </row>
    <row r="278" spans="1:28" s="15" customFormat="1" x14ac:dyDescent="0.25">
      <c r="A278" s="7">
        <v>266</v>
      </c>
      <c r="B278" s="6"/>
      <c r="C278" s="12"/>
      <c r="D278" s="8"/>
      <c r="E278" s="12"/>
      <c r="F278" s="216" t="str">
        <f t="shared" si="8"/>
        <v>N/A</v>
      </c>
      <c r="G278" s="6"/>
      <c r="AA278" s="15" t="str">
        <f t="shared" si="9"/>
        <v/>
      </c>
      <c r="AB278" s="15" t="str">
        <f>IF(LEN($AA278)=0,"N",IF(LEN($AA278)&gt;1,"Error -- Availability entered in an incorrect format",IF($AA278='Control Panel'!$F$36,$AA278,IF($AA278='Control Panel'!$F$37,$AA278,IF($AA278='Control Panel'!$F$38,$AA278,IF($AA278='Control Panel'!$F$39,$AA278,IF($AA278='Control Panel'!$F$40,$AA278,IF($AA278='Control Panel'!$F$41,$AA278,"Error -- Availability entered in an incorrect format"))))))))</f>
        <v>N</v>
      </c>
    </row>
    <row r="279" spans="1:28" s="15" customFormat="1" x14ac:dyDescent="0.25">
      <c r="A279" s="7">
        <v>267</v>
      </c>
      <c r="B279" s="6"/>
      <c r="C279" s="12"/>
      <c r="D279" s="8"/>
      <c r="E279" s="12"/>
      <c r="F279" s="216" t="str">
        <f t="shared" si="8"/>
        <v>N/A</v>
      </c>
      <c r="G279" s="6"/>
      <c r="AA279" s="15" t="str">
        <f t="shared" si="9"/>
        <v/>
      </c>
      <c r="AB279" s="15" t="str">
        <f>IF(LEN($AA279)=0,"N",IF(LEN($AA279)&gt;1,"Error -- Availability entered in an incorrect format",IF($AA279='Control Panel'!$F$36,$AA279,IF($AA279='Control Panel'!$F$37,$AA279,IF($AA279='Control Panel'!$F$38,$AA279,IF($AA279='Control Panel'!$F$39,$AA279,IF($AA279='Control Panel'!$F$40,$AA279,IF($AA279='Control Panel'!$F$41,$AA279,"Error -- Availability entered in an incorrect format"))))))))</f>
        <v>N</v>
      </c>
    </row>
    <row r="280" spans="1:28" s="15" customFormat="1" x14ac:dyDescent="0.25">
      <c r="A280" s="7">
        <v>268</v>
      </c>
      <c r="B280" s="6"/>
      <c r="C280" s="12"/>
      <c r="D280" s="8"/>
      <c r="E280" s="12"/>
      <c r="F280" s="216" t="str">
        <f t="shared" si="8"/>
        <v>N/A</v>
      </c>
      <c r="G280" s="6"/>
      <c r="AA280" s="15" t="str">
        <f t="shared" si="9"/>
        <v/>
      </c>
      <c r="AB280" s="15" t="str">
        <f>IF(LEN($AA280)=0,"N",IF(LEN($AA280)&gt;1,"Error -- Availability entered in an incorrect format",IF($AA280='Control Panel'!$F$36,$AA280,IF($AA280='Control Panel'!$F$37,$AA280,IF($AA280='Control Panel'!$F$38,$AA280,IF($AA280='Control Panel'!$F$39,$AA280,IF($AA280='Control Panel'!$F$40,$AA280,IF($AA280='Control Panel'!$F$41,$AA280,"Error -- Availability entered in an incorrect format"))))))))</f>
        <v>N</v>
      </c>
    </row>
    <row r="281" spans="1:28" s="15" customFormat="1" x14ac:dyDescent="0.25">
      <c r="A281" s="7">
        <v>269</v>
      </c>
      <c r="B281" s="6"/>
      <c r="C281" s="12"/>
      <c r="D281" s="8"/>
      <c r="E281" s="12"/>
      <c r="F281" s="216" t="str">
        <f t="shared" si="8"/>
        <v>N/A</v>
      </c>
      <c r="G281" s="6"/>
      <c r="AA281" s="15" t="str">
        <f t="shared" si="9"/>
        <v/>
      </c>
      <c r="AB281" s="15" t="str">
        <f>IF(LEN($AA281)=0,"N",IF(LEN($AA281)&gt;1,"Error -- Availability entered in an incorrect format",IF($AA281='Control Panel'!$F$36,$AA281,IF($AA281='Control Panel'!$F$37,$AA281,IF($AA281='Control Panel'!$F$38,$AA281,IF($AA281='Control Panel'!$F$39,$AA281,IF($AA281='Control Panel'!$F$40,$AA281,IF($AA281='Control Panel'!$F$41,$AA281,"Error -- Availability entered in an incorrect format"))))))))</f>
        <v>N</v>
      </c>
    </row>
    <row r="282" spans="1:28" s="15" customFormat="1" x14ac:dyDescent="0.25">
      <c r="A282" s="7">
        <v>270</v>
      </c>
      <c r="B282" s="6"/>
      <c r="C282" s="12"/>
      <c r="D282" s="8"/>
      <c r="E282" s="12"/>
      <c r="F282" s="216" t="str">
        <f t="shared" si="8"/>
        <v>N/A</v>
      </c>
      <c r="G282" s="6"/>
      <c r="AA282" s="15" t="str">
        <f t="shared" si="9"/>
        <v/>
      </c>
      <c r="AB282" s="15" t="str">
        <f>IF(LEN($AA282)=0,"N",IF(LEN($AA282)&gt;1,"Error -- Availability entered in an incorrect format",IF($AA282='Control Panel'!$F$36,$AA282,IF($AA282='Control Panel'!$F$37,$AA282,IF($AA282='Control Panel'!$F$38,$AA282,IF($AA282='Control Panel'!$F$39,$AA282,IF($AA282='Control Panel'!$F$40,$AA282,IF($AA282='Control Panel'!$F$41,$AA282,"Error -- Availability entered in an incorrect format"))))))))</f>
        <v>N</v>
      </c>
    </row>
    <row r="283" spans="1:28" s="15" customFormat="1" x14ac:dyDescent="0.25">
      <c r="A283" s="7">
        <v>271</v>
      </c>
      <c r="B283" s="6"/>
      <c r="C283" s="12"/>
      <c r="D283" s="8"/>
      <c r="E283" s="12"/>
      <c r="F283" s="216" t="str">
        <f t="shared" si="8"/>
        <v>N/A</v>
      </c>
      <c r="G283" s="6"/>
      <c r="AA283" s="15" t="str">
        <f t="shared" si="9"/>
        <v/>
      </c>
      <c r="AB283" s="15" t="str">
        <f>IF(LEN($AA283)=0,"N",IF(LEN($AA283)&gt;1,"Error -- Availability entered in an incorrect format",IF($AA283='Control Panel'!$F$36,$AA283,IF($AA283='Control Panel'!$F$37,$AA283,IF($AA283='Control Panel'!$F$38,$AA283,IF($AA283='Control Panel'!$F$39,$AA283,IF($AA283='Control Panel'!$F$40,$AA283,IF($AA283='Control Panel'!$F$41,$AA283,"Error -- Availability entered in an incorrect format"))))))))</f>
        <v>N</v>
      </c>
    </row>
    <row r="284" spans="1:28" s="15" customFormat="1" x14ac:dyDescent="0.25">
      <c r="A284" s="7">
        <v>272</v>
      </c>
      <c r="B284" s="6"/>
      <c r="C284" s="12"/>
      <c r="D284" s="8"/>
      <c r="E284" s="12"/>
      <c r="F284" s="216" t="str">
        <f t="shared" si="8"/>
        <v>N/A</v>
      </c>
      <c r="G284" s="6"/>
      <c r="AA284" s="15" t="str">
        <f t="shared" si="9"/>
        <v/>
      </c>
      <c r="AB284" s="15" t="str">
        <f>IF(LEN($AA284)=0,"N",IF(LEN($AA284)&gt;1,"Error -- Availability entered in an incorrect format",IF($AA284='Control Panel'!$F$36,$AA284,IF($AA284='Control Panel'!$F$37,$AA284,IF($AA284='Control Panel'!$F$38,$AA284,IF($AA284='Control Panel'!$F$39,$AA284,IF($AA284='Control Panel'!$F$40,$AA284,IF($AA284='Control Panel'!$F$41,$AA284,"Error -- Availability entered in an incorrect format"))))))))</f>
        <v>N</v>
      </c>
    </row>
    <row r="285" spans="1:28" s="15" customFormat="1" x14ac:dyDescent="0.25">
      <c r="A285" s="7">
        <v>273</v>
      </c>
      <c r="B285" s="6"/>
      <c r="C285" s="12"/>
      <c r="D285" s="8"/>
      <c r="E285" s="12"/>
      <c r="F285" s="216" t="str">
        <f t="shared" si="8"/>
        <v>N/A</v>
      </c>
      <c r="G285" s="6"/>
      <c r="AA285" s="15" t="str">
        <f t="shared" si="9"/>
        <v/>
      </c>
      <c r="AB285" s="15" t="str">
        <f>IF(LEN($AA285)=0,"N",IF(LEN($AA285)&gt;1,"Error -- Availability entered in an incorrect format",IF($AA285='Control Panel'!$F$36,$AA285,IF($AA285='Control Panel'!$F$37,$AA285,IF($AA285='Control Panel'!$F$38,$AA285,IF($AA285='Control Panel'!$F$39,$AA285,IF($AA285='Control Panel'!$F$40,$AA285,IF($AA285='Control Panel'!$F$41,$AA285,"Error -- Availability entered in an incorrect format"))))))))</f>
        <v>N</v>
      </c>
    </row>
    <row r="286" spans="1:28" s="15" customFormat="1" x14ac:dyDescent="0.25">
      <c r="A286" s="7">
        <v>274</v>
      </c>
      <c r="B286" s="6"/>
      <c r="C286" s="12"/>
      <c r="D286" s="8"/>
      <c r="E286" s="12"/>
      <c r="F286" s="216" t="str">
        <f t="shared" si="8"/>
        <v>N/A</v>
      </c>
      <c r="G286" s="6"/>
      <c r="AA286" s="15" t="str">
        <f t="shared" si="9"/>
        <v/>
      </c>
      <c r="AB286" s="15" t="str">
        <f>IF(LEN($AA286)=0,"N",IF(LEN($AA286)&gt;1,"Error -- Availability entered in an incorrect format",IF($AA286='Control Panel'!$F$36,$AA286,IF($AA286='Control Panel'!$F$37,$AA286,IF($AA286='Control Panel'!$F$38,$AA286,IF($AA286='Control Panel'!$F$39,$AA286,IF($AA286='Control Panel'!$F$40,$AA286,IF($AA286='Control Panel'!$F$41,$AA286,"Error -- Availability entered in an incorrect format"))))))))</f>
        <v>N</v>
      </c>
    </row>
    <row r="287" spans="1:28" s="15" customFormat="1" x14ac:dyDescent="0.25">
      <c r="A287" s="7">
        <v>275</v>
      </c>
      <c r="B287" s="6"/>
      <c r="C287" s="12"/>
      <c r="D287" s="8"/>
      <c r="E287" s="12"/>
      <c r="F287" s="216" t="str">
        <f t="shared" si="8"/>
        <v>N/A</v>
      </c>
      <c r="G287" s="6"/>
      <c r="AA287" s="15" t="str">
        <f t="shared" si="9"/>
        <v/>
      </c>
      <c r="AB287" s="15" t="str">
        <f>IF(LEN($AA287)=0,"N",IF(LEN($AA287)&gt;1,"Error -- Availability entered in an incorrect format",IF($AA287='Control Panel'!$F$36,$AA287,IF($AA287='Control Panel'!$F$37,$AA287,IF($AA287='Control Panel'!$F$38,$AA287,IF($AA287='Control Panel'!$F$39,$AA287,IF($AA287='Control Panel'!$F$40,$AA287,IF($AA287='Control Panel'!$F$41,$AA287,"Error -- Availability entered in an incorrect format"))))))))</f>
        <v>N</v>
      </c>
    </row>
    <row r="288" spans="1:28" s="15" customFormat="1" x14ac:dyDescent="0.25">
      <c r="A288" s="7">
        <v>276</v>
      </c>
      <c r="B288" s="6"/>
      <c r="C288" s="12"/>
      <c r="D288" s="8"/>
      <c r="E288" s="12"/>
      <c r="F288" s="216" t="str">
        <f t="shared" si="8"/>
        <v>N/A</v>
      </c>
      <c r="G288" s="6"/>
      <c r="AA288" s="15" t="str">
        <f t="shared" si="9"/>
        <v/>
      </c>
      <c r="AB288" s="15" t="str">
        <f>IF(LEN($AA288)=0,"N",IF(LEN($AA288)&gt;1,"Error -- Availability entered in an incorrect format",IF($AA288='Control Panel'!$F$36,$AA288,IF($AA288='Control Panel'!$F$37,$AA288,IF($AA288='Control Panel'!$F$38,$AA288,IF($AA288='Control Panel'!$F$39,$AA288,IF($AA288='Control Panel'!$F$40,$AA288,IF($AA288='Control Panel'!$F$41,$AA288,"Error -- Availability entered in an incorrect format"))))))))</f>
        <v>N</v>
      </c>
    </row>
    <row r="289" spans="1:28" s="15" customFormat="1" x14ac:dyDescent="0.25">
      <c r="A289" s="7">
        <v>277</v>
      </c>
      <c r="B289" s="6"/>
      <c r="C289" s="12"/>
      <c r="D289" s="8"/>
      <c r="E289" s="12"/>
      <c r="F289" s="216" t="str">
        <f t="shared" si="8"/>
        <v>N/A</v>
      </c>
      <c r="G289" s="6"/>
      <c r="AA289" s="15" t="str">
        <f t="shared" si="9"/>
        <v/>
      </c>
      <c r="AB289" s="15" t="str">
        <f>IF(LEN($AA289)=0,"N",IF(LEN($AA289)&gt;1,"Error -- Availability entered in an incorrect format",IF($AA289='Control Panel'!$F$36,$AA289,IF($AA289='Control Panel'!$F$37,$AA289,IF($AA289='Control Panel'!$F$38,$AA289,IF($AA289='Control Panel'!$F$39,$AA289,IF($AA289='Control Panel'!$F$40,$AA289,IF($AA289='Control Panel'!$F$41,$AA289,"Error -- Availability entered in an incorrect format"))))))))</f>
        <v>N</v>
      </c>
    </row>
    <row r="290" spans="1:28" s="15" customFormat="1" x14ac:dyDescent="0.25">
      <c r="A290" s="7">
        <v>278</v>
      </c>
      <c r="B290" s="6"/>
      <c r="C290" s="12"/>
      <c r="D290" s="8"/>
      <c r="E290" s="12"/>
      <c r="F290" s="216" t="str">
        <f t="shared" si="8"/>
        <v>N/A</v>
      </c>
      <c r="G290" s="6"/>
      <c r="AA290" s="15" t="str">
        <f t="shared" si="9"/>
        <v/>
      </c>
      <c r="AB290" s="15" t="str">
        <f>IF(LEN($AA290)=0,"N",IF(LEN($AA290)&gt;1,"Error -- Availability entered in an incorrect format",IF($AA290='Control Panel'!$F$36,$AA290,IF($AA290='Control Panel'!$F$37,$AA290,IF($AA290='Control Panel'!$F$38,$AA290,IF($AA290='Control Panel'!$F$39,$AA290,IF($AA290='Control Panel'!$F$40,$AA290,IF($AA290='Control Panel'!$F$41,$AA290,"Error -- Availability entered in an incorrect format"))))))))</f>
        <v>N</v>
      </c>
    </row>
    <row r="291" spans="1:28" s="15" customFormat="1" x14ac:dyDescent="0.25">
      <c r="A291" s="7">
        <v>279</v>
      </c>
      <c r="B291" s="6"/>
      <c r="C291" s="12"/>
      <c r="D291" s="8"/>
      <c r="E291" s="12"/>
      <c r="F291" s="216" t="str">
        <f t="shared" si="8"/>
        <v>N/A</v>
      </c>
      <c r="G291" s="6"/>
      <c r="AA291" s="15" t="str">
        <f t="shared" si="9"/>
        <v/>
      </c>
      <c r="AB291" s="15" t="str">
        <f>IF(LEN($AA291)=0,"N",IF(LEN($AA291)&gt;1,"Error -- Availability entered in an incorrect format",IF($AA291='Control Panel'!$F$36,$AA291,IF($AA291='Control Panel'!$F$37,$AA291,IF($AA291='Control Panel'!$F$38,$AA291,IF($AA291='Control Panel'!$F$39,$AA291,IF($AA291='Control Panel'!$F$40,$AA291,IF($AA291='Control Panel'!$F$41,$AA291,"Error -- Availability entered in an incorrect format"))))))))</f>
        <v>N</v>
      </c>
    </row>
    <row r="292" spans="1:28" s="15" customFormat="1" x14ac:dyDescent="0.25">
      <c r="A292" s="7">
        <v>280</v>
      </c>
      <c r="B292" s="6"/>
      <c r="C292" s="12"/>
      <c r="D292" s="8"/>
      <c r="E292" s="12"/>
      <c r="F292" s="216" t="str">
        <f t="shared" si="8"/>
        <v>N/A</v>
      </c>
      <c r="G292" s="6"/>
      <c r="AA292" s="15" t="str">
        <f t="shared" si="9"/>
        <v/>
      </c>
      <c r="AB292" s="15" t="str">
        <f>IF(LEN($AA292)=0,"N",IF(LEN($AA292)&gt;1,"Error -- Availability entered in an incorrect format",IF($AA292='Control Panel'!$F$36,$AA292,IF($AA292='Control Panel'!$F$37,$AA292,IF($AA292='Control Panel'!$F$38,$AA292,IF($AA292='Control Panel'!$F$39,$AA292,IF($AA292='Control Panel'!$F$40,$AA292,IF($AA292='Control Panel'!$F$41,$AA292,"Error -- Availability entered in an incorrect format"))))))))</f>
        <v>N</v>
      </c>
    </row>
    <row r="293" spans="1:28" s="15" customFormat="1" x14ac:dyDescent="0.25">
      <c r="A293" s="7">
        <v>281</v>
      </c>
      <c r="B293" s="6"/>
      <c r="C293" s="12"/>
      <c r="D293" s="8"/>
      <c r="E293" s="12"/>
      <c r="F293" s="216" t="str">
        <f t="shared" si="8"/>
        <v>N/A</v>
      </c>
      <c r="G293" s="6"/>
      <c r="AA293" s="15" t="str">
        <f t="shared" si="9"/>
        <v/>
      </c>
      <c r="AB293" s="15" t="str">
        <f>IF(LEN($AA293)=0,"N",IF(LEN($AA293)&gt;1,"Error -- Availability entered in an incorrect format",IF($AA293='Control Panel'!$F$36,$AA293,IF($AA293='Control Panel'!$F$37,$AA293,IF($AA293='Control Panel'!$F$38,$AA293,IF($AA293='Control Panel'!$F$39,$AA293,IF($AA293='Control Panel'!$F$40,$AA293,IF($AA293='Control Panel'!$F$41,$AA293,"Error -- Availability entered in an incorrect format"))))))))</f>
        <v>N</v>
      </c>
    </row>
    <row r="294" spans="1:28" s="15" customFormat="1" x14ac:dyDescent="0.25">
      <c r="A294" s="7">
        <v>282</v>
      </c>
      <c r="B294" s="6"/>
      <c r="C294" s="12"/>
      <c r="D294" s="8"/>
      <c r="E294" s="12"/>
      <c r="F294" s="216" t="str">
        <f t="shared" si="8"/>
        <v>N/A</v>
      </c>
      <c r="G294" s="6"/>
      <c r="AA294" s="15" t="str">
        <f t="shared" si="9"/>
        <v/>
      </c>
      <c r="AB294" s="15" t="str">
        <f>IF(LEN($AA294)=0,"N",IF(LEN($AA294)&gt;1,"Error -- Availability entered in an incorrect format",IF($AA294='Control Panel'!$F$36,$AA294,IF($AA294='Control Panel'!$F$37,$AA294,IF($AA294='Control Panel'!$F$38,$AA294,IF($AA294='Control Panel'!$F$39,$AA294,IF($AA294='Control Panel'!$F$40,$AA294,IF($AA294='Control Panel'!$F$41,$AA294,"Error -- Availability entered in an incorrect format"))))))))</f>
        <v>N</v>
      </c>
    </row>
    <row r="295" spans="1:28" s="15" customFormat="1" x14ac:dyDescent="0.25">
      <c r="A295" s="7">
        <v>283</v>
      </c>
      <c r="B295" s="6"/>
      <c r="C295" s="12"/>
      <c r="D295" s="8"/>
      <c r="E295" s="12"/>
      <c r="F295" s="216" t="str">
        <f t="shared" si="8"/>
        <v>N/A</v>
      </c>
      <c r="G295" s="6"/>
      <c r="AA295" s="15" t="str">
        <f t="shared" si="9"/>
        <v/>
      </c>
      <c r="AB295" s="15" t="str">
        <f>IF(LEN($AA295)=0,"N",IF(LEN($AA295)&gt;1,"Error -- Availability entered in an incorrect format",IF($AA295='Control Panel'!$F$36,$AA295,IF($AA295='Control Panel'!$F$37,$AA295,IF($AA295='Control Panel'!$F$38,$AA295,IF($AA295='Control Panel'!$F$39,$AA295,IF($AA295='Control Panel'!$F$40,$AA295,IF($AA295='Control Panel'!$F$41,$AA295,"Error -- Availability entered in an incorrect format"))))))))</f>
        <v>N</v>
      </c>
    </row>
    <row r="296" spans="1:28" s="15" customFormat="1" x14ac:dyDescent="0.25">
      <c r="A296" s="7">
        <v>284</v>
      </c>
      <c r="B296" s="6"/>
      <c r="C296" s="12"/>
      <c r="D296" s="8"/>
      <c r="E296" s="12"/>
      <c r="F296" s="216" t="str">
        <f t="shared" si="8"/>
        <v>N/A</v>
      </c>
      <c r="G296" s="6"/>
      <c r="AA296" s="15" t="str">
        <f t="shared" si="9"/>
        <v/>
      </c>
      <c r="AB296" s="15" t="str">
        <f>IF(LEN($AA296)=0,"N",IF(LEN($AA296)&gt;1,"Error -- Availability entered in an incorrect format",IF($AA296='Control Panel'!$F$36,$AA296,IF($AA296='Control Panel'!$F$37,$AA296,IF($AA296='Control Panel'!$F$38,$AA296,IF($AA296='Control Panel'!$F$39,$AA296,IF($AA296='Control Panel'!$F$40,$AA296,IF($AA296='Control Panel'!$F$41,$AA296,"Error -- Availability entered in an incorrect format"))))))))</f>
        <v>N</v>
      </c>
    </row>
    <row r="297" spans="1:28" s="15" customFormat="1" x14ac:dyDescent="0.25">
      <c r="A297" s="7">
        <v>285</v>
      </c>
      <c r="B297" s="6"/>
      <c r="C297" s="12"/>
      <c r="D297" s="8"/>
      <c r="E297" s="12"/>
      <c r="F297" s="216" t="str">
        <f t="shared" si="8"/>
        <v>N/A</v>
      </c>
      <c r="G297" s="6"/>
      <c r="AA297" s="15" t="str">
        <f t="shared" si="9"/>
        <v/>
      </c>
      <c r="AB297" s="15" t="str">
        <f>IF(LEN($AA297)=0,"N",IF(LEN($AA297)&gt;1,"Error -- Availability entered in an incorrect format",IF($AA297='Control Panel'!$F$36,$AA297,IF($AA297='Control Panel'!$F$37,$AA297,IF($AA297='Control Panel'!$F$38,$AA297,IF($AA297='Control Panel'!$F$39,$AA297,IF($AA297='Control Panel'!$F$40,$AA297,IF($AA297='Control Panel'!$F$41,$AA297,"Error -- Availability entered in an incorrect format"))))))))</f>
        <v>N</v>
      </c>
    </row>
    <row r="298" spans="1:28" s="15" customFormat="1" x14ac:dyDescent="0.25">
      <c r="A298" s="7">
        <v>286</v>
      </c>
      <c r="B298" s="6"/>
      <c r="C298" s="12"/>
      <c r="D298" s="8"/>
      <c r="E298" s="12"/>
      <c r="F298" s="216" t="str">
        <f t="shared" si="8"/>
        <v>N/A</v>
      </c>
      <c r="G298" s="6"/>
      <c r="AA298" s="15" t="str">
        <f t="shared" si="9"/>
        <v/>
      </c>
      <c r="AB298" s="15" t="str">
        <f>IF(LEN($AA298)=0,"N",IF(LEN($AA298)&gt;1,"Error -- Availability entered in an incorrect format",IF($AA298='Control Panel'!$F$36,$AA298,IF($AA298='Control Panel'!$F$37,$AA298,IF($AA298='Control Panel'!$F$38,$AA298,IF($AA298='Control Panel'!$F$39,$AA298,IF($AA298='Control Panel'!$F$40,$AA298,IF($AA298='Control Panel'!$F$41,$AA298,"Error -- Availability entered in an incorrect format"))))))))</f>
        <v>N</v>
      </c>
    </row>
    <row r="299" spans="1:28" s="15" customFormat="1" x14ac:dyDescent="0.25">
      <c r="A299" s="7">
        <v>287</v>
      </c>
      <c r="B299" s="6"/>
      <c r="C299" s="12"/>
      <c r="D299" s="8"/>
      <c r="E299" s="12"/>
      <c r="F299" s="216" t="str">
        <f t="shared" si="8"/>
        <v>N/A</v>
      </c>
      <c r="G299" s="6"/>
      <c r="AA299" s="15" t="str">
        <f t="shared" si="9"/>
        <v/>
      </c>
      <c r="AB299" s="15" t="str">
        <f>IF(LEN($AA299)=0,"N",IF(LEN($AA299)&gt;1,"Error -- Availability entered in an incorrect format",IF($AA299='Control Panel'!$F$36,$AA299,IF($AA299='Control Panel'!$F$37,$AA299,IF($AA299='Control Panel'!$F$38,$AA299,IF($AA299='Control Panel'!$F$39,$AA299,IF($AA299='Control Panel'!$F$40,$AA299,IF($AA299='Control Panel'!$F$41,$AA299,"Error -- Availability entered in an incorrect format"))))))))</f>
        <v>N</v>
      </c>
    </row>
    <row r="300" spans="1:28" s="15" customFormat="1" x14ac:dyDescent="0.25">
      <c r="A300" s="7">
        <v>288</v>
      </c>
      <c r="B300" s="6"/>
      <c r="C300" s="12"/>
      <c r="D300" s="8"/>
      <c r="E300" s="12"/>
      <c r="F300" s="216" t="str">
        <f t="shared" si="8"/>
        <v>N/A</v>
      </c>
      <c r="G300" s="6"/>
      <c r="AA300" s="15" t="str">
        <f t="shared" si="9"/>
        <v/>
      </c>
      <c r="AB300" s="15" t="str">
        <f>IF(LEN($AA300)=0,"N",IF(LEN($AA300)&gt;1,"Error -- Availability entered in an incorrect format",IF($AA300='Control Panel'!$F$36,$AA300,IF($AA300='Control Panel'!$F$37,$AA300,IF($AA300='Control Panel'!$F$38,$AA300,IF($AA300='Control Panel'!$F$39,$AA300,IF($AA300='Control Panel'!$F$40,$AA300,IF($AA300='Control Panel'!$F$41,$AA300,"Error -- Availability entered in an incorrect format"))))))))</f>
        <v>N</v>
      </c>
    </row>
    <row r="301" spans="1:28" s="15" customFormat="1" x14ac:dyDescent="0.25">
      <c r="A301" s="7">
        <v>289</v>
      </c>
      <c r="B301" s="6"/>
      <c r="C301" s="12"/>
      <c r="D301" s="8"/>
      <c r="E301" s="12"/>
      <c r="F301" s="216" t="str">
        <f t="shared" si="8"/>
        <v>N/A</v>
      </c>
      <c r="G301" s="6"/>
      <c r="AA301" s="15" t="str">
        <f t="shared" si="9"/>
        <v/>
      </c>
      <c r="AB301" s="15" t="str">
        <f>IF(LEN($AA301)=0,"N",IF(LEN($AA301)&gt;1,"Error -- Availability entered in an incorrect format",IF($AA301='Control Panel'!$F$36,$AA301,IF($AA301='Control Panel'!$F$37,$AA301,IF($AA301='Control Panel'!$F$38,$AA301,IF($AA301='Control Panel'!$F$39,$AA301,IF($AA301='Control Panel'!$F$40,$AA301,IF($AA301='Control Panel'!$F$41,$AA301,"Error -- Availability entered in an incorrect format"))))))))</f>
        <v>N</v>
      </c>
    </row>
    <row r="302" spans="1:28" s="15" customFormat="1" x14ac:dyDescent="0.25">
      <c r="A302" s="7">
        <v>290</v>
      </c>
      <c r="B302" s="6"/>
      <c r="C302" s="12"/>
      <c r="D302" s="8"/>
      <c r="E302" s="12"/>
      <c r="F302" s="216" t="str">
        <f t="shared" si="8"/>
        <v>N/A</v>
      </c>
      <c r="G302" s="6"/>
      <c r="AA302" s="15" t="str">
        <f t="shared" si="9"/>
        <v/>
      </c>
      <c r="AB302" s="15" t="str">
        <f>IF(LEN($AA302)=0,"N",IF(LEN($AA302)&gt;1,"Error -- Availability entered in an incorrect format",IF($AA302='Control Panel'!$F$36,$AA302,IF($AA302='Control Panel'!$F$37,$AA302,IF($AA302='Control Panel'!$F$38,$AA302,IF($AA302='Control Panel'!$F$39,$AA302,IF($AA302='Control Panel'!$F$40,$AA302,IF($AA302='Control Panel'!$F$41,$AA302,"Error -- Availability entered in an incorrect format"))))))))</f>
        <v>N</v>
      </c>
    </row>
    <row r="303" spans="1:28" s="15" customFormat="1" x14ac:dyDescent="0.25">
      <c r="A303" s="7">
        <v>291</v>
      </c>
      <c r="B303" s="6"/>
      <c r="C303" s="12"/>
      <c r="D303" s="8"/>
      <c r="E303" s="12"/>
      <c r="F303" s="216" t="str">
        <f t="shared" si="8"/>
        <v>N/A</v>
      </c>
      <c r="G303" s="6"/>
      <c r="AA303" s="15" t="str">
        <f t="shared" si="9"/>
        <v/>
      </c>
      <c r="AB303" s="15" t="str">
        <f>IF(LEN($AA303)=0,"N",IF(LEN($AA303)&gt;1,"Error -- Availability entered in an incorrect format",IF($AA303='Control Panel'!$F$36,$AA303,IF($AA303='Control Panel'!$F$37,$AA303,IF($AA303='Control Panel'!$F$38,$AA303,IF($AA303='Control Panel'!$F$39,$AA303,IF($AA303='Control Panel'!$F$40,$AA303,IF($AA303='Control Panel'!$F$41,$AA303,"Error -- Availability entered in an incorrect format"))))))))</f>
        <v>N</v>
      </c>
    </row>
    <row r="304" spans="1:28" s="15" customFormat="1" x14ac:dyDescent="0.25">
      <c r="A304" s="7">
        <v>292</v>
      </c>
      <c r="B304" s="6"/>
      <c r="C304" s="12"/>
      <c r="D304" s="8"/>
      <c r="E304" s="12"/>
      <c r="F304" s="216" t="str">
        <f t="shared" si="8"/>
        <v>N/A</v>
      </c>
      <c r="G304" s="6"/>
      <c r="AA304" s="15" t="str">
        <f t="shared" si="9"/>
        <v/>
      </c>
      <c r="AB304" s="15" t="str">
        <f>IF(LEN($AA304)=0,"N",IF(LEN($AA304)&gt;1,"Error -- Availability entered in an incorrect format",IF($AA304='Control Panel'!$F$36,$AA304,IF($AA304='Control Panel'!$F$37,$AA304,IF($AA304='Control Panel'!$F$38,$AA304,IF($AA304='Control Panel'!$F$39,$AA304,IF($AA304='Control Panel'!$F$40,$AA304,IF($AA304='Control Panel'!$F$41,$AA304,"Error -- Availability entered in an incorrect format"))))))))</f>
        <v>N</v>
      </c>
    </row>
    <row r="305" spans="1:28" s="15" customFormat="1" x14ac:dyDescent="0.25">
      <c r="A305" s="7">
        <v>293</v>
      </c>
      <c r="B305" s="6"/>
      <c r="C305" s="12"/>
      <c r="D305" s="8"/>
      <c r="E305" s="12"/>
      <c r="F305" s="216" t="str">
        <f t="shared" si="8"/>
        <v>N/A</v>
      </c>
      <c r="G305" s="6"/>
      <c r="AA305" s="15" t="str">
        <f t="shared" si="9"/>
        <v/>
      </c>
      <c r="AB305" s="15" t="str">
        <f>IF(LEN($AA305)=0,"N",IF(LEN($AA305)&gt;1,"Error -- Availability entered in an incorrect format",IF($AA305='Control Panel'!$F$36,$AA305,IF($AA305='Control Panel'!$F$37,$AA305,IF($AA305='Control Panel'!$F$38,$AA305,IF($AA305='Control Panel'!$F$39,$AA305,IF($AA305='Control Panel'!$F$40,$AA305,IF($AA305='Control Panel'!$F$41,$AA305,"Error -- Availability entered in an incorrect format"))))))))</f>
        <v>N</v>
      </c>
    </row>
    <row r="306" spans="1:28" s="15" customFormat="1" x14ac:dyDescent="0.25">
      <c r="A306" s="7">
        <v>294</v>
      </c>
      <c r="B306" s="6"/>
      <c r="C306" s="12"/>
      <c r="D306" s="8"/>
      <c r="E306" s="12"/>
      <c r="F306" s="216" t="str">
        <f t="shared" si="8"/>
        <v>N/A</v>
      </c>
      <c r="G306" s="6"/>
      <c r="AA306" s="15" t="str">
        <f t="shared" si="9"/>
        <v/>
      </c>
      <c r="AB306" s="15" t="str">
        <f>IF(LEN($AA306)=0,"N",IF(LEN($AA306)&gt;1,"Error -- Availability entered in an incorrect format",IF($AA306='Control Panel'!$F$36,$AA306,IF($AA306='Control Panel'!$F$37,$AA306,IF($AA306='Control Panel'!$F$38,$AA306,IF($AA306='Control Panel'!$F$39,$AA306,IF($AA306='Control Panel'!$F$40,$AA306,IF($AA306='Control Panel'!$F$41,$AA306,"Error -- Availability entered in an incorrect format"))))))))</f>
        <v>N</v>
      </c>
    </row>
    <row r="307" spans="1:28" s="15" customFormat="1" x14ac:dyDescent="0.25">
      <c r="A307" s="7">
        <v>295</v>
      </c>
      <c r="B307" s="6"/>
      <c r="C307" s="12"/>
      <c r="D307" s="8"/>
      <c r="E307" s="12"/>
      <c r="F307" s="216" t="str">
        <f t="shared" si="8"/>
        <v>N/A</v>
      </c>
      <c r="G307" s="6"/>
      <c r="AA307" s="15" t="str">
        <f t="shared" si="9"/>
        <v/>
      </c>
      <c r="AB307" s="15" t="str">
        <f>IF(LEN($AA307)=0,"N",IF(LEN($AA307)&gt;1,"Error -- Availability entered in an incorrect format",IF($AA307='Control Panel'!$F$36,$AA307,IF($AA307='Control Panel'!$F$37,$AA307,IF($AA307='Control Panel'!$F$38,$AA307,IF($AA307='Control Panel'!$F$39,$AA307,IF($AA307='Control Panel'!$F$40,$AA307,IF($AA307='Control Panel'!$F$41,$AA307,"Error -- Availability entered in an incorrect format"))))))))</f>
        <v>N</v>
      </c>
    </row>
    <row r="308" spans="1:28" s="15" customFormat="1" x14ac:dyDescent="0.25">
      <c r="A308" s="7">
        <v>296</v>
      </c>
      <c r="B308" s="6"/>
      <c r="C308" s="12"/>
      <c r="D308" s="8"/>
      <c r="E308" s="12"/>
      <c r="F308" s="216" t="str">
        <f t="shared" si="8"/>
        <v>N/A</v>
      </c>
      <c r="G308" s="6"/>
      <c r="AA308" s="15" t="str">
        <f t="shared" si="9"/>
        <v/>
      </c>
      <c r="AB308" s="15" t="str">
        <f>IF(LEN($AA308)=0,"N",IF(LEN($AA308)&gt;1,"Error -- Availability entered in an incorrect format",IF($AA308='Control Panel'!$F$36,$AA308,IF($AA308='Control Panel'!$F$37,$AA308,IF($AA308='Control Panel'!$F$38,$AA308,IF($AA308='Control Panel'!$F$39,$AA308,IF($AA308='Control Panel'!$F$40,$AA308,IF($AA308='Control Panel'!$F$41,$AA308,"Error -- Availability entered in an incorrect format"))))))))</f>
        <v>N</v>
      </c>
    </row>
    <row r="309" spans="1:28" s="15" customFormat="1" x14ac:dyDescent="0.25">
      <c r="A309" s="7">
        <v>297</v>
      </c>
      <c r="B309" s="6"/>
      <c r="C309" s="12"/>
      <c r="D309" s="8"/>
      <c r="E309" s="12"/>
      <c r="F309" s="216" t="str">
        <f t="shared" si="8"/>
        <v>N/A</v>
      </c>
      <c r="G309" s="6"/>
      <c r="AA309" s="15" t="str">
        <f t="shared" si="9"/>
        <v/>
      </c>
      <c r="AB309" s="15" t="str">
        <f>IF(LEN($AA309)=0,"N",IF(LEN($AA309)&gt;1,"Error -- Availability entered in an incorrect format",IF($AA309='Control Panel'!$F$36,$AA309,IF($AA309='Control Panel'!$F$37,$AA309,IF($AA309='Control Panel'!$F$38,$AA309,IF($AA309='Control Panel'!$F$39,$AA309,IF($AA309='Control Panel'!$F$40,$AA309,IF($AA309='Control Panel'!$F$41,$AA309,"Error -- Availability entered in an incorrect format"))))))))</f>
        <v>N</v>
      </c>
    </row>
    <row r="310" spans="1:28" s="15" customFormat="1" x14ac:dyDescent="0.25">
      <c r="A310" s="7">
        <v>298</v>
      </c>
      <c r="B310" s="6"/>
      <c r="C310" s="12"/>
      <c r="D310" s="8"/>
      <c r="E310" s="12"/>
      <c r="F310" s="216" t="str">
        <f t="shared" si="8"/>
        <v>N/A</v>
      </c>
      <c r="G310" s="6"/>
      <c r="AA310" s="15" t="str">
        <f t="shared" si="9"/>
        <v/>
      </c>
      <c r="AB310" s="15" t="str">
        <f>IF(LEN($AA310)=0,"N",IF(LEN($AA310)&gt;1,"Error -- Availability entered in an incorrect format",IF($AA310='Control Panel'!$F$36,$AA310,IF($AA310='Control Panel'!$F$37,$AA310,IF($AA310='Control Panel'!$F$38,$AA310,IF($AA310='Control Panel'!$F$39,$AA310,IF($AA310='Control Panel'!$F$40,$AA310,IF($AA310='Control Panel'!$F$41,$AA310,"Error -- Availability entered in an incorrect format"))))))))</f>
        <v>N</v>
      </c>
    </row>
    <row r="311" spans="1:28" s="15" customFormat="1" x14ac:dyDescent="0.25">
      <c r="A311" s="7">
        <v>299</v>
      </c>
      <c r="B311" s="6"/>
      <c r="C311" s="12"/>
      <c r="D311" s="8"/>
      <c r="E311" s="12"/>
      <c r="F311" s="216" t="str">
        <f t="shared" si="8"/>
        <v>N/A</v>
      </c>
      <c r="G311" s="6"/>
      <c r="AA311" s="15" t="str">
        <f t="shared" si="9"/>
        <v/>
      </c>
      <c r="AB311" s="15" t="str">
        <f>IF(LEN($AA311)=0,"N",IF(LEN($AA311)&gt;1,"Error -- Availability entered in an incorrect format",IF($AA311='Control Panel'!$F$36,$AA311,IF($AA311='Control Panel'!$F$37,$AA311,IF($AA311='Control Panel'!$F$38,$AA311,IF($AA311='Control Panel'!$F$39,$AA311,IF($AA311='Control Panel'!$F$40,$AA311,IF($AA311='Control Panel'!$F$41,$AA311,"Error -- Availability entered in an incorrect format"))))))))</f>
        <v>N</v>
      </c>
    </row>
    <row r="312" spans="1:28" s="15" customFormat="1" x14ac:dyDescent="0.25">
      <c r="A312" s="7">
        <v>300</v>
      </c>
      <c r="B312" s="6"/>
      <c r="C312" s="12"/>
      <c r="D312" s="8"/>
      <c r="E312" s="12"/>
      <c r="F312" s="216" t="str">
        <f t="shared" si="8"/>
        <v>N/A</v>
      </c>
      <c r="G312" s="6"/>
      <c r="AA312" s="15" t="str">
        <f t="shared" si="9"/>
        <v/>
      </c>
      <c r="AB312" s="15" t="str">
        <f>IF(LEN($AA312)=0,"N",IF(LEN($AA312)&gt;1,"Error -- Availability entered in an incorrect format",IF($AA312='Control Panel'!$F$36,$AA312,IF($AA312='Control Panel'!$F$37,$AA312,IF($AA312='Control Panel'!$F$38,$AA312,IF($AA312='Control Panel'!$F$39,$AA312,IF($AA312='Control Panel'!$F$40,$AA312,IF($AA312='Control Panel'!$F$41,$AA312,"Error -- Availability entered in an incorrect format"))))))))</f>
        <v>N</v>
      </c>
    </row>
    <row r="313" spans="1:28" s="15" customFormat="1" x14ac:dyDescent="0.25">
      <c r="A313" s="7">
        <v>301</v>
      </c>
      <c r="B313" s="6"/>
      <c r="C313" s="12"/>
      <c r="D313" s="8"/>
      <c r="E313" s="12"/>
      <c r="F313" s="216" t="str">
        <f t="shared" si="8"/>
        <v>N/A</v>
      </c>
      <c r="G313" s="6"/>
      <c r="AA313" s="15" t="str">
        <f t="shared" si="9"/>
        <v/>
      </c>
      <c r="AB313" s="15" t="str">
        <f>IF(LEN($AA313)=0,"N",IF(LEN($AA313)&gt;1,"Error -- Availability entered in an incorrect format",IF($AA313='Control Panel'!$F$36,$AA313,IF($AA313='Control Panel'!$F$37,$AA313,IF($AA313='Control Panel'!$F$38,$AA313,IF($AA313='Control Panel'!$F$39,$AA313,IF($AA313='Control Panel'!$F$40,$AA313,IF($AA313='Control Panel'!$F$41,$AA313,"Error -- Availability entered in an incorrect format"))))))))</f>
        <v>N</v>
      </c>
    </row>
    <row r="314" spans="1:28" s="15" customFormat="1" x14ac:dyDescent="0.25">
      <c r="A314" s="7">
        <v>302</v>
      </c>
      <c r="B314" s="6"/>
      <c r="C314" s="12"/>
      <c r="D314" s="8"/>
      <c r="E314" s="12"/>
      <c r="F314" s="216" t="str">
        <f t="shared" si="8"/>
        <v>N/A</v>
      </c>
      <c r="G314" s="6"/>
      <c r="AA314" s="15" t="str">
        <f t="shared" si="9"/>
        <v/>
      </c>
      <c r="AB314" s="15" t="str">
        <f>IF(LEN($AA314)=0,"N",IF(LEN($AA314)&gt;1,"Error -- Availability entered in an incorrect format",IF($AA314='Control Panel'!$F$36,$AA314,IF($AA314='Control Panel'!$F$37,$AA314,IF($AA314='Control Panel'!$F$38,$AA314,IF($AA314='Control Panel'!$F$39,$AA314,IF($AA314='Control Panel'!$F$40,$AA314,IF($AA314='Control Panel'!$F$41,$AA314,"Error -- Availability entered in an incorrect format"))))))))</f>
        <v>N</v>
      </c>
    </row>
    <row r="315" spans="1:28" s="15" customFormat="1" x14ac:dyDescent="0.25">
      <c r="A315" s="7">
        <v>303</v>
      </c>
      <c r="B315" s="6"/>
      <c r="C315" s="12"/>
      <c r="D315" s="8"/>
      <c r="E315" s="12"/>
      <c r="F315" s="216" t="str">
        <f t="shared" si="8"/>
        <v>N/A</v>
      </c>
      <c r="G315" s="6"/>
      <c r="AA315" s="15" t="str">
        <f t="shared" si="9"/>
        <v/>
      </c>
      <c r="AB315" s="15" t="str">
        <f>IF(LEN($AA315)=0,"N",IF(LEN($AA315)&gt;1,"Error -- Availability entered in an incorrect format",IF($AA315='Control Panel'!$F$36,$AA315,IF($AA315='Control Panel'!$F$37,$AA315,IF($AA315='Control Panel'!$F$38,$AA315,IF($AA315='Control Panel'!$F$39,$AA315,IF($AA315='Control Panel'!$F$40,$AA315,IF($AA315='Control Panel'!$F$41,$AA315,"Error -- Availability entered in an incorrect format"))))))))</f>
        <v>N</v>
      </c>
    </row>
    <row r="316" spans="1:28" s="15" customFormat="1" x14ac:dyDescent="0.25">
      <c r="A316" s="7">
        <v>304</v>
      </c>
      <c r="B316" s="6"/>
      <c r="C316" s="12"/>
      <c r="D316" s="8"/>
      <c r="E316" s="12"/>
      <c r="F316" s="216" t="str">
        <f t="shared" si="8"/>
        <v>N/A</v>
      </c>
      <c r="G316" s="6"/>
      <c r="AA316" s="15" t="str">
        <f t="shared" si="9"/>
        <v/>
      </c>
      <c r="AB316" s="15" t="str">
        <f>IF(LEN($AA316)=0,"N",IF(LEN($AA316)&gt;1,"Error -- Availability entered in an incorrect format",IF($AA316='Control Panel'!$F$36,$AA316,IF($AA316='Control Panel'!$F$37,$AA316,IF($AA316='Control Panel'!$F$38,$AA316,IF($AA316='Control Panel'!$F$39,$AA316,IF($AA316='Control Panel'!$F$40,$AA316,IF($AA316='Control Panel'!$F$41,$AA316,"Error -- Availability entered in an incorrect format"))))))))</f>
        <v>N</v>
      </c>
    </row>
    <row r="317" spans="1:28" s="15" customFormat="1" x14ac:dyDescent="0.25">
      <c r="A317" s="7">
        <v>305</v>
      </c>
      <c r="B317" s="6"/>
      <c r="C317" s="12"/>
      <c r="D317" s="8"/>
      <c r="E317" s="12"/>
      <c r="F317" s="216" t="str">
        <f t="shared" si="8"/>
        <v>N/A</v>
      </c>
      <c r="G317" s="6"/>
      <c r="AA317" s="15" t="str">
        <f t="shared" si="9"/>
        <v/>
      </c>
      <c r="AB317" s="15" t="str">
        <f>IF(LEN($AA317)=0,"N",IF(LEN($AA317)&gt;1,"Error -- Availability entered in an incorrect format",IF($AA317='Control Panel'!$F$36,$AA317,IF($AA317='Control Panel'!$F$37,$AA317,IF($AA317='Control Panel'!$F$38,$AA317,IF($AA317='Control Panel'!$F$39,$AA317,IF($AA317='Control Panel'!$F$40,$AA317,IF($AA317='Control Panel'!$F$41,$AA317,"Error -- Availability entered in an incorrect format"))))))))</f>
        <v>N</v>
      </c>
    </row>
    <row r="318" spans="1:28" s="15" customFormat="1" x14ac:dyDescent="0.25">
      <c r="A318" s="7">
        <v>306</v>
      </c>
      <c r="B318" s="6"/>
      <c r="C318" s="12"/>
      <c r="D318" s="8"/>
      <c r="E318" s="12"/>
      <c r="F318" s="216" t="str">
        <f t="shared" si="8"/>
        <v>N/A</v>
      </c>
      <c r="G318" s="6"/>
      <c r="AA318" s="15" t="str">
        <f t="shared" si="9"/>
        <v/>
      </c>
      <c r="AB318" s="15" t="str">
        <f>IF(LEN($AA318)=0,"N",IF(LEN($AA318)&gt;1,"Error -- Availability entered in an incorrect format",IF($AA318='Control Panel'!$F$36,$AA318,IF($AA318='Control Panel'!$F$37,$AA318,IF($AA318='Control Panel'!$F$38,$AA318,IF($AA318='Control Panel'!$F$39,$AA318,IF($AA318='Control Panel'!$F$40,$AA318,IF($AA318='Control Panel'!$F$41,$AA318,"Error -- Availability entered in an incorrect format"))))))))</f>
        <v>N</v>
      </c>
    </row>
    <row r="319" spans="1:28" s="15" customFormat="1" x14ac:dyDescent="0.25">
      <c r="A319" s="7">
        <v>307</v>
      </c>
      <c r="B319" s="6"/>
      <c r="C319" s="12"/>
      <c r="D319" s="8"/>
      <c r="E319" s="12"/>
      <c r="F319" s="216" t="str">
        <f t="shared" si="8"/>
        <v>N/A</v>
      </c>
      <c r="G319" s="6"/>
      <c r="AA319" s="15" t="str">
        <f t="shared" si="9"/>
        <v/>
      </c>
      <c r="AB319" s="15" t="str">
        <f>IF(LEN($AA319)=0,"N",IF(LEN($AA319)&gt;1,"Error -- Availability entered in an incorrect format",IF($AA319='Control Panel'!$F$36,$AA319,IF($AA319='Control Panel'!$F$37,$AA319,IF($AA319='Control Panel'!$F$38,$AA319,IF($AA319='Control Panel'!$F$39,$AA319,IF($AA319='Control Panel'!$F$40,$AA319,IF($AA319='Control Panel'!$F$41,$AA319,"Error -- Availability entered in an incorrect format"))))))))</f>
        <v>N</v>
      </c>
    </row>
    <row r="320" spans="1:28" s="15" customFormat="1" x14ac:dyDescent="0.25">
      <c r="A320" s="7">
        <v>308</v>
      </c>
      <c r="B320" s="6"/>
      <c r="C320" s="12"/>
      <c r="D320" s="8"/>
      <c r="E320" s="12"/>
      <c r="F320" s="216" t="str">
        <f t="shared" si="8"/>
        <v>N/A</v>
      </c>
      <c r="G320" s="6"/>
      <c r="AA320" s="15" t="str">
        <f t="shared" si="9"/>
        <v/>
      </c>
      <c r="AB320" s="15" t="str">
        <f>IF(LEN($AA320)=0,"N",IF(LEN($AA320)&gt;1,"Error -- Availability entered in an incorrect format",IF($AA320='Control Panel'!$F$36,$AA320,IF($AA320='Control Panel'!$F$37,$AA320,IF($AA320='Control Panel'!$F$38,$AA320,IF($AA320='Control Panel'!$F$39,$AA320,IF($AA320='Control Panel'!$F$40,$AA320,IF($AA320='Control Panel'!$F$41,$AA320,"Error -- Availability entered in an incorrect format"))))))))</f>
        <v>N</v>
      </c>
    </row>
    <row r="321" spans="1:28" s="15" customFormat="1" x14ac:dyDescent="0.25">
      <c r="A321" s="7">
        <v>309</v>
      </c>
      <c r="B321" s="6"/>
      <c r="C321" s="12"/>
      <c r="D321" s="8"/>
      <c r="E321" s="12"/>
      <c r="F321" s="216" t="str">
        <f t="shared" si="8"/>
        <v>N/A</v>
      </c>
      <c r="G321" s="6"/>
      <c r="AA321" s="15" t="str">
        <f t="shared" si="9"/>
        <v/>
      </c>
      <c r="AB321" s="15" t="str">
        <f>IF(LEN($AA321)=0,"N",IF(LEN($AA321)&gt;1,"Error -- Availability entered in an incorrect format",IF($AA321='Control Panel'!$F$36,$AA321,IF($AA321='Control Panel'!$F$37,$AA321,IF($AA321='Control Panel'!$F$38,$AA321,IF($AA321='Control Panel'!$F$39,$AA321,IF($AA321='Control Panel'!$F$40,$AA321,IF($AA321='Control Panel'!$F$41,$AA321,"Error -- Availability entered in an incorrect format"))))))))</f>
        <v>N</v>
      </c>
    </row>
    <row r="322" spans="1:28" s="15" customFormat="1" x14ac:dyDescent="0.25">
      <c r="A322" s="7">
        <v>310</v>
      </c>
      <c r="B322" s="6"/>
      <c r="C322" s="12"/>
      <c r="D322" s="8"/>
      <c r="E322" s="12"/>
      <c r="F322" s="216" t="str">
        <f t="shared" si="8"/>
        <v>N/A</v>
      </c>
      <c r="G322" s="6"/>
      <c r="AA322" s="15" t="str">
        <f t="shared" si="9"/>
        <v/>
      </c>
      <c r="AB322" s="15" t="str">
        <f>IF(LEN($AA322)=0,"N",IF(LEN($AA322)&gt;1,"Error -- Availability entered in an incorrect format",IF($AA322='Control Panel'!$F$36,$AA322,IF($AA322='Control Panel'!$F$37,$AA322,IF($AA322='Control Panel'!$F$38,$AA322,IF($AA322='Control Panel'!$F$39,$AA322,IF($AA322='Control Panel'!$F$40,$AA322,IF($AA322='Control Panel'!$F$41,$AA322,"Error -- Availability entered in an incorrect format"))))))))</f>
        <v>N</v>
      </c>
    </row>
    <row r="323" spans="1:28" s="15" customFormat="1" x14ac:dyDescent="0.25">
      <c r="A323" s="7">
        <v>311</v>
      </c>
      <c r="B323" s="6"/>
      <c r="C323" s="12"/>
      <c r="D323" s="8"/>
      <c r="E323" s="12"/>
      <c r="F323" s="216" t="str">
        <f t="shared" si="8"/>
        <v>N/A</v>
      </c>
      <c r="G323" s="6"/>
      <c r="AA323" s="15" t="str">
        <f t="shared" si="9"/>
        <v/>
      </c>
      <c r="AB323" s="15" t="str">
        <f>IF(LEN($AA323)=0,"N",IF(LEN($AA323)&gt;1,"Error -- Availability entered in an incorrect format",IF($AA323='Control Panel'!$F$36,$AA323,IF($AA323='Control Panel'!$F$37,$AA323,IF($AA323='Control Panel'!$F$38,$AA323,IF($AA323='Control Panel'!$F$39,$AA323,IF($AA323='Control Panel'!$F$40,$AA323,IF($AA323='Control Panel'!$F$41,$AA323,"Error -- Availability entered in an incorrect format"))))))))</f>
        <v>N</v>
      </c>
    </row>
    <row r="324" spans="1:28" s="15" customFormat="1" x14ac:dyDescent="0.25">
      <c r="A324" s="7">
        <v>312</v>
      </c>
      <c r="B324" s="6"/>
      <c r="C324" s="12"/>
      <c r="D324" s="8"/>
      <c r="E324" s="12"/>
      <c r="F324" s="216" t="str">
        <f t="shared" si="8"/>
        <v>N/A</v>
      </c>
      <c r="G324" s="6"/>
      <c r="AA324" s="15" t="str">
        <f t="shared" si="9"/>
        <v/>
      </c>
      <c r="AB324" s="15" t="str">
        <f>IF(LEN($AA324)=0,"N",IF(LEN($AA324)&gt;1,"Error -- Availability entered in an incorrect format",IF($AA324='Control Panel'!$F$36,$AA324,IF($AA324='Control Panel'!$F$37,$AA324,IF($AA324='Control Panel'!$F$38,$AA324,IF($AA324='Control Panel'!$F$39,$AA324,IF($AA324='Control Panel'!$F$40,$AA324,IF($AA324='Control Panel'!$F$41,$AA324,"Error -- Availability entered in an incorrect format"))))))))</f>
        <v>N</v>
      </c>
    </row>
    <row r="325" spans="1:28" s="15" customFormat="1" x14ac:dyDescent="0.25">
      <c r="A325" s="7">
        <v>313</v>
      </c>
      <c r="B325" s="6"/>
      <c r="C325" s="12"/>
      <c r="D325" s="8"/>
      <c r="E325" s="12"/>
      <c r="F325" s="216" t="str">
        <f t="shared" si="8"/>
        <v>N/A</v>
      </c>
      <c r="G325" s="6"/>
      <c r="AA325" s="15" t="str">
        <f t="shared" si="9"/>
        <v/>
      </c>
      <c r="AB325" s="15" t="str">
        <f>IF(LEN($AA325)=0,"N",IF(LEN($AA325)&gt;1,"Error -- Availability entered in an incorrect format",IF($AA325='Control Panel'!$F$36,$AA325,IF($AA325='Control Panel'!$F$37,$AA325,IF($AA325='Control Panel'!$F$38,$AA325,IF($AA325='Control Panel'!$F$39,$AA325,IF($AA325='Control Panel'!$F$40,$AA325,IF($AA325='Control Panel'!$F$41,$AA325,"Error -- Availability entered in an incorrect format"))))))))</f>
        <v>N</v>
      </c>
    </row>
    <row r="326" spans="1:28" s="15" customFormat="1" x14ac:dyDescent="0.25">
      <c r="A326" s="7">
        <v>314</v>
      </c>
      <c r="B326" s="6"/>
      <c r="C326" s="12"/>
      <c r="D326" s="8"/>
      <c r="E326" s="12"/>
      <c r="F326" s="216" t="str">
        <f t="shared" si="8"/>
        <v>N/A</v>
      </c>
      <c r="G326" s="6"/>
      <c r="AA326" s="15" t="str">
        <f t="shared" si="9"/>
        <v/>
      </c>
      <c r="AB326" s="15" t="str">
        <f>IF(LEN($AA326)=0,"N",IF(LEN($AA326)&gt;1,"Error -- Availability entered in an incorrect format",IF($AA326='Control Panel'!$F$36,$AA326,IF($AA326='Control Panel'!$F$37,$AA326,IF($AA326='Control Panel'!$F$38,$AA326,IF($AA326='Control Panel'!$F$39,$AA326,IF($AA326='Control Panel'!$F$40,$AA326,IF($AA326='Control Panel'!$F$41,$AA326,"Error -- Availability entered in an incorrect format"))))))))</f>
        <v>N</v>
      </c>
    </row>
    <row r="327" spans="1:28" s="15" customFormat="1" x14ac:dyDescent="0.25">
      <c r="A327" s="7">
        <v>315</v>
      </c>
      <c r="B327" s="6"/>
      <c r="C327" s="12"/>
      <c r="D327" s="8"/>
      <c r="E327" s="12"/>
      <c r="F327" s="216" t="str">
        <f t="shared" si="8"/>
        <v>N/A</v>
      </c>
      <c r="G327" s="6"/>
      <c r="AA327" s="15" t="str">
        <f t="shared" si="9"/>
        <v/>
      </c>
      <c r="AB327" s="15" t="str">
        <f>IF(LEN($AA327)=0,"N",IF(LEN($AA327)&gt;1,"Error -- Availability entered in an incorrect format",IF($AA327='Control Panel'!$F$36,$AA327,IF($AA327='Control Panel'!$F$37,$AA327,IF($AA327='Control Panel'!$F$38,$AA327,IF($AA327='Control Panel'!$F$39,$AA327,IF($AA327='Control Panel'!$F$40,$AA327,IF($AA327='Control Panel'!$F$41,$AA327,"Error -- Availability entered in an incorrect format"))))))))</f>
        <v>N</v>
      </c>
    </row>
    <row r="328" spans="1:28" s="15" customFormat="1" x14ac:dyDescent="0.25">
      <c r="A328" s="7">
        <v>316</v>
      </c>
      <c r="B328" s="6"/>
      <c r="C328" s="12"/>
      <c r="D328" s="8"/>
      <c r="E328" s="12"/>
      <c r="F328" s="216" t="str">
        <f t="shared" si="8"/>
        <v>N/A</v>
      </c>
      <c r="G328" s="6"/>
      <c r="AA328" s="15" t="str">
        <f t="shared" si="9"/>
        <v/>
      </c>
      <c r="AB328" s="15" t="str">
        <f>IF(LEN($AA328)=0,"N",IF(LEN($AA328)&gt;1,"Error -- Availability entered in an incorrect format",IF($AA328='Control Panel'!$F$36,$AA328,IF($AA328='Control Panel'!$F$37,$AA328,IF($AA328='Control Panel'!$F$38,$AA328,IF($AA328='Control Panel'!$F$39,$AA328,IF($AA328='Control Panel'!$F$40,$AA328,IF($AA328='Control Panel'!$F$41,$AA328,"Error -- Availability entered in an incorrect format"))))))))</f>
        <v>N</v>
      </c>
    </row>
    <row r="329" spans="1:28" s="15" customFormat="1" x14ac:dyDescent="0.25">
      <c r="A329" s="7">
        <v>317</v>
      </c>
      <c r="B329" s="6"/>
      <c r="C329" s="12"/>
      <c r="D329" s="8"/>
      <c r="E329" s="12"/>
      <c r="F329" s="216" t="str">
        <f t="shared" si="8"/>
        <v>N/A</v>
      </c>
      <c r="G329" s="6"/>
      <c r="AA329" s="15" t="str">
        <f t="shared" si="9"/>
        <v/>
      </c>
      <c r="AB329" s="15" t="str">
        <f>IF(LEN($AA329)=0,"N",IF(LEN($AA329)&gt;1,"Error -- Availability entered in an incorrect format",IF($AA329='Control Panel'!$F$36,$AA329,IF($AA329='Control Panel'!$F$37,$AA329,IF($AA329='Control Panel'!$F$38,$AA329,IF($AA329='Control Panel'!$F$39,$AA329,IF($AA329='Control Panel'!$F$40,$AA329,IF($AA329='Control Panel'!$F$41,$AA329,"Error -- Availability entered in an incorrect format"))))))))</f>
        <v>N</v>
      </c>
    </row>
    <row r="330" spans="1:28" s="15" customFormat="1" x14ac:dyDescent="0.25">
      <c r="A330" s="7">
        <v>318</v>
      </c>
      <c r="B330" s="6"/>
      <c r="C330" s="12"/>
      <c r="D330" s="8"/>
      <c r="E330" s="12"/>
      <c r="F330" s="216" t="str">
        <f t="shared" si="8"/>
        <v>N/A</v>
      </c>
      <c r="G330" s="6"/>
      <c r="AA330" s="15" t="str">
        <f t="shared" si="9"/>
        <v/>
      </c>
      <c r="AB330" s="15" t="str">
        <f>IF(LEN($AA330)=0,"N",IF(LEN($AA330)&gt;1,"Error -- Availability entered in an incorrect format",IF($AA330='Control Panel'!$F$36,$AA330,IF($AA330='Control Panel'!$F$37,$AA330,IF($AA330='Control Panel'!$F$38,$AA330,IF($AA330='Control Panel'!$F$39,$AA330,IF($AA330='Control Panel'!$F$40,$AA330,IF($AA330='Control Panel'!$F$41,$AA330,"Error -- Availability entered in an incorrect format"))))))))</f>
        <v>N</v>
      </c>
    </row>
    <row r="331" spans="1:28" s="15" customFormat="1" x14ac:dyDescent="0.25">
      <c r="A331" s="7">
        <v>319</v>
      </c>
      <c r="B331" s="6"/>
      <c r="C331" s="12"/>
      <c r="D331" s="8"/>
      <c r="E331" s="12"/>
      <c r="F331" s="216" t="str">
        <f t="shared" si="8"/>
        <v>N/A</v>
      </c>
      <c r="G331" s="6"/>
      <c r="AA331" s="15" t="str">
        <f t="shared" si="9"/>
        <v/>
      </c>
      <c r="AB331" s="15" t="str">
        <f>IF(LEN($AA331)=0,"N",IF(LEN($AA331)&gt;1,"Error -- Availability entered in an incorrect format",IF($AA331='Control Panel'!$F$36,$AA331,IF($AA331='Control Panel'!$F$37,$AA331,IF($AA331='Control Panel'!$F$38,$AA331,IF($AA331='Control Panel'!$F$39,$AA331,IF($AA331='Control Panel'!$F$40,$AA331,IF($AA331='Control Panel'!$F$41,$AA331,"Error -- Availability entered in an incorrect format"))))))))</f>
        <v>N</v>
      </c>
    </row>
    <row r="332" spans="1:28" s="15" customFormat="1" x14ac:dyDescent="0.25">
      <c r="A332" s="7">
        <v>320</v>
      </c>
      <c r="B332" s="6"/>
      <c r="C332" s="12"/>
      <c r="D332" s="8"/>
      <c r="E332" s="12"/>
      <c r="F332" s="216" t="str">
        <f t="shared" si="8"/>
        <v>N/A</v>
      </c>
      <c r="G332" s="6"/>
      <c r="AA332" s="15" t="str">
        <f t="shared" si="9"/>
        <v/>
      </c>
      <c r="AB332" s="15" t="str">
        <f>IF(LEN($AA332)=0,"N",IF(LEN($AA332)&gt;1,"Error -- Availability entered in an incorrect format",IF($AA332='Control Panel'!$F$36,$AA332,IF($AA332='Control Panel'!$F$37,$AA332,IF($AA332='Control Panel'!$F$38,$AA332,IF($AA332='Control Panel'!$F$39,$AA332,IF($AA332='Control Panel'!$F$40,$AA332,IF($AA332='Control Panel'!$F$41,$AA332,"Error -- Availability entered in an incorrect format"))))))))</f>
        <v>N</v>
      </c>
    </row>
    <row r="333" spans="1:28" s="15" customFormat="1" x14ac:dyDescent="0.25">
      <c r="A333" s="7">
        <v>321</v>
      </c>
      <c r="B333" s="6"/>
      <c r="C333" s="12"/>
      <c r="D333" s="8"/>
      <c r="E333" s="12"/>
      <c r="F333" s="216" t="str">
        <f t="shared" si="8"/>
        <v>N/A</v>
      </c>
      <c r="G333" s="6"/>
      <c r="AA333" s="15" t="str">
        <f t="shared" si="9"/>
        <v/>
      </c>
      <c r="AB333" s="15" t="str">
        <f>IF(LEN($AA333)=0,"N",IF(LEN($AA333)&gt;1,"Error -- Availability entered in an incorrect format",IF($AA333='Control Panel'!$F$36,$AA333,IF($AA333='Control Panel'!$F$37,$AA333,IF($AA333='Control Panel'!$F$38,$AA333,IF($AA333='Control Panel'!$F$39,$AA333,IF($AA333='Control Panel'!$F$40,$AA333,IF($AA333='Control Panel'!$F$41,$AA333,"Error -- Availability entered in an incorrect format"))))))))</f>
        <v>N</v>
      </c>
    </row>
    <row r="334" spans="1:28" s="15" customFormat="1" x14ac:dyDescent="0.25">
      <c r="A334" s="7">
        <v>322</v>
      </c>
      <c r="B334" s="6"/>
      <c r="C334" s="12"/>
      <c r="D334" s="8"/>
      <c r="E334" s="12"/>
      <c r="F334" s="216" t="str">
        <f t="shared" ref="F334:F397" si="10">IF($D$10=$A$9,"N/A",$D$10)</f>
        <v>N/A</v>
      </c>
      <c r="G334" s="6"/>
      <c r="AA334" s="15" t="str">
        <f t="shared" ref="AA334:AA397" si="11">TRIM($D334)</f>
        <v/>
      </c>
      <c r="AB334" s="15" t="str">
        <f>IF(LEN($AA334)=0,"N",IF(LEN($AA334)&gt;1,"Error -- Availability entered in an incorrect format",IF($AA334='Control Panel'!$F$36,$AA334,IF($AA334='Control Panel'!$F$37,$AA334,IF($AA334='Control Panel'!$F$38,$AA334,IF($AA334='Control Panel'!$F$39,$AA334,IF($AA334='Control Panel'!$F$40,$AA334,IF($AA334='Control Panel'!$F$41,$AA334,"Error -- Availability entered in an incorrect format"))))))))</f>
        <v>N</v>
      </c>
    </row>
    <row r="335" spans="1:28" s="15" customFormat="1" x14ac:dyDescent="0.25">
      <c r="A335" s="7">
        <v>323</v>
      </c>
      <c r="B335" s="6"/>
      <c r="C335" s="12"/>
      <c r="D335" s="8"/>
      <c r="E335" s="12"/>
      <c r="F335" s="216" t="str">
        <f t="shared" si="10"/>
        <v>N/A</v>
      </c>
      <c r="G335" s="6"/>
      <c r="AA335" s="15" t="str">
        <f t="shared" si="11"/>
        <v/>
      </c>
      <c r="AB335" s="15" t="str">
        <f>IF(LEN($AA335)=0,"N",IF(LEN($AA335)&gt;1,"Error -- Availability entered in an incorrect format",IF($AA335='Control Panel'!$F$36,$AA335,IF($AA335='Control Panel'!$F$37,$AA335,IF($AA335='Control Panel'!$F$38,$AA335,IF($AA335='Control Panel'!$F$39,$AA335,IF($AA335='Control Panel'!$F$40,$AA335,IF($AA335='Control Panel'!$F$41,$AA335,"Error -- Availability entered in an incorrect format"))))))))</f>
        <v>N</v>
      </c>
    </row>
    <row r="336" spans="1:28" s="15" customFormat="1" x14ac:dyDescent="0.25">
      <c r="A336" s="7">
        <v>324</v>
      </c>
      <c r="B336" s="6"/>
      <c r="C336" s="12"/>
      <c r="D336" s="8"/>
      <c r="E336" s="12"/>
      <c r="F336" s="216" t="str">
        <f t="shared" si="10"/>
        <v>N/A</v>
      </c>
      <c r="G336" s="6"/>
      <c r="AA336" s="15" t="str">
        <f t="shared" si="11"/>
        <v/>
      </c>
      <c r="AB336" s="15" t="str">
        <f>IF(LEN($AA336)=0,"N",IF(LEN($AA336)&gt;1,"Error -- Availability entered in an incorrect format",IF($AA336='Control Panel'!$F$36,$AA336,IF($AA336='Control Panel'!$F$37,$AA336,IF($AA336='Control Panel'!$F$38,$AA336,IF($AA336='Control Panel'!$F$39,$AA336,IF($AA336='Control Panel'!$F$40,$AA336,IF($AA336='Control Panel'!$F$41,$AA336,"Error -- Availability entered in an incorrect format"))))))))</f>
        <v>N</v>
      </c>
    </row>
    <row r="337" spans="1:28" s="15" customFormat="1" x14ac:dyDescent="0.25">
      <c r="A337" s="7">
        <v>325</v>
      </c>
      <c r="B337" s="6"/>
      <c r="C337" s="12"/>
      <c r="D337" s="8"/>
      <c r="E337" s="12"/>
      <c r="F337" s="216" t="str">
        <f t="shared" si="10"/>
        <v>N/A</v>
      </c>
      <c r="G337" s="6"/>
      <c r="AA337" s="15" t="str">
        <f t="shared" si="11"/>
        <v/>
      </c>
      <c r="AB337" s="15" t="str">
        <f>IF(LEN($AA337)=0,"N",IF(LEN($AA337)&gt;1,"Error -- Availability entered in an incorrect format",IF($AA337='Control Panel'!$F$36,$AA337,IF($AA337='Control Panel'!$F$37,$AA337,IF($AA337='Control Panel'!$F$38,$AA337,IF($AA337='Control Panel'!$F$39,$AA337,IF($AA337='Control Panel'!$F$40,$AA337,IF($AA337='Control Panel'!$F$41,$AA337,"Error -- Availability entered in an incorrect format"))))))))</f>
        <v>N</v>
      </c>
    </row>
    <row r="338" spans="1:28" s="15" customFormat="1" x14ac:dyDescent="0.25">
      <c r="A338" s="7">
        <v>326</v>
      </c>
      <c r="B338" s="6"/>
      <c r="C338" s="12"/>
      <c r="D338" s="8"/>
      <c r="E338" s="12"/>
      <c r="F338" s="216" t="str">
        <f t="shared" si="10"/>
        <v>N/A</v>
      </c>
      <c r="G338" s="6"/>
      <c r="AA338" s="15" t="str">
        <f t="shared" si="11"/>
        <v/>
      </c>
      <c r="AB338" s="15" t="str">
        <f>IF(LEN($AA338)=0,"N",IF(LEN($AA338)&gt;1,"Error -- Availability entered in an incorrect format",IF($AA338='Control Panel'!$F$36,$AA338,IF($AA338='Control Panel'!$F$37,$AA338,IF($AA338='Control Panel'!$F$38,$AA338,IF($AA338='Control Panel'!$F$39,$AA338,IF($AA338='Control Panel'!$F$40,$AA338,IF($AA338='Control Panel'!$F$41,$AA338,"Error -- Availability entered in an incorrect format"))))))))</f>
        <v>N</v>
      </c>
    </row>
    <row r="339" spans="1:28" s="15" customFormat="1" x14ac:dyDescent="0.25">
      <c r="A339" s="7">
        <v>327</v>
      </c>
      <c r="B339" s="6"/>
      <c r="C339" s="12"/>
      <c r="D339" s="8"/>
      <c r="E339" s="12"/>
      <c r="F339" s="216" t="str">
        <f t="shared" si="10"/>
        <v>N/A</v>
      </c>
      <c r="G339" s="6"/>
      <c r="AA339" s="15" t="str">
        <f t="shared" si="11"/>
        <v/>
      </c>
      <c r="AB339" s="15" t="str">
        <f>IF(LEN($AA339)=0,"N",IF(LEN($AA339)&gt;1,"Error -- Availability entered in an incorrect format",IF($AA339='Control Panel'!$F$36,$AA339,IF($AA339='Control Panel'!$F$37,$AA339,IF($AA339='Control Panel'!$F$38,$AA339,IF($AA339='Control Panel'!$F$39,$AA339,IF($AA339='Control Panel'!$F$40,$AA339,IF($AA339='Control Panel'!$F$41,$AA339,"Error -- Availability entered in an incorrect format"))))))))</f>
        <v>N</v>
      </c>
    </row>
    <row r="340" spans="1:28" s="15" customFormat="1" x14ac:dyDescent="0.25">
      <c r="A340" s="7">
        <v>328</v>
      </c>
      <c r="B340" s="6"/>
      <c r="C340" s="12"/>
      <c r="D340" s="8"/>
      <c r="E340" s="12"/>
      <c r="F340" s="216" t="str">
        <f t="shared" si="10"/>
        <v>N/A</v>
      </c>
      <c r="G340" s="6"/>
      <c r="AA340" s="15" t="str">
        <f t="shared" si="11"/>
        <v/>
      </c>
      <c r="AB340" s="15" t="str">
        <f>IF(LEN($AA340)=0,"N",IF(LEN($AA340)&gt;1,"Error -- Availability entered in an incorrect format",IF($AA340='Control Panel'!$F$36,$AA340,IF($AA340='Control Panel'!$F$37,$AA340,IF($AA340='Control Panel'!$F$38,$AA340,IF($AA340='Control Panel'!$F$39,$AA340,IF($AA340='Control Panel'!$F$40,$AA340,IF($AA340='Control Panel'!$F$41,$AA340,"Error -- Availability entered in an incorrect format"))))))))</f>
        <v>N</v>
      </c>
    </row>
    <row r="341" spans="1:28" s="15" customFormat="1" x14ac:dyDescent="0.25">
      <c r="A341" s="7">
        <v>329</v>
      </c>
      <c r="B341" s="6"/>
      <c r="C341" s="12"/>
      <c r="D341" s="8"/>
      <c r="E341" s="12"/>
      <c r="F341" s="216" t="str">
        <f t="shared" si="10"/>
        <v>N/A</v>
      </c>
      <c r="G341" s="6"/>
      <c r="AA341" s="15" t="str">
        <f t="shared" si="11"/>
        <v/>
      </c>
      <c r="AB341" s="15" t="str">
        <f>IF(LEN($AA341)=0,"N",IF(LEN($AA341)&gt;1,"Error -- Availability entered in an incorrect format",IF($AA341='Control Panel'!$F$36,$AA341,IF($AA341='Control Panel'!$F$37,$AA341,IF($AA341='Control Panel'!$F$38,$AA341,IF($AA341='Control Panel'!$F$39,$AA341,IF($AA341='Control Panel'!$F$40,$AA341,IF($AA341='Control Panel'!$F$41,$AA341,"Error -- Availability entered in an incorrect format"))))))))</f>
        <v>N</v>
      </c>
    </row>
    <row r="342" spans="1:28" s="15" customFormat="1" x14ac:dyDescent="0.25">
      <c r="A342" s="7">
        <v>330</v>
      </c>
      <c r="B342" s="6"/>
      <c r="C342" s="12"/>
      <c r="D342" s="8"/>
      <c r="E342" s="12"/>
      <c r="F342" s="216" t="str">
        <f t="shared" si="10"/>
        <v>N/A</v>
      </c>
      <c r="G342" s="6"/>
      <c r="AA342" s="15" t="str">
        <f t="shared" si="11"/>
        <v/>
      </c>
      <c r="AB342" s="15" t="str">
        <f>IF(LEN($AA342)=0,"N",IF(LEN($AA342)&gt;1,"Error -- Availability entered in an incorrect format",IF($AA342='Control Panel'!$F$36,$AA342,IF($AA342='Control Panel'!$F$37,$AA342,IF($AA342='Control Panel'!$F$38,$AA342,IF($AA342='Control Panel'!$F$39,$AA342,IF($AA342='Control Panel'!$F$40,$AA342,IF($AA342='Control Panel'!$F$41,$AA342,"Error -- Availability entered in an incorrect format"))))))))</f>
        <v>N</v>
      </c>
    </row>
    <row r="343" spans="1:28" s="15" customFormat="1" x14ac:dyDescent="0.25">
      <c r="A343" s="7">
        <v>331</v>
      </c>
      <c r="B343" s="6"/>
      <c r="C343" s="12"/>
      <c r="D343" s="8"/>
      <c r="E343" s="12"/>
      <c r="F343" s="216" t="str">
        <f t="shared" si="10"/>
        <v>N/A</v>
      </c>
      <c r="G343" s="6"/>
      <c r="AA343" s="15" t="str">
        <f t="shared" si="11"/>
        <v/>
      </c>
      <c r="AB343" s="15" t="str">
        <f>IF(LEN($AA343)=0,"N",IF(LEN($AA343)&gt;1,"Error -- Availability entered in an incorrect format",IF($AA343='Control Panel'!$F$36,$AA343,IF($AA343='Control Panel'!$F$37,$AA343,IF($AA343='Control Panel'!$F$38,$AA343,IF($AA343='Control Panel'!$F$39,$AA343,IF($AA343='Control Panel'!$F$40,$AA343,IF($AA343='Control Panel'!$F$41,$AA343,"Error -- Availability entered in an incorrect format"))))))))</f>
        <v>N</v>
      </c>
    </row>
    <row r="344" spans="1:28" s="15" customFormat="1" x14ac:dyDescent="0.25">
      <c r="A344" s="7">
        <v>332</v>
      </c>
      <c r="B344" s="6"/>
      <c r="C344" s="12"/>
      <c r="D344" s="8"/>
      <c r="E344" s="12"/>
      <c r="F344" s="216" t="str">
        <f t="shared" si="10"/>
        <v>N/A</v>
      </c>
      <c r="G344" s="6"/>
      <c r="AA344" s="15" t="str">
        <f t="shared" si="11"/>
        <v/>
      </c>
      <c r="AB344" s="15" t="str">
        <f>IF(LEN($AA344)=0,"N",IF(LEN($AA344)&gt;1,"Error -- Availability entered in an incorrect format",IF($AA344='Control Panel'!$F$36,$AA344,IF($AA344='Control Panel'!$F$37,$AA344,IF($AA344='Control Panel'!$F$38,$AA344,IF($AA344='Control Panel'!$F$39,$AA344,IF($AA344='Control Panel'!$F$40,$AA344,IF($AA344='Control Panel'!$F$41,$AA344,"Error -- Availability entered in an incorrect format"))))))))</f>
        <v>N</v>
      </c>
    </row>
    <row r="345" spans="1:28" s="15" customFormat="1" x14ac:dyDescent="0.25">
      <c r="A345" s="7">
        <v>333</v>
      </c>
      <c r="B345" s="6"/>
      <c r="C345" s="12"/>
      <c r="D345" s="8"/>
      <c r="E345" s="12"/>
      <c r="F345" s="216" t="str">
        <f t="shared" si="10"/>
        <v>N/A</v>
      </c>
      <c r="G345" s="6"/>
      <c r="AA345" s="15" t="str">
        <f t="shared" si="11"/>
        <v/>
      </c>
      <c r="AB345" s="15" t="str">
        <f>IF(LEN($AA345)=0,"N",IF(LEN($AA345)&gt;1,"Error -- Availability entered in an incorrect format",IF($AA345='Control Panel'!$F$36,$AA345,IF($AA345='Control Panel'!$F$37,$AA345,IF($AA345='Control Panel'!$F$38,$AA345,IF($AA345='Control Panel'!$F$39,$AA345,IF($AA345='Control Panel'!$F$40,$AA345,IF($AA345='Control Panel'!$F$41,$AA345,"Error -- Availability entered in an incorrect format"))))))))</f>
        <v>N</v>
      </c>
    </row>
    <row r="346" spans="1:28" s="15" customFormat="1" x14ac:dyDescent="0.25">
      <c r="A346" s="7">
        <v>334</v>
      </c>
      <c r="B346" s="6"/>
      <c r="C346" s="12"/>
      <c r="D346" s="8"/>
      <c r="E346" s="12"/>
      <c r="F346" s="216" t="str">
        <f t="shared" si="10"/>
        <v>N/A</v>
      </c>
      <c r="G346" s="6"/>
      <c r="AA346" s="15" t="str">
        <f t="shared" si="11"/>
        <v/>
      </c>
      <c r="AB346" s="15" t="str">
        <f>IF(LEN($AA346)=0,"N",IF(LEN($AA346)&gt;1,"Error -- Availability entered in an incorrect format",IF($AA346='Control Panel'!$F$36,$AA346,IF($AA346='Control Panel'!$F$37,$AA346,IF($AA346='Control Panel'!$F$38,$AA346,IF($AA346='Control Panel'!$F$39,$AA346,IF($AA346='Control Panel'!$F$40,$AA346,IF($AA346='Control Panel'!$F$41,$AA346,"Error -- Availability entered in an incorrect format"))))))))</f>
        <v>N</v>
      </c>
    </row>
    <row r="347" spans="1:28" s="15" customFormat="1" x14ac:dyDescent="0.25">
      <c r="A347" s="7">
        <v>335</v>
      </c>
      <c r="B347" s="6"/>
      <c r="C347" s="12"/>
      <c r="D347" s="8"/>
      <c r="E347" s="12"/>
      <c r="F347" s="216" t="str">
        <f t="shared" si="10"/>
        <v>N/A</v>
      </c>
      <c r="G347" s="6"/>
      <c r="AA347" s="15" t="str">
        <f t="shared" si="11"/>
        <v/>
      </c>
      <c r="AB347" s="15" t="str">
        <f>IF(LEN($AA347)=0,"N",IF(LEN($AA347)&gt;1,"Error -- Availability entered in an incorrect format",IF($AA347='Control Panel'!$F$36,$AA347,IF($AA347='Control Panel'!$F$37,$AA347,IF($AA347='Control Panel'!$F$38,$AA347,IF($AA347='Control Panel'!$F$39,$AA347,IF($AA347='Control Panel'!$F$40,$AA347,IF($AA347='Control Panel'!$F$41,$AA347,"Error -- Availability entered in an incorrect format"))))))))</f>
        <v>N</v>
      </c>
    </row>
    <row r="348" spans="1:28" s="15" customFormat="1" x14ac:dyDescent="0.25">
      <c r="A348" s="7">
        <v>336</v>
      </c>
      <c r="B348" s="6"/>
      <c r="C348" s="12"/>
      <c r="D348" s="8"/>
      <c r="E348" s="12"/>
      <c r="F348" s="216" t="str">
        <f t="shared" si="10"/>
        <v>N/A</v>
      </c>
      <c r="G348" s="6"/>
      <c r="AA348" s="15" t="str">
        <f t="shared" si="11"/>
        <v/>
      </c>
      <c r="AB348" s="15" t="str">
        <f>IF(LEN($AA348)=0,"N",IF(LEN($AA348)&gt;1,"Error -- Availability entered in an incorrect format",IF($AA348='Control Panel'!$F$36,$AA348,IF($AA348='Control Panel'!$F$37,$AA348,IF($AA348='Control Panel'!$F$38,$AA348,IF($AA348='Control Panel'!$F$39,$AA348,IF($AA348='Control Panel'!$F$40,$AA348,IF($AA348='Control Panel'!$F$41,$AA348,"Error -- Availability entered in an incorrect format"))))))))</f>
        <v>N</v>
      </c>
    </row>
    <row r="349" spans="1:28" s="15" customFormat="1" x14ac:dyDescent="0.25">
      <c r="A349" s="7">
        <v>337</v>
      </c>
      <c r="B349" s="6"/>
      <c r="C349" s="12"/>
      <c r="D349" s="8"/>
      <c r="E349" s="12"/>
      <c r="F349" s="216" t="str">
        <f t="shared" si="10"/>
        <v>N/A</v>
      </c>
      <c r="G349" s="6"/>
      <c r="AA349" s="15" t="str">
        <f t="shared" si="11"/>
        <v/>
      </c>
      <c r="AB349" s="15" t="str">
        <f>IF(LEN($AA349)=0,"N",IF(LEN($AA349)&gt;1,"Error -- Availability entered in an incorrect format",IF($AA349='Control Panel'!$F$36,$AA349,IF($AA349='Control Panel'!$F$37,$AA349,IF($AA349='Control Panel'!$F$38,$AA349,IF($AA349='Control Panel'!$F$39,$AA349,IF($AA349='Control Panel'!$F$40,$AA349,IF($AA349='Control Panel'!$F$41,$AA349,"Error -- Availability entered in an incorrect format"))))))))</f>
        <v>N</v>
      </c>
    </row>
    <row r="350" spans="1:28" s="15" customFormat="1" x14ac:dyDescent="0.25">
      <c r="A350" s="7">
        <v>338</v>
      </c>
      <c r="B350" s="6"/>
      <c r="C350" s="12"/>
      <c r="D350" s="8"/>
      <c r="E350" s="12"/>
      <c r="F350" s="216" t="str">
        <f t="shared" si="10"/>
        <v>N/A</v>
      </c>
      <c r="G350" s="6"/>
      <c r="AA350" s="15" t="str">
        <f t="shared" si="11"/>
        <v/>
      </c>
      <c r="AB350" s="15" t="str">
        <f>IF(LEN($AA350)=0,"N",IF(LEN($AA350)&gt;1,"Error -- Availability entered in an incorrect format",IF($AA350='Control Panel'!$F$36,$AA350,IF($AA350='Control Panel'!$F$37,$AA350,IF($AA350='Control Panel'!$F$38,$AA350,IF($AA350='Control Panel'!$F$39,$AA350,IF($AA350='Control Panel'!$F$40,$AA350,IF($AA350='Control Panel'!$F$41,$AA350,"Error -- Availability entered in an incorrect format"))))))))</f>
        <v>N</v>
      </c>
    </row>
    <row r="351" spans="1:28" s="15" customFormat="1" x14ac:dyDescent="0.25">
      <c r="A351" s="7">
        <v>339</v>
      </c>
      <c r="B351" s="6"/>
      <c r="C351" s="12"/>
      <c r="D351" s="8"/>
      <c r="E351" s="12"/>
      <c r="F351" s="216" t="str">
        <f t="shared" si="10"/>
        <v>N/A</v>
      </c>
      <c r="G351" s="6"/>
      <c r="AA351" s="15" t="str">
        <f t="shared" si="11"/>
        <v/>
      </c>
      <c r="AB351" s="15" t="str">
        <f>IF(LEN($AA351)=0,"N",IF(LEN($AA351)&gt;1,"Error -- Availability entered in an incorrect format",IF($AA351='Control Panel'!$F$36,$AA351,IF($AA351='Control Panel'!$F$37,$AA351,IF($AA351='Control Panel'!$F$38,$AA351,IF($AA351='Control Panel'!$F$39,$AA351,IF($AA351='Control Panel'!$F$40,$AA351,IF($AA351='Control Panel'!$F$41,$AA351,"Error -- Availability entered in an incorrect format"))))))))</f>
        <v>N</v>
      </c>
    </row>
    <row r="352" spans="1:28" s="15" customFormat="1" x14ac:dyDescent="0.25">
      <c r="A352" s="7">
        <v>340</v>
      </c>
      <c r="B352" s="6"/>
      <c r="C352" s="12"/>
      <c r="D352" s="8"/>
      <c r="E352" s="12"/>
      <c r="F352" s="216" t="str">
        <f t="shared" si="10"/>
        <v>N/A</v>
      </c>
      <c r="G352" s="6"/>
      <c r="AA352" s="15" t="str">
        <f t="shared" si="11"/>
        <v/>
      </c>
      <c r="AB352" s="15" t="str">
        <f>IF(LEN($AA352)=0,"N",IF(LEN($AA352)&gt;1,"Error -- Availability entered in an incorrect format",IF($AA352='Control Panel'!$F$36,$AA352,IF($AA352='Control Panel'!$F$37,$AA352,IF($AA352='Control Panel'!$F$38,$AA352,IF($AA352='Control Panel'!$F$39,$AA352,IF($AA352='Control Panel'!$F$40,$AA352,IF($AA352='Control Panel'!$F$41,$AA352,"Error -- Availability entered in an incorrect format"))))))))</f>
        <v>N</v>
      </c>
    </row>
    <row r="353" spans="1:28" s="15" customFormat="1" x14ac:dyDescent="0.25">
      <c r="A353" s="7">
        <v>341</v>
      </c>
      <c r="B353" s="6"/>
      <c r="C353" s="12"/>
      <c r="D353" s="8"/>
      <c r="E353" s="12"/>
      <c r="F353" s="216" t="str">
        <f t="shared" si="10"/>
        <v>N/A</v>
      </c>
      <c r="G353" s="6"/>
      <c r="AA353" s="15" t="str">
        <f t="shared" si="11"/>
        <v/>
      </c>
      <c r="AB353" s="15" t="str">
        <f>IF(LEN($AA353)=0,"N",IF(LEN($AA353)&gt;1,"Error -- Availability entered in an incorrect format",IF($AA353='Control Panel'!$F$36,$AA353,IF($AA353='Control Panel'!$F$37,$AA353,IF($AA353='Control Panel'!$F$38,$AA353,IF($AA353='Control Panel'!$F$39,$AA353,IF($AA353='Control Panel'!$F$40,$AA353,IF($AA353='Control Panel'!$F$41,$AA353,"Error -- Availability entered in an incorrect format"))))))))</f>
        <v>N</v>
      </c>
    </row>
    <row r="354" spans="1:28" s="15" customFormat="1" x14ac:dyDescent="0.25">
      <c r="A354" s="7">
        <v>342</v>
      </c>
      <c r="B354" s="6"/>
      <c r="C354" s="12"/>
      <c r="D354" s="8"/>
      <c r="E354" s="12"/>
      <c r="F354" s="216" t="str">
        <f t="shared" si="10"/>
        <v>N/A</v>
      </c>
      <c r="G354" s="6"/>
      <c r="AA354" s="15" t="str">
        <f t="shared" si="11"/>
        <v/>
      </c>
      <c r="AB354" s="15" t="str">
        <f>IF(LEN($AA354)=0,"N",IF(LEN($AA354)&gt;1,"Error -- Availability entered in an incorrect format",IF($AA354='Control Panel'!$F$36,$AA354,IF($AA354='Control Panel'!$F$37,$AA354,IF($AA354='Control Panel'!$F$38,$AA354,IF($AA354='Control Panel'!$F$39,$AA354,IF($AA354='Control Panel'!$F$40,$AA354,IF($AA354='Control Panel'!$F$41,$AA354,"Error -- Availability entered in an incorrect format"))))))))</f>
        <v>N</v>
      </c>
    </row>
    <row r="355" spans="1:28" s="15" customFormat="1" x14ac:dyDescent="0.25">
      <c r="A355" s="7">
        <v>343</v>
      </c>
      <c r="B355" s="6"/>
      <c r="C355" s="12"/>
      <c r="D355" s="8"/>
      <c r="E355" s="12"/>
      <c r="F355" s="216" t="str">
        <f t="shared" si="10"/>
        <v>N/A</v>
      </c>
      <c r="G355" s="6"/>
      <c r="AA355" s="15" t="str">
        <f t="shared" si="11"/>
        <v/>
      </c>
      <c r="AB355" s="15" t="str">
        <f>IF(LEN($AA355)=0,"N",IF(LEN($AA355)&gt;1,"Error -- Availability entered in an incorrect format",IF($AA355='Control Panel'!$F$36,$AA355,IF($AA355='Control Panel'!$F$37,$AA355,IF($AA355='Control Panel'!$F$38,$AA355,IF($AA355='Control Panel'!$F$39,$AA355,IF($AA355='Control Panel'!$F$40,$AA355,IF($AA355='Control Panel'!$F$41,$AA355,"Error -- Availability entered in an incorrect format"))))))))</f>
        <v>N</v>
      </c>
    </row>
    <row r="356" spans="1:28" s="15" customFormat="1" x14ac:dyDescent="0.25">
      <c r="A356" s="7">
        <v>344</v>
      </c>
      <c r="B356" s="6"/>
      <c r="C356" s="12"/>
      <c r="D356" s="8"/>
      <c r="E356" s="12"/>
      <c r="F356" s="216" t="str">
        <f t="shared" si="10"/>
        <v>N/A</v>
      </c>
      <c r="G356" s="6"/>
      <c r="AA356" s="15" t="str">
        <f t="shared" si="11"/>
        <v/>
      </c>
      <c r="AB356" s="15" t="str">
        <f>IF(LEN($AA356)=0,"N",IF(LEN($AA356)&gt;1,"Error -- Availability entered in an incorrect format",IF($AA356='Control Panel'!$F$36,$AA356,IF($AA356='Control Panel'!$F$37,$AA356,IF($AA356='Control Panel'!$F$38,$AA356,IF($AA356='Control Panel'!$F$39,$AA356,IF($AA356='Control Panel'!$F$40,$AA356,IF($AA356='Control Panel'!$F$41,$AA356,"Error -- Availability entered in an incorrect format"))))))))</f>
        <v>N</v>
      </c>
    </row>
    <row r="357" spans="1:28" s="15" customFormat="1" x14ac:dyDescent="0.25">
      <c r="A357" s="7">
        <v>345</v>
      </c>
      <c r="B357" s="6"/>
      <c r="C357" s="12"/>
      <c r="D357" s="8"/>
      <c r="E357" s="12"/>
      <c r="F357" s="216" t="str">
        <f t="shared" si="10"/>
        <v>N/A</v>
      </c>
      <c r="G357" s="6"/>
      <c r="AA357" s="15" t="str">
        <f t="shared" si="11"/>
        <v/>
      </c>
      <c r="AB357" s="15" t="str">
        <f>IF(LEN($AA357)=0,"N",IF(LEN($AA357)&gt;1,"Error -- Availability entered in an incorrect format",IF($AA357='Control Panel'!$F$36,$AA357,IF($AA357='Control Panel'!$F$37,$AA357,IF($AA357='Control Panel'!$F$38,$AA357,IF($AA357='Control Panel'!$F$39,$AA357,IF($AA357='Control Panel'!$F$40,$AA357,IF($AA357='Control Panel'!$F$41,$AA357,"Error -- Availability entered in an incorrect format"))))))))</f>
        <v>N</v>
      </c>
    </row>
    <row r="358" spans="1:28" s="15" customFormat="1" x14ac:dyDescent="0.25">
      <c r="A358" s="7">
        <v>346</v>
      </c>
      <c r="B358" s="6"/>
      <c r="C358" s="12"/>
      <c r="D358" s="8"/>
      <c r="E358" s="12"/>
      <c r="F358" s="216" t="str">
        <f t="shared" si="10"/>
        <v>N/A</v>
      </c>
      <c r="G358" s="6"/>
      <c r="AA358" s="15" t="str">
        <f t="shared" si="11"/>
        <v/>
      </c>
      <c r="AB358" s="15" t="str">
        <f>IF(LEN($AA358)=0,"N",IF(LEN($AA358)&gt;1,"Error -- Availability entered in an incorrect format",IF($AA358='Control Panel'!$F$36,$AA358,IF($AA358='Control Panel'!$F$37,$AA358,IF($AA358='Control Panel'!$F$38,$AA358,IF($AA358='Control Panel'!$F$39,$AA358,IF($AA358='Control Panel'!$F$40,$AA358,IF($AA358='Control Panel'!$F$41,$AA358,"Error -- Availability entered in an incorrect format"))))))))</f>
        <v>N</v>
      </c>
    </row>
    <row r="359" spans="1:28" s="15" customFormat="1" x14ac:dyDescent="0.25">
      <c r="A359" s="7">
        <v>347</v>
      </c>
      <c r="B359" s="6"/>
      <c r="C359" s="12"/>
      <c r="D359" s="8"/>
      <c r="E359" s="12"/>
      <c r="F359" s="216" t="str">
        <f t="shared" si="10"/>
        <v>N/A</v>
      </c>
      <c r="G359" s="6"/>
      <c r="AA359" s="15" t="str">
        <f t="shared" si="11"/>
        <v/>
      </c>
      <c r="AB359" s="15" t="str">
        <f>IF(LEN($AA359)=0,"N",IF(LEN($AA359)&gt;1,"Error -- Availability entered in an incorrect format",IF($AA359='Control Panel'!$F$36,$AA359,IF($AA359='Control Panel'!$F$37,$AA359,IF($AA359='Control Panel'!$F$38,$AA359,IF($AA359='Control Panel'!$F$39,$AA359,IF($AA359='Control Panel'!$F$40,$AA359,IF($AA359='Control Panel'!$F$41,$AA359,"Error -- Availability entered in an incorrect format"))))))))</f>
        <v>N</v>
      </c>
    </row>
    <row r="360" spans="1:28" s="15" customFormat="1" x14ac:dyDescent="0.25">
      <c r="A360" s="7">
        <v>348</v>
      </c>
      <c r="B360" s="6"/>
      <c r="C360" s="12"/>
      <c r="D360" s="8"/>
      <c r="E360" s="12"/>
      <c r="F360" s="216" t="str">
        <f t="shared" si="10"/>
        <v>N/A</v>
      </c>
      <c r="G360" s="6"/>
      <c r="AA360" s="15" t="str">
        <f t="shared" si="11"/>
        <v/>
      </c>
      <c r="AB360" s="15" t="str">
        <f>IF(LEN($AA360)=0,"N",IF(LEN($AA360)&gt;1,"Error -- Availability entered in an incorrect format",IF($AA360='Control Panel'!$F$36,$AA360,IF($AA360='Control Panel'!$F$37,$AA360,IF($AA360='Control Panel'!$F$38,$AA360,IF($AA360='Control Panel'!$F$39,$AA360,IF($AA360='Control Panel'!$F$40,$AA360,IF($AA360='Control Panel'!$F$41,$AA360,"Error -- Availability entered in an incorrect format"))))))))</f>
        <v>N</v>
      </c>
    </row>
    <row r="361" spans="1:28" s="15" customFormat="1" x14ac:dyDescent="0.25">
      <c r="A361" s="7">
        <v>349</v>
      </c>
      <c r="B361" s="6"/>
      <c r="C361" s="12"/>
      <c r="D361" s="8"/>
      <c r="E361" s="12"/>
      <c r="F361" s="216" t="str">
        <f t="shared" si="10"/>
        <v>N/A</v>
      </c>
      <c r="G361" s="6"/>
      <c r="AA361" s="15" t="str">
        <f t="shared" si="11"/>
        <v/>
      </c>
      <c r="AB361" s="15" t="str">
        <f>IF(LEN($AA361)=0,"N",IF(LEN($AA361)&gt;1,"Error -- Availability entered in an incorrect format",IF($AA361='Control Panel'!$F$36,$AA361,IF($AA361='Control Panel'!$F$37,$AA361,IF($AA361='Control Panel'!$F$38,$AA361,IF($AA361='Control Panel'!$F$39,$AA361,IF($AA361='Control Panel'!$F$40,$AA361,IF($AA361='Control Panel'!$F$41,$AA361,"Error -- Availability entered in an incorrect format"))))))))</f>
        <v>N</v>
      </c>
    </row>
    <row r="362" spans="1:28" s="15" customFormat="1" x14ac:dyDescent="0.25">
      <c r="A362" s="7">
        <v>350</v>
      </c>
      <c r="B362" s="6"/>
      <c r="C362" s="12"/>
      <c r="D362" s="8"/>
      <c r="E362" s="12"/>
      <c r="F362" s="216" t="str">
        <f t="shared" si="10"/>
        <v>N/A</v>
      </c>
      <c r="G362" s="6"/>
      <c r="AA362" s="15" t="str">
        <f t="shared" si="11"/>
        <v/>
      </c>
      <c r="AB362" s="15" t="str">
        <f>IF(LEN($AA362)=0,"N",IF(LEN($AA362)&gt;1,"Error -- Availability entered in an incorrect format",IF($AA362='Control Panel'!$F$36,$AA362,IF($AA362='Control Panel'!$F$37,$AA362,IF($AA362='Control Panel'!$F$38,$AA362,IF($AA362='Control Panel'!$F$39,$AA362,IF($AA362='Control Panel'!$F$40,$AA362,IF($AA362='Control Panel'!$F$41,$AA362,"Error -- Availability entered in an incorrect format"))))))))</f>
        <v>N</v>
      </c>
    </row>
    <row r="363" spans="1:28" s="15" customFormat="1" x14ac:dyDescent="0.25">
      <c r="A363" s="7">
        <v>351</v>
      </c>
      <c r="B363" s="6"/>
      <c r="C363" s="12"/>
      <c r="D363" s="8"/>
      <c r="E363" s="12"/>
      <c r="F363" s="216" t="str">
        <f t="shared" si="10"/>
        <v>N/A</v>
      </c>
      <c r="G363" s="6"/>
      <c r="AA363" s="15" t="str">
        <f t="shared" si="11"/>
        <v/>
      </c>
      <c r="AB363" s="15" t="str">
        <f>IF(LEN($AA363)=0,"N",IF(LEN($AA363)&gt;1,"Error -- Availability entered in an incorrect format",IF($AA363='Control Panel'!$F$36,$AA363,IF($AA363='Control Panel'!$F$37,$AA363,IF($AA363='Control Panel'!$F$38,$AA363,IF($AA363='Control Panel'!$F$39,$AA363,IF($AA363='Control Panel'!$F$40,$AA363,IF($AA363='Control Panel'!$F$41,$AA363,"Error -- Availability entered in an incorrect format"))))))))</f>
        <v>N</v>
      </c>
    </row>
    <row r="364" spans="1:28" s="15" customFormat="1" x14ac:dyDescent="0.25">
      <c r="A364" s="7">
        <v>352</v>
      </c>
      <c r="B364" s="6"/>
      <c r="C364" s="12"/>
      <c r="D364" s="8"/>
      <c r="E364" s="12"/>
      <c r="F364" s="216" t="str">
        <f t="shared" si="10"/>
        <v>N/A</v>
      </c>
      <c r="G364" s="6"/>
      <c r="AA364" s="15" t="str">
        <f t="shared" si="11"/>
        <v/>
      </c>
      <c r="AB364" s="15" t="str">
        <f>IF(LEN($AA364)=0,"N",IF(LEN($AA364)&gt;1,"Error -- Availability entered in an incorrect format",IF($AA364='Control Panel'!$F$36,$AA364,IF($AA364='Control Panel'!$F$37,$AA364,IF($AA364='Control Panel'!$F$38,$AA364,IF($AA364='Control Panel'!$F$39,$AA364,IF($AA364='Control Panel'!$F$40,$AA364,IF($AA364='Control Panel'!$F$41,$AA364,"Error -- Availability entered in an incorrect format"))))))))</f>
        <v>N</v>
      </c>
    </row>
    <row r="365" spans="1:28" s="15" customFormat="1" x14ac:dyDescent="0.25">
      <c r="A365" s="7">
        <v>353</v>
      </c>
      <c r="B365" s="6"/>
      <c r="C365" s="12"/>
      <c r="D365" s="8"/>
      <c r="E365" s="12"/>
      <c r="F365" s="216" t="str">
        <f t="shared" si="10"/>
        <v>N/A</v>
      </c>
      <c r="G365" s="6"/>
      <c r="AA365" s="15" t="str">
        <f t="shared" si="11"/>
        <v/>
      </c>
      <c r="AB365" s="15" t="str">
        <f>IF(LEN($AA365)=0,"N",IF(LEN($AA365)&gt;1,"Error -- Availability entered in an incorrect format",IF($AA365='Control Panel'!$F$36,$AA365,IF($AA365='Control Panel'!$F$37,$AA365,IF($AA365='Control Panel'!$F$38,$AA365,IF($AA365='Control Panel'!$F$39,$AA365,IF($AA365='Control Panel'!$F$40,$AA365,IF($AA365='Control Panel'!$F$41,$AA365,"Error -- Availability entered in an incorrect format"))))))))</f>
        <v>N</v>
      </c>
    </row>
    <row r="366" spans="1:28" s="15" customFormat="1" x14ac:dyDescent="0.25">
      <c r="A366" s="7">
        <v>354</v>
      </c>
      <c r="B366" s="6"/>
      <c r="C366" s="12"/>
      <c r="D366" s="8"/>
      <c r="E366" s="12"/>
      <c r="F366" s="216" t="str">
        <f t="shared" si="10"/>
        <v>N/A</v>
      </c>
      <c r="G366" s="6"/>
      <c r="AA366" s="15" t="str">
        <f t="shared" si="11"/>
        <v/>
      </c>
      <c r="AB366" s="15" t="str">
        <f>IF(LEN($AA366)=0,"N",IF(LEN($AA366)&gt;1,"Error -- Availability entered in an incorrect format",IF($AA366='Control Panel'!$F$36,$AA366,IF($AA366='Control Panel'!$F$37,$AA366,IF($AA366='Control Panel'!$F$38,$AA366,IF($AA366='Control Panel'!$F$39,$AA366,IF($AA366='Control Panel'!$F$40,$AA366,IF($AA366='Control Panel'!$F$41,$AA366,"Error -- Availability entered in an incorrect format"))))))))</f>
        <v>N</v>
      </c>
    </row>
    <row r="367" spans="1:28" s="15" customFormat="1" x14ac:dyDescent="0.25">
      <c r="A367" s="7">
        <v>355</v>
      </c>
      <c r="B367" s="6"/>
      <c r="C367" s="12"/>
      <c r="D367" s="8"/>
      <c r="E367" s="12"/>
      <c r="F367" s="216" t="str">
        <f t="shared" si="10"/>
        <v>N/A</v>
      </c>
      <c r="G367" s="6"/>
      <c r="AA367" s="15" t="str">
        <f t="shared" si="11"/>
        <v/>
      </c>
      <c r="AB367" s="15" t="str">
        <f>IF(LEN($AA367)=0,"N",IF(LEN($AA367)&gt;1,"Error -- Availability entered in an incorrect format",IF($AA367='Control Panel'!$F$36,$AA367,IF($AA367='Control Panel'!$F$37,$AA367,IF($AA367='Control Panel'!$F$38,$AA367,IF($AA367='Control Panel'!$F$39,$AA367,IF($AA367='Control Panel'!$F$40,$AA367,IF($AA367='Control Panel'!$F$41,$AA367,"Error -- Availability entered in an incorrect format"))))))))</f>
        <v>N</v>
      </c>
    </row>
    <row r="368" spans="1:28" s="15" customFormat="1" x14ac:dyDescent="0.25">
      <c r="A368" s="7">
        <v>356</v>
      </c>
      <c r="B368" s="6"/>
      <c r="C368" s="12"/>
      <c r="D368" s="8"/>
      <c r="E368" s="12"/>
      <c r="F368" s="216" t="str">
        <f t="shared" si="10"/>
        <v>N/A</v>
      </c>
      <c r="G368" s="6"/>
      <c r="AA368" s="15" t="str">
        <f t="shared" si="11"/>
        <v/>
      </c>
      <c r="AB368" s="15" t="str">
        <f>IF(LEN($AA368)=0,"N",IF(LEN($AA368)&gt;1,"Error -- Availability entered in an incorrect format",IF($AA368='Control Panel'!$F$36,$AA368,IF($AA368='Control Panel'!$F$37,$AA368,IF($AA368='Control Panel'!$F$38,$AA368,IF($AA368='Control Panel'!$F$39,$AA368,IF($AA368='Control Panel'!$F$40,$AA368,IF($AA368='Control Panel'!$F$41,$AA368,"Error -- Availability entered in an incorrect format"))))))))</f>
        <v>N</v>
      </c>
    </row>
    <row r="369" spans="1:28" s="15" customFormat="1" x14ac:dyDescent="0.25">
      <c r="A369" s="7">
        <v>357</v>
      </c>
      <c r="B369" s="6"/>
      <c r="C369" s="12"/>
      <c r="D369" s="8"/>
      <c r="E369" s="12"/>
      <c r="F369" s="216" t="str">
        <f t="shared" si="10"/>
        <v>N/A</v>
      </c>
      <c r="G369" s="6"/>
      <c r="AA369" s="15" t="str">
        <f t="shared" si="11"/>
        <v/>
      </c>
      <c r="AB369" s="15" t="str">
        <f>IF(LEN($AA369)=0,"N",IF(LEN($AA369)&gt;1,"Error -- Availability entered in an incorrect format",IF($AA369='Control Panel'!$F$36,$AA369,IF($AA369='Control Panel'!$F$37,$AA369,IF($AA369='Control Panel'!$F$38,$AA369,IF($AA369='Control Panel'!$F$39,$AA369,IF($AA369='Control Panel'!$F$40,$AA369,IF($AA369='Control Panel'!$F$41,$AA369,"Error -- Availability entered in an incorrect format"))))))))</f>
        <v>N</v>
      </c>
    </row>
    <row r="370" spans="1:28" s="15" customFormat="1" x14ac:dyDescent="0.25">
      <c r="A370" s="7">
        <v>358</v>
      </c>
      <c r="B370" s="6"/>
      <c r="C370" s="12"/>
      <c r="D370" s="8"/>
      <c r="E370" s="12"/>
      <c r="F370" s="216" t="str">
        <f t="shared" si="10"/>
        <v>N/A</v>
      </c>
      <c r="G370" s="6"/>
      <c r="AA370" s="15" t="str">
        <f t="shared" si="11"/>
        <v/>
      </c>
      <c r="AB370" s="15" t="str">
        <f>IF(LEN($AA370)=0,"N",IF(LEN($AA370)&gt;1,"Error -- Availability entered in an incorrect format",IF($AA370='Control Panel'!$F$36,$AA370,IF($AA370='Control Panel'!$F$37,$AA370,IF($AA370='Control Panel'!$F$38,$AA370,IF($AA370='Control Panel'!$F$39,$AA370,IF($AA370='Control Panel'!$F$40,$AA370,IF($AA370='Control Panel'!$F$41,$AA370,"Error -- Availability entered in an incorrect format"))))))))</f>
        <v>N</v>
      </c>
    </row>
    <row r="371" spans="1:28" s="15" customFormat="1" x14ac:dyDescent="0.25">
      <c r="A371" s="7">
        <v>359</v>
      </c>
      <c r="B371" s="6"/>
      <c r="C371" s="12"/>
      <c r="D371" s="8"/>
      <c r="E371" s="12"/>
      <c r="F371" s="216" t="str">
        <f t="shared" si="10"/>
        <v>N/A</v>
      </c>
      <c r="G371" s="6"/>
      <c r="AA371" s="15" t="str">
        <f t="shared" si="11"/>
        <v/>
      </c>
      <c r="AB371" s="15" t="str">
        <f>IF(LEN($AA371)=0,"N",IF(LEN($AA371)&gt;1,"Error -- Availability entered in an incorrect format",IF($AA371='Control Panel'!$F$36,$AA371,IF($AA371='Control Panel'!$F$37,$AA371,IF($AA371='Control Panel'!$F$38,$AA371,IF($AA371='Control Panel'!$F$39,$AA371,IF($AA371='Control Panel'!$F$40,$AA371,IF($AA371='Control Panel'!$F$41,$AA371,"Error -- Availability entered in an incorrect format"))))))))</f>
        <v>N</v>
      </c>
    </row>
    <row r="372" spans="1:28" s="15" customFormat="1" x14ac:dyDescent="0.25">
      <c r="A372" s="7">
        <v>360</v>
      </c>
      <c r="B372" s="6"/>
      <c r="C372" s="12"/>
      <c r="D372" s="8"/>
      <c r="E372" s="12"/>
      <c r="F372" s="216" t="str">
        <f t="shared" si="10"/>
        <v>N/A</v>
      </c>
      <c r="G372" s="6"/>
      <c r="AA372" s="15" t="str">
        <f t="shared" si="11"/>
        <v/>
      </c>
      <c r="AB372" s="15" t="str">
        <f>IF(LEN($AA372)=0,"N",IF(LEN($AA372)&gt;1,"Error -- Availability entered in an incorrect format",IF($AA372='Control Panel'!$F$36,$AA372,IF($AA372='Control Panel'!$F$37,$AA372,IF($AA372='Control Panel'!$F$38,$AA372,IF($AA372='Control Panel'!$F$39,$AA372,IF($AA372='Control Panel'!$F$40,$AA372,IF($AA372='Control Panel'!$F$41,$AA372,"Error -- Availability entered in an incorrect format"))))))))</f>
        <v>N</v>
      </c>
    </row>
    <row r="373" spans="1:28" s="15" customFormat="1" x14ac:dyDescent="0.25">
      <c r="A373" s="7">
        <v>361</v>
      </c>
      <c r="B373" s="6"/>
      <c r="C373" s="12"/>
      <c r="D373" s="8"/>
      <c r="E373" s="12"/>
      <c r="F373" s="216" t="str">
        <f t="shared" si="10"/>
        <v>N/A</v>
      </c>
      <c r="G373" s="6"/>
      <c r="AA373" s="15" t="str">
        <f t="shared" si="11"/>
        <v/>
      </c>
      <c r="AB373" s="15" t="str">
        <f>IF(LEN($AA373)=0,"N",IF(LEN($AA373)&gt;1,"Error -- Availability entered in an incorrect format",IF($AA373='Control Panel'!$F$36,$AA373,IF($AA373='Control Panel'!$F$37,$AA373,IF($AA373='Control Panel'!$F$38,$AA373,IF($AA373='Control Panel'!$F$39,$AA373,IF($AA373='Control Panel'!$F$40,$AA373,IF($AA373='Control Panel'!$F$41,$AA373,"Error -- Availability entered in an incorrect format"))))))))</f>
        <v>N</v>
      </c>
    </row>
    <row r="374" spans="1:28" s="15" customFormat="1" x14ac:dyDescent="0.25">
      <c r="A374" s="7">
        <v>362</v>
      </c>
      <c r="B374" s="6"/>
      <c r="C374" s="12"/>
      <c r="D374" s="8"/>
      <c r="E374" s="12"/>
      <c r="F374" s="216" t="str">
        <f t="shared" si="10"/>
        <v>N/A</v>
      </c>
      <c r="G374" s="6"/>
      <c r="AA374" s="15" t="str">
        <f t="shared" si="11"/>
        <v/>
      </c>
      <c r="AB374" s="15" t="str">
        <f>IF(LEN($AA374)=0,"N",IF(LEN($AA374)&gt;1,"Error -- Availability entered in an incorrect format",IF($AA374='Control Panel'!$F$36,$AA374,IF($AA374='Control Panel'!$F$37,$AA374,IF($AA374='Control Panel'!$F$38,$AA374,IF($AA374='Control Panel'!$F$39,$AA374,IF($AA374='Control Panel'!$F$40,$AA374,IF($AA374='Control Panel'!$F$41,$AA374,"Error -- Availability entered in an incorrect format"))))))))</f>
        <v>N</v>
      </c>
    </row>
    <row r="375" spans="1:28" s="15" customFormat="1" x14ac:dyDescent="0.25">
      <c r="A375" s="7">
        <v>363</v>
      </c>
      <c r="B375" s="6"/>
      <c r="C375" s="12"/>
      <c r="D375" s="8"/>
      <c r="E375" s="12"/>
      <c r="F375" s="216" t="str">
        <f t="shared" si="10"/>
        <v>N/A</v>
      </c>
      <c r="G375" s="6"/>
      <c r="AA375" s="15" t="str">
        <f t="shared" si="11"/>
        <v/>
      </c>
      <c r="AB375" s="15" t="str">
        <f>IF(LEN($AA375)=0,"N",IF(LEN($AA375)&gt;1,"Error -- Availability entered in an incorrect format",IF($AA375='Control Panel'!$F$36,$AA375,IF($AA375='Control Panel'!$F$37,$AA375,IF($AA375='Control Panel'!$F$38,$AA375,IF($AA375='Control Panel'!$F$39,$AA375,IF($AA375='Control Panel'!$F$40,$AA375,IF($AA375='Control Panel'!$F$41,$AA375,"Error -- Availability entered in an incorrect format"))))))))</f>
        <v>N</v>
      </c>
    </row>
    <row r="376" spans="1:28" s="15" customFormat="1" x14ac:dyDescent="0.25">
      <c r="A376" s="7">
        <v>364</v>
      </c>
      <c r="B376" s="6"/>
      <c r="C376" s="12"/>
      <c r="D376" s="8"/>
      <c r="E376" s="12"/>
      <c r="F376" s="216" t="str">
        <f t="shared" si="10"/>
        <v>N/A</v>
      </c>
      <c r="G376" s="6"/>
      <c r="AA376" s="15" t="str">
        <f t="shared" si="11"/>
        <v/>
      </c>
      <c r="AB376" s="15" t="str">
        <f>IF(LEN($AA376)=0,"N",IF(LEN($AA376)&gt;1,"Error -- Availability entered in an incorrect format",IF($AA376='Control Panel'!$F$36,$AA376,IF($AA376='Control Panel'!$F$37,$AA376,IF($AA376='Control Panel'!$F$38,$AA376,IF($AA376='Control Panel'!$F$39,$AA376,IF($AA376='Control Panel'!$F$40,$AA376,IF($AA376='Control Panel'!$F$41,$AA376,"Error -- Availability entered in an incorrect format"))))))))</f>
        <v>N</v>
      </c>
    </row>
    <row r="377" spans="1:28" s="15" customFormat="1" x14ac:dyDescent="0.25">
      <c r="A377" s="7">
        <v>365</v>
      </c>
      <c r="B377" s="6"/>
      <c r="C377" s="12"/>
      <c r="D377" s="8"/>
      <c r="E377" s="12"/>
      <c r="F377" s="216" t="str">
        <f t="shared" si="10"/>
        <v>N/A</v>
      </c>
      <c r="G377" s="6"/>
      <c r="AA377" s="15" t="str">
        <f t="shared" si="11"/>
        <v/>
      </c>
      <c r="AB377" s="15" t="str">
        <f>IF(LEN($AA377)=0,"N",IF(LEN($AA377)&gt;1,"Error -- Availability entered in an incorrect format",IF($AA377='Control Panel'!$F$36,$AA377,IF($AA377='Control Panel'!$F$37,$AA377,IF($AA377='Control Panel'!$F$38,$AA377,IF($AA377='Control Panel'!$F$39,$AA377,IF($AA377='Control Panel'!$F$40,$AA377,IF($AA377='Control Panel'!$F$41,$AA377,"Error -- Availability entered in an incorrect format"))))))))</f>
        <v>N</v>
      </c>
    </row>
    <row r="378" spans="1:28" s="15" customFormat="1" x14ac:dyDescent="0.25">
      <c r="A378" s="7">
        <v>366</v>
      </c>
      <c r="B378" s="6"/>
      <c r="C378" s="12"/>
      <c r="D378" s="8"/>
      <c r="E378" s="12"/>
      <c r="F378" s="216" t="str">
        <f t="shared" si="10"/>
        <v>N/A</v>
      </c>
      <c r="G378" s="6"/>
      <c r="AA378" s="15" t="str">
        <f t="shared" si="11"/>
        <v/>
      </c>
      <c r="AB378" s="15" t="str">
        <f>IF(LEN($AA378)=0,"N",IF(LEN($AA378)&gt;1,"Error -- Availability entered in an incorrect format",IF($AA378='Control Panel'!$F$36,$AA378,IF($AA378='Control Panel'!$F$37,$AA378,IF($AA378='Control Panel'!$F$38,$AA378,IF($AA378='Control Panel'!$F$39,$AA378,IF($AA378='Control Panel'!$F$40,$AA378,IF($AA378='Control Panel'!$F$41,$AA378,"Error -- Availability entered in an incorrect format"))))))))</f>
        <v>N</v>
      </c>
    </row>
    <row r="379" spans="1:28" s="15" customFormat="1" x14ac:dyDescent="0.25">
      <c r="A379" s="7">
        <v>367</v>
      </c>
      <c r="B379" s="6"/>
      <c r="C379" s="12"/>
      <c r="D379" s="8"/>
      <c r="E379" s="12"/>
      <c r="F379" s="216" t="str">
        <f t="shared" si="10"/>
        <v>N/A</v>
      </c>
      <c r="G379" s="6"/>
      <c r="AA379" s="15" t="str">
        <f t="shared" si="11"/>
        <v/>
      </c>
      <c r="AB379" s="15" t="str">
        <f>IF(LEN($AA379)=0,"N",IF(LEN($AA379)&gt;1,"Error -- Availability entered in an incorrect format",IF($AA379='Control Panel'!$F$36,$AA379,IF($AA379='Control Panel'!$F$37,$AA379,IF($AA379='Control Panel'!$F$38,$AA379,IF($AA379='Control Panel'!$F$39,$AA379,IF($AA379='Control Panel'!$F$40,$AA379,IF($AA379='Control Panel'!$F$41,$AA379,"Error -- Availability entered in an incorrect format"))))))))</f>
        <v>N</v>
      </c>
    </row>
    <row r="380" spans="1:28" s="15" customFormat="1" x14ac:dyDescent="0.25">
      <c r="A380" s="7">
        <v>368</v>
      </c>
      <c r="B380" s="6"/>
      <c r="C380" s="12"/>
      <c r="D380" s="8"/>
      <c r="E380" s="12"/>
      <c r="F380" s="216" t="str">
        <f t="shared" si="10"/>
        <v>N/A</v>
      </c>
      <c r="G380" s="6"/>
      <c r="AA380" s="15" t="str">
        <f t="shared" si="11"/>
        <v/>
      </c>
      <c r="AB380" s="15" t="str">
        <f>IF(LEN($AA380)=0,"N",IF(LEN($AA380)&gt;1,"Error -- Availability entered in an incorrect format",IF($AA380='Control Panel'!$F$36,$AA380,IF($AA380='Control Panel'!$F$37,$AA380,IF($AA380='Control Panel'!$F$38,$AA380,IF($AA380='Control Panel'!$F$39,$AA380,IF($AA380='Control Panel'!$F$40,$AA380,IF($AA380='Control Panel'!$F$41,$AA380,"Error -- Availability entered in an incorrect format"))))))))</f>
        <v>N</v>
      </c>
    </row>
    <row r="381" spans="1:28" s="15" customFormat="1" x14ac:dyDescent="0.25">
      <c r="A381" s="7">
        <v>369</v>
      </c>
      <c r="B381" s="6"/>
      <c r="C381" s="12"/>
      <c r="D381" s="8"/>
      <c r="E381" s="12"/>
      <c r="F381" s="216" t="str">
        <f t="shared" si="10"/>
        <v>N/A</v>
      </c>
      <c r="G381" s="6"/>
      <c r="AA381" s="15" t="str">
        <f t="shared" si="11"/>
        <v/>
      </c>
      <c r="AB381" s="15" t="str">
        <f>IF(LEN($AA381)=0,"N",IF(LEN($AA381)&gt;1,"Error -- Availability entered in an incorrect format",IF($AA381='Control Panel'!$F$36,$AA381,IF($AA381='Control Panel'!$F$37,$AA381,IF($AA381='Control Panel'!$F$38,$AA381,IF($AA381='Control Panel'!$F$39,$AA381,IF($AA381='Control Panel'!$F$40,$AA381,IF($AA381='Control Panel'!$F$41,$AA381,"Error -- Availability entered in an incorrect format"))))))))</f>
        <v>N</v>
      </c>
    </row>
    <row r="382" spans="1:28" s="15" customFormat="1" x14ac:dyDescent="0.25">
      <c r="A382" s="7">
        <v>370</v>
      </c>
      <c r="B382" s="6"/>
      <c r="C382" s="12"/>
      <c r="D382" s="8"/>
      <c r="E382" s="12"/>
      <c r="F382" s="216" t="str">
        <f t="shared" si="10"/>
        <v>N/A</v>
      </c>
      <c r="G382" s="6"/>
      <c r="AA382" s="15" t="str">
        <f t="shared" si="11"/>
        <v/>
      </c>
      <c r="AB382" s="15" t="str">
        <f>IF(LEN($AA382)=0,"N",IF(LEN($AA382)&gt;1,"Error -- Availability entered in an incorrect format",IF($AA382='Control Panel'!$F$36,$AA382,IF($AA382='Control Panel'!$F$37,$AA382,IF($AA382='Control Panel'!$F$38,$AA382,IF($AA382='Control Panel'!$F$39,$AA382,IF($AA382='Control Panel'!$F$40,$AA382,IF($AA382='Control Panel'!$F$41,$AA382,"Error -- Availability entered in an incorrect format"))))))))</f>
        <v>N</v>
      </c>
    </row>
    <row r="383" spans="1:28" s="15" customFormat="1" x14ac:dyDescent="0.25">
      <c r="A383" s="7">
        <v>371</v>
      </c>
      <c r="B383" s="6"/>
      <c r="C383" s="12"/>
      <c r="D383" s="8"/>
      <c r="E383" s="12"/>
      <c r="F383" s="216" t="str">
        <f t="shared" si="10"/>
        <v>N/A</v>
      </c>
      <c r="G383" s="6"/>
      <c r="AA383" s="15" t="str">
        <f t="shared" si="11"/>
        <v/>
      </c>
      <c r="AB383" s="15" t="str">
        <f>IF(LEN($AA383)=0,"N",IF(LEN($AA383)&gt;1,"Error -- Availability entered in an incorrect format",IF($AA383='Control Panel'!$F$36,$AA383,IF($AA383='Control Panel'!$F$37,$AA383,IF($AA383='Control Panel'!$F$38,$AA383,IF($AA383='Control Panel'!$F$39,$AA383,IF($AA383='Control Panel'!$F$40,$AA383,IF($AA383='Control Panel'!$F$41,$AA383,"Error -- Availability entered in an incorrect format"))))))))</f>
        <v>N</v>
      </c>
    </row>
    <row r="384" spans="1:28" s="15" customFormat="1" x14ac:dyDescent="0.25">
      <c r="A384" s="7">
        <v>372</v>
      </c>
      <c r="B384" s="6"/>
      <c r="C384" s="12"/>
      <c r="D384" s="8"/>
      <c r="E384" s="12"/>
      <c r="F384" s="216" t="str">
        <f t="shared" si="10"/>
        <v>N/A</v>
      </c>
      <c r="G384" s="6"/>
      <c r="AA384" s="15" t="str">
        <f t="shared" si="11"/>
        <v/>
      </c>
      <c r="AB384" s="15" t="str">
        <f>IF(LEN($AA384)=0,"N",IF(LEN($AA384)&gt;1,"Error -- Availability entered in an incorrect format",IF($AA384='Control Panel'!$F$36,$AA384,IF($AA384='Control Panel'!$F$37,$AA384,IF($AA384='Control Panel'!$F$38,$AA384,IF($AA384='Control Panel'!$F$39,$AA384,IF($AA384='Control Panel'!$F$40,$AA384,IF($AA384='Control Panel'!$F$41,$AA384,"Error -- Availability entered in an incorrect format"))))))))</f>
        <v>N</v>
      </c>
    </row>
    <row r="385" spans="1:28" s="15" customFormat="1" x14ac:dyDescent="0.25">
      <c r="A385" s="7">
        <v>373</v>
      </c>
      <c r="B385" s="6"/>
      <c r="C385" s="12"/>
      <c r="D385" s="8"/>
      <c r="E385" s="12"/>
      <c r="F385" s="216" t="str">
        <f t="shared" si="10"/>
        <v>N/A</v>
      </c>
      <c r="G385" s="6"/>
      <c r="AA385" s="15" t="str">
        <f t="shared" si="11"/>
        <v/>
      </c>
      <c r="AB385" s="15" t="str">
        <f>IF(LEN($AA385)=0,"N",IF(LEN($AA385)&gt;1,"Error -- Availability entered in an incorrect format",IF($AA385='Control Panel'!$F$36,$AA385,IF($AA385='Control Panel'!$F$37,$AA385,IF($AA385='Control Panel'!$F$38,$AA385,IF($AA385='Control Panel'!$F$39,$AA385,IF($AA385='Control Panel'!$F$40,$AA385,IF($AA385='Control Panel'!$F$41,$AA385,"Error -- Availability entered in an incorrect format"))))))))</f>
        <v>N</v>
      </c>
    </row>
    <row r="386" spans="1:28" s="15" customFormat="1" x14ac:dyDescent="0.25">
      <c r="A386" s="7">
        <v>374</v>
      </c>
      <c r="B386" s="6"/>
      <c r="C386" s="12"/>
      <c r="D386" s="8"/>
      <c r="E386" s="12"/>
      <c r="F386" s="216" t="str">
        <f t="shared" si="10"/>
        <v>N/A</v>
      </c>
      <c r="G386" s="6"/>
      <c r="AA386" s="15" t="str">
        <f t="shared" si="11"/>
        <v/>
      </c>
      <c r="AB386" s="15" t="str">
        <f>IF(LEN($AA386)=0,"N",IF(LEN($AA386)&gt;1,"Error -- Availability entered in an incorrect format",IF($AA386='Control Panel'!$F$36,$AA386,IF($AA386='Control Panel'!$F$37,$AA386,IF($AA386='Control Panel'!$F$38,$AA386,IF($AA386='Control Panel'!$F$39,$AA386,IF($AA386='Control Panel'!$F$40,$AA386,IF($AA386='Control Panel'!$F$41,$AA386,"Error -- Availability entered in an incorrect format"))))))))</f>
        <v>N</v>
      </c>
    </row>
    <row r="387" spans="1:28" s="15" customFormat="1" x14ac:dyDescent="0.25">
      <c r="A387" s="7">
        <v>375</v>
      </c>
      <c r="B387" s="6"/>
      <c r="C387" s="12"/>
      <c r="D387" s="8"/>
      <c r="E387" s="12"/>
      <c r="F387" s="216" t="str">
        <f t="shared" si="10"/>
        <v>N/A</v>
      </c>
      <c r="G387" s="6"/>
      <c r="AA387" s="15" t="str">
        <f t="shared" si="11"/>
        <v/>
      </c>
      <c r="AB387" s="15" t="str">
        <f>IF(LEN($AA387)=0,"N",IF(LEN($AA387)&gt;1,"Error -- Availability entered in an incorrect format",IF($AA387='Control Panel'!$F$36,$AA387,IF($AA387='Control Panel'!$F$37,$AA387,IF($AA387='Control Panel'!$F$38,$AA387,IF($AA387='Control Panel'!$F$39,$AA387,IF($AA387='Control Panel'!$F$40,$AA387,IF($AA387='Control Panel'!$F$41,$AA387,"Error -- Availability entered in an incorrect format"))))))))</f>
        <v>N</v>
      </c>
    </row>
    <row r="388" spans="1:28" s="15" customFormat="1" x14ac:dyDescent="0.25">
      <c r="A388" s="7">
        <v>376</v>
      </c>
      <c r="B388" s="6"/>
      <c r="C388" s="12"/>
      <c r="D388" s="8"/>
      <c r="E388" s="12"/>
      <c r="F388" s="216" t="str">
        <f t="shared" si="10"/>
        <v>N/A</v>
      </c>
      <c r="G388" s="6"/>
      <c r="AA388" s="15" t="str">
        <f t="shared" si="11"/>
        <v/>
      </c>
      <c r="AB388" s="15" t="str">
        <f>IF(LEN($AA388)=0,"N",IF(LEN($AA388)&gt;1,"Error -- Availability entered in an incorrect format",IF($AA388='Control Panel'!$F$36,$AA388,IF($AA388='Control Panel'!$F$37,$AA388,IF($AA388='Control Panel'!$F$38,$AA388,IF($AA388='Control Panel'!$F$39,$AA388,IF($AA388='Control Panel'!$F$40,$AA388,IF($AA388='Control Panel'!$F$41,$AA388,"Error -- Availability entered in an incorrect format"))))))))</f>
        <v>N</v>
      </c>
    </row>
    <row r="389" spans="1:28" s="15" customFormat="1" x14ac:dyDescent="0.25">
      <c r="A389" s="7">
        <v>377</v>
      </c>
      <c r="B389" s="6"/>
      <c r="C389" s="12"/>
      <c r="D389" s="8"/>
      <c r="E389" s="12"/>
      <c r="F389" s="216" t="str">
        <f t="shared" si="10"/>
        <v>N/A</v>
      </c>
      <c r="G389" s="6"/>
      <c r="AA389" s="15" t="str">
        <f t="shared" si="11"/>
        <v/>
      </c>
      <c r="AB389" s="15" t="str">
        <f>IF(LEN($AA389)=0,"N",IF(LEN($AA389)&gt;1,"Error -- Availability entered in an incorrect format",IF($AA389='Control Panel'!$F$36,$AA389,IF($AA389='Control Panel'!$F$37,$AA389,IF($AA389='Control Panel'!$F$38,$AA389,IF($AA389='Control Panel'!$F$39,$AA389,IF($AA389='Control Panel'!$F$40,$AA389,IF($AA389='Control Panel'!$F$41,$AA389,"Error -- Availability entered in an incorrect format"))))))))</f>
        <v>N</v>
      </c>
    </row>
    <row r="390" spans="1:28" s="15" customFormat="1" x14ac:dyDescent="0.25">
      <c r="A390" s="7">
        <v>378</v>
      </c>
      <c r="B390" s="6"/>
      <c r="C390" s="12"/>
      <c r="D390" s="8"/>
      <c r="E390" s="12"/>
      <c r="F390" s="216" t="str">
        <f t="shared" si="10"/>
        <v>N/A</v>
      </c>
      <c r="G390" s="6"/>
      <c r="AA390" s="15" t="str">
        <f t="shared" si="11"/>
        <v/>
      </c>
      <c r="AB390" s="15" t="str">
        <f>IF(LEN($AA390)=0,"N",IF(LEN($AA390)&gt;1,"Error -- Availability entered in an incorrect format",IF($AA390='Control Panel'!$F$36,$AA390,IF($AA390='Control Panel'!$F$37,$AA390,IF($AA390='Control Panel'!$F$38,$AA390,IF($AA390='Control Panel'!$F$39,$AA390,IF($AA390='Control Panel'!$F$40,$AA390,IF($AA390='Control Panel'!$F$41,$AA390,"Error -- Availability entered in an incorrect format"))))))))</f>
        <v>N</v>
      </c>
    </row>
    <row r="391" spans="1:28" s="15" customFormat="1" x14ac:dyDescent="0.25">
      <c r="A391" s="7">
        <v>379</v>
      </c>
      <c r="B391" s="6"/>
      <c r="C391" s="12"/>
      <c r="D391" s="8"/>
      <c r="E391" s="12"/>
      <c r="F391" s="216" t="str">
        <f t="shared" si="10"/>
        <v>N/A</v>
      </c>
      <c r="G391" s="6"/>
      <c r="AA391" s="15" t="str">
        <f t="shared" si="11"/>
        <v/>
      </c>
      <c r="AB391" s="15" t="str">
        <f>IF(LEN($AA391)=0,"N",IF(LEN($AA391)&gt;1,"Error -- Availability entered in an incorrect format",IF($AA391='Control Panel'!$F$36,$AA391,IF($AA391='Control Panel'!$F$37,$AA391,IF($AA391='Control Panel'!$F$38,$AA391,IF($AA391='Control Panel'!$F$39,$AA391,IF($AA391='Control Panel'!$F$40,$AA391,IF($AA391='Control Panel'!$F$41,$AA391,"Error -- Availability entered in an incorrect format"))))))))</f>
        <v>N</v>
      </c>
    </row>
    <row r="392" spans="1:28" s="15" customFormat="1" x14ac:dyDescent="0.25">
      <c r="A392" s="7">
        <v>380</v>
      </c>
      <c r="B392" s="6"/>
      <c r="C392" s="12"/>
      <c r="D392" s="8"/>
      <c r="E392" s="12"/>
      <c r="F392" s="216" t="str">
        <f t="shared" si="10"/>
        <v>N/A</v>
      </c>
      <c r="G392" s="6"/>
      <c r="AA392" s="15" t="str">
        <f t="shared" si="11"/>
        <v/>
      </c>
      <c r="AB392" s="15" t="str">
        <f>IF(LEN($AA392)=0,"N",IF(LEN($AA392)&gt;1,"Error -- Availability entered in an incorrect format",IF($AA392='Control Panel'!$F$36,$AA392,IF($AA392='Control Panel'!$F$37,$AA392,IF($AA392='Control Panel'!$F$38,$AA392,IF($AA392='Control Panel'!$F$39,$AA392,IF($AA392='Control Panel'!$F$40,$AA392,IF($AA392='Control Panel'!$F$41,$AA392,"Error -- Availability entered in an incorrect format"))))))))</f>
        <v>N</v>
      </c>
    </row>
    <row r="393" spans="1:28" s="15" customFormat="1" x14ac:dyDescent="0.25">
      <c r="A393" s="7">
        <v>381</v>
      </c>
      <c r="B393" s="6"/>
      <c r="C393" s="12"/>
      <c r="D393" s="8"/>
      <c r="E393" s="12"/>
      <c r="F393" s="216" t="str">
        <f t="shared" si="10"/>
        <v>N/A</v>
      </c>
      <c r="G393" s="6"/>
      <c r="AA393" s="15" t="str">
        <f t="shared" si="11"/>
        <v/>
      </c>
      <c r="AB393" s="15" t="str">
        <f>IF(LEN($AA393)=0,"N",IF(LEN($AA393)&gt;1,"Error -- Availability entered in an incorrect format",IF($AA393='Control Panel'!$F$36,$AA393,IF($AA393='Control Panel'!$F$37,$AA393,IF($AA393='Control Panel'!$F$38,$AA393,IF($AA393='Control Panel'!$F$39,$AA393,IF($AA393='Control Panel'!$F$40,$AA393,IF($AA393='Control Panel'!$F$41,$AA393,"Error -- Availability entered in an incorrect format"))))))))</f>
        <v>N</v>
      </c>
    </row>
    <row r="394" spans="1:28" s="15" customFormat="1" x14ac:dyDescent="0.25">
      <c r="A394" s="7">
        <v>382</v>
      </c>
      <c r="B394" s="6"/>
      <c r="C394" s="12"/>
      <c r="D394" s="8"/>
      <c r="E394" s="12"/>
      <c r="F394" s="216" t="str">
        <f t="shared" si="10"/>
        <v>N/A</v>
      </c>
      <c r="G394" s="6"/>
      <c r="AA394" s="15" t="str">
        <f t="shared" si="11"/>
        <v/>
      </c>
      <c r="AB394" s="15" t="str">
        <f>IF(LEN($AA394)=0,"N",IF(LEN($AA394)&gt;1,"Error -- Availability entered in an incorrect format",IF($AA394='Control Panel'!$F$36,$AA394,IF($AA394='Control Panel'!$F$37,$AA394,IF($AA394='Control Panel'!$F$38,$AA394,IF($AA394='Control Panel'!$F$39,$AA394,IF($AA394='Control Panel'!$F$40,$AA394,IF($AA394='Control Panel'!$F$41,$AA394,"Error -- Availability entered in an incorrect format"))))))))</f>
        <v>N</v>
      </c>
    </row>
    <row r="395" spans="1:28" s="15" customFormat="1" x14ac:dyDescent="0.25">
      <c r="A395" s="7">
        <v>383</v>
      </c>
      <c r="B395" s="6"/>
      <c r="C395" s="12"/>
      <c r="D395" s="8"/>
      <c r="E395" s="12"/>
      <c r="F395" s="216" t="str">
        <f t="shared" si="10"/>
        <v>N/A</v>
      </c>
      <c r="G395" s="6"/>
      <c r="AA395" s="15" t="str">
        <f t="shared" si="11"/>
        <v/>
      </c>
      <c r="AB395" s="15" t="str">
        <f>IF(LEN($AA395)=0,"N",IF(LEN($AA395)&gt;1,"Error -- Availability entered in an incorrect format",IF($AA395='Control Panel'!$F$36,$AA395,IF($AA395='Control Panel'!$F$37,$AA395,IF($AA395='Control Panel'!$F$38,$AA395,IF($AA395='Control Panel'!$F$39,$AA395,IF($AA395='Control Panel'!$F$40,$AA395,IF($AA395='Control Panel'!$F$41,$AA395,"Error -- Availability entered in an incorrect format"))))))))</f>
        <v>N</v>
      </c>
    </row>
    <row r="396" spans="1:28" s="15" customFormat="1" x14ac:dyDescent="0.25">
      <c r="A396" s="7">
        <v>384</v>
      </c>
      <c r="B396" s="6"/>
      <c r="C396" s="12"/>
      <c r="D396" s="8"/>
      <c r="E396" s="12"/>
      <c r="F396" s="216" t="str">
        <f t="shared" si="10"/>
        <v>N/A</v>
      </c>
      <c r="G396" s="6"/>
      <c r="AA396" s="15" t="str">
        <f t="shared" si="11"/>
        <v/>
      </c>
      <c r="AB396" s="15" t="str">
        <f>IF(LEN($AA396)=0,"N",IF(LEN($AA396)&gt;1,"Error -- Availability entered in an incorrect format",IF($AA396='Control Panel'!$F$36,$AA396,IF($AA396='Control Panel'!$F$37,$AA396,IF($AA396='Control Panel'!$F$38,$AA396,IF($AA396='Control Panel'!$F$39,$AA396,IF($AA396='Control Panel'!$F$40,$AA396,IF($AA396='Control Panel'!$F$41,$AA396,"Error -- Availability entered in an incorrect format"))))))))</f>
        <v>N</v>
      </c>
    </row>
    <row r="397" spans="1:28" s="15" customFormat="1" x14ac:dyDescent="0.25">
      <c r="A397" s="7">
        <v>385</v>
      </c>
      <c r="B397" s="6"/>
      <c r="C397" s="12"/>
      <c r="D397" s="8"/>
      <c r="E397" s="12"/>
      <c r="F397" s="216" t="str">
        <f t="shared" si="10"/>
        <v>N/A</v>
      </c>
      <c r="G397" s="6"/>
      <c r="AA397" s="15" t="str">
        <f t="shared" si="11"/>
        <v/>
      </c>
      <c r="AB397" s="15" t="str">
        <f>IF(LEN($AA397)=0,"N",IF(LEN($AA397)&gt;1,"Error -- Availability entered in an incorrect format",IF($AA397='Control Panel'!$F$36,$AA397,IF($AA397='Control Panel'!$F$37,$AA397,IF($AA397='Control Panel'!$F$38,$AA397,IF($AA397='Control Panel'!$F$39,$AA397,IF($AA397='Control Panel'!$F$40,$AA397,IF($AA397='Control Panel'!$F$41,$AA397,"Error -- Availability entered in an incorrect format"))))))))</f>
        <v>N</v>
      </c>
    </row>
    <row r="398" spans="1:28" s="15" customFormat="1" x14ac:dyDescent="0.25">
      <c r="A398" s="7">
        <v>386</v>
      </c>
      <c r="B398" s="6"/>
      <c r="C398" s="12"/>
      <c r="D398" s="8"/>
      <c r="E398" s="12"/>
      <c r="F398" s="216" t="str">
        <f t="shared" ref="F398:F461" si="12">IF($D$10=$A$9,"N/A",$D$10)</f>
        <v>N/A</v>
      </c>
      <c r="G398" s="6"/>
      <c r="AA398" s="15" t="str">
        <f t="shared" ref="AA398:AA461" si="13">TRIM($D398)</f>
        <v/>
      </c>
      <c r="AB398" s="15" t="str">
        <f>IF(LEN($AA398)=0,"N",IF(LEN($AA398)&gt;1,"Error -- Availability entered in an incorrect format",IF($AA398='Control Panel'!$F$36,$AA398,IF($AA398='Control Panel'!$F$37,$AA398,IF($AA398='Control Panel'!$F$38,$AA398,IF($AA398='Control Panel'!$F$39,$AA398,IF($AA398='Control Panel'!$F$40,$AA398,IF($AA398='Control Panel'!$F$41,$AA398,"Error -- Availability entered in an incorrect format"))))))))</f>
        <v>N</v>
      </c>
    </row>
    <row r="399" spans="1:28" s="15" customFormat="1" x14ac:dyDescent="0.25">
      <c r="A399" s="7">
        <v>387</v>
      </c>
      <c r="B399" s="6"/>
      <c r="C399" s="12"/>
      <c r="D399" s="8"/>
      <c r="E399" s="12"/>
      <c r="F399" s="216" t="str">
        <f t="shared" si="12"/>
        <v>N/A</v>
      </c>
      <c r="G399" s="6"/>
      <c r="AA399" s="15" t="str">
        <f t="shared" si="13"/>
        <v/>
      </c>
      <c r="AB399" s="15" t="str">
        <f>IF(LEN($AA399)=0,"N",IF(LEN($AA399)&gt;1,"Error -- Availability entered in an incorrect format",IF($AA399='Control Panel'!$F$36,$AA399,IF($AA399='Control Panel'!$F$37,$AA399,IF($AA399='Control Panel'!$F$38,$AA399,IF($AA399='Control Panel'!$F$39,$AA399,IF($AA399='Control Panel'!$F$40,$AA399,IF($AA399='Control Panel'!$F$41,$AA399,"Error -- Availability entered in an incorrect format"))))))))</f>
        <v>N</v>
      </c>
    </row>
    <row r="400" spans="1:28" s="15" customFormat="1" x14ac:dyDescent="0.25">
      <c r="A400" s="7">
        <v>388</v>
      </c>
      <c r="B400" s="6"/>
      <c r="C400" s="12"/>
      <c r="D400" s="8"/>
      <c r="E400" s="12"/>
      <c r="F400" s="216" t="str">
        <f t="shared" si="12"/>
        <v>N/A</v>
      </c>
      <c r="G400" s="6"/>
      <c r="AA400" s="15" t="str">
        <f t="shared" si="13"/>
        <v/>
      </c>
      <c r="AB400" s="15" t="str">
        <f>IF(LEN($AA400)=0,"N",IF(LEN($AA400)&gt;1,"Error -- Availability entered in an incorrect format",IF($AA400='Control Panel'!$F$36,$AA400,IF($AA400='Control Panel'!$F$37,$AA400,IF($AA400='Control Panel'!$F$38,$AA400,IF($AA400='Control Panel'!$F$39,$AA400,IF($AA400='Control Panel'!$F$40,$AA400,IF($AA400='Control Panel'!$F$41,$AA400,"Error -- Availability entered in an incorrect format"))))))))</f>
        <v>N</v>
      </c>
    </row>
    <row r="401" spans="1:28" s="15" customFormat="1" x14ac:dyDescent="0.25">
      <c r="A401" s="7">
        <v>389</v>
      </c>
      <c r="B401" s="6"/>
      <c r="C401" s="12"/>
      <c r="D401" s="8"/>
      <c r="E401" s="12"/>
      <c r="F401" s="216" t="str">
        <f t="shared" si="12"/>
        <v>N/A</v>
      </c>
      <c r="G401" s="6"/>
      <c r="AA401" s="15" t="str">
        <f t="shared" si="13"/>
        <v/>
      </c>
      <c r="AB401" s="15" t="str">
        <f>IF(LEN($AA401)=0,"N",IF(LEN($AA401)&gt;1,"Error -- Availability entered in an incorrect format",IF($AA401='Control Panel'!$F$36,$AA401,IF($AA401='Control Panel'!$F$37,$AA401,IF($AA401='Control Panel'!$F$38,$AA401,IF($AA401='Control Panel'!$F$39,$AA401,IF($AA401='Control Panel'!$F$40,$AA401,IF($AA401='Control Panel'!$F$41,$AA401,"Error -- Availability entered in an incorrect format"))))))))</f>
        <v>N</v>
      </c>
    </row>
    <row r="402" spans="1:28" s="15" customFormat="1" x14ac:dyDescent="0.25">
      <c r="A402" s="7">
        <v>390</v>
      </c>
      <c r="B402" s="6"/>
      <c r="C402" s="12"/>
      <c r="D402" s="8"/>
      <c r="E402" s="12"/>
      <c r="F402" s="216" t="str">
        <f t="shared" si="12"/>
        <v>N/A</v>
      </c>
      <c r="G402" s="6"/>
      <c r="AA402" s="15" t="str">
        <f t="shared" si="13"/>
        <v/>
      </c>
      <c r="AB402" s="15" t="str">
        <f>IF(LEN($AA402)=0,"N",IF(LEN($AA402)&gt;1,"Error -- Availability entered in an incorrect format",IF($AA402='Control Panel'!$F$36,$AA402,IF($AA402='Control Panel'!$F$37,$AA402,IF($AA402='Control Panel'!$F$38,$AA402,IF($AA402='Control Panel'!$F$39,$AA402,IF($AA402='Control Panel'!$F$40,$AA402,IF($AA402='Control Panel'!$F$41,$AA402,"Error -- Availability entered in an incorrect format"))))))))</f>
        <v>N</v>
      </c>
    </row>
    <row r="403" spans="1:28" s="15" customFormat="1" x14ac:dyDescent="0.25">
      <c r="A403" s="7">
        <v>391</v>
      </c>
      <c r="B403" s="6"/>
      <c r="C403" s="12"/>
      <c r="D403" s="8"/>
      <c r="E403" s="12"/>
      <c r="F403" s="216" t="str">
        <f t="shared" si="12"/>
        <v>N/A</v>
      </c>
      <c r="G403" s="6"/>
      <c r="AA403" s="15" t="str">
        <f t="shared" si="13"/>
        <v/>
      </c>
      <c r="AB403" s="15" t="str">
        <f>IF(LEN($AA403)=0,"N",IF(LEN($AA403)&gt;1,"Error -- Availability entered in an incorrect format",IF($AA403='Control Panel'!$F$36,$AA403,IF($AA403='Control Panel'!$F$37,$AA403,IF($AA403='Control Panel'!$F$38,$AA403,IF($AA403='Control Panel'!$F$39,$AA403,IF($AA403='Control Panel'!$F$40,$AA403,IF($AA403='Control Panel'!$F$41,$AA403,"Error -- Availability entered in an incorrect format"))))))))</f>
        <v>N</v>
      </c>
    </row>
    <row r="404" spans="1:28" s="15" customFormat="1" x14ac:dyDescent="0.25">
      <c r="A404" s="7">
        <v>392</v>
      </c>
      <c r="B404" s="6"/>
      <c r="C404" s="12"/>
      <c r="D404" s="8"/>
      <c r="E404" s="12"/>
      <c r="F404" s="216" t="str">
        <f t="shared" si="12"/>
        <v>N/A</v>
      </c>
      <c r="G404" s="6"/>
      <c r="AA404" s="15" t="str">
        <f t="shared" si="13"/>
        <v/>
      </c>
      <c r="AB404" s="15" t="str">
        <f>IF(LEN($AA404)=0,"N",IF(LEN($AA404)&gt;1,"Error -- Availability entered in an incorrect format",IF($AA404='Control Panel'!$F$36,$AA404,IF($AA404='Control Panel'!$F$37,$AA404,IF($AA404='Control Panel'!$F$38,$AA404,IF($AA404='Control Panel'!$F$39,$AA404,IF($AA404='Control Panel'!$F$40,$AA404,IF($AA404='Control Panel'!$F$41,$AA404,"Error -- Availability entered in an incorrect format"))))))))</f>
        <v>N</v>
      </c>
    </row>
    <row r="405" spans="1:28" s="15" customFormat="1" x14ac:dyDescent="0.25">
      <c r="A405" s="7">
        <v>393</v>
      </c>
      <c r="B405" s="6"/>
      <c r="C405" s="12"/>
      <c r="D405" s="8"/>
      <c r="E405" s="12"/>
      <c r="F405" s="216" t="str">
        <f t="shared" si="12"/>
        <v>N/A</v>
      </c>
      <c r="G405" s="6"/>
      <c r="AA405" s="15" t="str">
        <f t="shared" si="13"/>
        <v/>
      </c>
      <c r="AB405" s="15" t="str">
        <f>IF(LEN($AA405)=0,"N",IF(LEN($AA405)&gt;1,"Error -- Availability entered in an incorrect format",IF($AA405='Control Panel'!$F$36,$AA405,IF($AA405='Control Panel'!$F$37,$AA405,IF($AA405='Control Panel'!$F$38,$AA405,IF($AA405='Control Panel'!$F$39,$AA405,IF($AA405='Control Panel'!$F$40,$AA405,IF($AA405='Control Panel'!$F$41,$AA405,"Error -- Availability entered in an incorrect format"))))))))</f>
        <v>N</v>
      </c>
    </row>
    <row r="406" spans="1:28" s="15" customFormat="1" x14ac:dyDescent="0.25">
      <c r="A406" s="7">
        <v>394</v>
      </c>
      <c r="B406" s="6"/>
      <c r="C406" s="12"/>
      <c r="D406" s="8"/>
      <c r="E406" s="12"/>
      <c r="F406" s="216" t="str">
        <f t="shared" si="12"/>
        <v>N/A</v>
      </c>
      <c r="G406" s="6"/>
      <c r="AA406" s="15" t="str">
        <f t="shared" si="13"/>
        <v/>
      </c>
      <c r="AB406" s="15" t="str">
        <f>IF(LEN($AA406)=0,"N",IF(LEN($AA406)&gt;1,"Error -- Availability entered in an incorrect format",IF($AA406='Control Panel'!$F$36,$AA406,IF($AA406='Control Panel'!$F$37,$AA406,IF($AA406='Control Panel'!$F$38,$AA406,IF($AA406='Control Panel'!$F$39,$AA406,IF($AA406='Control Panel'!$F$40,$AA406,IF($AA406='Control Panel'!$F$41,$AA406,"Error -- Availability entered in an incorrect format"))))))))</f>
        <v>N</v>
      </c>
    </row>
    <row r="407" spans="1:28" s="15" customFormat="1" x14ac:dyDescent="0.25">
      <c r="A407" s="7">
        <v>395</v>
      </c>
      <c r="B407" s="6"/>
      <c r="C407" s="12"/>
      <c r="D407" s="8"/>
      <c r="E407" s="12"/>
      <c r="F407" s="216" t="str">
        <f t="shared" si="12"/>
        <v>N/A</v>
      </c>
      <c r="G407" s="6"/>
      <c r="AA407" s="15" t="str">
        <f t="shared" si="13"/>
        <v/>
      </c>
      <c r="AB407" s="15" t="str">
        <f>IF(LEN($AA407)=0,"N",IF(LEN($AA407)&gt;1,"Error -- Availability entered in an incorrect format",IF($AA407='Control Panel'!$F$36,$AA407,IF($AA407='Control Panel'!$F$37,$AA407,IF($AA407='Control Panel'!$F$38,$AA407,IF($AA407='Control Panel'!$F$39,$AA407,IF($AA407='Control Panel'!$F$40,$AA407,IF($AA407='Control Panel'!$F$41,$AA407,"Error -- Availability entered in an incorrect format"))))))))</f>
        <v>N</v>
      </c>
    </row>
    <row r="408" spans="1:28" s="15" customFormat="1" x14ac:dyDescent="0.25">
      <c r="A408" s="7">
        <v>396</v>
      </c>
      <c r="B408" s="6"/>
      <c r="C408" s="12"/>
      <c r="D408" s="8"/>
      <c r="E408" s="12"/>
      <c r="F408" s="216" t="str">
        <f t="shared" si="12"/>
        <v>N/A</v>
      </c>
      <c r="G408" s="6"/>
      <c r="AA408" s="15" t="str">
        <f t="shared" si="13"/>
        <v/>
      </c>
      <c r="AB408" s="15" t="str">
        <f>IF(LEN($AA408)=0,"N",IF(LEN($AA408)&gt;1,"Error -- Availability entered in an incorrect format",IF($AA408='Control Panel'!$F$36,$AA408,IF($AA408='Control Panel'!$F$37,$AA408,IF($AA408='Control Panel'!$F$38,$AA408,IF($AA408='Control Panel'!$F$39,$AA408,IF($AA408='Control Panel'!$F$40,$AA408,IF($AA408='Control Panel'!$F$41,$AA408,"Error -- Availability entered in an incorrect format"))))))))</f>
        <v>N</v>
      </c>
    </row>
    <row r="409" spans="1:28" s="15" customFormat="1" x14ac:dyDescent="0.25">
      <c r="A409" s="7">
        <v>397</v>
      </c>
      <c r="B409" s="6"/>
      <c r="C409" s="12"/>
      <c r="D409" s="8"/>
      <c r="E409" s="12"/>
      <c r="F409" s="216" t="str">
        <f t="shared" si="12"/>
        <v>N/A</v>
      </c>
      <c r="G409" s="6"/>
      <c r="AA409" s="15" t="str">
        <f t="shared" si="13"/>
        <v/>
      </c>
      <c r="AB409" s="15" t="str">
        <f>IF(LEN($AA409)=0,"N",IF(LEN($AA409)&gt;1,"Error -- Availability entered in an incorrect format",IF($AA409='Control Panel'!$F$36,$AA409,IF($AA409='Control Panel'!$F$37,$AA409,IF($AA409='Control Panel'!$F$38,$AA409,IF($AA409='Control Panel'!$F$39,$AA409,IF($AA409='Control Panel'!$F$40,$AA409,IF($AA409='Control Panel'!$F$41,$AA409,"Error -- Availability entered in an incorrect format"))))))))</f>
        <v>N</v>
      </c>
    </row>
    <row r="410" spans="1:28" s="15" customFormat="1" x14ac:dyDescent="0.25">
      <c r="A410" s="7">
        <v>398</v>
      </c>
      <c r="B410" s="6"/>
      <c r="C410" s="12"/>
      <c r="D410" s="8"/>
      <c r="E410" s="12"/>
      <c r="F410" s="216" t="str">
        <f t="shared" si="12"/>
        <v>N/A</v>
      </c>
      <c r="G410" s="6"/>
      <c r="AA410" s="15" t="str">
        <f t="shared" si="13"/>
        <v/>
      </c>
      <c r="AB410" s="15" t="str">
        <f>IF(LEN($AA410)=0,"N",IF(LEN($AA410)&gt;1,"Error -- Availability entered in an incorrect format",IF($AA410='Control Panel'!$F$36,$AA410,IF($AA410='Control Panel'!$F$37,$AA410,IF($AA410='Control Panel'!$F$38,$AA410,IF($AA410='Control Panel'!$F$39,$AA410,IF($AA410='Control Panel'!$F$40,$AA410,IF($AA410='Control Panel'!$F$41,$AA410,"Error -- Availability entered in an incorrect format"))))))))</f>
        <v>N</v>
      </c>
    </row>
    <row r="411" spans="1:28" s="15" customFormat="1" x14ac:dyDescent="0.25">
      <c r="A411" s="7">
        <v>399</v>
      </c>
      <c r="B411" s="6"/>
      <c r="C411" s="12"/>
      <c r="D411" s="8"/>
      <c r="E411" s="12"/>
      <c r="F411" s="216" t="str">
        <f t="shared" si="12"/>
        <v>N/A</v>
      </c>
      <c r="G411" s="6"/>
      <c r="AA411" s="15" t="str">
        <f t="shared" si="13"/>
        <v/>
      </c>
      <c r="AB411" s="15" t="str">
        <f>IF(LEN($AA411)=0,"N",IF(LEN($AA411)&gt;1,"Error -- Availability entered in an incorrect format",IF($AA411='Control Panel'!$F$36,$AA411,IF($AA411='Control Panel'!$F$37,$AA411,IF($AA411='Control Panel'!$F$38,$AA411,IF($AA411='Control Panel'!$F$39,$AA411,IF($AA411='Control Panel'!$F$40,$AA411,IF($AA411='Control Panel'!$F$41,$AA411,"Error -- Availability entered in an incorrect format"))))))))</f>
        <v>N</v>
      </c>
    </row>
    <row r="412" spans="1:28" s="15" customFormat="1" x14ac:dyDescent="0.25">
      <c r="A412" s="7">
        <v>400</v>
      </c>
      <c r="B412" s="6"/>
      <c r="C412" s="12"/>
      <c r="D412" s="8"/>
      <c r="E412" s="12"/>
      <c r="F412" s="216" t="str">
        <f t="shared" si="12"/>
        <v>N/A</v>
      </c>
      <c r="G412" s="6"/>
      <c r="AA412" s="15" t="str">
        <f t="shared" si="13"/>
        <v/>
      </c>
      <c r="AB412" s="15" t="str">
        <f>IF(LEN($AA412)=0,"N",IF(LEN($AA412)&gt;1,"Error -- Availability entered in an incorrect format",IF($AA412='Control Panel'!$F$36,$AA412,IF($AA412='Control Panel'!$F$37,$AA412,IF($AA412='Control Panel'!$F$38,$AA412,IF($AA412='Control Panel'!$F$39,$AA412,IF($AA412='Control Panel'!$F$40,$AA412,IF($AA412='Control Panel'!$F$41,$AA412,"Error -- Availability entered in an incorrect format"))))))))</f>
        <v>N</v>
      </c>
    </row>
    <row r="413" spans="1:28" s="15" customFormat="1" x14ac:dyDescent="0.25">
      <c r="A413" s="7">
        <v>401</v>
      </c>
      <c r="B413" s="6"/>
      <c r="C413" s="12"/>
      <c r="D413" s="8"/>
      <c r="E413" s="12"/>
      <c r="F413" s="216" t="str">
        <f t="shared" si="12"/>
        <v>N/A</v>
      </c>
      <c r="G413" s="6"/>
      <c r="AA413" s="15" t="str">
        <f t="shared" si="13"/>
        <v/>
      </c>
      <c r="AB413" s="15" t="str">
        <f>IF(LEN($AA413)=0,"N",IF(LEN($AA413)&gt;1,"Error -- Availability entered in an incorrect format",IF($AA413='Control Panel'!$F$36,$AA413,IF($AA413='Control Panel'!$F$37,$AA413,IF($AA413='Control Panel'!$F$38,$AA413,IF($AA413='Control Panel'!$F$39,$AA413,IF($AA413='Control Panel'!$F$40,$AA413,IF($AA413='Control Panel'!$F$41,$AA413,"Error -- Availability entered in an incorrect format"))))))))</f>
        <v>N</v>
      </c>
    </row>
    <row r="414" spans="1:28" s="15" customFormat="1" x14ac:dyDescent="0.25">
      <c r="A414" s="7">
        <v>402</v>
      </c>
      <c r="B414" s="6"/>
      <c r="C414" s="12"/>
      <c r="D414" s="8"/>
      <c r="E414" s="12"/>
      <c r="F414" s="216" t="str">
        <f t="shared" si="12"/>
        <v>N/A</v>
      </c>
      <c r="G414" s="6"/>
      <c r="AA414" s="15" t="str">
        <f t="shared" si="13"/>
        <v/>
      </c>
      <c r="AB414" s="15" t="str">
        <f>IF(LEN($AA414)=0,"N",IF(LEN($AA414)&gt;1,"Error -- Availability entered in an incorrect format",IF($AA414='Control Panel'!$F$36,$AA414,IF($AA414='Control Panel'!$F$37,$AA414,IF($AA414='Control Panel'!$F$38,$AA414,IF($AA414='Control Panel'!$F$39,$AA414,IF($AA414='Control Panel'!$F$40,$AA414,IF($AA414='Control Panel'!$F$41,$AA414,"Error -- Availability entered in an incorrect format"))))))))</f>
        <v>N</v>
      </c>
    </row>
    <row r="415" spans="1:28" s="15" customFormat="1" x14ac:dyDescent="0.25">
      <c r="A415" s="7">
        <v>403</v>
      </c>
      <c r="B415" s="6"/>
      <c r="C415" s="12"/>
      <c r="D415" s="8"/>
      <c r="E415" s="12"/>
      <c r="F415" s="216" t="str">
        <f t="shared" si="12"/>
        <v>N/A</v>
      </c>
      <c r="G415" s="6"/>
      <c r="AA415" s="15" t="str">
        <f t="shared" si="13"/>
        <v/>
      </c>
      <c r="AB415" s="15" t="str">
        <f>IF(LEN($AA415)=0,"N",IF(LEN($AA415)&gt;1,"Error -- Availability entered in an incorrect format",IF($AA415='Control Panel'!$F$36,$AA415,IF($AA415='Control Panel'!$F$37,$AA415,IF($AA415='Control Panel'!$F$38,$AA415,IF($AA415='Control Panel'!$F$39,$AA415,IF($AA415='Control Panel'!$F$40,$AA415,IF($AA415='Control Panel'!$F$41,$AA415,"Error -- Availability entered in an incorrect format"))))))))</f>
        <v>N</v>
      </c>
    </row>
    <row r="416" spans="1:28" s="15" customFormat="1" x14ac:dyDescent="0.25">
      <c r="A416" s="7">
        <v>404</v>
      </c>
      <c r="B416" s="6"/>
      <c r="C416" s="12"/>
      <c r="D416" s="8"/>
      <c r="E416" s="12"/>
      <c r="F416" s="216" t="str">
        <f t="shared" si="12"/>
        <v>N/A</v>
      </c>
      <c r="G416" s="6"/>
      <c r="AA416" s="15" t="str">
        <f t="shared" si="13"/>
        <v/>
      </c>
      <c r="AB416" s="15" t="str">
        <f>IF(LEN($AA416)=0,"N",IF(LEN($AA416)&gt;1,"Error -- Availability entered in an incorrect format",IF($AA416='Control Panel'!$F$36,$AA416,IF($AA416='Control Panel'!$F$37,$AA416,IF($AA416='Control Panel'!$F$38,$AA416,IF($AA416='Control Panel'!$F$39,$AA416,IF($AA416='Control Panel'!$F$40,$AA416,IF($AA416='Control Panel'!$F$41,$AA416,"Error -- Availability entered in an incorrect format"))))))))</f>
        <v>N</v>
      </c>
    </row>
    <row r="417" spans="1:28" s="15" customFormat="1" x14ac:dyDescent="0.25">
      <c r="A417" s="7">
        <v>405</v>
      </c>
      <c r="B417" s="6"/>
      <c r="C417" s="12"/>
      <c r="D417" s="8"/>
      <c r="E417" s="12"/>
      <c r="F417" s="216" t="str">
        <f t="shared" si="12"/>
        <v>N/A</v>
      </c>
      <c r="G417" s="6"/>
      <c r="AA417" s="15" t="str">
        <f t="shared" si="13"/>
        <v/>
      </c>
      <c r="AB417" s="15" t="str">
        <f>IF(LEN($AA417)=0,"N",IF(LEN($AA417)&gt;1,"Error -- Availability entered in an incorrect format",IF($AA417='Control Panel'!$F$36,$AA417,IF($AA417='Control Panel'!$F$37,$AA417,IF($AA417='Control Panel'!$F$38,$AA417,IF($AA417='Control Panel'!$F$39,$AA417,IF($AA417='Control Panel'!$F$40,$AA417,IF($AA417='Control Panel'!$F$41,$AA417,"Error -- Availability entered in an incorrect format"))))))))</f>
        <v>N</v>
      </c>
    </row>
    <row r="418" spans="1:28" s="15" customFormat="1" x14ac:dyDescent="0.25">
      <c r="A418" s="7">
        <v>406</v>
      </c>
      <c r="B418" s="6"/>
      <c r="C418" s="12"/>
      <c r="D418" s="8"/>
      <c r="E418" s="12"/>
      <c r="F418" s="216" t="str">
        <f t="shared" si="12"/>
        <v>N/A</v>
      </c>
      <c r="G418" s="6"/>
      <c r="AA418" s="15" t="str">
        <f t="shared" si="13"/>
        <v/>
      </c>
      <c r="AB418" s="15" t="str">
        <f>IF(LEN($AA418)=0,"N",IF(LEN($AA418)&gt;1,"Error -- Availability entered in an incorrect format",IF($AA418='Control Panel'!$F$36,$AA418,IF($AA418='Control Panel'!$F$37,$AA418,IF($AA418='Control Panel'!$F$38,$AA418,IF($AA418='Control Panel'!$F$39,$AA418,IF($AA418='Control Panel'!$F$40,$AA418,IF($AA418='Control Panel'!$F$41,$AA418,"Error -- Availability entered in an incorrect format"))))))))</f>
        <v>N</v>
      </c>
    </row>
    <row r="419" spans="1:28" s="15" customFormat="1" x14ac:dyDescent="0.25">
      <c r="A419" s="7">
        <v>407</v>
      </c>
      <c r="B419" s="6"/>
      <c r="C419" s="12"/>
      <c r="D419" s="8"/>
      <c r="E419" s="12"/>
      <c r="F419" s="216" t="str">
        <f t="shared" si="12"/>
        <v>N/A</v>
      </c>
      <c r="G419" s="6"/>
      <c r="AA419" s="15" t="str">
        <f t="shared" si="13"/>
        <v/>
      </c>
      <c r="AB419" s="15" t="str">
        <f>IF(LEN($AA419)=0,"N",IF(LEN($AA419)&gt;1,"Error -- Availability entered in an incorrect format",IF($AA419='Control Panel'!$F$36,$AA419,IF($AA419='Control Panel'!$F$37,$AA419,IF($AA419='Control Panel'!$F$38,$AA419,IF($AA419='Control Panel'!$F$39,$AA419,IF($AA419='Control Panel'!$F$40,$AA419,IF($AA419='Control Panel'!$F$41,$AA419,"Error -- Availability entered in an incorrect format"))))))))</f>
        <v>N</v>
      </c>
    </row>
    <row r="420" spans="1:28" s="15" customFormat="1" x14ac:dyDescent="0.25">
      <c r="A420" s="7">
        <v>408</v>
      </c>
      <c r="B420" s="6"/>
      <c r="C420" s="12"/>
      <c r="D420" s="8"/>
      <c r="E420" s="12"/>
      <c r="F420" s="216" t="str">
        <f t="shared" si="12"/>
        <v>N/A</v>
      </c>
      <c r="G420" s="6"/>
      <c r="AA420" s="15" t="str">
        <f t="shared" si="13"/>
        <v/>
      </c>
      <c r="AB420" s="15" t="str">
        <f>IF(LEN($AA420)=0,"N",IF(LEN($AA420)&gt;1,"Error -- Availability entered in an incorrect format",IF($AA420='Control Panel'!$F$36,$AA420,IF($AA420='Control Panel'!$F$37,$AA420,IF($AA420='Control Panel'!$F$38,$AA420,IF($AA420='Control Panel'!$F$39,$AA420,IF($AA420='Control Panel'!$F$40,$AA420,IF($AA420='Control Panel'!$F$41,$AA420,"Error -- Availability entered in an incorrect format"))))))))</f>
        <v>N</v>
      </c>
    </row>
    <row r="421" spans="1:28" s="15" customFormat="1" x14ac:dyDescent="0.25">
      <c r="A421" s="7">
        <v>409</v>
      </c>
      <c r="B421" s="6"/>
      <c r="C421" s="12"/>
      <c r="D421" s="8"/>
      <c r="E421" s="12"/>
      <c r="F421" s="216" t="str">
        <f t="shared" si="12"/>
        <v>N/A</v>
      </c>
      <c r="G421" s="6"/>
      <c r="AA421" s="15" t="str">
        <f t="shared" si="13"/>
        <v/>
      </c>
      <c r="AB421" s="15" t="str">
        <f>IF(LEN($AA421)=0,"N",IF(LEN($AA421)&gt;1,"Error -- Availability entered in an incorrect format",IF($AA421='Control Panel'!$F$36,$AA421,IF($AA421='Control Panel'!$F$37,$AA421,IF($AA421='Control Panel'!$F$38,$AA421,IF($AA421='Control Panel'!$F$39,$AA421,IF($AA421='Control Panel'!$F$40,$AA421,IF($AA421='Control Panel'!$F$41,$AA421,"Error -- Availability entered in an incorrect format"))))))))</f>
        <v>N</v>
      </c>
    </row>
    <row r="422" spans="1:28" s="15" customFormat="1" x14ac:dyDescent="0.25">
      <c r="A422" s="7">
        <v>410</v>
      </c>
      <c r="B422" s="6"/>
      <c r="C422" s="12"/>
      <c r="D422" s="8"/>
      <c r="E422" s="12"/>
      <c r="F422" s="216" t="str">
        <f t="shared" si="12"/>
        <v>N/A</v>
      </c>
      <c r="G422" s="6"/>
      <c r="AA422" s="15" t="str">
        <f t="shared" si="13"/>
        <v/>
      </c>
      <c r="AB422" s="15" t="str">
        <f>IF(LEN($AA422)=0,"N",IF(LEN($AA422)&gt;1,"Error -- Availability entered in an incorrect format",IF($AA422='Control Panel'!$F$36,$AA422,IF($AA422='Control Panel'!$F$37,$AA422,IF($AA422='Control Panel'!$F$38,$AA422,IF($AA422='Control Panel'!$F$39,$AA422,IF($AA422='Control Panel'!$F$40,$AA422,IF($AA422='Control Panel'!$F$41,$AA422,"Error -- Availability entered in an incorrect format"))))))))</f>
        <v>N</v>
      </c>
    </row>
    <row r="423" spans="1:28" s="15" customFormat="1" x14ac:dyDescent="0.25">
      <c r="A423" s="7">
        <v>411</v>
      </c>
      <c r="B423" s="6"/>
      <c r="C423" s="12"/>
      <c r="D423" s="8"/>
      <c r="E423" s="12"/>
      <c r="F423" s="216" t="str">
        <f t="shared" si="12"/>
        <v>N/A</v>
      </c>
      <c r="G423" s="6"/>
      <c r="AA423" s="15" t="str">
        <f t="shared" si="13"/>
        <v/>
      </c>
      <c r="AB423" s="15" t="str">
        <f>IF(LEN($AA423)=0,"N",IF(LEN($AA423)&gt;1,"Error -- Availability entered in an incorrect format",IF($AA423='Control Panel'!$F$36,$AA423,IF($AA423='Control Panel'!$F$37,$AA423,IF($AA423='Control Panel'!$F$38,$AA423,IF($AA423='Control Panel'!$F$39,$AA423,IF($AA423='Control Panel'!$F$40,$AA423,IF($AA423='Control Panel'!$F$41,$AA423,"Error -- Availability entered in an incorrect format"))))))))</f>
        <v>N</v>
      </c>
    </row>
    <row r="424" spans="1:28" s="15" customFormat="1" x14ac:dyDescent="0.25">
      <c r="A424" s="7">
        <v>412</v>
      </c>
      <c r="B424" s="6"/>
      <c r="C424" s="12"/>
      <c r="D424" s="8"/>
      <c r="E424" s="12"/>
      <c r="F424" s="216" t="str">
        <f t="shared" si="12"/>
        <v>N/A</v>
      </c>
      <c r="G424" s="6"/>
      <c r="AA424" s="15" t="str">
        <f t="shared" si="13"/>
        <v/>
      </c>
      <c r="AB424" s="15" t="str">
        <f>IF(LEN($AA424)=0,"N",IF(LEN($AA424)&gt;1,"Error -- Availability entered in an incorrect format",IF($AA424='Control Panel'!$F$36,$AA424,IF($AA424='Control Panel'!$F$37,$AA424,IF($AA424='Control Panel'!$F$38,$AA424,IF($AA424='Control Panel'!$F$39,$AA424,IF($AA424='Control Panel'!$F$40,$AA424,IF($AA424='Control Panel'!$F$41,$AA424,"Error -- Availability entered in an incorrect format"))))))))</f>
        <v>N</v>
      </c>
    </row>
    <row r="425" spans="1:28" s="15" customFormat="1" x14ac:dyDescent="0.25">
      <c r="A425" s="7">
        <v>413</v>
      </c>
      <c r="B425" s="6"/>
      <c r="C425" s="12"/>
      <c r="D425" s="8"/>
      <c r="E425" s="12"/>
      <c r="F425" s="216" t="str">
        <f t="shared" si="12"/>
        <v>N/A</v>
      </c>
      <c r="G425" s="6"/>
      <c r="AA425" s="15" t="str">
        <f t="shared" si="13"/>
        <v/>
      </c>
      <c r="AB425" s="15" t="str">
        <f>IF(LEN($AA425)=0,"N",IF(LEN($AA425)&gt;1,"Error -- Availability entered in an incorrect format",IF($AA425='Control Panel'!$F$36,$AA425,IF($AA425='Control Panel'!$F$37,$AA425,IF($AA425='Control Panel'!$F$38,$AA425,IF($AA425='Control Panel'!$F$39,$AA425,IF($AA425='Control Panel'!$F$40,$AA425,IF($AA425='Control Panel'!$F$41,$AA425,"Error -- Availability entered in an incorrect format"))))))))</f>
        <v>N</v>
      </c>
    </row>
    <row r="426" spans="1:28" s="15" customFormat="1" x14ac:dyDescent="0.25">
      <c r="A426" s="7">
        <v>414</v>
      </c>
      <c r="B426" s="6"/>
      <c r="C426" s="12"/>
      <c r="D426" s="8"/>
      <c r="E426" s="12"/>
      <c r="F426" s="216" t="str">
        <f t="shared" si="12"/>
        <v>N/A</v>
      </c>
      <c r="G426" s="6"/>
      <c r="AA426" s="15" t="str">
        <f t="shared" si="13"/>
        <v/>
      </c>
      <c r="AB426" s="15" t="str">
        <f>IF(LEN($AA426)=0,"N",IF(LEN($AA426)&gt;1,"Error -- Availability entered in an incorrect format",IF($AA426='Control Panel'!$F$36,$AA426,IF($AA426='Control Panel'!$F$37,$AA426,IF($AA426='Control Panel'!$F$38,$AA426,IF($AA426='Control Panel'!$F$39,$AA426,IF($AA426='Control Panel'!$F$40,$AA426,IF($AA426='Control Panel'!$F$41,$AA426,"Error -- Availability entered in an incorrect format"))))))))</f>
        <v>N</v>
      </c>
    </row>
    <row r="427" spans="1:28" s="15" customFormat="1" x14ac:dyDescent="0.25">
      <c r="A427" s="7">
        <v>415</v>
      </c>
      <c r="B427" s="6"/>
      <c r="C427" s="12"/>
      <c r="D427" s="8"/>
      <c r="E427" s="12"/>
      <c r="F427" s="216" t="str">
        <f t="shared" si="12"/>
        <v>N/A</v>
      </c>
      <c r="G427" s="6"/>
      <c r="AA427" s="15" t="str">
        <f t="shared" si="13"/>
        <v/>
      </c>
      <c r="AB427" s="15" t="str">
        <f>IF(LEN($AA427)=0,"N",IF(LEN($AA427)&gt;1,"Error -- Availability entered in an incorrect format",IF($AA427='Control Panel'!$F$36,$AA427,IF($AA427='Control Panel'!$F$37,$AA427,IF($AA427='Control Panel'!$F$38,$AA427,IF($AA427='Control Panel'!$F$39,$AA427,IF($AA427='Control Panel'!$F$40,$AA427,IF($AA427='Control Panel'!$F$41,$AA427,"Error -- Availability entered in an incorrect format"))))))))</f>
        <v>N</v>
      </c>
    </row>
    <row r="428" spans="1:28" s="15" customFormat="1" x14ac:dyDescent="0.25">
      <c r="A428" s="7">
        <v>416</v>
      </c>
      <c r="B428" s="6"/>
      <c r="C428" s="12"/>
      <c r="D428" s="8"/>
      <c r="E428" s="12"/>
      <c r="F428" s="216" t="str">
        <f t="shared" si="12"/>
        <v>N/A</v>
      </c>
      <c r="G428" s="6"/>
      <c r="AA428" s="15" t="str">
        <f t="shared" si="13"/>
        <v/>
      </c>
      <c r="AB428" s="15" t="str">
        <f>IF(LEN($AA428)=0,"N",IF(LEN($AA428)&gt;1,"Error -- Availability entered in an incorrect format",IF($AA428='Control Panel'!$F$36,$AA428,IF($AA428='Control Panel'!$F$37,$AA428,IF($AA428='Control Panel'!$F$38,$AA428,IF($AA428='Control Panel'!$F$39,$AA428,IF($AA428='Control Panel'!$F$40,$AA428,IF($AA428='Control Panel'!$F$41,$AA428,"Error -- Availability entered in an incorrect format"))))))))</f>
        <v>N</v>
      </c>
    </row>
    <row r="429" spans="1:28" s="15" customFormat="1" x14ac:dyDescent="0.25">
      <c r="A429" s="7">
        <v>417</v>
      </c>
      <c r="B429" s="6"/>
      <c r="C429" s="12"/>
      <c r="D429" s="8"/>
      <c r="E429" s="12"/>
      <c r="F429" s="216" t="str">
        <f t="shared" si="12"/>
        <v>N/A</v>
      </c>
      <c r="G429" s="6"/>
      <c r="AA429" s="15" t="str">
        <f t="shared" si="13"/>
        <v/>
      </c>
      <c r="AB429" s="15" t="str">
        <f>IF(LEN($AA429)=0,"N",IF(LEN($AA429)&gt;1,"Error -- Availability entered in an incorrect format",IF($AA429='Control Panel'!$F$36,$AA429,IF($AA429='Control Panel'!$F$37,$AA429,IF($AA429='Control Panel'!$F$38,$AA429,IF($AA429='Control Panel'!$F$39,$AA429,IF($AA429='Control Panel'!$F$40,$AA429,IF($AA429='Control Panel'!$F$41,$AA429,"Error -- Availability entered in an incorrect format"))))))))</f>
        <v>N</v>
      </c>
    </row>
    <row r="430" spans="1:28" s="15" customFormat="1" x14ac:dyDescent="0.25">
      <c r="A430" s="7">
        <v>418</v>
      </c>
      <c r="B430" s="6"/>
      <c r="C430" s="12"/>
      <c r="D430" s="8"/>
      <c r="E430" s="12"/>
      <c r="F430" s="216" t="str">
        <f t="shared" si="12"/>
        <v>N/A</v>
      </c>
      <c r="G430" s="6"/>
      <c r="AA430" s="15" t="str">
        <f t="shared" si="13"/>
        <v/>
      </c>
      <c r="AB430" s="15" t="str">
        <f>IF(LEN($AA430)=0,"N",IF(LEN($AA430)&gt;1,"Error -- Availability entered in an incorrect format",IF($AA430='Control Panel'!$F$36,$AA430,IF($AA430='Control Panel'!$F$37,$AA430,IF($AA430='Control Panel'!$F$38,$AA430,IF($AA430='Control Panel'!$F$39,$AA430,IF($AA430='Control Panel'!$F$40,$AA430,IF($AA430='Control Panel'!$F$41,$AA430,"Error -- Availability entered in an incorrect format"))))))))</f>
        <v>N</v>
      </c>
    </row>
    <row r="431" spans="1:28" s="15" customFormat="1" x14ac:dyDescent="0.25">
      <c r="A431" s="7">
        <v>419</v>
      </c>
      <c r="B431" s="6"/>
      <c r="C431" s="12"/>
      <c r="D431" s="8"/>
      <c r="E431" s="12"/>
      <c r="F431" s="216" t="str">
        <f t="shared" si="12"/>
        <v>N/A</v>
      </c>
      <c r="G431" s="6"/>
      <c r="AA431" s="15" t="str">
        <f t="shared" si="13"/>
        <v/>
      </c>
      <c r="AB431" s="15" t="str">
        <f>IF(LEN($AA431)=0,"N",IF(LEN($AA431)&gt;1,"Error -- Availability entered in an incorrect format",IF($AA431='Control Panel'!$F$36,$AA431,IF($AA431='Control Panel'!$F$37,$AA431,IF($AA431='Control Panel'!$F$38,$AA431,IF($AA431='Control Panel'!$F$39,$AA431,IF($AA431='Control Panel'!$F$40,$AA431,IF($AA431='Control Panel'!$F$41,$AA431,"Error -- Availability entered in an incorrect format"))))))))</f>
        <v>N</v>
      </c>
    </row>
    <row r="432" spans="1:28" s="15" customFormat="1" x14ac:dyDescent="0.25">
      <c r="A432" s="7">
        <v>420</v>
      </c>
      <c r="B432" s="6"/>
      <c r="C432" s="12"/>
      <c r="D432" s="8"/>
      <c r="E432" s="12"/>
      <c r="F432" s="216" t="str">
        <f t="shared" si="12"/>
        <v>N/A</v>
      </c>
      <c r="G432" s="6"/>
      <c r="AA432" s="15" t="str">
        <f t="shared" si="13"/>
        <v/>
      </c>
      <c r="AB432" s="15" t="str">
        <f>IF(LEN($AA432)=0,"N",IF(LEN($AA432)&gt;1,"Error -- Availability entered in an incorrect format",IF($AA432='Control Panel'!$F$36,$AA432,IF($AA432='Control Panel'!$F$37,$AA432,IF($AA432='Control Panel'!$F$38,$AA432,IF($AA432='Control Panel'!$F$39,$AA432,IF($AA432='Control Panel'!$F$40,$AA432,IF($AA432='Control Panel'!$F$41,$AA432,"Error -- Availability entered in an incorrect format"))))))))</f>
        <v>N</v>
      </c>
    </row>
    <row r="433" spans="1:28" s="15" customFormat="1" x14ac:dyDescent="0.25">
      <c r="A433" s="7">
        <v>421</v>
      </c>
      <c r="B433" s="6"/>
      <c r="C433" s="12"/>
      <c r="D433" s="8"/>
      <c r="E433" s="12"/>
      <c r="F433" s="216" t="str">
        <f t="shared" si="12"/>
        <v>N/A</v>
      </c>
      <c r="G433" s="6"/>
      <c r="AA433" s="15" t="str">
        <f t="shared" si="13"/>
        <v/>
      </c>
      <c r="AB433" s="15" t="str">
        <f>IF(LEN($AA433)=0,"N",IF(LEN($AA433)&gt;1,"Error -- Availability entered in an incorrect format",IF($AA433='Control Panel'!$F$36,$AA433,IF($AA433='Control Panel'!$F$37,$AA433,IF($AA433='Control Panel'!$F$38,$AA433,IF($AA433='Control Panel'!$F$39,$AA433,IF($AA433='Control Panel'!$F$40,$AA433,IF($AA433='Control Panel'!$F$41,$AA433,"Error -- Availability entered in an incorrect format"))))))))</f>
        <v>N</v>
      </c>
    </row>
    <row r="434" spans="1:28" s="15" customFormat="1" x14ac:dyDescent="0.25">
      <c r="A434" s="7">
        <v>422</v>
      </c>
      <c r="B434" s="6"/>
      <c r="C434" s="12"/>
      <c r="D434" s="8"/>
      <c r="E434" s="12"/>
      <c r="F434" s="216" t="str">
        <f t="shared" si="12"/>
        <v>N/A</v>
      </c>
      <c r="G434" s="6"/>
      <c r="AA434" s="15" t="str">
        <f t="shared" si="13"/>
        <v/>
      </c>
      <c r="AB434" s="15" t="str">
        <f>IF(LEN($AA434)=0,"N",IF(LEN($AA434)&gt;1,"Error -- Availability entered in an incorrect format",IF($AA434='Control Panel'!$F$36,$AA434,IF($AA434='Control Panel'!$F$37,$AA434,IF($AA434='Control Panel'!$F$38,$AA434,IF($AA434='Control Panel'!$F$39,$AA434,IF($AA434='Control Panel'!$F$40,$AA434,IF($AA434='Control Panel'!$F$41,$AA434,"Error -- Availability entered in an incorrect format"))))))))</f>
        <v>N</v>
      </c>
    </row>
    <row r="435" spans="1:28" s="15" customFormat="1" x14ac:dyDescent="0.25">
      <c r="A435" s="7">
        <v>423</v>
      </c>
      <c r="B435" s="6"/>
      <c r="C435" s="12"/>
      <c r="D435" s="8"/>
      <c r="E435" s="12"/>
      <c r="F435" s="216" t="str">
        <f t="shared" si="12"/>
        <v>N/A</v>
      </c>
      <c r="G435" s="6"/>
      <c r="AA435" s="15" t="str">
        <f t="shared" si="13"/>
        <v/>
      </c>
      <c r="AB435" s="15" t="str">
        <f>IF(LEN($AA435)=0,"N",IF(LEN($AA435)&gt;1,"Error -- Availability entered in an incorrect format",IF($AA435='Control Panel'!$F$36,$AA435,IF($AA435='Control Panel'!$F$37,$AA435,IF($AA435='Control Panel'!$F$38,$AA435,IF($AA435='Control Panel'!$F$39,$AA435,IF($AA435='Control Panel'!$F$40,$AA435,IF($AA435='Control Panel'!$F$41,$AA435,"Error -- Availability entered in an incorrect format"))))))))</f>
        <v>N</v>
      </c>
    </row>
    <row r="436" spans="1:28" s="15" customFormat="1" x14ac:dyDescent="0.25">
      <c r="A436" s="7">
        <v>424</v>
      </c>
      <c r="B436" s="6"/>
      <c r="C436" s="12"/>
      <c r="D436" s="8"/>
      <c r="E436" s="12"/>
      <c r="F436" s="216" t="str">
        <f t="shared" si="12"/>
        <v>N/A</v>
      </c>
      <c r="G436" s="6"/>
      <c r="AA436" s="15" t="str">
        <f t="shared" si="13"/>
        <v/>
      </c>
      <c r="AB436" s="15" t="str">
        <f>IF(LEN($AA436)=0,"N",IF(LEN($AA436)&gt;1,"Error -- Availability entered in an incorrect format",IF($AA436='Control Panel'!$F$36,$AA436,IF($AA436='Control Panel'!$F$37,$AA436,IF($AA436='Control Panel'!$F$38,$AA436,IF($AA436='Control Panel'!$F$39,$AA436,IF($AA436='Control Panel'!$F$40,$AA436,IF($AA436='Control Panel'!$F$41,$AA436,"Error -- Availability entered in an incorrect format"))))))))</f>
        <v>N</v>
      </c>
    </row>
    <row r="437" spans="1:28" s="15" customFormat="1" x14ac:dyDescent="0.25">
      <c r="A437" s="7">
        <v>425</v>
      </c>
      <c r="B437" s="6"/>
      <c r="C437" s="12"/>
      <c r="D437" s="8"/>
      <c r="E437" s="12"/>
      <c r="F437" s="216" t="str">
        <f t="shared" si="12"/>
        <v>N/A</v>
      </c>
      <c r="G437" s="6"/>
      <c r="AA437" s="15" t="str">
        <f t="shared" si="13"/>
        <v/>
      </c>
      <c r="AB437" s="15" t="str">
        <f>IF(LEN($AA437)=0,"N",IF(LEN($AA437)&gt;1,"Error -- Availability entered in an incorrect format",IF($AA437='Control Panel'!$F$36,$AA437,IF($AA437='Control Panel'!$F$37,$AA437,IF($AA437='Control Panel'!$F$38,$AA437,IF($AA437='Control Panel'!$F$39,$AA437,IF($AA437='Control Panel'!$F$40,$AA437,IF($AA437='Control Panel'!$F$41,$AA437,"Error -- Availability entered in an incorrect format"))))))))</f>
        <v>N</v>
      </c>
    </row>
    <row r="438" spans="1:28" s="15" customFormat="1" x14ac:dyDescent="0.25">
      <c r="A438" s="7">
        <v>426</v>
      </c>
      <c r="B438" s="6"/>
      <c r="C438" s="12"/>
      <c r="D438" s="8"/>
      <c r="E438" s="12"/>
      <c r="F438" s="216" t="str">
        <f t="shared" si="12"/>
        <v>N/A</v>
      </c>
      <c r="G438" s="6"/>
      <c r="AA438" s="15" t="str">
        <f t="shared" si="13"/>
        <v/>
      </c>
      <c r="AB438" s="15" t="str">
        <f>IF(LEN($AA438)=0,"N",IF(LEN($AA438)&gt;1,"Error -- Availability entered in an incorrect format",IF($AA438='Control Panel'!$F$36,$AA438,IF($AA438='Control Panel'!$F$37,$AA438,IF($AA438='Control Panel'!$F$38,$AA438,IF($AA438='Control Panel'!$F$39,$AA438,IF($AA438='Control Panel'!$F$40,$AA438,IF($AA438='Control Panel'!$F$41,$AA438,"Error -- Availability entered in an incorrect format"))))))))</f>
        <v>N</v>
      </c>
    </row>
    <row r="439" spans="1:28" s="15" customFormat="1" x14ac:dyDescent="0.25">
      <c r="A439" s="7">
        <v>427</v>
      </c>
      <c r="B439" s="6"/>
      <c r="C439" s="12"/>
      <c r="D439" s="8"/>
      <c r="E439" s="12"/>
      <c r="F439" s="216" t="str">
        <f t="shared" si="12"/>
        <v>N/A</v>
      </c>
      <c r="G439" s="6"/>
      <c r="AA439" s="15" t="str">
        <f t="shared" si="13"/>
        <v/>
      </c>
      <c r="AB439" s="15" t="str">
        <f>IF(LEN($AA439)=0,"N",IF(LEN($AA439)&gt;1,"Error -- Availability entered in an incorrect format",IF($AA439='Control Panel'!$F$36,$AA439,IF($AA439='Control Panel'!$F$37,$AA439,IF($AA439='Control Panel'!$F$38,$AA439,IF($AA439='Control Panel'!$F$39,$AA439,IF($AA439='Control Panel'!$F$40,$AA439,IF($AA439='Control Panel'!$F$41,$AA439,"Error -- Availability entered in an incorrect format"))))))))</f>
        <v>N</v>
      </c>
    </row>
    <row r="440" spans="1:28" s="15" customFormat="1" x14ac:dyDescent="0.25">
      <c r="A440" s="7">
        <v>428</v>
      </c>
      <c r="B440" s="6"/>
      <c r="C440" s="12"/>
      <c r="D440" s="8"/>
      <c r="E440" s="12"/>
      <c r="F440" s="216" t="str">
        <f t="shared" si="12"/>
        <v>N/A</v>
      </c>
      <c r="G440" s="6"/>
      <c r="AA440" s="15" t="str">
        <f t="shared" si="13"/>
        <v/>
      </c>
      <c r="AB440" s="15" t="str">
        <f>IF(LEN($AA440)=0,"N",IF(LEN($AA440)&gt;1,"Error -- Availability entered in an incorrect format",IF($AA440='Control Panel'!$F$36,$AA440,IF($AA440='Control Panel'!$F$37,$AA440,IF($AA440='Control Panel'!$F$38,$AA440,IF($AA440='Control Panel'!$F$39,$AA440,IF($AA440='Control Panel'!$F$40,$AA440,IF($AA440='Control Panel'!$F$41,$AA440,"Error -- Availability entered in an incorrect format"))))))))</f>
        <v>N</v>
      </c>
    </row>
    <row r="441" spans="1:28" s="15" customFormat="1" x14ac:dyDescent="0.25">
      <c r="A441" s="7">
        <v>429</v>
      </c>
      <c r="B441" s="6"/>
      <c r="C441" s="12"/>
      <c r="D441" s="8"/>
      <c r="E441" s="12"/>
      <c r="F441" s="216" t="str">
        <f t="shared" si="12"/>
        <v>N/A</v>
      </c>
      <c r="G441" s="6"/>
      <c r="AA441" s="15" t="str">
        <f t="shared" si="13"/>
        <v/>
      </c>
      <c r="AB441" s="15" t="str">
        <f>IF(LEN($AA441)=0,"N",IF(LEN($AA441)&gt;1,"Error -- Availability entered in an incorrect format",IF($AA441='Control Panel'!$F$36,$AA441,IF($AA441='Control Panel'!$F$37,$AA441,IF($AA441='Control Panel'!$F$38,$AA441,IF($AA441='Control Panel'!$F$39,$AA441,IF($AA441='Control Panel'!$F$40,$AA441,IF($AA441='Control Panel'!$F$41,$AA441,"Error -- Availability entered in an incorrect format"))))))))</f>
        <v>N</v>
      </c>
    </row>
    <row r="442" spans="1:28" s="15" customFormat="1" x14ac:dyDescent="0.25">
      <c r="A442" s="7">
        <v>430</v>
      </c>
      <c r="B442" s="6"/>
      <c r="C442" s="12"/>
      <c r="D442" s="8"/>
      <c r="E442" s="12"/>
      <c r="F442" s="216" t="str">
        <f t="shared" si="12"/>
        <v>N/A</v>
      </c>
      <c r="G442" s="6"/>
      <c r="AA442" s="15" t="str">
        <f t="shared" si="13"/>
        <v/>
      </c>
      <c r="AB442" s="15" t="str">
        <f>IF(LEN($AA442)=0,"N",IF(LEN($AA442)&gt;1,"Error -- Availability entered in an incorrect format",IF($AA442='Control Panel'!$F$36,$AA442,IF($AA442='Control Panel'!$F$37,$AA442,IF($AA442='Control Panel'!$F$38,$AA442,IF($AA442='Control Panel'!$F$39,$AA442,IF($AA442='Control Panel'!$F$40,$AA442,IF($AA442='Control Panel'!$F$41,$AA442,"Error -- Availability entered in an incorrect format"))))))))</f>
        <v>N</v>
      </c>
    </row>
    <row r="443" spans="1:28" s="15" customFormat="1" x14ac:dyDescent="0.25">
      <c r="A443" s="7">
        <v>431</v>
      </c>
      <c r="B443" s="6"/>
      <c r="C443" s="12"/>
      <c r="D443" s="8"/>
      <c r="E443" s="12"/>
      <c r="F443" s="216" t="str">
        <f t="shared" si="12"/>
        <v>N/A</v>
      </c>
      <c r="G443" s="6"/>
      <c r="AA443" s="15" t="str">
        <f t="shared" si="13"/>
        <v/>
      </c>
      <c r="AB443" s="15" t="str">
        <f>IF(LEN($AA443)=0,"N",IF(LEN($AA443)&gt;1,"Error -- Availability entered in an incorrect format",IF($AA443='Control Panel'!$F$36,$AA443,IF($AA443='Control Panel'!$F$37,$AA443,IF($AA443='Control Panel'!$F$38,$AA443,IF($AA443='Control Panel'!$F$39,$AA443,IF($AA443='Control Panel'!$F$40,$AA443,IF($AA443='Control Panel'!$F$41,$AA443,"Error -- Availability entered in an incorrect format"))))))))</f>
        <v>N</v>
      </c>
    </row>
    <row r="444" spans="1:28" s="15" customFormat="1" x14ac:dyDescent="0.25">
      <c r="A444" s="7">
        <v>432</v>
      </c>
      <c r="B444" s="6"/>
      <c r="C444" s="12"/>
      <c r="D444" s="8"/>
      <c r="E444" s="12"/>
      <c r="F444" s="216" t="str">
        <f t="shared" si="12"/>
        <v>N/A</v>
      </c>
      <c r="G444" s="6"/>
      <c r="AA444" s="15" t="str">
        <f t="shared" si="13"/>
        <v/>
      </c>
      <c r="AB444" s="15" t="str">
        <f>IF(LEN($AA444)=0,"N",IF(LEN($AA444)&gt;1,"Error -- Availability entered in an incorrect format",IF($AA444='Control Panel'!$F$36,$AA444,IF($AA444='Control Panel'!$F$37,$AA444,IF($AA444='Control Panel'!$F$38,$AA444,IF($AA444='Control Panel'!$F$39,$AA444,IF($AA444='Control Panel'!$F$40,$AA444,IF($AA444='Control Panel'!$F$41,$AA444,"Error -- Availability entered in an incorrect format"))))))))</f>
        <v>N</v>
      </c>
    </row>
    <row r="445" spans="1:28" s="15" customFormat="1" x14ac:dyDescent="0.25">
      <c r="A445" s="7">
        <v>433</v>
      </c>
      <c r="B445" s="6"/>
      <c r="C445" s="12"/>
      <c r="D445" s="8"/>
      <c r="E445" s="12"/>
      <c r="F445" s="216" t="str">
        <f t="shared" si="12"/>
        <v>N/A</v>
      </c>
      <c r="G445" s="6"/>
      <c r="AA445" s="15" t="str">
        <f t="shared" si="13"/>
        <v/>
      </c>
      <c r="AB445" s="15" t="str">
        <f>IF(LEN($AA445)=0,"N",IF(LEN($AA445)&gt;1,"Error -- Availability entered in an incorrect format",IF($AA445='Control Panel'!$F$36,$AA445,IF($AA445='Control Panel'!$F$37,$AA445,IF($AA445='Control Panel'!$F$38,$AA445,IF($AA445='Control Panel'!$F$39,$AA445,IF($AA445='Control Panel'!$F$40,$AA445,IF($AA445='Control Panel'!$F$41,$AA445,"Error -- Availability entered in an incorrect format"))))))))</f>
        <v>N</v>
      </c>
    </row>
    <row r="446" spans="1:28" s="15" customFormat="1" x14ac:dyDescent="0.25">
      <c r="A446" s="7">
        <v>434</v>
      </c>
      <c r="B446" s="6"/>
      <c r="C446" s="12"/>
      <c r="D446" s="8"/>
      <c r="E446" s="12"/>
      <c r="F446" s="216" t="str">
        <f t="shared" si="12"/>
        <v>N/A</v>
      </c>
      <c r="G446" s="6"/>
      <c r="AA446" s="15" t="str">
        <f t="shared" si="13"/>
        <v/>
      </c>
      <c r="AB446" s="15" t="str">
        <f>IF(LEN($AA446)=0,"N",IF(LEN($AA446)&gt;1,"Error -- Availability entered in an incorrect format",IF($AA446='Control Panel'!$F$36,$AA446,IF($AA446='Control Panel'!$F$37,$AA446,IF($AA446='Control Panel'!$F$38,$AA446,IF($AA446='Control Panel'!$F$39,$AA446,IF($AA446='Control Panel'!$F$40,$AA446,IF($AA446='Control Panel'!$F$41,$AA446,"Error -- Availability entered in an incorrect format"))))))))</f>
        <v>N</v>
      </c>
    </row>
    <row r="447" spans="1:28" s="15" customFormat="1" x14ac:dyDescent="0.25">
      <c r="A447" s="7">
        <v>435</v>
      </c>
      <c r="B447" s="6"/>
      <c r="C447" s="12"/>
      <c r="D447" s="8"/>
      <c r="E447" s="12"/>
      <c r="F447" s="216" t="str">
        <f t="shared" si="12"/>
        <v>N/A</v>
      </c>
      <c r="G447" s="6"/>
      <c r="AA447" s="15" t="str">
        <f t="shared" si="13"/>
        <v/>
      </c>
      <c r="AB447" s="15" t="str">
        <f>IF(LEN($AA447)=0,"N",IF(LEN($AA447)&gt;1,"Error -- Availability entered in an incorrect format",IF($AA447='Control Panel'!$F$36,$AA447,IF($AA447='Control Panel'!$F$37,$AA447,IF($AA447='Control Panel'!$F$38,$AA447,IF($AA447='Control Panel'!$F$39,$AA447,IF($AA447='Control Panel'!$F$40,$AA447,IF($AA447='Control Panel'!$F$41,$AA447,"Error -- Availability entered in an incorrect format"))))))))</f>
        <v>N</v>
      </c>
    </row>
    <row r="448" spans="1:28" s="15" customFormat="1" x14ac:dyDescent="0.25">
      <c r="A448" s="7">
        <v>436</v>
      </c>
      <c r="B448" s="6"/>
      <c r="C448" s="12"/>
      <c r="D448" s="8"/>
      <c r="E448" s="12"/>
      <c r="F448" s="216" t="str">
        <f t="shared" si="12"/>
        <v>N/A</v>
      </c>
      <c r="G448" s="6"/>
      <c r="AA448" s="15" t="str">
        <f t="shared" si="13"/>
        <v/>
      </c>
      <c r="AB448" s="15" t="str">
        <f>IF(LEN($AA448)=0,"N",IF(LEN($AA448)&gt;1,"Error -- Availability entered in an incorrect format",IF($AA448='Control Panel'!$F$36,$AA448,IF($AA448='Control Panel'!$F$37,$AA448,IF($AA448='Control Panel'!$F$38,$AA448,IF($AA448='Control Panel'!$F$39,$AA448,IF($AA448='Control Panel'!$F$40,$AA448,IF($AA448='Control Panel'!$F$41,$AA448,"Error -- Availability entered in an incorrect format"))))))))</f>
        <v>N</v>
      </c>
    </row>
    <row r="449" spans="1:28" s="15" customFormat="1" x14ac:dyDescent="0.25">
      <c r="A449" s="7">
        <v>437</v>
      </c>
      <c r="B449" s="6"/>
      <c r="C449" s="12"/>
      <c r="D449" s="8"/>
      <c r="E449" s="12"/>
      <c r="F449" s="216" t="str">
        <f t="shared" si="12"/>
        <v>N/A</v>
      </c>
      <c r="G449" s="6"/>
      <c r="AA449" s="15" t="str">
        <f t="shared" si="13"/>
        <v/>
      </c>
      <c r="AB449" s="15" t="str">
        <f>IF(LEN($AA449)=0,"N",IF(LEN($AA449)&gt;1,"Error -- Availability entered in an incorrect format",IF($AA449='Control Panel'!$F$36,$AA449,IF($AA449='Control Panel'!$F$37,$AA449,IF($AA449='Control Panel'!$F$38,$AA449,IF($AA449='Control Panel'!$F$39,$AA449,IF($AA449='Control Panel'!$F$40,$AA449,IF($AA449='Control Panel'!$F$41,$AA449,"Error -- Availability entered in an incorrect format"))))))))</f>
        <v>N</v>
      </c>
    </row>
    <row r="450" spans="1:28" s="15" customFormat="1" x14ac:dyDescent="0.25">
      <c r="A450" s="7">
        <v>438</v>
      </c>
      <c r="B450" s="6"/>
      <c r="C450" s="12"/>
      <c r="D450" s="8"/>
      <c r="E450" s="12"/>
      <c r="F450" s="216" t="str">
        <f t="shared" si="12"/>
        <v>N/A</v>
      </c>
      <c r="G450" s="6"/>
      <c r="AA450" s="15" t="str">
        <f t="shared" si="13"/>
        <v/>
      </c>
      <c r="AB450" s="15" t="str">
        <f>IF(LEN($AA450)=0,"N",IF(LEN($AA450)&gt;1,"Error -- Availability entered in an incorrect format",IF($AA450='Control Panel'!$F$36,$AA450,IF($AA450='Control Panel'!$F$37,$AA450,IF($AA450='Control Panel'!$F$38,$AA450,IF($AA450='Control Panel'!$F$39,$AA450,IF($AA450='Control Panel'!$F$40,$AA450,IF($AA450='Control Panel'!$F$41,$AA450,"Error -- Availability entered in an incorrect format"))))))))</f>
        <v>N</v>
      </c>
    </row>
    <row r="451" spans="1:28" s="15" customFormat="1" x14ac:dyDescent="0.25">
      <c r="A451" s="7">
        <v>439</v>
      </c>
      <c r="B451" s="6"/>
      <c r="C451" s="12"/>
      <c r="D451" s="8"/>
      <c r="E451" s="12"/>
      <c r="F451" s="216" t="str">
        <f t="shared" si="12"/>
        <v>N/A</v>
      </c>
      <c r="G451" s="6"/>
      <c r="AA451" s="15" t="str">
        <f t="shared" si="13"/>
        <v/>
      </c>
      <c r="AB451" s="15" t="str">
        <f>IF(LEN($AA451)=0,"N",IF(LEN($AA451)&gt;1,"Error -- Availability entered in an incorrect format",IF($AA451='Control Panel'!$F$36,$AA451,IF($AA451='Control Panel'!$F$37,$AA451,IF($AA451='Control Panel'!$F$38,$AA451,IF($AA451='Control Panel'!$F$39,$AA451,IF($AA451='Control Panel'!$F$40,$AA451,IF($AA451='Control Panel'!$F$41,$AA451,"Error -- Availability entered in an incorrect format"))))))))</f>
        <v>N</v>
      </c>
    </row>
    <row r="452" spans="1:28" s="15" customFormat="1" x14ac:dyDescent="0.25">
      <c r="A452" s="7">
        <v>440</v>
      </c>
      <c r="B452" s="6"/>
      <c r="C452" s="12"/>
      <c r="D452" s="8"/>
      <c r="E452" s="12"/>
      <c r="F452" s="216" t="str">
        <f t="shared" si="12"/>
        <v>N/A</v>
      </c>
      <c r="G452" s="6"/>
      <c r="AA452" s="15" t="str">
        <f t="shared" si="13"/>
        <v/>
      </c>
      <c r="AB452" s="15" t="str">
        <f>IF(LEN($AA452)=0,"N",IF(LEN($AA452)&gt;1,"Error -- Availability entered in an incorrect format",IF($AA452='Control Panel'!$F$36,$AA452,IF($AA452='Control Panel'!$F$37,$AA452,IF($AA452='Control Panel'!$F$38,$AA452,IF($AA452='Control Panel'!$F$39,$AA452,IF($AA452='Control Panel'!$F$40,$AA452,IF($AA452='Control Panel'!$F$41,$AA452,"Error -- Availability entered in an incorrect format"))))))))</f>
        <v>N</v>
      </c>
    </row>
    <row r="453" spans="1:28" s="15" customFormat="1" x14ac:dyDescent="0.25">
      <c r="A453" s="7">
        <v>441</v>
      </c>
      <c r="B453" s="6"/>
      <c r="C453" s="12"/>
      <c r="D453" s="8"/>
      <c r="E453" s="12"/>
      <c r="F453" s="216" t="str">
        <f t="shared" si="12"/>
        <v>N/A</v>
      </c>
      <c r="G453" s="6"/>
      <c r="AA453" s="15" t="str">
        <f t="shared" si="13"/>
        <v/>
      </c>
      <c r="AB453" s="15" t="str">
        <f>IF(LEN($AA453)=0,"N",IF(LEN($AA453)&gt;1,"Error -- Availability entered in an incorrect format",IF($AA453='Control Panel'!$F$36,$AA453,IF($AA453='Control Panel'!$F$37,$AA453,IF($AA453='Control Panel'!$F$38,$AA453,IF($AA453='Control Panel'!$F$39,$AA453,IF($AA453='Control Panel'!$F$40,$AA453,IF($AA453='Control Panel'!$F$41,$AA453,"Error -- Availability entered in an incorrect format"))))))))</f>
        <v>N</v>
      </c>
    </row>
    <row r="454" spans="1:28" s="15" customFormat="1" x14ac:dyDescent="0.25">
      <c r="A454" s="7">
        <v>442</v>
      </c>
      <c r="B454" s="6"/>
      <c r="C454" s="12"/>
      <c r="D454" s="8"/>
      <c r="E454" s="12"/>
      <c r="F454" s="216" t="str">
        <f t="shared" si="12"/>
        <v>N/A</v>
      </c>
      <c r="G454" s="6"/>
      <c r="AA454" s="15" t="str">
        <f t="shared" si="13"/>
        <v/>
      </c>
      <c r="AB454" s="15" t="str">
        <f>IF(LEN($AA454)=0,"N",IF(LEN($AA454)&gt;1,"Error -- Availability entered in an incorrect format",IF($AA454='Control Panel'!$F$36,$AA454,IF($AA454='Control Panel'!$F$37,$AA454,IF($AA454='Control Panel'!$F$38,$AA454,IF($AA454='Control Panel'!$F$39,$AA454,IF($AA454='Control Panel'!$F$40,$AA454,IF($AA454='Control Panel'!$F$41,$AA454,"Error -- Availability entered in an incorrect format"))))))))</f>
        <v>N</v>
      </c>
    </row>
    <row r="455" spans="1:28" s="15" customFormat="1" x14ac:dyDescent="0.25">
      <c r="A455" s="7">
        <v>443</v>
      </c>
      <c r="B455" s="6"/>
      <c r="C455" s="12"/>
      <c r="D455" s="8"/>
      <c r="E455" s="12"/>
      <c r="F455" s="216" t="str">
        <f t="shared" si="12"/>
        <v>N/A</v>
      </c>
      <c r="G455" s="6"/>
      <c r="AA455" s="15" t="str">
        <f t="shared" si="13"/>
        <v/>
      </c>
      <c r="AB455" s="15" t="str">
        <f>IF(LEN($AA455)=0,"N",IF(LEN($AA455)&gt;1,"Error -- Availability entered in an incorrect format",IF($AA455='Control Panel'!$F$36,$AA455,IF($AA455='Control Panel'!$F$37,$AA455,IF($AA455='Control Panel'!$F$38,$AA455,IF($AA455='Control Panel'!$F$39,$AA455,IF($AA455='Control Panel'!$F$40,$AA455,IF($AA455='Control Panel'!$F$41,$AA455,"Error -- Availability entered in an incorrect format"))))))))</f>
        <v>N</v>
      </c>
    </row>
    <row r="456" spans="1:28" s="15" customFormat="1" x14ac:dyDescent="0.25">
      <c r="A456" s="7">
        <v>444</v>
      </c>
      <c r="B456" s="6"/>
      <c r="C456" s="12"/>
      <c r="D456" s="8"/>
      <c r="E456" s="12"/>
      <c r="F456" s="216" t="str">
        <f t="shared" si="12"/>
        <v>N/A</v>
      </c>
      <c r="G456" s="6"/>
      <c r="AA456" s="15" t="str">
        <f t="shared" si="13"/>
        <v/>
      </c>
      <c r="AB456" s="15" t="str">
        <f>IF(LEN($AA456)=0,"N",IF(LEN($AA456)&gt;1,"Error -- Availability entered in an incorrect format",IF($AA456='Control Panel'!$F$36,$AA456,IF($AA456='Control Panel'!$F$37,$AA456,IF($AA456='Control Panel'!$F$38,$AA456,IF($AA456='Control Panel'!$F$39,$AA456,IF($AA456='Control Panel'!$F$40,$AA456,IF($AA456='Control Panel'!$F$41,$AA456,"Error -- Availability entered in an incorrect format"))))))))</f>
        <v>N</v>
      </c>
    </row>
    <row r="457" spans="1:28" s="15" customFormat="1" x14ac:dyDescent="0.25">
      <c r="A457" s="7">
        <v>445</v>
      </c>
      <c r="B457" s="6"/>
      <c r="C457" s="12"/>
      <c r="D457" s="8"/>
      <c r="E457" s="12"/>
      <c r="F457" s="216" t="str">
        <f t="shared" si="12"/>
        <v>N/A</v>
      </c>
      <c r="G457" s="6"/>
      <c r="AA457" s="15" t="str">
        <f t="shared" si="13"/>
        <v/>
      </c>
      <c r="AB457" s="15" t="str">
        <f>IF(LEN($AA457)=0,"N",IF(LEN($AA457)&gt;1,"Error -- Availability entered in an incorrect format",IF($AA457='Control Panel'!$F$36,$AA457,IF($AA457='Control Panel'!$F$37,$AA457,IF($AA457='Control Panel'!$F$38,$AA457,IF($AA457='Control Panel'!$F$39,$AA457,IF($AA457='Control Panel'!$F$40,$AA457,IF($AA457='Control Panel'!$F$41,$AA457,"Error -- Availability entered in an incorrect format"))))))))</f>
        <v>N</v>
      </c>
    </row>
    <row r="458" spans="1:28" s="15" customFormat="1" x14ac:dyDescent="0.25">
      <c r="A458" s="7">
        <v>446</v>
      </c>
      <c r="B458" s="6"/>
      <c r="C458" s="12"/>
      <c r="D458" s="8"/>
      <c r="E458" s="12"/>
      <c r="F458" s="216" t="str">
        <f t="shared" si="12"/>
        <v>N/A</v>
      </c>
      <c r="G458" s="6"/>
      <c r="AA458" s="15" t="str">
        <f t="shared" si="13"/>
        <v/>
      </c>
      <c r="AB458" s="15" t="str">
        <f>IF(LEN($AA458)=0,"N",IF(LEN($AA458)&gt;1,"Error -- Availability entered in an incorrect format",IF($AA458='Control Panel'!$F$36,$AA458,IF($AA458='Control Panel'!$F$37,$AA458,IF($AA458='Control Panel'!$F$38,$AA458,IF($AA458='Control Panel'!$F$39,$AA458,IF($AA458='Control Panel'!$F$40,$AA458,IF($AA458='Control Panel'!$F$41,$AA458,"Error -- Availability entered in an incorrect format"))))))))</f>
        <v>N</v>
      </c>
    </row>
    <row r="459" spans="1:28" s="15" customFormat="1" x14ac:dyDescent="0.25">
      <c r="A459" s="7">
        <v>447</v>
      </c>
      <c r="B459" s="6"/>
      <c r="C459" s="12"/>
      <c r="D459" s="8"/>
      <c r="E459" s="12"/>
      <c r="F459" s="216" t="str">
        <f t="shared" si="12"/>
        <v>N/A</v>
      </c>
      <c r="G459" s="6"/>
      <c r="AA459" s="15" t="str">
        <f t="shared" si="13"/>
        <v/>
      </c>
      <c r="AB459" s="15" t="str">
        <f>IF(LEN($AA459)=0,"N",IF(LEN($AA459)&gt;1,"Error -- Availability entered in an incorrect format",IF($AA459='Control Panel'!$F$36,$AA459,IF($AA459='Control Panel'!$F$37,$AA459,IF($AA459='Control Panel'!$F$38,$AA459,IF($AA459='Control Panel'!$F$39,$AA459,IF($AA459='Control Panel'!$F$40,$AA459,IF($AA459='Control Panel'!$F$41,$AA459,"Error -- Availability entered in an incorrect format"))))))))</f>
        <v>N</v>
      </c>
    </row>
    <row r="460" spans="1:28" s="15" customFormat="1" x14ac:dyDescent="0.25">
      <c r="A460" s="7">
        <v>448</v>
      </c>
      <c r="B460" s="6"/>
      <c r="C460" s="12"/>
      <c r="D460" s="8"/>
      <c r="E460" s="12"/>
      <c r="F460" s="216" t="str">
        <f t="shared" si="12"/>
        <v>N/A</v>
      </c>
      <c r="G460" s="6"/>
      <c r="AA460" s="15" t="str">
        <f t="shared" si="13"/>
        <v/>
      </c>
      <c r="AB460" s="15" t="str">
        <f>IF(LEN($AA460)=0,"N",IF(LEN($AA460)&gt;1,"Error -- Availability entered in an incorrect format",IF($AA460='Control Panel'!$F$36,$AA460,IF($AA460='Control Panel'!$F$37,$AA460,IF($AA460='Control Panel'!$F$38,$AA460,IF($AA460='Control Panel'!$F$39,$AA460,IF($AA460='Control Panel'!$F$40,$AA460,IF($AA460='Control Panel'!$F$41,$AA460,"Error -- Availability entered in an incorrect format"))))))))</f>
        <v>N</v>
      </c>
    </row>
    <row r="461" spans="1:28" s="15" customFormat="1" x14ac:dyDescent="0.25">
      <c r="A461" s="7">
        <v>449</v>
      </c>
      <c r="B461" s="6"/>
      <c r="C461" s="12"/>
      <c r="D461" s="8"/>
      <c r="E461" s="12"/>
      <c r="F461" s="216" t="str">
        <f t="shared" si="12"/>
        <v>N/A</v>
      </c>
      <c r="G461" s="6"/>
      <c r="AA461" s="15" t="str">
        <f t="shared" si="13"/>
        <v/>
      </c>
      <c r="AB461" s="15" t="str">
        <f>IF(LEN($AA461)=0,"N",IF(LEN($AA461)&gt;1,"Error -- Availability entered in an incorrect format",IF($AA461='Control Panel'!$F$36,$AA461,IF($AA461='Control Panel'!$F$37,$AA461,IF($AA461='Control Panel'!$F$38,$AA461,IF($AA461='Control Panel'!$F$39,$AA461,IF($AA461='Control Panel'!$F$40,$AA461,IF($AA461='Control Panel'!$F$41,$AA461,"Error -- Availability entered in an incorrect format"))))))))</f>
        <v>N</v>
      </c>
    </row>
    <row r="462" spans="1:28" s="15" customFormat="1" x14ac:dyDescent="0.25">
      <c r="A462" s="7">
        <v>450</v>
      </c>
      <c r="B462" s="6"/>
      <c r="C462" s="12"/>
      <c r="D462" s="8"/>
      <c r="E462" s="12"/>
      <c r="F462" s="216" t="str">
        <f t="shared" ref="F462:F525" si="14">IF($D$10=$A$9,"N/A",$D$10)</f>
        <v>N/A</v>
      </c>
      <c r="G462" s="6"/>
      <c r="AA462" s="15" t="str">
        <f t="shared" ref="AA462:AA525" si="15">TRIM($D462)</f>
        <v/>
      </c>
      <c r="AB462" s="15" t="str">
        <f>IF(LEN($AA462)=0,"N",IF(LEN($AA462)&gt;1,"Error -- Availability entered in an incorrect format",IF($AA462='Control Panel'!$F$36,$AA462,IF($AA462='Control Panel'!$F$37,$AA462,IF($AA462='Control Panel'!$F$38,$AA462,IF($AA462='Control Panel'!$F$39,$AA462,IF($AA462='Control Panel'!$F$40,$AA462,IF($AA462='Control Panel'!$F$41,$AA462,"Error -- Availability entered in an incorrect format"))))))))</f>
        <v>N</v>
      </c>
    </row>
    <row r="463" spans="1:28" s="15" customFormat="1" x14ac:dyDescent="0.25">
      <c r="A463" s="7">
        <v>451</v>
      </c>
      <c r="B463" s="6"/>
      <c r="C463" s="12"/>
      <c r="D463" s="8"/>
      <c r="E463" s="12"/>
      <c r="F463" s="216" t="str">
        <f t="shared" si="14"/>
        <v>N/A</v>
      </c>
      <c r="G463" s="6"/>
      <c r="AA463" s="15" t="str">
        <f t="shared" si="15"/>
        <v/>
      </c>
      <c r="AB463" s="15" t="str">
        <f>IF(LEN($AA463)=0,"N",IF(LEN($AA463)&gt;1,"Error -- Availability entered in an incorrect format",IF($AA463='Control Panel'!$F$36,$AA463,IF($AA463='Control Panel'!$F$37,$AA463,IF($AA463='Control Panel'!$F$38,$AA463,IF($AA463='Control Panel'!$F$39,$AA463,IF($AA463='Control Panel'!$F$40,$AA463,IF($AA463='Control Panel'!$F$41,$AA463,"Error -- Availability entered in an incorrect format"))))))))</f>
        <v>N</v>
      </c>
    </row>
    <row r="464" spans="1:28" s="15" customFormat="1" x14ac:dyDescent="0.25">
      <c r="A464" s="7">
        <v>452</v>
      </c>
      <c r="B464" s="6"/>
      <c r="C464" s="12"/>
      <c r="D464" s="8"/>
      <c r="E464" s="12"/>
      <c r="F464" s="216" t="str">
        <f t="shared" si="14"/>
        <v>N/A</v>
      </c>
      <c r="G464" s="6"/>
      <c r="AA464" s="15" t="str">
        <f t="shared" si="15"/>
        <v/>
      </c>
      <c r="AB464" s="15" t="str">
        <f>IF(LEN($AA464)=0,"N",IF(LEN($AA464)&gt;1,"Error -- Availability entered in an incorrect format",IF($AA464='Control Panel'!$F$36,$AA464,IF($AA464='Control Panel'!$F$37,$AA464,IF($AA464='Control Panel'!$F$38,$AA464,IF($AA464='Control Panel'!$F$39,$AA464,IF($AA464='Control Panel'!$F$40,$AA464,IF($AA464='Control Panel'!$F$41,$AA464,"Error -- Availability entered in an incorrect format"))))))))</f>
        <v>N</v>
      </c>
    </row>
    <row r="465" spans="1:28" s="15" customFormat="1" x14ac:dyDescent="0.25">
      <c r="A465" s="7">
        <v>453</v>
      </c>
      <c r="B465" s="6"/>
      <c r="C465" s="12"/>
      <c r="D465" s="8"/>
      <c r="E465" s="12"/>
      <c r="F465" s="216" t="str">
        <f t="shared" si="14"/>
        <v>N/A</v>
      </c>
      <c r="G465" s="6"/>
      <c r="AA465" s="15" t="str">
        <f t="shared" si="15"/>
        <v/>
      </c>
      <c r="AB465" s="15" t="str">
        <f>IF(LEN($AA465)=0,"N",IF(LEN($AA465)&gt;1,"Error -- Availability entered in an incorrect format",IF($AA465='Control Panel'!$F$36,$AA465,IF($AA465='Control Panel'!$F$37,$AA465,IF($AA465='Control Panel'!$F$38,$AA465,IF($AA465='Control Panel'!$F$39,$AA465,IF($AA465='Control Panel'!$F$40,$AA465,IF($AA465='Control Panel'!$F$41,$AA465,"Error -- Availability entered in an incorrect format"))))))))</f>
        <v>N</v>
      </c>
    </row>
    <row r="466" spans="1:28" s="15" customFormat="1" x14ac:dyDescent="0.25">
      <c r="A466" s="7">
        <v>454</v>
      </c>
      <c r="B466" s="6"/>
      <c r="C466" s="12"/>
      <c r="D466" s="8"/>
      <c r="E466" s="12"/>
      <c r="F466" s="216" t="str">
        <f t="shared" si="14"/>
        <v>N/A</v>
      </c>
      <c r="G466" s="6"/>
      <c r="AA466" s="15" t="str">
        <f t="shared" si="15"/>
        <v/>
      </c>
      <c r="AB466" s="15" t="str">
        <f>IF(LEN($AA466)=0,"N",IF(LEN($AA466)&gt;1,"Error -- Availability entered in an incorrect format",IF($AA466='Control Panel'!$F$36,$AA466,IF($AA466='Control Panel'!$F$37,$AA466,IF($AA466='Control Panel'!$F$38,$AA466,IF($AA466='Control Panel'!$F$39,$AA466,IF($AA466='Control Panel'!$F$40,$AA466,IF($AA466='Control Panel'!$F$41,$AA466,"Error -- Availability entered in an incorrect format"))))))))</f>
        <v>N</v>
      </c>
    </row>
    <row r="467" spans="1:28" s="15" customFormat="1" x14ac:dyDescent="0.25">
      <c r="A467" s="7">
        <v>455</v>
      </c>
      <c r="B467" s="6"/>
      <c r="C467" s="12"/>
      <c r="D467" s="8"/>
      <c r="E467" s="12"/>
      <c r="F467" s="216" t="str">
        <f t="shared" si="14"/>
        <v>N/A</v>
      </c>
      <c r="G467" s="6"/>
      <c r="AA467" s="15" t="str">
        <f t="shared" si="15"/>
        <v/>
      </c>
      <c r="AB467" s="15" t="str">
        <f>IF(LEN($AA467)=0,"N",IF(LEN($AA467)&gt;1,"Error -- Availability entered in an incorrect format",IF($AA467='Control Panel'!$F$36,$AA467,IF($AA467='Control Panel'!$F$37,$AA467,IF($AA467='Control Panel'!$F$38,$AA467,IF($AA467='Control Panel'!$F$39,$AA467,IF($AA467='Control Panel'!$F$40,$AA467,IF($AA467='Control Panel'!$F$41,$AA467,"Error -- Availability entered in an incorrect format"))))))))</f>
        <v>N</v>
      </c>
    </row>
    <row r="468" spans="1:28" s="15" customFormat="1" x14ac:dyDescent="0.25">
      <c r="A468" s="7">
        <v>456</v>
      </c>
      <c r="B468" s="6"/>
      <c r="C468" s="12"/>
      <c r="D468" s="8"/>
      <c r="E468" s="12"/>
      <c r="F468" s="216" t="str">
        <f t="shared" si="14"/>
        <v>N/A</v>
      </c>
      <c r="G468" s="6"/>
      <c r="AA468" s="15" t="str">
        <f t="shared" si="15"/>
        <v/>
      </c>
      <c r="AB468" s="15" t="str">
        <f>IF(LEN($AA468)=0,"N",IF(LEN($AA468)&gt;1,"Error -- Availability entered in an incorrect format",IF($AA468='Control Panel'!$F$36,$AA468,IF($AA468='Control Panel'!$F$37,$AA468,IF($AA468='Control Panel'!$F$38,$AA468,IF($AA468='Control Panel'!$F$39,$AA468,IF($AA468='Control Panel'!$F$40,$AA468,IF($AA468='Control Panel'!$F$41,$AA468,"Error -- Availability entered in an incorrect format"))))))))</f>
        <v>N</v>
      </c>
    </row>
    <row r="469" spans="1:28" s="15" customFormat="1" x14ac:dyDescent="0.25">
      <c r="A469" s="7">
        <v>457</v>
      </c>
      <c r="B469" s="6"/>
      <c r="C469" s="12"/>
      <c r="D469" s="8"/>
      <c r="E469" s="12"/>
      <c r="F469" s="216" t="str">
        <f t="shared" si="14"/>
        <v>N/A</v>
      </c>
      <c r="G469" s="6"/>
      <c r="AA469" s="15" t="str">
        <f t="shared" si="15"/>
        <v/>
      </c>
      <c r="AB469" s="15" t="str">
        <f>IF(LEN($AA469)=0,"N",IF(LEN($AA469)&gt;1,"Error -- Availability entered in an incorrect format",IF($AA469='Control Panel'!$F$36,$AA469,IF($AA469='Control Panel'!$F$37,$AA469,IF($AA469='Control Panel'!$F$38,$AA469,IF($AA469='Control Panel'!$F$39,$AA469,IF($AA469='Control Panel'!$F$40,$AA469,IF($AA469='Control Panel'!$F$41,$AA469,"Error -- Availability entered in an incorrect format"))))))))</f>
        <v>N</v>
      </c>
    </row>
    <row r="470" spans="1:28" s="15" customFormat="1" x14ac:dyDescent="0.25">
      <c r="A470" s="7">
        <v>458</v>
      </c>
      <c r="B470" s="6"/>
      <c r="C470" s="12"/>
      <c r="D470" s="8"/>
      <c r="E470" s="12"/>
      <c r="F470" s="216" t="str">
        <f t="shared" si="14"/>
        <v>N/A</v>
      </c>
      <c r="G470" s="6"/>
      <c r="AA470" s="15" t="str">
        <f t="shared" si="15"/>
        <v/>
      </c>
      <c r="AB470" s="15" t="str">
        <f>IF(LEN($AA470)=0,"N",IF(LEN($AA470)&gt;1,"Error -- Availability entered in an incorrect format",IF($AA470='Control Panel'!$F$36,$AA470,IF($AA470='Control Panel'!$F$37,$AA470,IF($AA470='Control Panel'!$F$38,$AA470,IF($AA470='Control Panel'!$F$39,$AA470,IF($AA470='Control Panel'!$F$40,$AA470,IF($AA470='Control Panel'!$F$41,$AA470,"Error -- Availability entered in an incorrect format"))))))))</f>
        <v>N</v>
      </c>
    </row>
    <row r="471" spans="1:28" s="15" customFormat="1" x14ac:dyDescent="0.25">
      <c r="A471" s="7">
        <v>459</v>
      </c>
      <c r="B471" s="6"/>
      <c r="C471" s="12"/>
      <c r="D471" s="8"/>
      <c r="E471" s="12"/>
      <c r="F471" s="216" t="str">
        <f t="shared" si="14"/>
        <v>N/A</v>
      </c>
      <c r="G471" s="6"/>
      <c r="AA471" s="15" t="str">
        <f t="shared" si="15"/>
        <v/>
      </c>
      <c r="AB471" s="15" t="str">
        <f>IF(LEN($AA471)=0,"N",IF(LEN($AA471)&gt;1,"Error -- Availability entered in an incorrect format",IF($AA471='Control Panel'!$F$36,$AA471,IF($AA471='Control Panel'!$F$37,$AA471,IF($AA471='Control Panel'!$F$38,$AA471,IF($AA471='Control Panel'!$F$39,$AA471,IF($AA471='Control Panel'!$F$40,$AA471,IF($AA471='Control Panel'!$F$41,$AA471,"Error -- Availability entered in an incorrect format"))))))))</f>
        <v>N</v>
      </c>
    </row>
    <row r="472" spans="1:28" s="15" customFormat="1" x14ac:dyDescent="0.25">
      <c r="A472" s="7">
        <v>460</v>
      </c>
      <c r="B472" s="6"/>
      <c r="C472" s="12"/>
      <c r="D472" s="8"/>
      <c r="E472" s="12"/>
      <c r="F472" s="216" t="str">
        <f t="shared" si="14"/>
        <v>N/A</v>
      </c>
      <c r="G472" s="6"/>
      <c r="AA472" s="15" t="str">
        <f t="shared" si="15"/>
        <v/>
      </c>
      <c r="AB472" s="15" t="str">
        <f>IF(LEN($AA472)=0,"N",IF(LEN($AA472)&gt;1,"Error -- Availability entered in an incorrect format",IF($AA472='Control Panel'!$F$36,$AA472,IF($AA472='Control Panel'!$F$37,$AA472,IF($AA472='Control Panel'!$F$38,$AA472,IF($AA472='Control Panel'!$F$39,$AA472,IF($AA472='Control Panel'!$F$40,$AA472,IF($AA472='Control Panel'!$F$41,$AA472,"Error -- Availability entered in an incorrect format"))))))))</f>
        <v>N</v>
      </c>
    </row>
    <row r="473" spans="1:28" s="15" customFormat="1" x14ac:dyDescent="0.25">
      <c r="A473" s="7">
        <v>461</v>
      </c>
      <c r="B473" s="6"/>
      <c r="C473" s="12"/>
      <c r="D473" s="8"/>
      <c r="E473" s="12"/>
      <c r="F473" s="216" t="str">
        <f t="shared" si="14"/>
        <v>N/A</v>
      </c>
      <c r="G473" s="6"/>
      <c r="AA473" s="15" t="str">
        <f t="shared" si="15"/>
        <v/>
      </c>
      <c r="AB473" s="15" t="str">
        <f>IF(LEN($AA473)=0,"N",IF(LEN($AA473)&gt;1,"Error -- Availability entered in an incorrect format",IF($AA473='Control Panel'!$F$36,$AA473,IF($AA473='Control Panel'!$F$37,$AA473,IF($AA473='Control Panel'!$F$38,$AA473,IF($AA473='Control Panel'!$F$39,$AA473,IF($AA473='Control Panel'!$F$40,$AA473,IF($AA473='Control Panel'!$F$41,$AA473,"Error -- Availability entered in an incorrect format"))))))))</f>
        <v>N</v>
      </c>
    </row>
    <row r="474" spans="1:28" s="15" customFormat="1" x14ac:dyDescent="0.25">
      <c r="A474" s="7">
        <v>462</v>
      </c>
      <c r="B474" s="6"/>
      <c r="C474" s="12"/>
      <c r="D474" s="8"/>
      <c r="E474" s="12"/>
      <c r="F474" s="216" t="str">
        <f t="shared" si="14"/>
        <v>N/A</v>
      </c>
      <c r="G474" s="6"/>
      <c r="AA474" s="15" t="str">
        <f t="shared" si="15"/>
        <v/>
      </c>
      <c r="AB474" s="15" t="str">
        <f>IF(LEN($AA474)=0,"N",IF(LEN($AA474)&gt;1,"Error -- Availability entered in an incorrect format",IF($AA474='Control Panel'!$F$36,$AA474,IF($AA474='Control Panel'!$F$37,$AA474,IF($AA474='Control Panel'!$F$38,$AA474,IF($AA474='Control Panel'!$F$39,$AA474,IF($AA474='Control Panel'!$F$40,$AA474,IF($AA474='Control Panel'!$F$41,$AA474,"Error -- Availability entered in an incorrect format"))))))))</f>
        <v>N</v>
      </c>
    </row>
    <row r="475" spans="1:28" s="15" customFormat="1" x14ac:dyDescent="0.25">
      <c r="A475" s="7">
        <v>463</v>
      </c>
      <c r="B475" s="6"/>
      <c r="C475" s="12"/>
      <c r="D475" s="8"/>
      <c r="E475" s="12"/>
      <c r="F475" s="216" t="str">
        <f t="shared" si="14"/>
        <v>N/A</v>
      </c>
      <c r="G475" s="6"/>
      <c r="AA475" s="15" t="str">
        <f t="shared" si="15"/>
        <v/>
      </c>
      <c r="AB475" s="15" t="str">
        <f>IF(LEN($AA475)=0,"N",IF(LEN($AA475)&gt;1,"Error -- Availability entered in an incorrect format",IF($AA475='Control Panel'!$F$36,$AA475,IF($AA475='Control Panel'!$F$37,$AA475,IF($AA475='Control Panel'!$F$38,$AA475,IF($AA475='Control Panel'!$F$39,$AA475,IF($AA475='Control Panel'!$F$40,$AA475,IF($AA475='Control Panel'!$F$41,$AA475,"Error -- Availability entered in an incorrect format"))))))))</f>
        <v>N</v>
      </c>
    </row>
    <row r="476" spans="1:28" s="15" customFormat="1" x14ac:dyDescent="0.25">
      <c r="A476" s="7">
        <v>464</v>
      </c>
      <c r="B476" s="6"/>
      <c r="C476" s="12"/>
      <c r="D476" s="8"/>
      <c r="E476" s="12"/>
      <c r="F476" s="216" t="str">
        <f t="shared" si="14"/>
        <v>N/A</v>
      </c>
      <c r="G476" s="6"/>
      <c r="AA476" s="15" t="str">
        <f t="shared" si="15"/>
        <v/>
      </c>
      <c r="AB476" s="15" t="str">
        <f>IF(LEN($AA476)=0,"N",IF(LEN($AA476)&gt;1,"Error -- Availability entered in an incorrect format",IF($AA476='Control Panel'!$F$36,$AA476,IF($AA476='Control Panel'!$F$37,$AA476,IF($AA476='Control Panel'!$F$38,$AA476,IF($AA476='Control Panel'!$F$39,$AA476,IF($AA476='Control Panel'!$F$40,$AA476,IF($AA476='Control Panel'!$F$41,$AA476,"Error -- Availability entered in an incorrect format"))))))))</f>
        <v>N</v>
      </c>
    </row>
    <row r="477" spans="1:28" s="15" customFormat="1" x14ac:dyDescent="0.25">
      <c r="A477" s="7">
        <v>465</v>
      </c>
      <c r="B477" s="6"/>
      <c r="C477" s="12"/>
      <c r="D477" s="8"/>
      <c r="E477" s="12"/>
      <c r="F477" s="216" t="str">
        <f t="shared" si="14"/>
        <v>N/A</v>
      </c>
      <c r="G477" s="6"/>
      <c r="AA477" s="15" t="str">
        <f t="shared" si="15"/>
        <v/>
      </c>
      <c r="AB477" s="15" t="str">
        <f>IF(LEN($AA477)=0,"N",IF(LEN($AA477)&gt;1,"Error -- Availability entered in an incorrect format",IF($AA477='Control Panel'!$F$36,$AA477,IF($AA477='Control Panel'!$F$37,$AA477,IF($AA477='Control Panel'!$F$38,$AA477,IF($AA477='Control Panel'!$F$39,$AA477,IF($AA477='Control Panel'!$F$40,$AA477,IF($AA477='Control Panel'!$F$41,$AA477,"Error -- Availability entered in an incorrect format"))))))))</f>
        <v>N</v>
      </c>
    </row>
    <row r="478" spans="1:28" s="15" customFormat="1" x14ac:dyDescent="0.25">
      <c r="A478" s="7">
        <v>466</v>
      </c>
      <c r="B478" s="6"/>
      <c r="C478" s="12"/>
      <c r="D478" s="8"/>
      <c r="E478" s="12"/>
      <c r="F478" s="216" t="str">
        <f t="shared" si="14"/>
        <v>N/A</v>
      </c>
      <c r="G478" s="6"/>
      <c r="AA478" s="15" t="str">
        <f t="shared" si="15"/>
        <v/>
      </c>
      <c r="AB478" s="15" t="str">
        <f>IF(LEN($AA478)=0,"N",IF(LEN($AA478)&gt;1,"Error -- Availability entered in an incorrect format",IF($AA478='Control Panel'!$F$36,$AA478,IF($AA478='Control Panel'!$F$37,$AA478,IF($AA478='Control Panel'!$F$38,$AA478,IF($AA478='Control Panel'!$F$39,$AA478,IF($AA478='Control Panel'!$F$40,$AA478,IF($AA478='Control Panel'!$F$41,$AA478,"Error -- Availability entered in an incorrect format"))))))))</f>
        <v>N</v>
      </c>
    </row>
    <row r="479" spans="1:28" s="15" customFormat="1" x14ac:dyDescent="0.25">
      <c r="A479" s="7">
        <v>467</v>
      </c>
      <c r="B479" s="6"/>
      <c r="C479" s="12"/>
      <c r="D479" s="8"/>
      <c r="E479" s="12"/>
      <c r="F479" s="216" t="str">
        <f t="shared" si="14"/>
        <v>N/A</v>
      </c>
      <c r="G479" s="6"/>
      <c r="AA479" s="15" t="str">
        <f t="shared" si="15"/>
        <v/>
      </c>
      <c r="AB479" s="15" t="str">
        <f>IF(LEN($AA479)=0,"N",IF(LEN($AA479)&gt;1,"Error -- Availability entered in an incorrect format",IF($AA479='Control Panel'!$F$36,$AA479,IF($AA479='Control Panel'!$F$37,$AA479,IF($AA479='Control Panel'!$F$38,$AA479,IF($AA479='Control Panel'!$F$39,$AA479,IF($AA479='Control Panel'!$F$40,$AA479,IF($AA479='Control Panel'!$F$41,$AA479,"Error -- Availability entered in an incorrect format"))))))))</f>
        <v>N</v>
      </c>
    </row>
    <row r="480" spans="1:28" s="15" customFormat="1" x14ac:dyDescent="0.25">
      <c r="A480" s="7">
        <v>468</v>
      </c>
      <c r="B480" s="6"/>
      <c r="C480" s="12"/>
      <c r="D480" s="8"/>
      <c r="E480" s="12"/>
      <c r="F480" s="216" t="str">
        <f t="shared" si="14"/>
        <v>N/A</v>
      </c>
      <c r="G480" s="6"/>
      <c r="AA480" s="15" t="str">
        <f t="shared" si="15"/>
        <v/>
      </c>
      <c r="AB480" s="15" t="str">
        <f>IF(LEN($AA480)=0,"N",IF(LEN($AA480)&gt;1,"Error -- Availability entered in an incorrect format",IF($AA480='Control Panel'!$F$36,$AA480,IF($AA480='Control Panel'!$F$37,$AA480,IF($AA480='Control Panel'!$F$38,$AA480,IF($AA480='Control Panel'!$F$39,$AA480,IF($AA480='Control Panel'!$F$40,$AA480,IF($AA480='Control Panel'!$F$41,$AA480,"Error -- Availability entered in an incorrect format"))))))))</f>
        <v>N</v>
      </c>
    </row>
    <row r="481" spans="1:28" s="15" customFormat="1" x14ac:dyDescent="0.25">
      <c r="A481" s="7">
        <v>469</v>
      </c>
      <c r="B481" s="6"/>
      <c r="C481" s="12"/>
      <c r="D481" s="8"/>
      <c r="E481" s="12"/>
      <c r="F481" s="216" t="str">
        <f t="shared" si="14"/>
        <v>N/A</v>
      </c>
      <c r="G481" s="6"/>
      <c r="AA481" s="15" t="str">
        <f t="shared" si="15"/>
        <v/>
      </c>
      <c r="AB481" s="15" t="str">
        <f>IF(LEN($AA481)=0,"N",IF(LEN($AA481)&gt;1,"Error -- Availability entered in an incorrect format",IF($AA481='Control Panel'!$F$36,$AA481,IF($AA481='Control Panel'!$F$37,$AA481,IF($AA481='Control Panel'!$F$38,$AA481,IF($AA481='Control Panel'!$F$39,$AA481,IF($AA481='Control Panel'!$F$40,$AA481,IF($AA481='Control Panel'!$F$41,$AA481,"Error -- Availability entered in an incorrect format"))))))))</f>
        <v>N</v>
      </c>
    </row>
    <row r="482" spans="1:28" s="15" customFormat="1" x14ac:dyDescent="0.25">
      <c r="A482" s="7">
        <v>470</v>
      </c>
      <c r="B482" s="6"/>
      <c r="C482" s="12"/>
      <c r="D482" s="8"/>
      <c r="E482" s="12"/>
      <c r="F482" s="216" t="str">
        <f t="shared" si="14"/>
        <v>N/A</v>
      </c>
      <c r="G482" s="6"/>
      <c r="AA482" s="15" t="str">
        <f t="shared" si="15"/>
        <v/>
      </c>
      <c r="AB482" s="15" t="str">
        <f>IF(LEN($AA482)=0,"N",IF(LEN($AA482)&gt;1,"Error -- Availability entered in an incorrect format",IF($AA482='Control Panel'!$F$36,$AA482,IF($AA482='Control Panel'!$F$37,$AA482,IF($AA482='Control Panel'!$F$38,$AA482,IF($AA482='Control Panel'!$F$39,$AA482,IF($AA482='Control Panel'!$F$40,$AA482,IF($AA482='Control Panel'!$F$41,$AA482,"Error -- Availability entered in an incorrect format"))))))))</f>
        <v>N</v>
      </c>
    </row>
    <row r="483" spans="1:28" s="15" customFormat="1" x14ac:dyDescent="0.25">
      <c r="A483" s="7">
        <v>471</v>
      </c>
      <c r="B483" s="6"/>
      <c r="C483" s="12"/>
      <c r="D483" s="8"/>
      <c r="E483" s="12"/>
      <c r="F483" s="216" t="str">
        <f t="shared" si="14"/>
        <v>N/A</v>
      </c>
      <c r="G483" s="6"/>
      <c r="AA483" s="15" t="str">
        <f t="shared" si="15"/>
        <v/>
      </c>
      <c r="AB483" s="15" t="str">
        <f>IF(LEN($AA483)=0,"N",IF(LEN($AA483)&gt;1,"Error -- Availability entered in an incorrect format",IF($AA483='Control Panel'!$F$36,$AA483,IF($AA483='Control Panel'!$F$37,$AA483,IF($AA483='Control Panel'!$F$38,$AA483,IF($AA483='Control Panel'!$F$39,$AA483,IF($AA483='Control Panel'!$F$40,$AA483,IF($AA483='Control Panel'!$F$41,$AA483,"Error -- Availability entered in an incorrect format"))))))))</f>
        <v>N</v>
      </c>
    </row>
    <row r="484" spans="1:28" s="15" customFormat="1" x14ac:dyDescent="0.25">
      <c r="A484" s="7">
        <v>472</v>
      </c>
      <c r="B484" s="6"/>
      <c r="C484" s="12"/>
      <c r="D484" s="8"/>
      <c r="E484" s="12"/>
      <c r="F484" s="216" t="str">
        <f t="shared" si="14"/>
        <v>N/A</v>
      </c>
      <c r="G484" s="6"/>
      <c r="AA484" s="15" t="str">
        <f t="shared" si="15"/>
        <v/>
      </c>
      <c r="AB484" s="15" t="str">
        <f>IF(LEN($AA484)=0,"N",IF(LEN($AA484)&gt;1,"Error -- Availability entered in an incorrect format",IF($AA484='Control Panel'!$F$36,$AA484,IF($AA484='Control Panel'!$F$37,$AA484,IF($AA484='Control Panel'!$F$38,$AA484,IF($AA484='Control Panel'!$F$39,$AA484,IF($AA484='Control Panel'!$F$40,$AA484,IF($AA484='Control Panel'!$F$41,$AA484,"Error -- Availability entered in an incorrect format"))))))))</f>
        <v>N</v>
      </c>
    </row>
    <row r="485" spans="1:28" s="15" customFormat="1" x14ac:dyDescent="0.25">
      <c r="A485" s="7">
        <v>473</v>
      </c>
      <c r="B485" s="6"/>
      <c r="C485" s="12"/>
      <c r="D485" s="8"/>
      <c r="E485" s="12"/>
      <c r="F485" s="216" t="str">
        <f t="shared" si="14"/>
        <v>N/A</v>
      </c>
      <c r="G485" s="6"/>
      <c r="AA485" s="15" t="str">
        <f t="shared" si="15"/>
        <v/>
      </c>
      <c r="AB485" s="15" t="str">
        <f>IF(LEN($AA485)=0,"N",IF(LEN($AA485)&gt;1,"Error -- Availability entered in an incorrect format",IF($AA485='Control Panel'!$F$36,$AA485,IF($AA485='Control Panel'!$F$37,$AA485,IF($AA485='Control Panel'!$F$38,$AA485,IF($AA485='Control Panel'!$F$39,$AA485,IF($AA485='Control Panel'!$F$40,$AA485,IF($AA485='Control Panel'!$F$41,$AA485,"Error -- Availability entered in an incorrect format"))))))))</f>
        <v>N</v>
      </c>
    </row>
    <row r="486" spans="1:28" s="15" customFormat="1" x14ac:dyDescent="0.25">
      <c r="A486" s="7">
        <v>474</v>
      </c>
      <c r="B486" s="6"/>
      <c r="C486" s="12"/>
      <c r="D486" s="8"/>
      <c r="E486" s="12"/>
      <c r="F486" s="216" t="str">
        <f t="shared" si="14"/>
        <v>N/A</v>
      </c>
      <c r="G486" s="6"/>
      <c r="AA486" s="15" t="str">
        <f t="shared" si="15"/>
        <v/>
      </c>
      <c r="AB486" s="15" t="str">
        <f>IF(LEN($AA486)=0,"N",IF(LEN($AA486)&gt;1,"Error -- Availability entered in an incorrect format",IF($AA486='Control Panel'!$F$36,$AA486,IF($AA486='Control Panel'!$F$37,$AA486,IF($AA486='Control Panel'!$F$38,$AA486,IF($AA486='Control Panel'!$F$39,$AA486,IF($AA486='Control Panel'!$F$40,$AA486,IF($AA486='Control Panel'!$F$41,$AA486,"Error -- Availability entered in an incorrect format"))))))))</f>
        <v>N</v>
      </c>
    </row>
    <row r="487" spans="1:28" s="15" customFormat="1" x14ac:dyDescent="0.25">
      <c r="A487" s="7">
        <v>475</v>
      </c>
      <c r="B487" s="6"/>
      <c r="C487" s="12"/>
      <c r="D487" s="8"/>
      <c r="E487" s="12"/>
      <c r="F487" s="216" t="str">
        <f t="shared" si="14"/>
        <v>N/A</v>
      </c>
      <c r="G487" s="6"/>
      <c r="AA487" s="15" t="str">
        <f t="shared" si="15"/>
        <v/>
      </c>
      <c r="AB487" s="15" t="str">
        <f>IF(LEN($AA487)=0,"N",IF(LEN($AA487)&gt;1,"Error -- Availability entered in an incorrect format",IF($AA487='Control Panel'!$F$36,$AA487,IF($AA487='Control Panel'!$F$37,$AA487,IF($AA487='Control Panel'!$F$38,$AA487,IF($AA487='Control Panel'!$F$39,$AA487,IF($AA487='Control Panel'!$F$40,$AA487,IF($AA487='Control Panel'!$F$41,$AA487,"Error -- Availability entered in an incorrect format"))))))))</f>
        <v>N</v>
      </c>
    </row>
    <row r="488" spans="1:28" s="15" customFormat="1" x14ac:dyDescent="0.25">
      <c r="A488" s="7">
        <v>476</v>
      </c>
      <c r="B488" s="6"/>
      <c r="C488" s="12"/>
      <c r="D488" s="8"/>
      <c r="E488" s="12"/>
      <c r="F488" s="216" t="str">
        <f t="shared" si="14"/>
        <v>N/A</v>
      </c>
      <c r="G488" s="6"/>
      <c r="AA488" s="15" t="str">
        <f t="shared" si="15"/>
        <v/>
      </c>
      <c r="AB488" s="15" t="str">
        <f>IF(LEN($AA488)=0,"N",IF(LEN($AA488)&gt;1,"Error -- Availability entered in an incorrect format",IF($AA488='Control Panel'!$F$36,$AA488,IF($AA488='Control Panel'!$F$37,$AA488,IF($AA488='Control Panel'!$F$38,$AA488,IF($AA488='Control Panel'!$F$39,$AA488,IF($AA488='Control Panel'!$F$40,$AA488,IF($AA488='Control Panel'!$F$41,$AA488,"Error -- Availability entered in an incorrect format"))))))))</f>
        <v>N</v>
      </c>
    </row>
    <row r="489" spans="1:28" s="15" customFormat="1" x14ac:dyDescent="0.25">
      <c r="A489" s="7">
        <v>477</v>
      </c>
      <c r="B489" s="6"/>
      <c r="C489" s="12"/>
      <c r="D489" s="8"/>
      <c r="E489" s="12"/>
      <c r="F489" s="216" t="str">
        <f t="shared" si="14"/>
        <v>N/A</v>
      </c>
      <c r="G489" s="6"/>
      <c r="AA489" s="15" t="str">
        <f t="shared" si="15"/>
        <v/>
      </c>
      <c r="AB489" s="15" t="str">
        <f>IF(LEN($AA489)=0,"N",IF(LEN($AA489)&gt;1,"Error -- Availability entered in an incorrect format",IF($AA489='Control Panel'!$F$36,$AA489,IF($AA489='Control Panel'!$F$37,$AA489,IF($AA489='Control Panel'!$F$38,$AA489,IF($AA489='Control Panel'!$F$39,$AA489,IF($AA489='Control Panel'!$F$40,$AA489,IF($AA489='Control Panel'!$F$41,$AA489,"Error -- Availability entered in an incorrect format"))))))))</f>
        <v>N</v>
      </c>
    </row>
    <row r="490" spans="1:28" s="15" customFormat="1" x14ac:dyDescent="0.25">
      <c r="A490" s="7">
        <v>478</v>
      </c>
      <c r="B490" s="6"/>
      <c r="C490" s="12"/>
      <c r="D490" s="8"/>
      <c r="E490" s="12"/>
      <c r="F490" s="216" t="str">
        <f t="shared" si="14"/>
        <v>N/A</v>
      </c>
      <c r="G490" s="6"/>
      <c r="AA490" s="15" t="str">
        <f t="shared" si="15"/>
        <v/>
      </c>
      <c r="AB490" s="15" t="str">
        <f>IF(LEN($AA490)=0,"N",IF(LEN($AA490)&gt;1,"Error -- Availability entered in an incorrect format",IF($AA490='Control Panel'!$F$36,$AA490,IF($AA490='Control Panel'!$F$37,$AA490,IF($AA490='Control Panel'!$F$38,$AA490,IF($AA490='Control Panel'!$F$39,$AA490,IF($AA490='Control Panel'!$F$40,$AA490,IF($AA490='Control Panel'!$F$41,$AA490,"Error -- Availability entered in an incorrect format"))))))))</f>
        <v>N</v>
      </c>
    </row>
    <row r="491" spans="1:28" s="15" customFormat="1" x14ac:dyDescent="0.25">
      <c r="A491" s="7">
        <v>479</v>
      </c>
      <c r="B491" s="6"/>
      <c r="C491" s="12"/>
      <c r="D491" s="8"/>
      <c r="E491" s="12"/>
      <c r="F491" s="216" t="str">
        <f t="shared" si="14"/>
        <v>N/A</v>
      </c>
      <c r="G491" s="6"/>
      <c r="AA491" s="15" t="str">
        <f t="shared" si="15"/>
        <v/>
      </c>
      <c r="AB491" s="15" t="str">
        <f>IF(LEN($AA491)=0,"N",IF(LEN($AA491)&gt;1,"Error -- Availability entered in an incorrect format",IF($AA491='Control Panel'!$F$36,$AA491,IF($AA491='Control Panel'!$F$37,$AA491,IF($AA491='Control Panel'!$F$38,$AA491,IF($AA491='Control Panel'!$F$39,$AA491,IF($AA491='Control Panel'!$F$40,$AA491,IF($AA491='Control Panel'!$F$41,$AA491,"Error -- Availability entered in an incorrect format"))))))))</f>
        <v>N</v>
      </c>
    </row>
    <row r="492" spans="1:28" s="15" customFormat="1" x14ac:dyDescent="0.25">
      <c r="A492" s="7">
        <v>480</v>
      </c>
      <c r="B492" s="6"/>
      <c r="C492" s="12"/>
      <c r="D492" s="8"/>
      <c r="E492" s="12"/>
      <c r="F492" s="216" t="str">
        <f t="shared" si="14"/>
        <v>N/A</v>
      </c>
      <c r="G492" s="6"/>
      <c r="AA492" s="15" t="str">
        <f t="shared" si="15"/>
        <v/>
      </c>
      <c r="AB492" s="15" t="str">
        <f>IF(LEN($AA492)=0,"N",IF(LEN($AA492)&gt;1,"Error -- Availability entered in an incorrect format",IF($AA492='Control Panel'!$F$36,$AA492,IF($AA492='Control Panel'!$F$37,$AA492,IF($AA492='Control Panel'!$F$38,$AA492,IF($AA492='Control Panel'!$F$39,$AA492,IF($AA492='Control Panel'!$F$40,$AA492,IF($AA492='Control Panel'!$F$41,$AA492,"Error -- Availability entered in an incorrect format"))))))))</f>
        <v>N</v>
      </c>
    </row>
    <row r="493" spans="1:28" s="15" customFormat="1" x14ac:dyDescent="0.25">
      <c r="A493" s="7">
        <v>481</v>
      </c>
      <c r="B493" s="6"/>
      <c r="C493" s="12"/>
      <c r="D493" s="8"/>
      <c r="E493" s="12"/>
      <c r="F493" s="216" t="str">
        <f t="shared" si="14"/>
        <v>N/A</v>
      </c>
      <c r="G493" s="6"/>
      <c r="AA493" s="15" t="str">
        <f t="shared" si="15"/>
        <v/>
      </c>
      <c r="AB493" s="15" t="str">
        <f>IF(LEN($AA493)=0,"N",IF(LEN($AA493)&gt;1,"Error -- Availability entered in an incorrect format",IF($AA493='Control Panel'!$F$36,$AA493,IF($AA493='Control Panel'!$F$37,$AA493,IF($AA493='Control Panel'!$F$38,$AA493,IF($AA493='Control Panel'!$F$39,$AA493,IF($AA493='Control Panel'!$F$40,$AA493,IF($AA493='Control Panel'!$F$41,$AA493,"Error -- Availability entered in an incorrect format"))))))))</f>
        <v>N</v>
      </c>
    </row>
    <row r="494" spans="1:28" s="15" customFormat="1" x14ac:dyDescent="0.25">
      <c r="A494" s="7">
        <v>482</v>
      </c>
      <c r="B494" s="6"/>
      <c r="C494" s="12"/>
      <c r="D494" s="8"/>
      <c r="E494" s="12"/>
      <c r="F494" s="216" t="str">
        <f t="shared" si="14"/>
        <v>N/A</v>
      </c>
      <c r="G494" s="6"/>
      <c r="AA494" s="15" t="str">
        <f t="shared" si="15"/>
        <v/>
      </c>
      <c r="AB494" s="15" t="str">
        <f>IF(LEN($AA494)=0,"N",IF(LEN($AA494)&gt;1,"Error -- Availability entered in an incorrect format",IF($AA494='Control Panel'!$F$36,$AA494,IF($AA494='Control Panel'!$F$37,$AA494,IF($AA494='Control Panel'!$F$38,$AA494,IF($AA494='Control Panel'!$F$39,$AA494,IF($AA494='Control Panel'!$F$40,$AA494,IF($AA494='Control Panel'!$F$41,$AA494,"Error -- Availability entered in an incorrect format"))))))))</f>
        <v>N</v>
      </c>
    </row>
    <row r="495" spans="1:28" s="15" customFormat="1" x14ac:dyDescent="0.25">
      <c r="A495" s="7">
        <v>483</v>
      </c>
      <c r="B495" s="6"/>
      <c r="C495" s="12"/>
      <c r="D495" s="8"/>
      <c r="E495" s="12"/>
      <c r="F495" s="216" t="str">
        <f t="shared" si="14"/>
        <v>N/A</v>
      </c>
      <c r="G495" s="6"/>
      <c r="AA495" s="15" t="str">
        <f t="shared" si="15"/>
        <v/>
      </c>
      <c r="AB495" s="15" t="str">
        <f>IF(LEN($AA495)=0,"N",IF(LEN($AA495)&gt;1,"Error -- Availability entered in an incorrect format",IF($AA495='Control Panel'!$F$36,$AA495,IF($AA495='Control Panel'!$F$37,$AA495,IF($AA495='Control Panel'!$F$38,$AA495,IF($AA495='Control Panel'!$F$39,$AA495,IF($AA495='Control Panel'!$F$40,$AA495,IF($AA495='Control Panel'!$F$41,$AA495,"Error -- Availability entered in an incorrect format"))))))))</f>
        <v>N</v>
      </c>
    </row>
    <row r="496" spans="1:28" s="15" customFormat="1" x14ac:dyDescent="0.25">
      <c r="A496" s="7">
        <v>484</v>
      </c>
      <c r="B496" s="6"/>
      <c r="C496" s="12"/>
      <c r="D496" s="8"/>
      <c r="E496" s="12"/>
      <c r="F496" s="216" t="str">
        <f t="shared" si="14"/>
        <v>N/A</v>
      </c>
      <c r="G496" s="6"/>
      <c r="AA496" s="15" t="str">
        <f t="shared" si="15"/>
        <v/>
      </c>
      <c r="AB496" s="15" t="str">
        <f>IF(LEN($AA496)=0,"N",IF(LEN($AA496)&gt;1,"Error -- Availability entered in an incorrect format",IF($AA496='Control Panel'!$F$36,$AA496,IF($AA496='Control Panel'!$F$37,$AA496,IF($AA496='Control Panel'!$F$38,$AA496,IF($AA496='Control Panel'!$F$39,$AA496,IF($AA496='Control Panel'!$F$40,$AA496,IF($AA496='Control Panel'!$F$41,$AA496,"Error -- Availability entered in an incorrect format"))))))))</f>
        <v>N</v>
      </c>
    </row>
    <row r="497" spans="1:28" s="15" customFormat="1" x14ac:dyDescent="0.25">
      <c r="A497" s="7">
        <v>485</v>
      </c>
      <c r="B497" s="6"/>
      <c r="C497" s="12"/>
      <c r="D497" s="8"/>
      <c r="E497" s="12"/>
      <c r="F497" s="216" t="str">
        <f t="shared" si="14"/>
        <v>N/A</v>
      </c>
      <c r="G497" s="6"/>
      <c r="AA497" s="15" t="str">
        <f t="shared" si="15"/>
        <v/>
      </c>
      <c r="AB497" s="15" t="str">
        <f>IF(LEN($AA497)=0,"N",IF(LEN($AA497)&gt;1,"Error -- Availability entered in an incorrect format",IF($AA497='Control Panel'!$F$36,$AA497,IF($AA497='Control Panel'!$F$37,$AA497,IF($AA497='Control Panel'!$F$38,$AA497,IF($AA497='Control Panel'!$F$39,$AA497,IF($AA497='Control Panel'!$F$40,$AA497,IF($AA497='Control Panel'!$F$41,$AA497,"Error -- Availability entered in an incorrect format"))))))))</f>
        <v>N</v>
      </c>
    </row>
    <row r="498" spans="1:28" s="15" customFormat="1" x14ac:dyDescent="0.25">
      <c r="A498" s="7">
        <v>486</v>
      </c>
      <c r="B498" s="6"/>
      <c r="C498" s="12"/>
      <c r="D498" s="8"/>
      <c r="E498" s="12"/>
      <c r="F498" s="216" t="str">
        <f t="shared" si="14"/>
        <v>N/A</v>
      </c>
      <c r="G498" s="6"/>
      <c r="AA498" s="15" t="str">
        <f t="shared" si="15"/>
        <v/>
      </c>
      <c r="AB498" s="15" t="str">
        <f>IF(LEN($AA498)=0,"N",IF(LEN($AA498)&gt;1,"Error -- Availability entered in an incorrect format",IF($AA498='Control Panel'!$F$36,$AA498,IF($AA498='Control Panel'!$F$37,$AA498,IF($AA498='Control Panel'!$F$38,$AA498,IF($AA498='Control Panel'!$F$39,$AA498,IF($AA498='Control Panel'!$F$40,$AA498,IF($AA498='Control Panel'!$F$41,$AA498,"Error -- Availability entered in an incorrect format"))))))))</f>
        <v>N</v>
      </c>
    </row>
    <row r="499" spans="1:28" s="15" customFormat="1" x14ac:dyDescent="0.25">
      <c r="A499" s="7">
        <v>487</v>
      </c>
      <c r="B499" s="6"/>
      <c r="C499" s="12"/>
      <c r="D499" s="8"/>
      <c r="E499" s="12"/>
      <c r="F499" s="216" t="str">
        <f t="shared" si="14"/>
        <v>N/A</v>
      </c>
      <c r="G499" s="6"/>
      <c r="AA499" s="15" t="str">
        <f t="shared" si="15"/>
        <v/>
      </c>
      <c r="AB499" s="15" t="str">
        <f>IF(LEN($AA499)=0,"N",IF(LEN($AA499)&gt;1,"Error -- Availability entered in an incorrect format",IF($AA499='Control Panel'!$F$36,$AA499,IF($AA499='Control Panel'!$F$37,$AA499,IF($AA499='Control Panel'!$F$38,$AA499,IF($AA499='Control Panel'!$F$39,$AA499,IF($AA499='Control Panel'!$F$40,$AA499,IF($AA499='Control Panel'!$F$41,$AA499,"Error -- Availability entered in an incorrect format"))))))))</f>
        <v>N</v>
      </c>
    </row>
    <row r="500" spans="1:28" s="15" customFormat="1" x14ac:dyDescent="0.25">
      <c r="A500" s="7">
        <v>488</v>
      </c>
      <c r="B500" s="6"/>
      <c r="C500" s="12"/>
      <c r="D500" s="8"/>
      <c r="E500" s="12"/>
      <c r="F500" s="216" t="str">
        <f t="shared" si="14"/>
        <v>N/A</v>
      </c>
      <c r="G500" s="6"/>
      <c r="AA500" s="15" t="str">
        <f t="shared" si="15"/>
        <v/>
      </c>
      <c r="AB500" s="15" t="str">
        <f>IF(LEN($AA500)=0,"N",IF(LEN($AA500)&gt;1,"Error -- Availability entered in an incorrect format",IF($AA500='Control Panel'!$F$36,$AA500,IF($AA500='Control Panel'!$F$37,$AA500,IF($AA500='Control Panel'!$F$38,$AA500,IF($AA500='Control Panel'!$F$39,$AA500,IF($AA500='Control Panel'!$F$40,$AA500,IF($AA500='Control Panel'!$F$41,$AA500,"Error -- Availability entered in an incorrect format"))))))))</f>
        <v>N</v>
      </c>
    </row>
    <row r="501" spans="1:28" s="15" customFormat="1" x14ac:dyDescent="0.25">
      <c r="A501" s="7">
        <v>489</v>
      </c>
      <c r="B501" s="6"/>
      <c r="C501" s="12"/>
      <c r="D501" s="8"/>
      <c r="E501" s="12"/>
      <c r="F501" s="216" t="str">
        <f t="shared" si="14"/>
        <v>N/A</v>
      </c>
      <c r="G501" s="6"/>
      <c r="AA501" s="15" t="str">
        <f t="shared" si="15"/>
        <v/>
      </c>
      <c r="AB501" s="15" t="str">
        <f>IF(LEN($AA501)=0,"N",IF(LEN($AA501)&gt;1,"Error -- Availability entered in an incorrect format",IF($AA501='Control Panel'!$F$36,$AA501,IF($AA501='Control Panel'!$F$37,$AA501,IF($AA501='Control Panel'!$F$38,$AA501,IF($AA501='Control Panel'!$F$39,$AA501,IF($AA501='Control Panel'!$F$40,$AA501,IF($AA501='Control Panel'!$F$41,$AA501,"Error -- Availability entered in an incorrect format"))))))))</f>
        <v>N</v>
      </c>
    </row>
    <row r="502" spans="1:28" s="15" customFormat="1" x14ac:dyDescent="0.25">
      <c r="A502" s="7">
        <v>490</v>
      </c>
      <c r="B502" s="6"/>
      <c r="C502" s="12"/>
      <c r="D502" s="8"/>
      <c r="E502" s="12"/>
      <c r="F502" s="216" t="str">
        <f t="shared" si="14"/>
        <v>N/A</v>
      </c>
      <c r="G502" s="6"/>
      <c r="AA502" s="15" t="str">
        <f t="shared" si="15"/>
        <v/>
      </c>
      <c r="AB502" s="15" t="str">
        <f>IF(LEN($AA502)=0,"N",IF(LEN($AA502)&gt;1,"Error -- Availability entered in an incorrect format",IF($AA502='Control Panel'!$F$36,$AA502,IF($AA502='Control Panel'!$F$37,$AA502,IF($AA502='Control Panel'!$F$38,$AA502,IF($AA502='Control Panel'!$F$39,$AA502,IF($AA502='Control Panel'!$F$40,$AA502,IF($AA502='Control Panel'!$F$41,$AA502,"Error -- Availability entered in an incorrect format"))))))))</f>
        <v>N</v>
      </c>
    </row>
    <row r="503" spans="1:28" s="15" customFormat="1" x14ac:dyDescent="0.25">
      <c r="A503" s="7">
        <v>491</v>
      </c>
      <c r="B503" s="6"/>
      <c r="C503" s="12"/>
      <c r="D503" s="8"/>
      <c r="E503" s="12"/>
      <c r="F503" s="216" t="str">
        <f t="shared" si="14"/>
        <v>N/A</v>
      </c>
      <c r="G503" s="6"/>
      <c r="AA503" s="15" t="str">
        <f t="shared" si="15"/>
        <v/>
      </c>
      <c r="AB503" s="15" t="str">
        <f>IF(LEN($AA503)=0,"N",IF(LEN($AA503)&gt;1,"Error -- Availability entered in an incorrect format",IF($AA503='Control Panel'!$F$36,$AA503,IF($AA503='Control Panel'!$F$37,$AA503,IF($AA503='Control Panel'!$F$38,$AA503,IF($AA503='Control Panel'!$F$39,$AA503,IF($AA503='Control Panel'!$F$40,$AA503,IF($AA503='Control Panel'!$F$41,$AA503,"Error -- Availability entered in an incorrect format"))))))))</f>
        <v>N</v>
      </c>
    </row>
    <row r="504" spans="1:28" s="15" customFormat="1" x14ac:dyDescent="0.25">
      <c r="A504" s="7">
        <v>492</v>
      </c>
      <c r="B504" s="6"/>
      <c r="C504" s="12"/>
      <c r="D504" s="8"/>
      <c r="E504" s="12"/>
      <c r="F504" s="216" t="str">
        <f t="shared" si="14"/>
        <v>N/A</v>
      </c>
      <c r="G504" s="6"/>
      <c r="AA504" s="15" t="str">
        <f t="shared" si="15"/>
        <v/>
      </c>
      <c r="AB504" s="15" t="str">
        <f>IF(LEN($AA504)=0,"N",IF(LEN($AA504)&gt;1,"Error -- Availability entered in an incorrect format",IF($AA504='Control Panel'!$F$36,$AA504,IF($AA504='Control Panel'!$F$37,$AA504,IF($AA504='Control Panel'!$F$38,$AA504,IF($AA504='Control Panel'!$F$39,$AA504,IF($AA504='Control Panel'!$F$40,$AA504,IF($AA504='Control Panel'!$F$41,$AA504,"Error -- Availability entered in an incorrect format"))))))))</f>
        <v>N</v>
      </c>
    </row>
    <row r="505" spans="1:28" s="15" customFormat="1" x14ac:dyDescent="0.25">
      <c r="A505" s="7">
        <v>493</v>
      </c>
      <c r="B505" s="6"/>
      <c r="C505" s="12"/>
      <c r="D505" s="8"/>
      <c r="E505" s="12"/>
      <c r="F505" s="216" t="str">
        <f t="shared" si="14"/>
        <v>N/A</v>
      </c>
      <c r="G505" s="6"/>
      <c r="AA505" s="15" t="str">
        <f t="shared" si="15"/>
        <v/>
      </c>
      <c r="AB505" s="15" t="str">
        <f>IF(LEN($AA505)=0,"N",IF(LEN($AA505)&gt;1,"Error -- Availability entered in an incorrect format",IF($AA505='Control Panel'!$F$36,$AA505,IF($AA505='Control Panel'!$F$37,$AA505,IF($AA505='Control Panel'!$F$38,$AA505,IF($AA505='Control Panel'!$F$39,$AA505,IF($AA505='Control Panel'!$F$40,$AA505,IF($AA505='Control Panel'!$F$41,$AA505,"Error -- Availability entered in an incorrect format"))))))))</f>
        <v>N</v>
      </c>
    </row>
    <row r="506" spans="1:28" s="15" customFormat="1" x14ac:dyDescent="0.25">
      <c r="A506" s="7">
        <v>494</v>
      </c>
      <c r="B506" s="6"/>
      <c r="C506" s="12"/>
      <c r="D506" s="8"/>
      <c r="E506" s="12"/>
      <c r="F506" s="216" t="str">
        <f t="shared" si="14"/>
        <v>N/A</v>
      </c>
      <c r="G506" s="6"/>
      <c r="AA506" s="15" t="str">
        <f t="shared" si="15"/>
        <v/>
      </c>
      <c r="AB506" s="15" t="str">
        <f>IF(LEN($AA506)=0,"N",IF(LEN($AA506)&gt;1,"Error -- Availability entered in an incorrect format",IF($AA506='Control Panel'!$F$36,$AA506,IF($AA506='Control Panel'!$F$37,$AA506,IF($AA506='Control Panel'!$F$38,$AA506,IF($AA506='Control Panel'!$F$39,$AA506,IF($AA506='Control Panel'!$F$40,$AA506,IF($AA506='Control Panel'!$F$41,$AA506,"Error -- Availability entered in an incorrect format"))))))))</f>
        <v>N</v>
      </c>
    </row>
    <row r="507" spans="1:28" s="15" customFormat="1" x14ac:dyDescent="0.25">
      <c r="A507" s="7">
        <v>495</v>
      </c>
      <c r="B507" s="6"/>
      <c r="C507" s="12"/>
      <c r="D507" s="8"/>
      <c r="E507" s="12"/>
      <c r="F507" s="216" t="str">
        <f t="shared" si="14"/>
        <v>N/A</v>
      </c>
      <c r="G507" s="6"/>
      <c r="AA507" s="15" t="str">
        <f t="shared" si="15"/>
        <v/>
      </c>
      <c r="AB507" s="15" t="str">
        <f>IF(LEN($AA507)=0,"N",IF(LEN($AA507)&gt;1,"Error -- Availability entered in an incorrect format",IF($AA507='Control Panel'!$F$36,$AA507,IF($AA507='Control Panel'!$F$37,$AA507,IF($AA507='Control Panel'!$F$38,$AA507,IF($AA507='Control Panel'!$F$39,$AA507,IF($AA507='Control Panel'!$F$40,$AA507,IF($AA507='Control Panel'!$F$41,$AA507,"Error -- Availability entered in an incorrect format"))))))))</f>
        <v>N</v>
      </c>
    </row>
    <row r="508" spans="1:28" s="15" customFormat="1" x14ac:dyDescent="0.25">
      <c r="A508" s="7">
        <v>496</v>
      </c>
      <c r="B508" s="6"/>
      <c r="C508" s="12"/>
      <c r="D508" s="8"/>
      <c r="E508" s="12"/>
      <c r="F508" s="216" t="str">
        <f t="shared" si="14"/>
        <v>N/A</v>
      </c>
      <c r="G508" s="6"/>
      <c r="AA508" s="15" t="str">
        <f t="shared" si="15"/>
        <v/>
      </c>
      <c r="AB508" s="15" t="str">
        <f>IF(LEN($AA508)=0,"N",IF(LEN($AA508)&gt;1,"Error -- Availability entered in an incorrect format",IF($AA508='Control Panel'!$F$36,$AA508,IF($AA508='Control Panel'!$F$37,$AA508,IF($AA508='Control Panel'!$F$38,$AA508,IF($AA508='Control Panel'!$F$39,$AA508,IF($AA508='Control Panel'!$F$40,$AA508,IF($AA508='Control Panel'!$F$41,$AA508,"Error -- Availability entered in an incorrect format"))))))))</f>
        <v>N</v>
      </c>
    </row>
    <row r="509" spans="1:28" s="15" customFormat="1" x14ac:dyDescent="0.25">
      <c r="A509" s="7">
        <v>497</v>
      </c>
      <c r="B509" s="6"/>
      <c r="C509" s="12"/>
      <c r="D509" s="8"/>
      <c r="E509" s="12"/>
      <c r="F509" s="216" t="str">
        <f t="shared" si="14"/>
        <v>N/A</v>
      </c>
      <c r="G509" s="6"/>
      <c r="AA509" s="15" t="str">
        <f t="shared" si="15"/>
        <v/>
      </c>
      <c r="AB509" s="15" t="str">
        <f>IF(LEN($AA509)=0,"N",IF(LEN($AA509)&gt;1,"Error -- Availability entered in an incorrect format",IF($AA509='Control Panel'!$F$36,$AA509,IF($AA509='Control Panel'!$F$37,$AA509,IF($AA509='Control Panel'!$F$38,$AA509,IF($AA509='Control Panel'!$F$39,$AA509,IF($AA509='Control Panel'!$F$40,$AA509,IF($AA509='Control Panel'!$F$41,$AA509,"Error -- Availability entered in an incorrect format"))))))))</f>
        <v>N</v>
      </c>
    </row>
    <row r="510" spans="1:28" s="15" customFormat="1" x14ac:dyDescent="0.25">
      <c r="A510" s="7">
        <v>498</v>
      </c>
      <c r="B510" s="6"/>
      <c r="C510" s="12"/>
      <c r="D510" s="8"/>
      <c r="E510" s="12"/>
      <c r="F510" s="216" t="str">
        <f t="shared" si="14"/>
        <v>N/A</v>
      </c>
      <c r="G510" s="6"/>
      <c r="AA510" s="15" t="str">
        <f t="shared" si="15"/>
        <v/>
      </c>
      <c r="AB510" s="15" t="str">
        <f>IF(LEN($AA510)=0,"N",IF(LEN($AA510)&gt;1,"Error -- Availability entered in an incorrect format",IF($AA510='Control Panel'!$F$36,$AA510,IF($AA510='Control Panel'!$F$37,$AA510,IF($AA510='Control Panel'!$F$38,$AA510,IF($AA510='Control Panel'!$F$39,$AA510,IF($AA510='Control Panel'!$F$40,$AA510,IF($AA510='Control Panel'!$F$41,$AA510,"Error -- Availability entered in an incorrect format"))))))))</f>
        <v>N</v>
      </c>
    </row>
    <row r="511" spans="1:28" s="15" customFormat="1" x14ac:dyDescent="0.25">
      <c r="A511" s="7">
        <v>499</v>
      </c>
      <c r="B511" s="6"/>
      <c r="C511" s="12"/>
      <c r="D511" s="8"/>
      <c r="E511" s="12"/>
      <c r="F511" s="216" t="str">
        <f t="shared" si="14"/>
        <v>N/A</v>
      </c>
      <c r="G511" s="6"/>
      <c r="AA511" s="15" t="str">
        <f t="shared" si="15"/>
        <v/>
      </c>
      <c r="AB511" s="15" t="str">
        <f>IF(LEN($AA511)=0,"N",IF(LEN($AA511)&gt;1,"Error -- Availability entered in an incorrect format",IF($AA511='Control Panel'!$F$36,$AA511,IF($AA511='Control Panel'!$F$37,$AA511,IF($AA511='Control Panel'!$F$38,$AA511,IF($AA511='Control Panel'!$F$39,$AA511,IF($AA511='Control Panel'!$F$40,$AA511,IF($AA511='Control Panel'!$F$41,$AA511,"Error -- Availability entered in an incorrect format"))))))))</f>
        <v>N</v>
      </c>
    </row>
    <row r="512" spans="1:28" s="15" customFormat="1" x14ac:dyDescent="0.25">
      <c r="A512" s="7">
        <v>500</v>
      </c>
      <c r="B512" s="6"/>
      <c r="C512" s="12"/>
      <c r="D512" s="8"/>
      <c r="E512" s="12"/>
      <c r="F512" s="216" t="str">
        <f t="shared" si="14"/>
        <v>N/A</v>
      </c>
      <c r="G512" s="6"/>
      <c r="AA512" s="15" t="str">
        <f t="shared" si="15"/>
        <v/>
      </c>
      <c r="AB512" s="15" t="str">
        <f>IF(LEN($AA512)=0,"N",IF(LEN($AA512)&gt;1,"Error -- Availability entered in an incorrect format",IF($AA512='Control Panel'!$F$36,$AA512,IF($AA512='Control Panel'!$F$37,$AA512,IF($AA512='Control Panel'!$F$38,$AA512,IF($AA512='Control Panel'!$F$39,$AA512,IF($AA512='Control Panel'!$F$40,$AA512,IF($AA512='Control Panel'!$F$41,$AA512,"Error -- Availability entered in an incorrect format"))))))))</f>
        <v>N</v>
      </c>
    </row>
    <row r="513" spans="1:28" s="15" customFormat="1" x14ac:dyDescent="0.25">
      <c r="A513" s="7">
        <v>501</v>
      </c>
      <c r="B513" s="6"/>
      <c r="C513" s="12"/>
      <c r="D513" s="8"/>
      <c r="E513" s="12"/>
      <c r="F513" s="216" t="str">
        <f t="shared" si="14"/>
        <v>N/A</v>
      </c>
      <c r="G513" s="6"/>
      <c r="AA513" s="15" t="str">
        <f t="shared" si="15"/>
        <v/>
      </c>
      <c r="AB513" s="15" t="str">
        <f>IF(LEN($AA513)=0,"N",IF(LEN($AA513)&gt;1,"Error -- Availability entered in an incorrect format",IF($AA513='Control Panel'!$F$36,$AA513,IF($AA513='Control Panel'!$F$37,$AA513,IF($AA513='Control Panel'!$F$38,$AA513,IF($AA513='Control Panel'!$F$39,$AA513,IF($AA513='Control Panel'!$F$40,$AA513,IF($AA513='Control Panel'!$F$41,$AA513,"Error -- Availability entered in an incorrect format"))))))))</f>
        <v>N</v>
      </c>
    </row>
    <row r="514" spans="1:28" s="15" customFormat="1" x14ac:dyDescent="0.25">
      <c r="A514" s="7">
        <v>502</v>
      </c>
      <c r="B514" s="6"/>
      <c r="C514" s="12"/>
      <c r="D514" s="8"/>
      <c r="E514" s="12"/>
      <c r="F514" s="216" t="str">
        <f t="shared" si="14"/>
        <v>N/A</v>
      </c>
      <c r="G514" s="6"/>
      <c r="AA514" s="15" t="str">
        <f t="shared" si="15"/>
        <v/>
      </c>
      <c r="AB514" s="15" t="str">
        <f>IF(LEN($AA514)=0,"N",IF(LEN($AA514)&gt;1,"Error -- Availability entered in an incorrect format",IF($AA514='Control Panel'!$F$36,$AA514,IF($AA514='Control Panel'!$F$37,$AA514,IF($AA514='Control Panel'!$F$38,$AA514,IF($AA514='Control Panel'!$F$39,$AA514,IF($AA514='Control Panel'!$F$40,$AA514,IF($AA514='Control Panel'!$F$41,$AA514,"Error -- Availability entered in an incorrect format"))))))))</f>
        <v>N</v>
      </c>
    </row>
    <row r="515" spans="1:28" s="15" customFormat="1" x14ac:dyDescent="0.25">
      <c r="A515" s="7">
        <v>503</v>
      </c>
      <c r="B515" s="6"/>
      <c r="C515" s="12"/>
      <c r="D515" s="8"/>
      <c r="E515" s="12"/>
      <c r="F515" s="216" t="str">
        <f t="shared" si="14"/>
        <v>N/A</v>
      </c>
      <c r="G515" s="6"/>
      <c r="AA515" s="15" t="str">
        <f t="shared" si="15"/>
        <v/>
      </c>
      <c r="AB515" s="15" t="str">
        <f>IF(LEN($AA515)=0,"N",IF(LEN($AA515)&gt;1,"Error -- Availability entered in an incorrect format",IF($AA515='Control Panel'!$F$36,$AA515,IF($AA515='Control Panel'!$F$37,$AA515,IF($AA515='Control Panel'!$F$38,$AA515,IF($AA515='Control Panel'!$F$39,$AA515,IF($AA515='Control Panel'!$F$40,$AA515,IF($AA515='Control Panel'!$F$41,$AA515,"Error -- Availability entered in an incorrect format"))))))))</f>
        <v>N</v>
      </c>
    </row>
    <row r="516" spans="1:28" s="15" customFormat="1" x14ac:dyDescent="0.25">
      <c r="A516" s="7">
        <v>504</v>
      </c>
      <c r="B516" s="6"/>
      <c r="C516" s="12"/>
      <c r="D516" s="8"/>
      <c r="E516" s="12"/>
      <c r="F516" s="216" t="str">
        <f t="shared" si="14"/>
        <v>N/A</v>
      </c>
      <c r="G516" s="6"/>
      <c r="AA516" s="15" t="str">
        <f t="shared" si="15"/>
        <v/>
      </c>
      <c r="AB516" s="15" t="str">
        <f>IF(LEN($AA516)=0,"N",IF(LEN($AA516)&gt;1,"Error -- Availability entered in an incorrect format",IF($AA516='Control Panel'!$F$36,$AA516,IF($AA516='Control Panel'!$F$37,$AA516,IF($AA516='Control Panel'!$F$38,$AA516,IF($AA516='Control Panel'!$F$39,$AA516,IF($AA516='Control Panel'!$F$40,$AA516,IF($AA516='Control Panel'!$F$41,$AA516,"Error -- Availability entered in an incorrect format"))))))))</f>
        <v>N</v>
      </c>
    </row>
    <row r="517" spans="1:28" s="15" customFormat="1" x14ac:dyDescent="0.25">
      <c r="A517" s="7">
        <v>505</v>
      </c>
      <c r="B517" s="6"/>
      <c r="C517" s="12"/>
      <c r="D517" s="8"/>
      <c r="E517" s="12"/>
      <c r="F517" s="216" t="str">
        <f t="shared" si="14"/>
        <v>N/A</v>
      </c>
      <c r="G517" s="6"/>
      <c r="AA517" s="15" t="str">
        <f t="shared" si="15"/>
        <v/>
      </c>
      <c r="AB517" s="15" t="str">
        <f>IF(LEN($AA517)=0,"N",IF(LEN($AA517)&gt;1,"Error -- Availability entered in an incorrect format",IF($AA517='Control Panel'!$F$36,$AA517,IF($AA517='Control Panel'!$F$37,$AA517,IF($AA517='Control Panel'!$F$38,$AA517,IF($AA517='Control Panel'!$F$39,$AA517,IF($AA517='Control Panel'!$F$40,$AA517,IF($AA517='Control Panel'!$F$41,$AA517,"Error -- Availability entered in an incorrect format"))))))))</f>
        <v>N</v>
      </c>
    </row>
    <row r="518" spans="1:28" s="15" customFormat="1" x14ac:dyDescent="0.25">
      <c r="A518" s="7">
        <v>506</v>
      </c>
      <c r="B518" s="6"/>
      <c r="C518" s="12"/>
      <c r="D518" s="8"/>
      <c r="E518" s="12"/>
      <c r="F518" s="216" t="str">
        <f t="shared" si="14"/>
        <v>N/A</v>
      </c>
      <c r="G518" s="6"/>
      <c r="AA518" s="15" t="str">
        <f t="shared" si="15"/>
        <v/>
      </c>
      <c r="AB518" s="15" t="str">
        <f>IF(LEN($AA518)=0,"N",IF(LEN($AA518)&gt;1,"Error -- Availability entered in an incorrect format",IF($AA518='Control Panel'!$F$36,$AA518,IF($AA518='Control Panel'!$F$37,$AA518,IF($AA518='Control Panel'!$F$38,$AA518,IF($AA518='Control Panel'!$F$39,$AA518,IF($AA518='Control Panel'!$F$40,$AA518,IF($AA518='Control Panel'!$F$41,$AA518,"Error -- Availability entered in an incorrect format"))))))))</f>
        <v>N</v>
      </c>
    </row>
    <row r="519" spans="1:28" s="15" customFormat="1" x14ac:dyDescent="0.25">
      <c r="A519" s="7">
        <v>507</v>
      </c>
      <c r="B519" s="6"/>
      <c r="C519" s="12"/>
      <c r="D519" s="8"/>
      <c r="E519" s="12"/>
      <c r="F519" s="216" t="str">
        <f t="shared" si="14"/>
        <v>N/A</v>
      </c>
      <c r="G519" s="6"/>
      <c r="AA519" s="15" t="str">
        <f t="shared" si="15"/>
        <v/>
      </c>
      <c r="AB519" s="15" t="str">
        <f>IF(LEN($AA519)=0,"N",IF(LEN($AA519)&gt;1,"Error -- Availability entered in an incorrect format",IF($AA519='Control Panel'!$F$36,$AA519,IF($AA519='Control Panel'!$F$37,$AA519,IF($AA519='Control Panel'!$F$38,$AA519,IF($AA519='Control Panel'!$F$39,$AA519,IF($AA519='Control Panel'!$F$40,$AA519,IF($AA519='Control Panel'!$F$41,$AA519,"Error -- Availability entered in an incorrect format"))))))))</f>
        <v>N</v>
      </c>
    </row>
    <row r="520" spans="1:28" s="15" customFormat="1" x14ac:dyDescent="0.25">
      <c r="A520" s="7">
        <v>508</v>
      </c>
      <c r="B520" s="6"/>
      <c r="C520" s="12"/>
      <c r="D520" s="8"/>
      <c r="E520" s="12"/>
      <c r="F520" s="216" t="str">
        <f t="shared" si="14"/>
        <v>N/A</v>
      </c>
      <c r="G520" s="6"/>
      <c r="AA520" s="15" t="str">
        <f t="shared" si="15"/>
        <v/>
      </c>
      <c r="AB520" s="15" t="str">
        <f>IF(LEN($AA520)=0,"N",IF(LEN($AA520)&gt;1,"Error -- Availability entered in an incorrect format",IF($AA520='Control Panel'!$F$36,$AA520,IF($AA520='Control Panel'!$F$37,$AA520,IF($AA520='Control Panel'!$F$38,$AA520,IF($AA520='Control Panel'!$F$39,$AA520,IF($AA520='Control Panel'!$F$40,$AA520,IF($AA520='Control Panel'!$F$41,$AA520,"Error -- Availability entered in an incorrect format"))))))))</f>
        <v>N</v>
      </c>
    </row>
    <row r="521" spans="1:28" s="15" customFormat="1" x14ac:dyDescent="0.25">
      <c r="A521" s="7">
        <v>509</v>
      </c>
      <c r="B521" s="6"/>
      <c r="C521" s="12"/>
      <c r="D521" s="8"/>
      <c r="E521" s="12"/>
      <c r="F521" s="216" t="str">
        <f t="shared" si="14"/>
        <v>N/A</v>
      </c>
      <c r="G521" s="6"/>
      <c r="AA521" s="15" t="str">
        <f t="shared" si="15"/>
        <v/>
      </c>
      <c r="AB521" s="15" t="str">
        <f>IF(LEN($AA521)=0,"N",IF(LEN($AA521)&gt;1,"Error -- Availability entered in an incorrect format",IF($AA521='Control Panel'!$F$36,$AA521,IF($AA521='Control Panel'!$F$37,$AA521,IF($AA521='Control Panel'!$F$38,$AA521,IF($AA521='Control Panel'!$F$39,$AA521,IF($AA521='Control Panel'!$F$40,$AA521,IF($AA521='Control Panel'!$F$41,$AA521,"Error -- Availability entered in an incorrect format"))))))))</f>
        <v>N</v>
      </c>
    </row>
    <row r="522" spans="1:28" s="15" customFormat="1" x14ac:dyDescent="0.25">
      <c r="A522" s="7">
        <v>510</v>
      </c>
      <c r="B522" s="6"/>
      <c r="C522" s="12"/>
      <c r="D522" s="8"/>
      <c r="E522" s="12"/>
      <c r="F522" s="216" t="str">
        <f t="shared" si="14"/>
        <v>N/A</v>
      </c>
      <c r="G522" s="6"/>
      <c r="AA522" s="15" t="str">
        <f t="shared" si="15"/>
        <v/>
      </c>
      <c r="AB522" s="15" t="str">
        <f>IF(LEN($AA522)=0,"N",IF(LEN($AA522)&gt;1,"Error -- Availability entered in an incorrect format",IF($AA522='Control Panel'!$F$36,$AA522,IF($AA522='Control Panel'!$F$37,$AA522,IF($AA522='Control Panel'!$F$38,$AA522,IF($AA522='Control Panel'!$F$39,$AA522,IF($AA522='Control Panel'!$F$40,$AA522,IF($AA522='Control Panel'!$F$41,$AA522,"Error -- Availability entered in an incorrect format"))))))))</f>
        <v>N</v>
      </c>
    </row>
    <row r="523" spans="1:28" s="15" customFormat="1" x14ac:dyDescent="0.25">
      <c r="A523" s="7">
        <v>511</v>
      </c>
      <c r="B523" s="6"/>
      <c r="C523" s="12"/>
      <c r="D523" s="8"/>
      <c r="E523" s="12"/>
      <c r="F523" s="216" t="str">
        <f t="shared" si="14"/>
        <v>N/A</v>
      </c>
      <c r="G523" s="6"/>
      <c r="AA523" s="15" t="str">
        <f t="shared" si="15"/>
        <v/>
      </c>
      <c r="AB523" s="15" t="str">
        <f>IF(LEN($AA523)=0,"N",IF(LEN($AA523)&gt;1,"Error -- Availability entered in an incorrect format",IF($AA523='Control Panel'!$F$36,$AA523,IF($AA523='Control Panel'!$F$37,$AA523,IF($AA523='Control Panel'!$F$38,$AA523,IF($AA523='Control Panel'!$F$39,$AA523,IF($AA523='Control Panel'!$F$40,$AA523,IF($AA523='Control Panel'!$F$41,$AA523,"Error -- Availability entered in an incorrect format"))))))))</f>
        <v>N</v>
      </c>
    </row>
    <row r="524" spans="1:28" s="15" customFormat="1" x14ac:dyDescent="0.25">
      <c r="A524" s="7">
        <v>512</v>
      </c>
      <c r="B524" s="6"/>
      <c r="C524" s="12"/>
      <c r="D524" s="8"/>
      <c r="E524" s="12"/>
      <c r="F524" s="216" t="str">
        <f t="shared" si="14"/>
        <v>N/A</v>
      </c>
      <c r="G524" s="6"/>
      <c r="AA524" s="15" t="str">
        <f t="shared" si="15"/>
        <v/>
      </c>
      <c r="AB524" s="15" t="str">
        <f>IF(LEN($AA524)=0,"N",IF(LEN($AA524)&gt;1,"Error -- Availability entered in an incorrect format",IF($AA524='Control Panel'!$F$36,$AA524,IF($AA524='Control Panel'!$F$37,$AA524,IF($AA524='Control Panel'!$F$38,$AA524,IF($AA524='Control Panel'!$F$39,$AA524,IF($AA524='Control Panel'!$F$40,$AA524,IF($AA524='Control Panel'!$F$41,$AA524,"Error -- Availability entered in an incorrect format"))))))))</f>
        <v>N</v>
      </c>
    </row>
    <row r="525" spans="1:28" s="15" customFormat="1" x14ac:dyDescent="0.25">
      <c r="A525" s="7">
        <v>513</v>
      </c>
      <c r="B525" s="6"/>
      <c r="C525" s="12"/>
      <c r="D525" s="8"/>
      <c r="E525" s="12"/>
      <c r="F525" s="216" t="str">
        <f t="shared" si="14"/>
        <v>N/A</v>
      </c>
      <c r="G525" s="6"/>
      <c r="AA525" s="15" t="str">
        <f t="shared" si="15"/>
        <v/>
      </c>
      <c r="AB525" s="15" t="str">
        <f>IF(LEN($AA525)=0,"N",IF(LEN($AA525)&gt;1,"Error -- Availability entered in an incorrect format",IF($AA525='Control Panel'!$F$36,$AA525,IF($AA525='Control Panel'!$F$37,$AA525,IF($AA525='Control Panel'!$F$38,$AA525,IF($AA525='Control Panel'!$F$39,$AA525,IF($AA525='Control Panel'!$F$40,$AA525,IF($AA525='Control Panel'!$F$41,$AA525,"Error -- Availability entered in an incorrect format"))))))))</f>
        <v>N</v>
      </c>
    </row>
    <row r="526" spans="1:28" s="15" customFormat="1" x14ac:dyDescent="0.25">
      <c r="A526" s="7">
        <v>514</v>
      </c>
      <c r="B526" s="6"/>
      <c r="C526" s="12"/>
      <c r="D526" s="8"/>
      <c r="E526" s="12"/>
      <c r="F526" s="216" t="str">
        <f t="shared" ref="F526:F589" si="16">IF($D$10=$A$9,"N/A",$D$10)</f>
        <v>N/A</v>
      </c>
      <c r="G526" s="6"/>
      <c r="AA526" s="15" t="str">
        <f t="shared" ref="AA526:AA589" si="17">TRIM($D526)</f>
        <v/>
      </c>
      <c r="AB526" s="15" t="str">
        <f>IF(LEN($AA526)=0,"N",IF(LEN($AA526)&gt;1,"Error -- Availability entered in an incorrect format",IF($AA526='Control Panel'!$F$36,$AA526,IF($AA526='Control Panel'!$F$37,$AA526,IF($AA526='Control Panel'!$F$38,$AA526,IF($AA526='Control Panel'!$F$39,$AA526,IF($AA526='Control Panel'!$F$40,$AA526,IF($AA526='Control Panel'!$F$41,$AA526,"Error -- Availability entered in an incorrect format"))))))))</f>
        <v>N</v>
      </c>
    </row>
    <row r="527" spans="1:28" s="15" customFormat="1" x14ac:dyDescent="0.25">
      <c r="A527" s="7">
        <v>515</v>
      </c>
      <c r="B527" s="6"/>
      <c r="C527" s="12"/>
      <c r="D527" s="8"/>
      <c r="E527" s="12"/>
      <c r="F527" s="216" t="str">
        <f t="shared" si="16"/>
        <v>N/A</v>
      </c>
      <c r="G527" s="6"/>
      <c r="AA527" s="15" t="str">
        <f t="shared" si="17"/>
        <v/>
      </c>
      <c r="AB527" s="15" t="str">
        <f>IF(LEN($AA527)=0,"N",IF(LEN($AA527)&gt;1,"Error -- Availability entered in an incorrect format",IF($AA527='Control Panel'!$F$36,$AA527,IF($AA527='Control Panel'!$F$37,$AA527,IF($AA527='Control Panel'!$F$38,$AA527,IF($AA527='Control Panel'!$F$39,$AA527,IF($AA527='Control Panel'!$F$40,$AA527,IF($AA527='Control Panel'!$F$41,$AA527,"Error -- Availability entered in an incorrect format"))))))))</f>
        <v>N</v>
      </c>
    </row>
    <row r="528" spans="1:28" s="15" customFormat="1" x14ac:dyDescent="0.25">
      <c r="A528" s="7">
        <v>516</v>
      </c>
      <c r="B528" s="6"/>
      <c r="C528" s="12"/>
      <c r="D528" s="8"/>
      <c r="E528" s="12"/>
      <c r="F528" s="216" t="str">
        <f t="shared" si="16"/>
        <v>N/A</v>
      </c>
      <c r="G528" s="6"/>
      <c r="AA528" s="15" t="str">
        <f t="shared" si="17"/>
        <v/>
      </c>
      <c r="AB528" s="15" t="str">
        <f>IF(LEN($AA528)=0,"N",IF(LEN($AA528)&gt;1,"Error -- Availability entered in an incorrect format",IF($AA528='Control Panel'!$F$36,$AA528,IF($AA528='Control Panel'!$F$37,$AA528,IF($AA528='Control Panel'!$F$38,$AA528,IF($AA528='Control Panel'!$F$39,$AA528,IF($AA528='Control Panel'!$F$40,$AA528,IF($AA528='Control Panel'!$F$41,$AA528,"Error -- Availability entered in an incorrect format"))))))))</f>
        <v>N</v>
      </c>
    </row>
    <row r="529" spans="1:28" s="15" customFormat="1" x14ac:dyDescent="0.25">
      <c r="A529" s="7">
        <v>517</v>
      </c>
      <c r="B529" s="6"/>
      <c r="C529" s="12"/>
      <c r="D529" s="8"/>
      <c r="E529" s="12"/>
      <c r="F529" s="216" t="str">
        <f t="shared" si="16"/>
        <v>N/A</v>
      </c>
      <c r="G529" s="6"/>
      <c r="AA529" s="15" t="str">
        <f t="shared" si="17"/>
        <v/>
      </c>
      <c r="AB529" s="15" t="str">
        <f>IF(LEN($AA529)=0,"N",IF(LEN($AA529)&gt;1,"Error -- Availability entered in an incorrect format",IF($AA529='Control Panel'!$F$36,$AA529,IF($AA529='Control Panel'!$F$37,$AA529,IF($AA529='Control Panel'!$F$38,$AA529,IF($AA529='Control Panel'!$F$39,$AA529,IF($AA529='Control Panel'!$F$40,$AA529,IF($AA529='Control Panel'!$F$41,$AA529,"Error -- Availability entered in an incorrect format"))))))))</f>
        <v>N</v>
      </c>
    </row>
    <row r="530" spans="1:28" s="15" customFormat="1" x14ac:dyDescent="0.25">
      <c r="A530" s="7">
        <v>518</v>
      </c>
      <c r="B530" s="6"/>
      <c r="C530" s="12"/>
      <c r="D530" s="8"/>
      <c r="E530" s="12"/>
      <c r="F530" s="216" t="str">
        <f t="shared" si="16"/>
        <v>N/A</v>
      </c>
      <c r="G530" s="6"/>
      <c r="AA530" s="15" t="str">
        <f t="shared" si="17"/>
        <v/>
      </c>
      <c r="AB530" s="15" t="str">
        <f>IF(LEN($AA530)=0,"N",IF(LEN($AA530)&gt;1,"Error -- Availability entered in an incorrect format",IF($AA530='Control Panel'!$F$36,$AA530,IF($AA530='Control Panel'!$F$37,$AA530,IF($AA530='Control Panel'!$F$38,$AA530,IF($AA530='Control Panel'!$F$39,$AA530,IF($AA530='Control Panel'!$F$40,$AA530,IF($AA530='Control Panel'!$F$41,$AA530,"Error -- Availability entered in an incorrect format"))))))))</f>
        <v>N</v>
      </c>
    </row>
    <row r="531" spans="1:28" s="15" customFormat="1" x14ac:dyDescent="0.25">
      <c r="A531" s="7">
        <v>519</v>
      </c>
      <c r="B531" s="6"/>
      <c r="C531" s="12"/>
      <c r="D531" s="8"/>
      <c r="E531" s="12"/>
      <c r="F531" s="216" t="str">
        <f t="shared" si="16"/>
        <v>N/A</v>
      </c>
      <c r="G531" s="6"/>
      <c r="AA531" s="15" t="str">
        <f t="shared" si="17"/>
        <v/>
      </c>
      <c r="AB531" s="15" t="str">
        <f>IF(LEN($AA531)=0,"N",IF(LEN($AA531)&gt;1,"Error -- Availability entered in an incorrect format",IF($AA531='Control Panel'!$F$36,$AA531,IF($AA531='Control Panel'!$F$37,$AA531,IF($AA531='Control Panel'!$F$38,$AA531,IF($AA531='Control Panel'!$F$39,$AA531,IF($AA531='Control Panel'!$F$40,$AA531,IF($AA531='Control Panel'!$F$41,$AA531,"Error -- Availability entered in an incorrect format"))))))))</f>
        <v>N</v>
      </c>
    </row>
    <row r="532" spans="1:28" s="15" customFormat="1" x14ac:dyDescent="0.25">
      <c r="A532" s="7">
        <v>520</v>
      </c>
      <c r="B532" s="6"/>
      <c r="C532" s="12"/>
      <c r="D532" s="8"/>
      <c r="E532" s="12"/>
      <c r="F532" s="216" t="str">
        <f t="shared" si="16"/>
        <v>N/A</v>
      </c>
      <c r="G532" s="6"/>
      <c r="AA532" s="15" t="str">
        <f t="shared" si="17"/>
        <v/>
      </c>
      <c r="AB532" s="15" t="str">
        <f>IF(LEN($AA532)=0,"N",IF(LEN($AA532)&gt;1,"Error -- Availability entered in an incorrect format",IF($AA532='Control Panel'!$F$36,$AA532,IF($AA532='Control Panel'!$F$37,$AA532,IF($AA532='Control Panel'!$F$38,$AA532,IF($AA532='Control Panel'!$F$39,$AA532,IF($AA532='Control Panel'!$F$40,$AA532,IF($AA532='Control Panel'!$F$41,$AA532,"Error -- Availability entered in an incorrect format"))))))))</f>
        <v>N</v>
      </c>
    </row>
    <row r="533" spans="1:28" s="15" customFormat="1" x14ac:dyDescent="0.25">
      <c r="A533" s="7">
        <v>521</v>
      </c>
      <c r="B533" s="6"/>
      <c r="C533" s="12"/>
      <c r="D533" s="8"/>
      <c r="E533" s="12"/>
      <c r="F533" s="216" t="str">
        <f t="shared" si="16"/>
        <v>N/A</v>
      </c>
      <c r="G533" s="6"/>
      <c r="AA533" s="15" t="str">
        <f t="shared" si="17"/>
        <v/>
      </c>
      <c r="AB533" s="15" t="str">
        <f>IF(LEN($AA533)=0,"N",IF(LEN($AA533)&gt;1,"Error -- Availability entered in an incorrect format",IF($AA533='Control Panel'!$F$36,$AA533,IF($AA533='Control Panel'!$F$37,$AA533,IF($AA533='Control Panel'!$F$38,$AA533,IF($AA533='Control Panel'!$F$39,$AA533,IF($AA533='Control Panel'!$F$40,$AA533,IF($AA533='Control Panel'!$F$41,$AA533,"Error -- Availability entered in an incorrect format"))))))))</f>
        <v>N</v>
      </c>
    </row>
    <row r="534" spans="1:28" s="15" customFormat="1" x14ac:dyDescent="0.25">
      <c r="A534" s="7">
        <v>522</v>
      </c>
      <c r="B534" s="6"/>
      <c r="C534" s="12"/>
      <c r="D534" s="8"/>
      <c r="E534" s="12"/>
      <c r="F534" s="216" t="str">
        <f t="shared" si="16"/>
        <v>N/A</v>
      </c>
      <c r="G534" s="6"/>
      <c r="AA534" s="15" t="str">
        <f t="shared" si="17"/>
        <v/>
      </c>
      <c r="AB534" s="15" t="str">
        <f>IF(LEN($AA534)=0,"N",IF(LEN($AA534)&gt;1,"Error -- Availability entered in an incorrect format",IF($AA534='Control Panel'!$F$36,$AA534,IF($AA534='Control Panel'!$F$37,$AA534,IF($AA534='Control Panel'!$F$38,$AA534,IF($AA534='Control Panel'!$F$39,$AA534,IF($AA534='Control Panel'!$F$40,$AA534,IF($AA534='Control Panel'!$F$41,$AA534,"Error -- Availability entered in an incorrect format"))))))))</f>
        <v>N</v>
      </c>
    </row>
    <row r="535" spans="1:28" s="15" customFormat="1" x14ac:dyDescent="0.25">
      <c r="A535" s="7">
        <v>523</v>
      </c>
      <c r="B535" s="6"/>
      <c r="C535" s="12"/>
      <c r="D535" s="8"/>
      <c r="E535" s="12"/>
      <c r="F535" s="216" t="str">
        <f t="shared" si="16"/>
        <v>N/A</v>
      </c>
      <c r="G535" s="6"/>
      <c r="AA535" s="15" t="str">
        <f t="shared" si="17"/>
        <v/>
      </c>
      <c r="AB535" s="15" t="str">
        <f>IF(LEN($AA535)=0,"N",IF(LEN($AA535)&gt;1,"Error -- Availability entered in an incorrect format",IF($AA535='Control Panel'!$F$36,$AA535,IF($AA535='Control Panel'!$F$37,$AA535,IF($AA535='Control Panel'!$F$38,$AA535,IF($AA535='Control Panel'!$F$39,$AA535,IF($AA535='Control Panel'!$F$40,$AA535,IF($AA535='Control Panel'!$F$41,$AA535,"Error -- Availability entered in an incorrect format"))))))))</f>
        <v>N</v>
      </c>
    </row>
    <row r="536" spans="1:28" s="15" customFormat="1" x14ac:dyDescent="0.25">
      <c r="A536" s="7">
        <v>524</v>
      </c>
      <c r="B536" s="6"/>
      <c r="C536" s="12"/>
      <c r="D536" s="8"/>
      <c r="E536" s="12"/>
      <c r="F536" s="216" t="str">
        <f t="shared" si="16"/>
        <v>N/A</v>
      </c>
      <c r="G536" s="6"/>
      <c r="AA536" s="15" t="str">
        <f t="shared" si="17"/>
        <v/>
      </c>
      <c r="AB536" s="15" t="str">
        <f>IF(LEN($AA536)=0,"N",IF(LEN($AA536)&gt;1,"Error -- Availability entered in an incorrect format",IF($AA536='Control Panel'!$F$36,$AA536,IF($AA536='Control Panel'!$F$37,$AA536,IF($AA536='Control Panel'!$F$38,$AA536,IF($AA536='Control Panel'!$F$39,$AA536,IF($AA536='Control Panel'!$F$40,$AA536,IF($AA536='Control Panel'!$F$41,$AA536,"Error -- Availability entered in an incorrect format"))))))))</f>
        <v>N</v>
      </c>
    </row>
    <row r="537" spans="1:28" s="15" customFormat="1" x14ac:dyDescent="0.25">
      <c r="A537" s="7">
        <v>525</v>
      </c>
      <c r="B537" s="6"/>
      <c r="C537" s="12"/>
      <c r="D537" s="8"/>
      <c r="E537" s="12"/>
      <c r="F537" s="216" t="str">
        <f t="shared" si="16"/>
        <v>N/A</v>
      </c>
      <c r="G537" s="6"/>
      <c r="AA537" s="15" t="str">
        <f t="shared" si="17"/>
        <v/>
      </c>
      <c r="AB537" s="15" t="str">
        <f>IF(LEN($AA537)=0,"N",IF(LEN($AA537)&gt;1,"Error -- Availability entered in an incorrect format",IF($AA537='Control Panel'!$F$36,$AA537,IF($AA537='Control Panel'!$F$37,$AA537,IF($AA537='Control Panel'!$F$38,$AA537,IF($AA537='Control Panel'!$F$39,$AA537,IF($AA537='Control Panel'!$F$40,$AA537,IF($AA537='Control Panel'!$F$41,$AA537,"Error -- Availability entered in an incorrect format"))))))))</f>
        <v>N</v>
      </c>
    </row>
    <row r="538" spans="1:28" s="15" customFormat="1" x14ac:dyDescent="0.25">
      <c r="A538" s="7">
        <v>526</v>
      </c>
      <c r="B538" s="6"/>
      <c r="C538" s="12"/>
      <c r="D538" s="8"/>
      <c r="E538" s="12"/>
      <c r="F538" s="216" t="str">
        <f t="shared" si="16"/>
        <v>N/A</v>
      </c>
      <c r="G538" s="6"/>
      <c r="AA538" s="15" t="str">
        <f t="shared" si="17"/>
        <v/>
      </c>
      <c r="AB538" s="15" t="str">
        <f>IF(LEN($AA538)=0,"N",IF(LEN($AA538)&gt;1,"Error -- Availability entered in an incorrect format",IF($AA538='Control Panel'!$F$36,$AA538,IF($AA538='Control Panel'!$F$37,$AA538,IF($AA538='Control Panel'!$F$38,$AA538,IF($AA538='Control Panel'!$F$39,$AA538,IF($AA538='Control Panel'!$F$40,$AA538,IF($AA538='Control Panel'!$F$41,$AA538,"Error -- Availability entered in an incorrect format"))))))))</f>
        <v>N</v>
      </c>
    </row>
    <row r="539" spans="1:28" s="15" customFormat="1" x14ac:dyDescent="0.25">
      <c r="A539" s="7">
        <v>527</v>
      </c>
      <c r="B539" s="6"/>
      <c r="C539" s="12"/>
      <c r="D539" s="8"/>
      <c r="E539" s="12"/>
      <c r="F539" s="216" t="str">
        <f t="shared" si="16"/>
        <v>N/A</v>
      </c>
      <c r="G539" s="6"/>
      <c r="AA539" s="15" t="str">
        <f t="shared" si="17"/>
        <v/>
      </c>
      <c r="AB539" s="15" t="str">
        <f>IF(LEN($AA539)=0,"N",IF(LEN($AA539)&gt;1,"Error -- Availability entered in an incorrect format",IF($AA539='Control Panel'!$F$36,$AA539,IF($AA539='Control Panel'!$F$37,$AA539,IF($AA539='Control Panel'!$F$38,$AA539,IF($AA539='Control Panel'!$F$39,$AA539,IF($AA539='Control Panel'!$F$40,$AA539,IF($AA539='Control Panel'!$F$41,$AA539,"Error -- Availability entered in an incorrect format"))))))))</f>
        <v>N</v>
      </c>
    </row>
    <row r="540" spans="1:28" s="15" customFormat="1" x14ac:dyDescent="0.25">
      <c r="A540" s="7">
        <v>528</v>
      </c>
      <c r="B540" s="6"/>
      <c r="C540" s="12"/>
      <c r="D540" s="8"/>
      <c r="E540" s="12"/>
      <c r="F540" s="216" t="str">
        <f t="shared" si="16"/>
        <v>N/A</v>
      </c>
      <c r="G540" s="6"/>
      <c r="AA540" s="15" t="str">
        <f t="shared" si="17"/>
        <v/>
      </c>
      <c r="AB540" s="15" t="str">
        <f>IF(LEN($AA540)=0,"N",IF(LEN($AA540)&gt;1,"Error -- Availability entered in an incorrect format",IF($AA540='Control Panel'!$F$36,$AA540,IF($AA540='Control Panel'!$F$37,$AA540,IF($AA540='Control Panel'!$F$38,$AA540,IF($AA540='Control Panel'!$F$39,$AA540,IF($AA540='Control Panel'!$F$40,$AA540,IF($AA540='Control Panel'!$F$41,$AA540,"Error -- Availability entered in an incorrect format"))))))))</f>
        <v>N</v>
      </c>
    </row>
    <row r="541" spans="1:28" s="15" customFormat="1" x14ac:dyDescent="0.25">
      <c r="A541" s="7">
        <v>529</v>
      </c>
      <c r="B541" s="6"/>
      <c r="C541" s="12"/>
      <c r="D541" s="8"/>
      <c r="E541" s="12"/>
      <c r="F541" s="216" t="str">
        <f t="shared" si="16"/>
        <v>N/A</v>
      </c>
      <c r="G541" s="6"/>
      <c r="AA541" s="15" t="str">
        <f t="shared" si="17"/>
        <v/>
      </c>
      <c r="AB541" s="15" t="str">
        <f>IF(LEN($AA541)=0,"N",IF(LEN($AA541)&gt;1,"Error -- Availability entered in an incorrect format",IF($AA541='Control Panel'!$F$36,$AA541,IF($AA541='Control Panel'!$F$37,$AA541,IF($AA541='Control Panel'!$F$38,$AA541,IF($AA541='Control Panel'!$F$39,$AA541,IF($AA541='Control Panel'!$F$40,$AA541,IF($AA541='Control Panel'!$F$41,$AA541,"Error -- Availability entered in an incorrect format"))))))))</f>
        <v>N</v>
      </c>
    </row>
    <row r="542" spans="1:28" s="15" customFormat="1" x14ac:dyDescent="0.25">
      <c r="A542" s="7">
        <v>530</v>
      </c>
      <c r="B542" s="6"/>
      <c r="C542" s="12"/>
      <c r="D542" s="8"/>
      <c r="E542" s="12"/>
      <c r="F542" s="216" t="str">
        <f t="shared" si="16"/>
        <v>N/A</v>
      </c>
      <c r="G542" s="6"/>
      <c r="AA542" s="15" t="str">
        <f t="shared" si="17"/>
        <v/>
      </c>
      <c r="AB542" s="15" t="str">
        <f>IF(LEN($AA542)=0,"N",IF(LEN($AA542)&gt;1,"Error -- Availability entered in an incorrect format",IF($AA542='Control Panel'!$F$36,$AA542,IF($AA542='Control Panel'!$F$37,$AA542,IF($AA542='Control Panel'!$F$38,$AA542,IF($AA542='Control Panel'!$F$39,$AA542,IF($AA542='Control Panel'!$F$40,$AA542,IF($AA542='Control Panel'!$F$41,$AA542,"Error -- Availability entered in an incorrect format"))))))))</f>
        <v>N</v>
      </c>
    </row>
    <row r="543" spans="1:28" s="15" customFormat="1" x14ac:dyDescent="0.25">
      <c r="A543" s="7">
        <v>531</v>
      </c>
      <c r="B543" s="6"/>
      <c r="C543" s="12"/>
      <c r="D543" s="8"/>
      <c r="E543" s="12"/>
      <c r="F543" s="216" t="str">
        <f t="shared" si="16"/>
        <v>N/A</v>
      </c>
      <c r="G543" s="6"/>
      <c r="AA543" s="15" t="str">
        <f t="shared" si="17"/>
        <v/>
      </c>
      <c r="AB543" s="15" t="str">
        <f>IF(LEN($AA543)=0,"N",IF(LEN($AA543)&gt;1,"Error -- Availability entered in an incorrect format",IF($AA543='Control Panel'!$F$36,$AA543,IF($AA543='Control Panel'!$F$37,$AA543,IF($AA543='Control Panel'!$F$38,$AA543,IF($AA543='Control Panel'!$F$39,$AA543,IF($AA543='Control Panel'!$F$40,$AA543,IF($AA543='Control Panel'!$F$41,$AA543,"Error -- Availability entered in an incorrect format"))))))))</f>
        <v>N</v>
      </c>
    </row>
    <row r="544" spans="1:28" s="15" customFormat="1" x14ac:dyDescent="0.25">
      <c r="A544" s="7">
        <v>532</v>
      </c>
      <c r="B544" s="6"/>
      <c r="C544" s="12"/>
      <c r="D544" s="8"/>
      <c r="E544" s="12"/>
      <c r="F544" s="216" t="str">
        <f t="shared" si="16"/>
        <v>N/A</v>
      </c>
      <c r="G544" s="6"/>
      <c r="AA544" s="15" t="str">
        <f t="shared" si="17"/>
        <v/>
      </c>
      <c r="AB544" s="15" t="str">
        <f>IF(LEN($AA544)=0,"N",IF(LEN($AA544)&gt;1,"Error -- Availability entered in an incorrect format",IF($AA544='Control Panel'!$F$36,$AA544,IF($AA544='Control Panel'!$F$37,$AA544,IF($AA544='Control Panel'!$F$38,$AA544,IF($AA544='Control Panel'!$F$39,$AA544,IF($AA544='Control Panel'!$F$40,$AA544,IF($AA544='Control Panel'!$F$41,$AA544,"Error -- Availability entered in an incorrect format"))))))))</f>
        <v>N</v>
      </c>
    </row>
    <row r="545" spans="1:28" s="15" customFormat="1" x14ac:dyDescent="0.25">
      <c r="A545" s="7">
        <v>533</v>
      </c>
      <c r="B545" s="6"/>
      <c r="C545" s="12"/>
      <c r="D545" s="8"/>
      <c r="E545" s="12"/>
      <c r="F545" s="216" t="str">
        <f t="shared" si="16"/>
        <v>N/A</v>
      </c>
      <c r="G545" s="6"/>
      <c r="AA545" s="15" t="str">
        <f t="shared" si="17"/>
        <v/>
      </c>
      <c r="AB545" s="15" t="str">
        <f>IF(LEN($AA545)=0,"N",IF(LEN($AA545)&gt;1,"Error -- Availability entered in an incorrect format",IF($AA545='Control Panel'!$F$36,$AA545,IF($AA545='Control Panel'!$F$37,$AA545,IF($AA545='Control Panel'!$F$38,$AA545,IF($AA545='Control Panel'!$F$39,$AA545,IF($AA545='Control Panel'!$F$40,$AA545,IF($AA545='Control Panel'!$F$41,$AA545,"Error -- Availability entered in an incorrect format"))))))))</f>
        <v>N</v>
      </c>
    </row>
    <row r="546" spans="1:28" s="15" customFormat="1" x14ac:dyDescent="0.25">
      <c r="A546" s="7">
        <v>534</v>
      </c>
      <c r="B546" s="6"/>
      <c r="C546" s="12"/>
      <c r="D546" s="8"/>
      <c r="E546" s="12"/>
      <c r="F546" s="216" t="str">
        <f t="shared" si="16"/>
        <v>N/A</v>
      </c>
      <c r="G546" s="6"/>
      <c r="AA546" s="15" t="str">
        <f t="shared" si="17"/>
        <v/>
      </c>
      <c r="AB546" s="15" t="str">
        <f>IF(LEN($AA546)=0,"N",IF(LEN($AA546)&gt;1,"Error -- Availability entered in an incorrect format",IF($AA546='Control Panel'!$F$36,$AA546,IF($AA546='Control Panel'!$F$37,$AA546,IF($AA546='Control Panel'!$F$38,$AA546,IF($AA546='Control Panel'!$F$39,$AA546,IF($AA546='Control Panel'!$F$40,$AA546,IF($AA546='Control Panel'!$F$41,$AA546,"Error -- Availability entered in an incorrect format"))))))))</f>
        <v>N</v>
      </c>
    </row>
    <row r="547" spans="1:28" s="15" customFormat="1" x14ac:dyDescent="0.25">
      <c r="A547" s="7">
        <v>535</v>
      </c>
      <c r="B547" s="6"/>
      <c r="C547" s="12"/>
      <c r="D547" s="8"/>
      <c r="E547" s="12"/>
      <c r="F547" s="216" t="str">
        <f t="shared" si="16"/>
        <v>N/A</v>
      </c>
      <c r="G547" s="6"/>
      <c r="AA547" s="15" t="str">
        <f t="shared" si="17"/>
        <v/>
      </c>
      <c r="AB547" s="15" t="str">
        <f>IF(LEN($AA547)=0,"N",IF(LEN($AA547)&gt;1,"Error -- Availability entered in an incorrect format",IF($AA547='Control Panel'!$F$36,$AA547,IF($AA547='Control Panel'!$F$37,$AA547,IF($AA547='Control Panel'!$F$38,$AA547,IF($AA547='Control Panel'!$F$39,$AA547,IF($AA547='Control Panel'!$F$40,$AA547,IF($AA547='Control Panel'!$F$41,$AA547,"Error -- Availability entered in an incorrect format"))))))))</f>
        <v>N</v>
      </c>
    </row>
    <row r="548" spans="1:28" s="15" customFormat="1" x14ac:dyDescent="0.25">
      <c r="A548" s="7">
        <v>536</v>
      </c>
      <c r="B548" s="6"/>
      <c r="C548" s="12"/>
      <c r="D548" s="8"/>
      <c r="E548" s="12"/>
      <c r="F548" s="216" t="str">
        <f t="shared" si="16"/>
        <v>N/A</v>
      </c>
      <c r="G548" s="6"/>
      <c r="AA548" s="15" t="str">
        <f t="shared" si="17"/>
        <v/>
      </c>
      <c r="AB548" s="15" t="str">
        <f>IF(LEN($AA548)=0,"N",IF(LEN($AA548)&gt;1,"Error -- Availability entered in an incorrect format",IF($AA548='Control Panel'!$F$36,$AA548,IF($AA548='Control Panel'!$F$37,$AA548,IF($AA548='Control Panel'!$F$38,$AA548,IF($AA548='Control Panel'!$F$39,$AA548,IF($AA548='Control Panel'!$F$40,$AA548,IF($AA548='Control Panel'!$F$41,$AA548,"Error -- Availability entered in an incorrect format"))))))))</f>
        <v>N</v>
      </c>
    </row>
    <row r="549" spans="1:28" s="15" customFormat="1" x14ac:dyDescent="0.25">
      <c r="A549" s="7">
        <v>537</v>
      </c>
      <c r="B549" s="6"/>
      <c r="C549" s="12"/>
      <c r="D549" s="8"/>
      <c r="E549" s="12"/>
      <c r="F549" s="216" t="str">
        <f t="shared" si="16"/>
        <v>N/A</v>
      </c>
      <c r="G549" s="6"/>
      <c r="AA549" s="15" t="str">
        <f t="shared" si="17"/>
        <v/>
      </c>
      <c r="AB549" s="15" t="str">
        <f>IF(LEN($AA549)=0,"N",IF(LEN($AA549)&gt;1,"Error -- Availability entered in an incorrect format",IF($AA549='Control Panel'!$F$36,$AA549,IF($AA549='Control Panel'!$F$37,$AA549,IF($AA549='Control Panel'!$F$38,$AA549,IF($AA549='Control Panel'!$F$39,$AA549,IF($AA549='Control Panel'!$F$40,$AA549,IF($AA549='Control Panel'!$F$41,$AA549,"Error -- Availability entered in an incorrect format"))))))))</f>
        <v>N</v>
      </c>
    </row>
    <row r="550" spans="1:28" s="15" customFormat="1" x14ac:dyDescent="0.25">
      <c r="A550" s="7">
        <v>538</v>
      </c>
      <c r="B550" s="6"/>
      <c r="C550" s="12"/>
      <c r="D550" s="8"/>
      <c r="E550" s="12"/>
      <c r="F550" s="216" t="str">
        <f t="shared" si="16"/>
        <v>N/A</v>
      </c>
      <c r="G550" s="6"/>
      <c r="AA550" s="15" t="str">
        <f t="shared" si="17"/>
        <v/>
      </c>
      <c r="AB550" s="15" t="str">
        <f>IF(LEN($AA550)=0,"N",IF(LEN($AA550)&gt;1,"Error -- Availability entered in an incorrect format",IF($AA550='Control Panel'!$F$36,$AA550,IF($AA550='Control Panel'!$F$37,$AA550,IF($AA550='Control Panel'!$F$38,$AA550,IF($AA550='Control Panel'!$F$39,$AA550,IF($AA550='Control Panel'!$F$40,$AA550,IF($AA550='Control Panel'!$F$41,$AA550,"Error -- Availability entered in an incorrect format"))))))))</f>
        <v>N</v>
      </c>
    </row>
    <row r="551" spans="1:28" s="15" customFormat="1" x14ac:dyDescent="0.25">
      <c r="A551" s="7">
        <v>539</v>
      </c>
      <c r="B551" s="6"/>
      <c r="C551" s="12"/>
      <c r="D551" s="8"/>
      <c r="E551" s="12"/>
      <c r="F551" s="216" t="str">
        <f t="shared" si="16"/>
        <v>N/A</v>
      </c>
      <c r="G551" s="6"/>
      <c r="AA551" s="15" t="str">
        <f t="shared" si="17"/>
        <v/>
      </c>
      <c r="AB551" s="15" t="str">
        <f>IF(LEN($AA551)=0,"N",IF(LEN($AA551)&gt;1,"Error -- Availability entered in an incorrect format",IF($AA551='Control Panel'!$F$36,$AA551,IF($AA551='Control Panel'!$F$37,$AA551,IF($AA551='Control Panel'!$F$38,$AA551,IF($AA551='Control Panel'!$F$39,$AA551,IF($AA551='Control Panel'!$F$40,$AA551,IF($AA551='Control Panel'!$F$41,$AA551,"Error -- Availability entered in an incorrect format"))))))))</f>
        <v>N</v>
      </c>
    </row>
    <row r="552" spans="1:28" s="15" customFormat="1" x14ac:dyDescent="0.25">
      <c r="A552" s="7">
        <v>540</v>
      </c>
      <c r="B552" s="6"/>
      <c r="C552" s="12"/>
      <c r="D552" s="8"/>
      <c r="E552" s="12"/>
      <c r="F552" s="216" t="str">
        <f t="shared" si="16"/>
        <v>N/A</v>
      </c>
      <c r="G552" s="6"/>
      <c r="AA552" s="15" t="str">
        <f t="shared" si="17"/>
        <v/>
      </c>
      <c r="AB552" s="15" t="str">
        <f>IF(LEN($AA552)=0,"N",IF(LEN($AA552)&gt;1,"Error -- Availability entered in an incorrect format",IF($AA552='Control Panel'!$F$36,$AA552,IF($AA552='Control Panel'!$F$37,$AA552,IF($AA552='Control Panel'!$F$38,$AA552,IF($AA552='Control Panel'!$F$39,$AA552,IF($AA552='Control Panel'!$F$40,$AA552,IF($AA552='Control Panel'!$F$41,$AA552,"Error -- Availability entered in an incorrect format"))))))))</f>
        <v>N</v>
      </c>
    </row>
    <row r="553" spans="1:28" s="15" customFormat="1" x14ac:dyDescent="0.25">
      <c r="A553" s="7">
        <v>541</v>
      </c>
      <c r="B553" s="6"/>
      <c r="C553" s="12"/>
      <c r="D553" s="8"/>
      <c r="E553" s="12"/>
      <c r="F553" s="216" t="str">
        <f t="shared" si="16"/>
        <v>N/A</v>
      </c>
      <c r="G553" s="6"/>
      <c r="AA553" s="15" t="str">
        <f t="shared" si="17"/>
        <v/>
      </c>
      <c r="AB553" s="15" t="str">
        <f>IF(LEN($AA553)=0,"N",IF(LEN($AA553)&gt;1,"Error -- Availability entered in an incorrect format",IF($AA553='Control Panel'!$F$36,$AA553,IF($AA553='Control Panel'!$F$37,$AA553,IF($AA553='Control Panel'!$F$38,$AA553,IF($AA553='Control Panel'!$F$39,$AA553,IF($AA553='Control Panel'!$F$40,$AA553,IF($AA553='Control Panel'!$F$41,$AA553,"Error -- Availability entered in an incorrect format"))))))))</f>
        <v>N</v>
      </c>
    </row>
    <row r="554" spans="1:28" s="15" customFormat="1" x14ac:dyDescent="0.25">
      <c r="A554" s="7">
        <v>542</v>
      </c>
      <c r="B554" s="6"/>
      <c r="C554" s="12"/>
      <c r="D554" s="8"/>
      <c r="E554" s="12"/>
      <c r="F554" s="216" t="str">
        <f t="shared" si="16"/>
        <v>N/A</v>
      </c>
      <c r="G554" s="6"/>
      <c r="AA554" s="15" t="str">
        <f t="shared" si="17"/>
        <v/>
      </c>
      <c r="AB554" s="15" t="str">
        <f>IF(LEN($AA554)=0,"N",IF(LEN($AA554)&gt;1,"Error -- Availability entered in an incorrect format",IF($AA554='Control Panel'!$F$36,$AA554,IF($AA554='Control Panel'!$F$37,$AA554,IF($AA554='Control Panel'!$F$38,$AA554,IF($AA554='Control Panel'!$F$39,$AA554,IF($AA554='Control Panel'!$F$40,$AA554,IF($AA554='Control Panel'!$F$41,$AA554,"Error -- Availability entered in an incorrect format"))))))))</f>
        <v>N</v>
      </c>
    </row>
    <row r="555" spans="1:28" s="15" customFormat="1" x14ac:dyDescent="0.25">
      <c r="A555" s="7">
        <v>543</v>
      </c>
      <c r="B555" s="6"/>
      <c r="C555" s="12"/>
      <c r="D555" s="8"/>
      <c r="E555" s="12"/>
      <c r="F555" s="216" t="str">
        <f t="shared" si="16"/>
        <v>N/A</v>
      </c>
      <c r="G555" s="6"/>
      <c r="AA555" s="15" t="str">
        <f t="shared" si="17"/>
        <v/>
      </c>
      <c r="AB555" s="15" t="str">
        <f>IF(LEN($AA555)=0,"N",IF(LEN($AA555)&gt;1,"Error -- Availability entered in an incorrect format",IF($AA555='Control Panel'!$F$36,$AA555,IF($AA555='Control Panel'!$F$37,$AA555,IF($AA555='Control Panel'!$F$38,$AA555,IF($AA555='Control Panel'!$F$39,$AA555,IF($AA555='Control Panel'!$F$40,$AA555,IF($AA555='Control Panel'!$F$41,$AA555,"Error -- Availability entered in an incorrect format"))))))))</f>
        <v>N</v>
      </c>
    </row>
    <row r="556" spans="1:28" s="15" customFormat="1" x14ac:dyDescent="0.25">
      <c r="A556" s="7">
        <v>544</v>
      </c>
      <c r="B556" s="6"/>
      <c r="C556" s="12"/>
      <c r="D556" s="8"/>
      <c r="E556" s="12"/>
      <c r="F556" s="216" t="str">
        <f t="shared" si="16"/>
        <v>N/A</v>
      </c>
      <c r="G556" s="6"/>
      <c r="AA556" s="15" t="str">
        <f t="shared" si="17"/>
        <v/>
      </c>
      <c r="AB556" s="15" t="str">
        <f>IF(LEN($AA556)=0,"N",IF(LEN($AA556)&gt;1,"Error -- Availability entered in an incorrect format",IF($AA556='Control Panel'!$F$36,$AA556,IF($AA556='Control Panel'!$F$37,$AA556,IF($AA556='Control Panel'!$F$38,$AA556,IF($AA556='Control Panel'!$F$39,$AA556,IF($AA556='Control Panel'!$F$40,$AA556,IF($AA556='Control Panel'!$F$41,$AA556,"Error -- Availability entered in an incorrect format"))))))))</f>
        <v>N</v>
      </c>
    </row>
    <row r="557" spans="1:28" s="15" customFormat="1" x14ac:dyDescent="0.25">
      <c r="A557" s="7">
        <v>545</v>
      </c>
      <c r="B557" s="6"/>
      <c r="C557" s="12"/>
      <c r="D557" s="8"/>
      <c r="E557" s="12"/>
      <c r="F557" s="216" t="str">
        <f t="shared" si="16"/>
        <v>N/A</v>
      </c>
      <c r="G557" s="6"/>
      <c r="AA557" s="15" t="str">
        <f t="shared" si="17"/>
        <v/>
      </c>
      <c r="AB557" s="15" t="str">
        <f>IF(LEN($AA557)=0,"N",IF(LEN($AA557)&gt;1,"Error -- Availability entered in an incorrect format",IF($AA557='Control Panel'!$F$36,$AA557,IF($AA557='Control Panel'!$F$37,$AA557,IF($AA557='Control Panel'!$F$38,$AA557,IF($AA557='Control Panel'!$F$39,$AA557,IF($AA557='Control Panel'!$F$40,$AA557,IF($AA557='Control Panel'!$F$41,$AA557,"Error -- Availability entered in an incorrect format"))))))))</f>
        <v>N</v>
      </c>
    </row>
    <row r="558" spans="1:28" s="15" customFormat="1" x14ac:dyDescent="0.25">
      <c r="A558" s="7">
        <v>546</v>
      </c>
      <c r="B558" s="6"/>
      <c r="C558" s="12"/>
      <c r="D558" s="8"/>
      <c r="E558" s="12"/>
      <c r="F558" s="216" t="str">
        <f t="shared" si="16"/>
        <v>N/A</v>
      </c>
      <c r="G558" s="6"/>
      <c r="AA558" s="15" t="str">
        <f t="shared" si="17"/>
        <v/>
      </c>
      <c r="AB558" s="15" t="str">
        <f>IF(LEN($AA558)=0,"N",IF(LEN($AA558)&gt;1,"Error -- Availability entered in an incorrect format",IF($AA558='Control Panel'!$F$36,$AA558,IF($AA558='Control Panel'!$F$37,$AA558,IF($AA558='Control Panel'!$F$38,$AA558,IF($AA558='Control Panel'!$F$39,$AA558,IF($AA558='Control Panel'!$F$40,$AA558,IF($AA558='Control Panel'!$F$41,$AA558,"Error -- Availability entered in an incorrect format"))))))))</f>
        <v>N</v>
      </c>
    </row>
    <row r="559" spans="1:28" s="15" customFormat="1" x14ac:dyDescent="0.25">
      <c r="A559" s="7">
        <v>547</v>
      </c>
      <c r="B559" s="6"/>
      <c r="C559" s="12"/>
      <c r="D559" s="8"/>
      <c r="E559" s="12"/>
      <c r="F559" s="216" t="str">
        <f t="shared" si="16"/>
        <v>N/A</v>
      </c>
      <c r="G559" s="6"/>
      <c r="AA559" s="15" t="str">
        <f t="shared" si="17"/>
        <v/>
      </c>
      <c r="AB559" s="15" t="str">
        <f>IF(LEN($AA559)=0,"N",IF(LEN($AA559)&gt;1,"Error -- Availability entered in an incorrect format",IF($AA559='Control Panel'!$F$36,$AA559,IF($AA559='Control Panel'!$F$37,$AA559,IF($AA559='Control Panel'!$F$38,$AA559,IF($AA559='Control Panel'!$F$39,$AA559,IF($AA559='Control Panel'!$F$40,$AA559,IF($AA559='Control Panel'!$F$41,$AA559,"Error -- Availability entered in an incorrect format"))))))))</f>
        <v>N</v>
      </c>
    </row>
    <row r="560" spans="1:28" s="15" customFormat="1" x14ac:dyDescent="0.25">
      <c r="A560" s="7">
        <v>548</v>
      </c>
      <c r="B560" s="6"/>
      <c r="C560" s="12"/>
      <c r="D560" s="8"/>
      <c r="E560" s="12"/>
      <c r="F560" s="216" t="str">
        <f t="shared" si="16"/>
        <v>N/A</v>
      </c>
      <c r="G560" s="6"/>
      <c r="AA560" s="15" t="str">
        <f t="shared" si="17"/>
        <v/>
      </c>
      <c r="AB560" s="15" t="str">
        <f>IF(LEN($AA560)=0,"N",IF(LEN($AA560)&gt;1,"Error -- Availability entered in an incorrect format",IF($AA560='Control Panel'!$F$36,$AA560,IF($AA560='Control Panel'!$F$37,$AA560,IF($AA560='Control Panel'!$F$38,$AA560,IF($AA560='Control Panel'!$F$39,$AA560,IF($AA560='Control Panel'!$F$40,$AA560,IF($AA560='Control Panel'!$F$41,$AA560,"Error -- Availability entered in an incorrect format"))))))))</f>
        <v>N</v>
      </c>
    </row>
    <row r="561" spans="1:28" s="15" customFormat="1" x14ac:dyDescent="0.25">
      <c r="A561" s="7">
        <v>549</v>
      </c>
      <c r="B561" s="6"/>
      <c r="C561" s="12"/>
      <c r="D561" s="8"/>
      <c r="E561" s="12"/>
      <c r="F561" s="216" t="str">
        <f t="shared" si="16"/>
        <v>N/A</v>
      </c>
      <c r="G561" s="6"/>
      <c r="AA561" s="15" t="str">
        <f t="shared" si="17"/>
        <v/>
      </c>
      <c r="AB561" s="15" t="str">
        <f>IF(LEN($AA561)=0,"N",IF(LEN($AA561)&gt;1,"Error -- Availability entered in an incorrect format",IF($AA561='Control Panel'!$F$36,$AA561,IF($AA561='Control Panel'!$F$37,$AA561,IF($AA561='Control Panel'!$F$38,$AA561,IF($AA561='Control Panel'!$F$39,$AA561,IF($AA561='Control Panel'!$F$40,$AA561,IF($AA561='Control Panel'!$F$41,$AA561,"Error -- Availability entered in an incorrect format"))))))))</f>
        <v>N</v>
      </c>
    </row>
    <row r="562" spans="1:28" s="15" customFormat="1" x14ac:dyDescent="0.25">
      <c r="A562" s="7">
        <v>550</v>
      </c>
      <c r="B562" s="6"/>
      <c r="C562" s="12"/>
      <c r="D562" s="8"/>
      <c r="E562" s="12"/>
      <c r="F562" s="216" t="str">
        <f t="shared" si="16"/>
        <v>N/A</v>
      </c>
      <c r="G562" s="6"/>
      <c r="AA562" s="15" t="str">
        <f t="shared" si="17"/>
        <v/>
      </c>
      <c r="AB562" s="15" t="str">
        <f>IF(LEN($AA562)=0,"N",IF(LEN($AA562)&gt;1,"Error -- Availability entered in an incorrect format",IF($AA562='Control Panel'!$F$36,$AA562,IF($AA562='Control Panel'!$F$37,$AA562,IF($AA562='Control Panel'!$F$38,$AA562,IF($AA562='Control Panel'!$F$39,$AA562,IF($AA562='Control Panel'!$F$40,$AA562,IF($AA562='Control Panel'!$F$41,$AA562,"Error -- Availability entered in an incorrect format"))))))))</f>
        <v>N</v>
      </c>
    </row>
    <row r="563" spans="1:28" s="15" customFormat="1" x14ac:dyDescent="0.25">
      <c r="A563" s="7">
        <v>551</v>
      </c>
      <c r="B563" s="6"/>
      <c r="C563" s="12"/>
      <c r="D563" s="8"/>
      <c r="E563" s="12"/>
      <c r="F563" s="216" t="str">
        <f t="shared" si="16"/>
        <v>N/A</v>
      </c>
      <c r="G563" s="6"/>
      <c r="AA563" s="15" t="str">
        <f t="shared" si="17"/>
        <v/>
      </c>
      <c r="AB563" s="15" t="str">
        <f>IF(LEN($AA563)=0,"N",IF(LEN($AA563)&gt;1,"Error -- Availability entered in an incorrect format",IF($AA563='Control Panel'!$F$36,$AA563,IF($AA563='Control Panel'!$F$37,$AA563,IF($AA563='Control Panel'!$F$38,$AA563,IF($AA563='Control Panel'!$F$39,$AA563,IF($AA563='Control Panel'!$F$40,$AA563,IF($AA563='Control Panel'!$F$41,$AA563,"Error -- Availability entered in an incorrect format"))))))))</f>
        <v>N</v>
      </c>
    </row>
    <row r="564" spans="1:28" s="15" customFormat="1" x14ac:dyDescent="0.25">
      <c r="A564" s="7">
        <v>552</v>
      </c>
      <c r="B564" s="6"/>
      <c r="C564" s="12"/>
      <c r="D564" s="8"/>
      <c r="E564" s="12"/>
      <c r="F564" s="216" t="str">
        <f t="shared" si="16"/>
        <v>N/A</v>
      </c>
      <c r="G564" s="6"/>
      <c r="AA564" s="15" t="str">
        <f t="shared" si="17"/>
        <v/>
      </c>
      <c r="AB564" s="15" t="str">
        <f>IF(LEN($AA564)=0,"N",IF(LEN($AA564)&gt;1,"Error -- Availability entered in an incorrect format",IF($AA564='Control Panel'!$F$36,$AA564,IF($AA564='Control Panel'!$F$37,$AA564,IF($AA564='Control Panel'!$F$38,$AA564,IF($AA564='Control Panel'!$F$39,$AA564,IF($AA564='Control Panel'!$F$40,$AA564,IF($AA564='Control Panel'!$F$41,$AA564,"Error -- Availability entered in an incorrect format"))))))))</f>
        <v>N</v>
      </c>
    </row>
    <row r="565" spans="1:28" s="15" customFormat="1" x14ac:dyDescent="0.25">
      <c r="A565" s="7">
        <v>553</v>
      </c>
      <c r="B565" s="6"/>
      <c r="C565" s="12"/>
      <c r="D565" s="8"/>
      <c r="E565" s="12"/>
      <c r="F565" s="216" t="str">
        <f t="shared" si="16"/>
        <v>N/A</v>
      </c>
      <c r="G565" s="6"/>
      <c r="AA565" s="15" t="str">
        <f t="shared" si="17"/>
        <v/>
      </c>
      <c r="AB565" s="15" t="str">
        <f>IF(LEN($AA565)=0,"N",IF(LEN($AA565)&gt;1,"Error -- Availability entered in an incorrect format",IF($AA565='Control Panel'!$F$36,$AA565,IF($AA565='Control Panel'!$F$37,$AA565,IF($AA565='Control Panel'!$F$38,$AA565,IF($AA565='Control Panel'!$F$39,$AA565,IF($AA565='Control Panel'!$F$40,$AA565,IF($AA565='Control Panel'!$F$41,$AA565,"Error -- Availability entered in an incorrect format"))))))))</f>
        <v>N</v>
      </c>
    </row>
    <row r="566" spans="1:28" s="15" customFormat="1" x14ac:dyDescent="0.25">
      <c r="A566" s="7">
        <v>554</v>
      </c>
      <c r="B566" s="6"/>
      <c r="C566" s="12"/>
      <c r="D566" s="8"/>
      <c r="E566" s="12"/>
      <c r="F566" s="216" t="str">
        <f t="shared" si="16"/>
        <v>N/A</v>
      </c>
      <c r="G566" s="6"/>
      <c r="AA566" s="15" t="str">
        <f t="shared" si="17"/>
        <v/>
      </c>
      <c r="AB566" s="15" t="str">
        <f>IF(LEN($AA566)=0,"N",IF(LEN($AA566)&gt;1,"Error -- Availability entered in an incorrect format",IF($AA566='Control Panel'!$F$36,$AA566,IF($AA566='Control Panel'!$F$37,$AA566,IF($AA566='Control Panel'!$F$38,$AA566,IF($AA566='Control Panel'!$F$39,$AA566,IF($AA566='Control Panel'!$F$40,$AA566,IF($AA566='Control Panel'!$F$41,$AA566,"Error -- Availability entered in an incorrect format"))))))))</f>
        <v>N</v>
      </c>
    </row>
    <row r="567" spans="1:28" s="15" customFormat="1" x14ac:dyDescent="0.25">
      <c r="A567" s="7">
        <v>555</v>
      </c>
      <c r="B567" s="6"/>
      <c r="C567" s="12"/>
      <c r="D567" s="8"/>
      <c r="E567" s="12"/>
      <c r="F567" s="216" t="str">
        <f t="shared" si="16"/>
        <v>N/A</v>
      </c>
      <c r="G567" s="6"/>
      <c r="AA567" s="15" t="str">
        <f t="shared" si="17"/>
        <v/>
      </c>
      <c r="AB567" s="15" t="str">
        <f>IF(LEN($AA567)=0,"N",IF(LEN($AA567)&gt;1,"Error -- Availability entered in an incorrect format",IF($AA567='Control Panel'!$F$36,$AA567,IF($AA567='Control Panel'!$F$37,$AA567,IF($AA567='Control Panel'!$F$38,$AA567,IF($AA567='Control Panel'!$F$39,$AA567,IF($AA567='Control Panel'!$F$40,$AA567,IF($AA567='Control Panel'!$F$41,$AA567,"Error -- Availability entered in an incorrect format"))))))))</f>
        <v>N</v>
      </c>
    </row>
    <row r="568" spans="1:28" s="15" customFormat="1" x14ac:dyDescent="0.25">
      <c r="A568" s="7">
        <v>556</v>
      </c>
      <c r="B568" s="6"/>
      <c r="C568" s="12"/>
      <c r="D568" s="8"/>
      <c r="E568" s="12"/>
      <c r="F568" s="216" t="str">
        <f t="shared" si="16"/>
        <v>N/A</v>
      </c>
      <c r="G568" s="6"/>
      <c r="AA568" s="15" t="str">
        <f t="shared" si="17"/>
        <v/>
      </c>
      <c r="AB568" s="15" t="str">
        <f>IF(LEN($AA568)=0,"N",IF(LEN($AA568)&gt;1,"Error -- Availability entered in an incorrect format",IF($AA568='Control Panel'!$F$36,$AA568,IF($AA568='Control Panel'!$F$37,$AA568,IF($AA568='Control Panel'!$F$38,$AA568,IF($AA568='Control Panel'!$F$39,$AA568,IF($AA568='Control Panel'!$F$40,$AA568,IF($AA568='Control Panel'!$F$41,$AA568,"Error -- Availability entered in an incorrect format"))))))))</f>
        <v>N</v>
      </c>
    </row>
    <row r="569" spans="1:28" s="15" customFormat="1" x14ac:dyDescent="0.25">
      <c r="A569" s="7">
        <v>557</v>
      </c>
      <c r="B569" s="6"/>
      <c r="C569" s="12"/>
      <c r="D569" s="8"/>
      <c r="E569" s="12"/>
      <c r="F569" s="216" t="str">
        <f t="shared" si="16"/>
        <v>N/A</v>
      </c>
      <c r="G569" s="6"/>
      <c r="AA569" s="15" t="str">
        <f t="shared" si="17"/>
        <v/>
      </c>
      <c r="AB569" s="15" t="str">
        <f>IF(LEN($AA569)=0,"N",IF(LEN($AA569)&gt;1,"Error -- Availability entered in an incorrect format",IF($AA569='Control Panel'!$F$36,$AA569,IF($AA569='Control Panel'!$F$37,$AA569,IF($AA569='Control Panel'!$F$38,$AA569,IF($AA569='Control Panel'!$F$39,$AA569,IF($AA569='Control Panel'!$F$40,$AA569,IF($AA569='Control Panel'!$F$41,$AA569,"Error -- Availability entered in an incorrect format"))))))))</f>
        <v>N</v>
      </c>
    </row>
    <row r="570" spans="1:28" s="15" customFormat="1" x14ac:dyDescent="0.25">
      <c r="A570" s="7">
        <v>558</v>
      </c>
      <c r="B570" s="6"/>
      <c r="C570" s="12"/>
      <c r="D570" s="8"/>
      <c r="E570" s="12"/>
      <c r="F570" s="216" t="str">
        <f t="shared" si="16"/>
        <v>N/A</v>
      </c>
      <c r="G570" s="6"/>
      <c r="AA570" s="15" t="str">
        <f t="shared" si="17"/>
        <v/>
      </c>
      <c r="AB570" s="15" t="str">
        <f>IF(LEN($AA570)=0,"N",IF(LEN($AA570)&gt;1,"Error -- Availability entered in an incorrect format",IF($AA570='Control Panel'!$F$36,$AA570,IF($AA570='Control Panel'!$F$37,$AA570,IF($AA570='Control Panel'!$F$38,$AA570,IF($AA570='Control Panel'!$F$39,$AA570,IF($AA570='Control Panel'!$F$40,$AA570,IF($AA570='Control Panel'!$F$41,$AA570,"Error -- Availability entered in an incorrect format"))))))))</f>
        <v>N</v>
      </c>
    </row>
    <row r="571" spans="1:28" s="15" customFormat="1" x14ac:dyDescent="0.25">
      <c r="A571" s="7">
        <v>559</v>
      </c>
      <c r="B571" s="6"/>
      <c r="C571" s="12"/>
      <c r="D571" s="8"/>
      <c r="E571" s="12"/>
      <c r="F571" s="216" t="str">
        <f t="shared" si="16"/>
        <v>N/A</v>
      </c>
      <c r="G571" s="6"/>
      <c r="AA571" s="15" t="str">
        <f t="shared" si="17"/>
        <v/>
      </c>
      <c r="AB571" s="15" t="str">
        <f>IF(LEN($AA571)=0,"N",IF(LEN($AA571)&gt;1,"Error -- Availability entered in an incorrect format",IF($AA571='Control Panel'!$F$36,$AA571,IF($AA571='Control Panel'!$F$37,$AA571,IF($AA571='Control Panel'!$F$38,$AA571,IF($AA571='Control Panel'!$F$39,$AA571,IF($AA571='Control Panel'!$F$40,$AA571,IF($AA571='Control Panel'!$F$41,$AA571,"Error -- Availability entered in an incorrect format"))))))))</f>
        <v>N</v>
      </c>
    </row>
    <row r="572" spans="1:28" s="15" customFormat="1" x14ac:dyDescent="0.25">
      <c r="A572" s="7">
        <v>560</v>
      </c>
      <c r="B572" s="6"/>
      <c r="C572" s="12"/>
      <c r="D572" s="8"/>
      <c r="E572" s="12"/>
      <c r="F572" s="216" t="str">
        <f t="shared" si="16"/>
        <v>N/A</v>
      </c>
      <c r="G572" s="6"/>
      <c r="AA572" s="15" t="str">
        <f t="shared" si="17"/>
        <v/>
      </c>
      <c r="AB572" s="15" t="str">
        <f>IF(LEN($AA572)=0,"N",IF(LEN($AA572)&gt;1,"Error -- Availability entered in an incorrect format",IF($AA572='Control Panel'!$F$36,$AA572,IF($AA572='Control Panel'!$F$37,$AA572,IF($AA572='Control Panel'!$F$38,$AA572,IF($AA572='Control Panel'!$F$39,$AA572,IF($AA572='Control Panel'!$F$40,$AA572,IF($AA572='Control Panel'!$F$41,$AA572,"Error -- Availability entered in an incorrect format"))))))))</f>
        <v>N</v>
      </c>
    </row>
    <row r="573" spans="1:28" s="15" customFormat="1" x14ac:dyDescent="0.25">
      <c r="A573" s="7">
        <v>561</v>
      </c>
      <c r="B573" s="6"/>
      <c r="C573" s="12"/>
      <c r="D573" s="8"/>
      <c r="E573" s="12"/>
      <c r="F573" s="216" t="str">
        <f t="shared" si="16"/>
        <v>N/A</v>
      </c>
      <c r="G573" s="6"/>
      <c r="AA573" s="15" t="str">
        <f t="shared" si="17"/>
        <v/>
      </c>
      <c r="AB573" s="15" t="str">
        <f>IF(LEN($AA573)=0,"N",IF(LEN($AA573)&gt;1,"Error -- Availability entered in an incorrect format",IF($AA573='Control Panel'!$F$36,$AA573,IF($AA573='Control Panel'!$F$37,$AA573,IF($AA573='Control Panel'!$F$38,$AA573,IF($AA573='Control Panel'!$F$39,$AA573,IF($AA573='Control Panel'!$F$40,$AA573,IF($AA573='Control Panel'!$F$41,$AA573,"Error -- Availability entered in an incorrect format"))))))))</f>
        <v>N</v>
      </c>
    </row>
    <row r="574" spans="1:28" s="15" customFormat="1" x14ac:dyDescent="0.25">
      <c r="A574" s="7">
        <v>562</v>
      </c>
      <c r="B574" s="6"/>
      <c r="C574" s="12"/>
      <c r="D574" s="8"/>
      <c r="E574" s="12"/>
      <c r="F574" s="216" t="str">
        <f t="shared" si="16"/>
        <v>N/A</v>
      </c>
      <c r="G574" s="6"/>
      <c r="AA574" s="15" t="str">
        <f t="shared" si="17"/>
        <v/>
      </c>
      <c r="AB574" s="15" t="str">
        <f>IF(LEN($AA574)=0,"N",IF(LEN($AA574)&gt;1,"Error -- Availability entered in an incorrect format",IF($AA574='Control Panel'!$F$36,$AA574,IF($AA574='Control Panel'!$F$37,$AA574,IF($AA574='Control Panel'!$F$38,$AA574,IF($AA574='Control Panel'!$F$39,$AA574,IF($AA574='Control Panel'!$F$40,$AA574,IF($AA574='Control Panel'!$F$41,$AA574,"Error -- Availability entered in an incorrect format"))))))))</f>
        <v>N</v>
      </c>
    </row>
    <row r="575" spans="1:28" s="15" customFormat="1" x14ac:dyDescent="0.25">
      <c r="A575" s="7">
        <v>563</v>
      </c>
      <c r="B575" s="6"/>
      <c r="C575" s="12"/>
      <c r="D575" s="8"/>
      <c r="E575" s="12"/>
      <c r="F575" s="216" t="str">
        <f t="shared" si="16"/>
        <v>N/A</v>
      </c>
      <c r="G575" s="6"/>
      <c r="AA575" s="15" t="str">
        <f t="shared" si="17"/>
        <v/>
      </c>
      <c r="AB575" s="15" t="str">
        <f>IF(LEN($AA575)=0,"N",IF(LEN($AA575)&gt;1,"Error -- Availability entered in an incorrect format",IF($AA575='Control Panel'!$F$36,$AA575,IF($AA575='Control Panel'!$F$37,$AA575,IF($AA575='Control Panel'!$F$38,$AA575,IF($AA575='Control Panel'!$F$39,$AA575,IF($AA575='Control Panel'!$F$40,$AA575,IF($AA575='Control Panel'!$F$41,$AA575,"Error -- Availability entered in an incorrect format"))))))))</f>
        <v>N</v>
      </c>
    </row>
    <row r="576" spans="1:28" s="15" customFormat="1" x14ac:dyDescent="0.25">
      <c r="A576" s="7">
        <v>564</v>
      </c>
      <c r="B576" s="6"/>
      <c r="C576" s="12"/>
      <c r="D576" s="8"/>
      <c r="E576" s="12"/>
      <c r="F576" s="216" t="str">
        <f t="shared" si="16"/>
        <v>N/A</v>
      </c>
      <c r="G576" s="6"/>
      <c r="AA576" s="15" t="str">
        <f t="shared" si="17"/>
        <v/>
      </c>
      <c r="AB576" s="15" t="str">
        <f>IF(LEN($AA576)=0,"N",IF(LEN($AA576)&gt;1,"Error -- Availability entered in an incorrect format",IF($AA576='Control Panel'!$F$36,$AA576,IF($AA576='Control Panel'!$F$37,$AA576,IF($AA576='Control Panel'!$F$38,$AA576,IF($AA576='Control Panel'!$F$39,$AA576,IF($AA576='Control Panel'!$F$40,$AA576,IF($AA576='Control Panel'!$F$41,$AA576,"Error -- Availability entered in an incorrect format"))))))))</f>
        <v>N</v>
      </c>
    </row>
    <row r="577" spans="1:28" s="15" customFormat="1" x14ac:dyDescent="0.25">
      <c r="A577" s="7">
        <v>565</v>
      </c>
      <c r="B577" s="6"/>
      <c r="C577" s="12"/>
      <c r="D577" s="8"/>
      <c r="E577" s="12"/>
      <c r="F577" s="216" t="str">
        <f t="shared" si="16"/>
        <v>N/A</v>
      </c>
      <c r="G577" s="6"/>
      <c r="AA577" s="15" t="str">
        <f t="shared" si="17"/>
        <v/>
      </c>
      <c r="AB577" s="15" t="str">
        <f>IF(LEN($AA577)=0,"N",IF(LEN($AA577)&gt;1,"Error -- Availability entered in an incorrect format",IF($AA577='Control Panel'!$F$36,$AA577,IF($AA577='Control Panel'!$F$37,$AA577,IF($AA577='Control Panel'!$F$38,$AA577,IF($AA577='Control Panel'!$F$39,$AA577,IF($AA577='Control Panel'!$F$40,$AA577,IF($AA577='Control Panel'!$F$41,$AA577,"Error -- Availability entered in an incorrect format"))))))))</f>
        <v>N</v>
      </c>
    </row>
    <row r="578" spans="1:28" s="15" customFormat="1" x14ac:dyDescent="0.25">
      <c r="A578" s="7">
        <v>566</v>
      </c>
      <c r="B578" s="6"/>
      <c r="C578" s="12"/>
      <c r="D578" s="8"/>
      <c r="E578" s="12"/>
      <c r="F578" s="216" t="str">
        <f t="shared" si="16"/>
        <v>N/A</v>
      </c>
      <c r="G578" s="6"/>
      <c r="AA578" s="15" t="str">
        <f t="shared" si="17"/>
        <v/>
      </c>
      <c r="AB578" s="15" t="str">
        <f>IF(LEN($AA578)=0,"N",IF(LEN($AA578)&gt;1,"Error -- Availability entered in an incorrect format",IF($AA578='Control Panel'!$F$36,$AA578,IF($AA578='Control Panel'!$F$37,$AA578,IF($AA578='Control Panel'!$F$38,$AA578,IF($AA578='Control Panel'!$F$39,$AA578,IF($AA578='Control Panel'!$F$40,$AA578,IF($AA578='Control Panel'!$F$41,$AA578,"Error -- Availability entered in an incorrect format"))))))))</f>
        <v>N</v>
      </c>
    </row>
    <row r="579" spans="1:28" s="15" customFormat="1" x14ac:dyDescent="0.25">
      <c r="A579" s="7">
        <v>567</v>
      </c>
      <c r="B579" s="6"/>
      <c r="C579" s="12"/>
      <c r="D579" s="8"/>
      <c r="E579" s="12"/>
      <c r="F579" s="216" t="str">
        <f t="shared" si="16"/>
        <v>N/A</v>
      </c>
      <c r="G579" s="6"/>
      <c r="AA579" s="15" t="str">
        <f t="shared" si="17"/>
        <v/>
      </c>
      <c r="AB579" s="15" t="str">
        <f>IF(LEN($AA579)=0,"N",IF(LEN($AA579)&gt;1,"Error -- Availability entered in an incorrect format",IF($AA579='Control Panel'!$F$36,$AA579,IF($AA579='Control Panel'!$F$37,$AA579,IF($AA579='Control Panel'!$F$38,$AA579,IF($AA579='Control Panel'!$F$39,$AA579,IF($AA579='Control Panel'!$F$40,$AA579,IF($AA579='Control Panel'!$F$41,$AA579,"Error -- Availability entered in an incorrect format"))))))))</f>
        <v>N</v>
      </c>
    </row>
    <row r="580" spans="1:28" s="15" customFormat="1" x14ac:dyDescent="0.25">
      <c r="A580" s="7">
        <v>568</v>
      </c>
      <c r="B580" s="6"/>
      <c r="C580" s="12"/>
      <c r="D580" s="8"/>
      <c r="E580" s="12"/>
      <c r="F580" s="216" t="str">
        <f t="shared" si="16"/>
        <v>N/A</v>
      </c>
      <c r="G580" s="6"/>
      <c r="AA580" s="15" t="str">
        <f t="shared" si="17"/>
        <v/>
      </c>
      <c r="AB580" s="15" t="str">
        <f>IF(LEN($AA580)=0,"N",IF(LEN($AA580)&gt;1,"Error -- Availability entered in an incorrect format",IF($AA580='Control Panel'!$F$36,$AA580,IF($AA580='Control Panel'!$F$37,$AA580,IF($AA580='Control Panel'!$F$38,$AA580,IF($AA580='Control Panel'!$F$39,$AA580,IF($AA580='Control Panel'!$F$40,$AA580,IF($AA580='Control Panel'!$F$41,$AA580,"Error -- Availability entered in an incorrect format"))))))))</f>
        <v>N</v>
      </c>
    </row>
    <row r="581" spans="1:28" s="15" customFormat="1" x14ac:dyDescent="0.25">
      <c r="A581" s="7">
        <v>569</v>
      </c>
      <c r="B581" s="6"/>
      <c r="C581" s="12"/>
      <c r="D581" s="8"/>
      <c r="E581" s="12"/>
      <c r="F581" s="216" t="str">
        <f t="shared" si="16"/>
        <v>N/A</v>
      </c>
      <c r="G581" s="6"/>
      <c r="AA581" s="15" t="str">
        <f t="shared" si="17"/>
        <v/>
      </c>
      <c r="AB581" s="15" t="str">
        <f>IF(LEN($AA581)=0,"N",IF(LEN($AA581)&gt;1,"Error -- Availability entered in an incorrect format",IF($AA581='Control Panel'!$F$36,$AA581,IF($AA581='Control Panel'!$F$37,$AA581,IF($AA581='Control Panel'!$F$38,$AA581,IF($AA581='Control Panel'!$F$39,$AA581,IF($AA581='Control Panel'!$F$40,$AA581,IF($AA581='Control Panel'!$F$41,$AA581,"Error -- Availability entered in an incorrect format"))))))))</f>
        <v>N</v>
      </c>
    </row>
    <row r="582" spans="1:28" s="15" customFormat="1" x14ac:dyDescent="0.25">
      <c r="A582" s="7">
        <v>570</v>
      </c>
      <c r="B582" s="6"/>
      <c r="C582" s="12"/>
      <c r="D582" s="8"/>
      <c r="E582" s="12"/>
      <c r="F582" s="216" t="str">
        <f t="shared" si="16"/>
        <v>N/A</v>
      </c>
      <c r="G582" s="6"/>
      <c r="AA582" s="15" t="str">
        <f t="shared" si="17"/>
        <v/>
      </c>
      <c r="AB582" s="15" t="str">
        <f>IF(LEN($AA582)=0,"N",IF(LEN($AA582)&gt;1,"Error -- Availability entered in an incorrect format",IF($AA582='Control Panel'!$F$36,$AA582,IF($AA582='Control Panel'!$F$37,$AA582,IF($AA582='Control Panel'!$F$38,$AA582,IF($AA582='Control Panel'!$F$39,$AA582,IF($AA582='Control Panel'!$F$40,$AA582,IF($AA582='Control Panel'!$F$41,$AA582,"Error -- Availability entered in an incorrect format"))))))))</f>
        <v>N</v>
      </c>
    </row>
    <row r="583" spans="1:28" s="15" customFormat="1" x14ac:dyDescent="0.25">
      <c r="A583" s="7">
        <v>571</v>
      </c>
      <c r="B583" s="6"/>
      <c r="C583" s="12"/>
      <c r="D583" s="8"/>
      <c r="E583" s="12"/>
      <c r="F583" s="216" t="str">
        <f t="shared" si="16"/>
        <v>N/A</v>
      </c>
      <c r="G583" s="6"/>
      <c r="AA583" s="15" t="str">
        <f t="shared" si="17"/>
        <v/>
      </c>
      <c r="AB583" s="15" t="str">
        <f>IF(LEN($AA583)=0,"N",IF(LEN($AA583)&gt;1,"Error -- Availability entered in an incorrect format",IF($AA583='Control Panel'!$F$36,$AA583,IF($AA583='Control Panel'!$F$37,$AA583,IF($AA583='Control Panel'!$F$38,$AA583,IF($AA583='Control Panel'!$F$39,$AA583,IF($AA583='Control Panel'!$F$40,$AA583,IF($AA583='Control Panel'!$F$41,$AA583,"Error -- Availability entered in an incorrect format"))))))))</f>
        <v>N</v>
      </c>
    </row>
    <row r="584" spans="1:28" s="15" customFormat="1" x14ac:dyDescent="0.25">
      <c r="A584" s="7">
        <v>572</v>
      </c>
      <c r="B584" s="6"/>
      <c r="C584" s="12"/>
      <c r="D584" s="8"/>
      <c r="E584" s="12"/>
      <c r="F584" s="216" t="str">
        <f t="shared" si="16"/>
        <v>N/A</v>
      </c>
      <c r="G584" s="6"/>
      <c r="AA584" s="15" t="str">
        <f t="shared" si="17"/>
        <v/>
      </c>
      <c r="AB584" s="15" t="str">
        <f>IF(LEN($AA584)=0,"N",IF(LEN($AA584)&gt;1,"Error -- Availability entered in an incorrect format",IF($AA584='Control Panel'!$F$36,$AA584,IF($AA584='Control Panel'!$F$37,$AA584,IF($AA584='Control Panel'!$F$38,$AA584,IF($AA584='Control Panel'!$F$39,$AA584,IF($AA584='Control Panel'!$F$40,$AA584,IF($AA584='Control Panel'!$F$41,$AA584,"Error -- Availability entered in an incorrect format"))))))))</f>
        <v>N</v>
      </c>
    </row>
    <row r="585" spans="1:28" s="15" customFormat="1" x14ac:dyDescent="0.25">
      <c r="A585" s="7">
        <v>573</v>
      </c>
      <c r="B585" s="6"/>
      <c r="C585" s="12"/>
      <c r="D585" s="8"/>
      <c r="E585" s="12"/>
      <c r="F585" s="216" t="str">
        <f t="shared" si="16"/>
        <v>N/A</v>
      </c>
      <c r="G585" s="6"/>
      <c r="AA585" s="15" t="str">
        <f t="shared" si="17"/>
        <v/>
      </c>
      <c r="AB585" s="15" t="str">
        <f>IF(LEN($AA585)=0,"N",IF(LEN($AA585)&gt;1,"Error -- Availability entered in an incorrect format",IF($AA585='Control Panel'!$F$36,$AA585,IF($AA585='Control Panel'!$F$37,$AA585,IF($AA585='Control Panel'!$F$38,$AA585,IF($AA585='Control Panel'!$F$39,$AA585,IF($AA585='Control Panel'!$F$40,$AA585,IF($AA585='Control Panel'!$F$41,$AA585,"Error -- Availability entered in an incorrect format"))))))))</f>
        <v>N</v>
      </c>
    </row>
    <row r="586" spans="1:28" s="15" customFormat="1" x14ac:dyDescent="0.25">
      <c r="A586" s="7">
        <v>574</v>
      </c>
      <c r="B586" s="6"/>
      <c r="C586" s="12"/>
      <c r="D586" s="8"/>
      <c r="E586" s="12"/>
      <c r="F586" s="216" t="str">
        <f t="shared" si="16"/>
        <v>N/A</v>
      </c>
      <c r="G586" s="6"/>
      <c r="AA586" s="15" t="str">
        <f t="shared" si="17"/>
        <v/>
      </c>
      <c r="AB586" s="15" t="str">
        <f>IF(LEN($AA586)=0,"N",IF(LEN($AA586)&gt;1,"Error -- Availability entered in an incorrect format",IF($AA586='Control Panel'!$F$36,$AA586,IF($AA586='Control Panel'!$F$37,$AA586,IF($AA586='Control Panel'!$F$38,$AA586,IF($AA586='Control Panel'!$F$39,$AA586,IF($AA586='Control Panel'!$F$40,$AA586,IF($AA586='Control Panel'!$F$41,$AA586,"Error -- Availability entered in an incorrect format"))))))))</f>
        <v>N</v>
      </c>
    </row>
    <row r="587" spans="1:28" s="15" customFormat="1" x14ac:dyDescent="0.25">
      <c r="A587" s="7">
        <v>575</v>
      </c>
      <c r="B587" s="6"/>
      <c r="C587" s="12"/>
      <c r="D587" s="8"/>
      <c r="E587" s="12"/>
      <c r="F587" s="216" t="str">
        <f t="shared" si="16"/>
        <v>N/A</v>
      </c>
      <c r="G587" s="6"/>
      <c r="AA587" s="15" t="str">
        <f t="shared" si="17"/>
        <v/>
      </c>
      <c r="AB587" s="15" t="str">
        <f>IF(LEN($AA587)=0,"N",IF(LEN($AA587)&gt;1,"Error -- Availability entered in an incorrect format",IF($AA587='Control Panel'!$F$36,$AA587,IF($AA587='Control Panel'!$F$37,$AA587,IF($AA587='Control Panel'!$F$38,$AA587,IF($AA587='Control Panel'!$F$39,$AA587,IF($AA587='Control Panel'!$F$40,$AA587,IF($AA587='Control Panel'!$F$41,$AA587,"Error -- Availability entered in an incorrect format"))))))))</f>
        <v>N</v>
      </c>
    </row>
    <row r="588" spans="1:28" s="15" customFormat="1" x14ac:dyDescent="0.25">
      <c r="A588" s="7">
        <v>576</v>
      </c>
      <c r="B588" s="6"/>
      <c r="C588" s="12"/>
      <c r="D588" s="8"/>
      <c r="E588" s="12"/>
      <c r="F588" s="216" t="str">
        <f t="shared" si="16"/>
        <v>N/A</v>
      </c>
      <c r="G588" s="6"/>
      <c r="AA588" s="15" t="str">
        <f t="shared" si="17"/>
        <v/>
      </c>
      <c r="AB588" s="15" t="str">
        <f>IF(LEN($AA588)=0,"N",IF(LEN($AA588)&gt;1,"Error -- Availability entered in an incorrect format",IF($AA588='Control Panel'!$F$36,$AA588,IF($AA588='Control Panel'!$F$37,$AA588,IF($AA588='Control Panel'!$F$38,$AA588,IF($AA588='Control Panel'!$F$39,$AA588,IF($AA588='Control Panel'!$F$40,$AA588,IF($AA588='Control Panel'!$F$41,$AA588,"Error -- Availability entered in an incorrect format"))))))))</f>
        <v>N</v>
      </c>
    </row>
    <row r="589" spans="1:28" s="15" customFormat="1" x14ac:dyDescent="0.25">
      <c r="A589" s="7">
        <v>577</v>
      </c>
      <c r="B589" s="6"/>
      <c r="C589" s="12"/>
      <c r="D589" s="8"/>
      <c r="E589" s="12"/>
      <c r="F589" s="216" t="str">
        <f t="shared" si="16"/>
        <v>N/A</v>
      </c>
      <c r="G589" s="6"/>
      <c r="AA589" s="15" t="str">
        <f t="shared" si="17"/>
        <v/>
      </c>
      <c r="AB589" s="15" t="str">
        <f>IF(LEN($AA589)=0,"N",IF(LEN($AA589)&gt;1,"Error -- Availability entered in an incorrect format",IF($AA589='Control Panel'!$F$36,$AA589,IF($AA589='Control Panel'!$F$37,$AA589,IF($AA589='Control Panel'!$F$38,$AA589,IF($AA589='Control Panel'!$F$39,$AA589,IF($AA589='Control Panel'!$F$40,$AA589,IF($AA589='Control Panel'!$F$41,$AA589,"Error -- Availability entered in an incorrect format"))))))))</f>
        <v>N</v>
      </c>
    </row>
    <row r="590" spans="1:28" s="15" customFormat="1" x14ac:dyDescent="0.25">
      <c r="A590" s="7">
        <v>578</v>
      </c>
      <c r="B590" s="6"/>
      <c r="C590" s="12"/>
      <c r="D590" s="8"/>
      <c r="E590" s="12"/>
      <c r="F590" s="216" t="str">
        <f t="shared" ref="F590:F653" si="18">IF($D$10=$A$9,"N/A",$D$10)</f>
        <v>N/A</v>
      </c>
      <c r="G590" s="6"/>
      <c r="AA590" s="15" t="str">
        <f t="shared" ref="AA590:AA653" si="19">TRIM($D590)</f>
        <v/>
      </c>
      <c r="AB590" s="15" t="str">
        <f>IF(LEN($AA590)=0,"N",IF(LEN($AA590)&gt;1,"Error -- Availability entered in an incorrect format",IF($AA590='Control Panel'!$F$36,$AA590,IF($AA590='Control Panel'!$F$37,$AA590,IF($AA590='Control Panel'!$F$38,$AA590,IF($AA590='Control Panel'!$F$39,$AA590,IF($AA590='Control Panel'!$F$40,$AA590,IF($AA590='Control Panel'!$F$41,$AA590,"Error -- Availability entered in an incorrect format"))))))))</f>
        <v>N</v>
      </c>
    </row>
    <row r="591" spans="1:28" s="15" customFormat="1" x14ac:dyDescent="0.25">
      <c r="A591" s="7">
        <v>579</v>
      </c>
      <c r="B591" s="6"/>
      <c r="C591" s="12"/>
      <c r="D591" s="8"/>
      <c r="E591" s="12"/>
      <c r="F591" s="216" t="str">
        <f t="shared" si="18"/>
        <v>N/A</v>
      </c>
      <c r="G591" s="6"/>
      <c r="AA591" s="15" t="str">
        <f t="shared" si="19"/>
        <v/>
      </c>
      <c r="AB591" s="15" t="str">
        <f>IF(LEN($AA591)=0,"N",IF(LEN($AA591)&gt;1,"Error -- Availability entered in an incorrect format",IF($AA591='Control Panel'!$F$36,$AA591,IF($AA591='Control Panel'!$F$37,$AA591,IF($AA591='Control Panel'!$F$38,$AA591,IF($AA591='Control Panel'!$F$39,$AA591,IF($AA591='Control Panel'!$F$40,$AA591,IF($AA591='Control Panel'!$F$41,$AA591,"Error -- Availability entered in an incorrect format"))))))))</f>
        <v>N</v>
      </c>
    </row>
    <row r="592" spans="1:28" s="15" customFormat="1" x14ac:dyDescent="0.25">
      <c r="A592" s="7">
        <v>580</v>
      </c>
      <c r="B592" s="6"/>
      <c r="C592" s="12"/>
      <c r="D592" s="8"/>
      <c r="E592" s="12"/>
      <c r="F592" s="216" t="str">
        <f t="shared" si="18"/>
        <v>N/A</v>
      </c>
      <c r="G592" s="6"/>
      <c r="AA592" s="15" t="str">
        <f t="shared" si="19"/>
        <v/>
      </c>
      <c r="AB592" s="15" t="str">
        <f>IF(LEN($AA592)=0,"N",IF(LEN($AA592)&gt;1,"Error -- Availability entered in an incorrect format",IF($AA592='Control Panel'!$F$36,$AA592,IF($AA592='Control Panel'!$F$37,$AA592,IF($AA592='Control Panel'!$F$38,$AA592,IF($AA592='Control Panel'!$F$39,$AA592,IF($AA592='Control Panel'!$F$40,$AA592,IF($AA592='Control Panel'!$F$41,$AA592,"Error -- Availability entered in an incorrect format"))))))))</f>
        <v>N</v>
      </c>
    </row>
    <row r="593" spans="1:28" s="15" customFormat="1" x14ac:dyDescent="0.25">
      <c r="A593" s="7">
        <v>581</v>
      </c>
      <c r="B593" s="6"/>
      <c r="C593" s="12"/>
      <c r="D593" s="8"/>
      <c r="E593" s="12"/>
      <c r="F593" s="216" t="str">
        <f t="shared" si="18"/>
        <v>N/A</v>
      </c>
      <c r="G593" s="6"/>
      <c r="AA593" s="15" t="str">
        <f t="shared" si="19"/>
        <v/>
      </c>
      <c r="AB593" s="15" t="str">
        <f>IF(LEN($AA593)=0,"N",IF(LEN($AA593)&gt;1,"Error -- Availability entered in an incorrect format",IF($AA593='Control Panel'!$F$36,$AA593,IF($AA593='Control Panel'!$F$37,$AA593,IF($AA593='Control Panel'!$F$38,$AA593,IF($AA593='Control Panel'!$F$39,$AA593,IF($AA593='Control Panel'!$F$40,$AA593,IF($AA593='Control Panel'!$F$41,$AA593,"Error -- Availability entered in an incorrect format"))))))))</f>
        <v>N</v>
      </c>
    </row>
    <row r="594" spans="1:28" s="15" customFormat="1" x14ac:dyDescent="0.25">
      <c r="A594" s="7">
        <v>582</v>
      </c>
      <c r="B594" s="6"/>
      <c r="C594" s="12"/>
      <c r="D594" s="8"/>
      <c r="E594" s="12"/>
      <c r="F594" s="216" t="str">
        <f t="shared" si="18"/>
        <v>N/A</v>
      </c>
      <c r="G594" s="6"/>
      <c r="AA594" s="15" t="str">
        <f t="shared" si="19"/>
        <v/>
      </c>
      <c r="AB594" s="15" t="str">
        <f>IF(LEN($AA594)=0,"N",IF(LEN($AA594)&gt;1,"Error -- Availability entered in an incorrect format",IF($AA594='Control Panel'!$F$36,$AA594,IF($AA594='Control Panel'!$F$37,$AA594,IF($AA594='Control Panel'!$F$38,$AA594,IF($AA594='Control Panel'!$F$39,$AA594,IF($AA594='Control Panel'!$F$40,$AA594,IF($AA594='Control Panel'!$F$41,$AA594,"Error -- Availability entered in an incorrect format"))))))))</f>
        <v>N</v>
      </c>
    </row>
    <row r="595" spans="1:28" s="15" customFormat="1" x14ac:dyDescent="0.25">
      <c r="A595" s="7">
        <v>583</v>
      </c>
      <c r="B595" s="6"/>
      <c r="C595" s="12"/>
      <c r="D595" s="8"/>
      <c r="E595" s="12"/>
      <c r="F595" s="216" t="str">
        <f t="shared" si="18"/>
        <v>N/A</v>
      </c>
      <c r="G595" s="6"/>
      <c r="AA595" s="15" t="str">
        <f t="shared" si="19"/>
        <v/>
      </c>
      <c r="AB595" s="15" t="str">
        <f>IF(LEN($AA595)=0,"N",IF(LEN($AA595)&gt;1,"Error -- Availability entered in an incorrect format",IF($AA595='Control Panel'!$F$36,$AA595,IF($AA595='Control Panel'!$F$37,$AA595,IF($AA595='Control Panel'!$F$38,$AA595,IF($AA595='Control Panel'!$F$39,$AA595,IF($AA595='Control Panel'!$F$40,$AA595,IF($AA595='Control Panel'!$F$41,$AA595,"Error -- Availability entered in an incorrect format"))))))))</f>
        <v>N</v>
      </c>
    </row>
    <row r="596" spans="1:28" s="15" customFormat="1" x14ac:dyDescent="0.25">
      <c r="A596" s="7">
        <v>584</v>
      </c>
      <c r="B596" s="6"/>
      <c r="C596" s="12"/>
      <c r="D596" s="8"/>
      <c r="E596" s="12"/>
      <c r="F596" s="216" t="str">
        <f t="shared" si="18"/>
        <v>N/A</v>
      </c>
      <c r="G596" s="6"/>
      <c r="AA596" s="15" t="str">
        <f t="shared" si="19"/>
        <v/>
      </c>
      <c r="AB596" s="15" t="str">
        <f>IF(LEN($AA596)=0,"N",IF(LEN($AA596)&gt;1,"Error -- Availability entered in an incorrect format",IF($AA596='Control Panel'!$F$36,$AA596,IF($AA596='Control Panel'!$F$37,$AA596,IF($AA596='Control Panel'!$F$38,$AA596,IF($AA596='Control Panel'!$F$39,$AA596,IF($AA596='Control Panel'!$F$40,$AA596,IF($AA596='Control Panel'!$F$41,$AA596,"Error -- Availability entered in an incorrect format"))))))))</f>
        <v>N</v>
      </c>
    </row>
    <row r="597" spans="1:28" s="15" customFormat="1" x14ac:dyDescent="0.25">
      <c r="A597" s="7">
        <v>585</v>
      </c>
      <c r="B597" s="6"/>
      <c r="C597" s="12"/>
      <c r="D597" s="8"/>
      <c r="E597" s="12"/>
      <c r="F597" s="216" t="str">
        <f t="shared" si="18"/>
        <v>N/A</v>
      </c>
      <c r="G597" s="6"/>
      <c r="AA597" s="15" t="str">
        <f t="shared" si="19"/>
        <v/>
      </c>
      <c r="AB597" s="15" t="str">
        <f>IF(LEN($AA597)=0,"N",IF(LEN($AA597)&gt;1,"Error -- Availability entered in an incorrect format",IF($AA597='Control Panel'!$F$36,$AA597,IF($AA597='Control Panel'!$F$37,$AA597,IF($AA597='Control Panel'!$F$38,$AA597,IF($AA597='Control Panel'!$F$39,$AA597,IF($AA597='Control Panel'!$F$40,$AA597,IF($AA597='Control Panel'!$F$41,$AA597,"Error -- Availability entered in an incorrect format"))))))))</f>
        <v>N</v>
      </c>
    </row>
    <row r="598" spans="1:28" s="15" customFormat="1" x14ac:dyDescent="0.25">
      <c r="A598" s="7">
        <v>586</v>
      </c>
      <c r="B598" s="6"/>
      <c r="C598" s="12"/>
      <c r="D598" s="8"/>
      <c r="E598" s="12"/>
      <c r="F598" s="216" t="str">
        <f t="shared" si="18"/>
        <v>N/A</v>
      </c>
      <c r="G598" s="6"/>
      <c r="AA598" s="15" t="str">
        <f t="shared" si="19"/>
        <v/>
      </c>
      <c r="AB598" s="15" t="str">
        <f>IF(LEN($AA598)=0,"N",IF(LEN($AA598)&gt;1,"Error -- Availability entered in an incorrect format",IF($AA598='Control Panel'!$F$36,$AA598,IF($AA598='Control Panel'!$F$37,$AA598,IF($AA598='Control Panel'!$F$38,$AA598,IF($AA598='Control Panel'!$F$39,$AA598,IF($AA598='Control Panel'!$F$40,$AA598,IF($AA598='Control Panel'!$F$41,$AA598,"Error -- Availability entered in an incorrect format"))))))))</f>
        <v>N</v>
      </c>
    </row>
    <row r="599" spans="1:28" s="15" customFormat="1" x14ac:dyDescent="0.25">
      <c r="A599" s="7">
        <v>587</v>
      </c>
      <c r="B599" s="6"/>
      <c r="C599" s="12"/>
      <c r="D599" s="8"/>
      <c r="E599" s="12"/>
      <c r="F599" s="216" t="str">
        <f t="shared" si="18"/>
        <v>N/A</v>
      </c>
      <c r="G599" s="6"/>
      <c r="AA599" s="15" t="str">
        <f t="shared" si="19"/>
        <v/>
      </c>
      <c r="AB599" s="15" t="str">
        <f>IF(LEN($AA599)=0,"N",IF(LEN($AA599)&gt;1,"Error -- Availability entered in an incorrect format",IF($AA599='Control Panel'!$F$36,$AA599,IF($AA599='Control Panel'!$F$37,$AA599,IF($AA599='Control Panel'!$F$38,$AA599,IF($AA599='Control Panel'!$F$39,$AA599,IF($AA599='Control Panel'!$F$40,$AA599,IF($AA599='Control Panel'!$F$41,$AA599,"Error -- Availability entered in an incorrect format"))))))))</f>
        <v>N</v>
      </c>
    </row>
    <row r="600" spans="1:28" s="15" customFormat="1" x14ac:dyDescent="0.25">
      <c r="A600" s="7">
        <v>588</v>
      </c>
      <c r="B600" s="6"/>
      <c r="C600" s="12"/>
      <c r="D600" s="8"/>
      <c r="E600" s="12"/>
      <c r="F600" s="216" t="str">
        <f t="shared" si="18"/>
        <v>N/A</v>
      </c>
      <c r="G600" s="6"/>
      <c r="AA600" s="15" t="str">
        <f t="shared" si="19"/>
        <v/>
      </c>
      <c r="AB600" s="15" t="str">
        <f>IF(LEN($AA600)=0,"N",IF(LEN($AA600)&gt;1,"Error -- Availability entered in an incorrect format",IF($AA600='Control Panel'!$F$36,$AA600,IF($AA600='Control Panel'!$F$37,$AA600,IF($AA600='Control Panel'!$F$38,$AA600,IF($AA600='Control Panel'!$F$39,$AA600,IF($AA600='Control Panel'!$F$40,$AA600,IF($AA600='Control Panel'!$F$41,$AA600,"Error -- Availability entered in an incorrect format"))))))))</f>
        <v>N</v>
      </c>
    </row>
    <row r="601" spans="1:28" s="15" customFormat="1" x14ac:dyDescent="0.25">
      <c r="A601" s="7">
        <v>589</v>
      </c>
      <c r="B601" s="6"/>
      <c r="C601" s="12"/>
      <c r="D601" s="8"/>
      <c r="E601" s="12"/>
      <c r="F601" s="216" t="str">
        <f t="shared" si="18"/>
        <v>N/A</v>
      </c>
      <c r="G601" s="6"/>
      <c r="AA601" s="15" t="str">
        <f t="shared" si="19"/>
        <v/>
      </c>
      <c r="AB601" s="15" t="str">
        <f>IF(LEN($AA601)=0,"N",IF(LEN($AA601)&gt;1,"Error -- Availability entered in an incorrect format",IF($AA601='Control Panel'!$F$36,$AA601,IF($AA601='Control Panel'!$F$37,$AA601,IF($AA601='Control Panel'!$F$38,$AA601,IF($AA601='Control Panel'!$F$39,$AA601,IF($AA601='Control Panel'!$F$40,$AA601,IF($AA601='Control Panel'!$F$41,$AA601,"Error -- Availability entered in an incorrect format"))))))))</f>
        <v>N</v>
      </c>
    </row>
    <row r="602" spans="1:28" s="15" customFormat="1" x14ac:dyDescent="0.25">
      <c r="A602" s="7">
        <v>590</v>
      </c>
      <c r="B602" s="6"/>
      <c r="C602" s="12"/>
      <c r="D602" s="8"/>
      <c r="E602" s="12"/>
      <c r="F602" s="216" t="str">
        <f t="shared" si="18"/>
        <v>N/A</v>
      </c>
      <c r="G602" s="6"/>
      <c r="AA602" s="15" t="str">
        <f t="shared" si="19"/>
        <v/>
      </c>
      <c r="AB602" s="15" t="str">
        <f>IF(LEN($AA602)=0,"N",IF(LEN($AA602)&gt;1,"Error -- Availability entered in an incorrect format",IF($AA602='Control Panel'!$F$36,$AA602,IF($AA602='Control Panel'!$F$37,$AA602,IF($AA602='Control Panel'!$F$38,$AA602,IF($AA602='Control Panel'!$F$39,$AA602,IF($AA602='Control Panel'!$F$40,$AA602,IF($AA602='Control Panel'!$F$41,$AA602,"Error -- Availability entered in an incorrect format"))))))))</f>
        <v>N</v>
      </c>
    </row>
    <row r="603" spans="1:28" s="15" customFormat="1" x14ac:dyDescent="0.25">
      <c r="A603" s="7">
        <v>591</v>
      </c>
      <c r="B603" s="6"/>
      <c r="C603" s="12"/>
      <c r="D603" s="8"/>
      <c r="E603" s="12"/>
      <c r="F603" s="216" t="str">
        <f t="shared" si="18"/>
        <v>N/A</v>
      </c>
      <c r="G603" s="6"/>
      <c r="AA603" s="15" t="str">
        <f t="shared" si="19"/>
        <v/>
      </c>
      <c r="AB603" s="15" t="str">
        <f>IF(LEN($AA603)=0,"N",IF(LEN($AA603)&gt;1,"Error -- Availability entered in an incorrect format",IF($AA603='Control Panel'!$F$36,$AA603,IF($AA603='Control Panel'!$F$37,$AA603,IF($AA603='Control Panel'!$F$38,$AA603,IF($AA603='Control Panel'!$F$39,$AA603,IF($AA603='Control Panel'!$F$40,$AA603,IF($AA603='Control Panel'!$F$41,$AA603,"Error -- Availability entered in an incorrect format"))))))))</f>
        <v>N</v>
      </c>
    </row>
    <row r="604" spans="1:28" s="15" customFormat="1" x14ac:dyDescent="0.25">
      <c r="A604" s="7">
        <v>592</v>
      </c>
      <c r="B604" s="6"/>
      <c r="C604" s="12"/>
      <c r="D604" s="8"/>
      <c r="E604" s="12"/>
      <c r="F604" s="216" t="str">
        <f t="shared" si="18"/>
        <v>N/A</v>
      </c>
      <c r="G604" s="6"/>
      <c r="AA604" s="15" t="str">
        <f t="shared" si="19"/>
        <v/>
      </c>
      <c r="AB604" s="15" t="str">
        <f>IF(LEN($AA604)=0,"N",IF(LEN($AA604)&gt;1,"Error -- Availability entered in an incorrect format",IF($AA604='Control Panel'!$F$36,$AA604,IF($AA604='Control Panel'!$F$37,$AA604,IF($AA604='Control Panel'!$F$38,$AA604,IF($AA604='Control Panel'!$F$39,$AA604,IF($AA604='Control Panel'!$F$40,$AA604,IF($AA604='Control Panel'!$F$41,$AA604,"Error -- Availability entered in an incorrect format"))))))))</f>
        <v>N</v>
      </c>
    </row>
    <row r="605" spans="1:28" s="15" customFormat="1" x14ac:dyDescent="0.25">
      <c r="A605" s="7">
        <v>593</v>
      </c>
      <c r="B605" s="6"/>
      <c r="C605" s="12"/>
      <c r="D605" s="8"/>
      <c r="E605" s="12"/>
      <c r="F605" s="216" t="str">
        <f t="shared" si="18"/>
        <v>N/A</v>
      </c>
      <c r="G605" s="6"/>
      <c r="AA605" s="15" t="str">
        <f t="shared" si="19"/>
        <v/>
      </c>
      <c r="AB605" s="15" t="str">
        <f>IF(LEN($AA605)=0,"N",IF(LEN($AA605)&gt;1,"Error -- Availability entered in an incorrect format",IF($AA605='Control Panel'!$F$36,$AA605,IF($AA605='Control Panel'!$F$37,$AA605,IF($AA605='Control Panel'!$F$38,$AA605,IF($AA605='Control Panel'!$F$39,$AA605,IF($AA605='Control Panel'!$F$40,$AA605,IF($AA605='Control Panel'!$F$41,$AA605,"Error -- Availability entered in an incorrect format"))))))))</f>
        <v>N</v>
      </c>
    </row>
    <row r="606" spans="1:28" s="15" customFormat="1" x14ac:dyDescent="0.25">
      <c r="A606" s="7">
        <v>594</v>
      </c>
      <c r="B606" s="6"/>
      <c r="C606" s="12"/>
      <c r="D606" s="8"/>
      <c r="E606" s="12"/>
      <c r="F606" s="216" t="str">
        <f t="shared" si="18"/>
        <v>N/A</v>
      </c>
      <c r="G606" s="6"/>
      <c r="AA606" s="15" t="str">
        <f t="shared" si="19"/>
        <v/>
      </c>
      <c r="AB606" s="15" t="str">
        <f>IF(LEN($AA606)=0,"N",IF(LEN($AA606)&gt;1,"Error -- Availability entered in an incorrect format",IF($AA606='Control Panel'!$F$36,$AA606,IF($AA606='Control Panel'!$F$37,$AA606,IF($AA606='Control Panel'!$F$38,$AA606,IF($AA606='Control Panel'!$F$39,$AA606,IF($AA606='Control Panel'!$F$40,$AA606,IF($AA606='Control Panel'!$F$41,$AA606,"Error -- Availability entered in an incorrect format"))))))))</f>
        <v>N</v>
      </c>
    </row>
    <row r="607" spans="1:28" s="15" customFormat="1" x14ac:dyDescent="0.25">
      <c r="A607" s="7">
        <v>595</v>
      </c>
      <c r="B607" s="6"/>
      <c r="C607" s="12"/>
      <c r="D607" s="8"/>
      <c r="E607" s="12"/>
      <c r="F607" s="216" t="str">
        <f t="shared" si="18"/>
        <v>N/A</v>
      </c>
      <c r="G607" s="6"/>
      <c r="AA607" s="15" t="str">
        <f t="shared" si="19"/>
        <v/>
      </c>
      <c r="AB607" s="15" t="str">
        <f>IF(LEN($AA607)=0,"N",IF(LEN($AA607)&gt;1,"Error -- Availability entered in an incorrect format",IF($AA607='Control Panel'!$F$36,$AA607,IF($AA607='Control Panel'!$F$37,$AA607,IF($AA607='Control Panel'!$F$38,$AA607,IF($AA607='Control Panel'!$F$39,$AA607,IF($AA607='Control Panel'!$F$40,$AA607,IF($AA607='Control Panel'!$F$41,$AA607,"Error -- Availability entered in an incorrect format"))))))))</f>
        <v>N</v>
      </c>
    </row>
    <row r="608" spans="1:28" s="15" customFormat="1" x14ac:dyDescent="0.25">
      <c r="A608" s="7">
        <v>596</v>
      </c>
      <c r="B608" s="6"/>
      <c r="C608" s="12"/>
      <c r="D608" s="8"/>
      <c r="E608" s="12"/>
      <c r="F608" s="216" t="str">
        <f t="shared" si="18"/>
        <v>N/A</v>
      </c>
      <c r="G608" s="6"/>
      <c r="AA608" s="15" t="str">
        <f t="shared" si="19"/>
        <v/>
      </c>
      <c r="AB608" s="15" t="str">
        <f>IF(LEN($AA608)=0,"N",IF(LEN($AA608)&gt;1,"Error -- Availability entered in an incorrect format",IF($AA608='Control Panel'!$F$36,$AA608,IF($AA608='Control Panel'!$F$37,$AA608,IF($AA608='Control Panel'!$F$38,$AA608,IF($AA608='Control Panel'!$F$39,$AA608,IF($AA608='Control Panel'!$F$40,$AA608,IF($AA608='Control Panel'!$F$41,$AA608,"Error -- Availability entered in an incorrect format"))))))))</f>
        <v>N</v>
      </c>
    </row>
    <row r="609" spans="1:28" s="15" customFormat="1" x14ac:dyDescent="0.25">
      <c r="A609" s="7">
        <v>597</v>
      </c>
      <c r="B609" s="6"/>
      <c r="C609" s="12"/>
      <c r="D609" s="8"/>
      <c r="E609" s="12"/>
      <c r="F609" s="216" t="str">
        <f t="shared" si="18"/>
        <v>N/A</v>
      </c>
      <c r="G609" s="6"/>
      <c r="AA609" s="15" t="str">
        <f t="shared" si="19"/>
        <v/>
      </c>
      <c r="AB609" s="15" t="str">
        <f>IF(LEN($AA609)=0,"N",IF(LEN($AA609)&gt;1,"Error -- Availability entered in an incorrect format",IF($AA609='Control Panel'!$F$36,$AA609,IF($AA609='Control Panel'!$F$37,$AA609,IF($AA609='Control Panel'!$F$38,$AA609,IF($AA609='Control Panel'!$F$39,$AA609,IF($AA609='Control Panel'!$F$40,$AA609,IF($AA609='Control Panel'!$F$41,$AA609,"Error -- Availability entered in an incorrect format"))))))))</f>
        <v>N</v>
      </c>
    </row>
    <row r="610" spans="1:28" s="15" customFormat="1" x14ac:dyDescent="0.25">
      <c r="A610" s="7">
        <v>598</v>
      </c>
      <c r="B610" s="6"/>
      <c r="C610" s="12"/>
      <c r="D610" s="8"/>
      <c r="E610" s="12"/>
      <c r="F610" s="216" t="str">
        <f t="shared" si="18"/>
        <v>N/A</v>
      </c>
      <c r="G610" s="6"/>
      <c r="AA610" s="15" t="str">
        <f t="shared" si="19"/>
        <v/>
      </c>
      <c r="AB610" s="15" t="str">
        <f>IF(LEN($AA610)=0,"N",IF(LEN($AA610)&gt;1,"Error -- Availability entered in an incorrect format",IF($AA610='Control Panel'!$F$36,$AA610,IF($AA610='Control Panel'!$F$37,$AA610,IF($AA610='Control Panel'!$F$38,$AA610,IF($AA610='Control Panel'!$F$39,$AA610,IF($AA610='Control Panel'!$F$40,$AA610,IF($AA610='Control Panel'!$F$41,$AA610,"Error -- Availability entered in an incorrect format"))))))))</f>
        <v>N</v>
      </c>
    </row>
    <row r="611" spans="1:28" s="15" customFormat="1" x14ac:dyDescent="0.25">
      <c r="A611" s="7">
        <v>599</v>
      </c>
      <c r="B611" s="6"/>
      <c r="C611" s="12"/>
      <c r="D611" s="8"/>
      <c r="E611" s="12"/>
      <c r="F611" s="216" t="str">
        <f t="shared" si="18"/>
        <v>N/A</v>
      </c>
      <c r="G611" s="6"/>
      <c r="AA611" s="15" t="str">
        <f t="shared" si="19"/>
        <v/>
      </c>
      <c r="AB611" s="15" t="str">
        <f>IF(LEN($AA611)=0,"N",IF(LEN($AA611)&gt;1,"Error -- Availability entered in an incorrect format",IF($AA611='Control Panel'!$F$36,$AA611,IF($AA611='Control Panel'!$F$37,$AA611,IF($AA611='Control Panel'!$F$38,$AA611,IF($AA611='Control Panel'!$F$39,$AA611,IF($AA611='Control Panel'!$F$40,$AA611,IF($AA611='Control Panel'!$F$41,$AA611,"Error -- Availability entered in an incorrect format"))))))))</f>
        <v>N</v>
      </c>
    </row>
    <row r="612" spans="1:28" s="15" customFormat="1" x14ac:dyDescent="0.25">
      <c r="A612" s="7">
        <v>600</v>
      </c>
      <c r="B612" s="6"/>
      <c r="C612" s="12"/>
      <c r="D612" s="8"/>
      <c r="E612" s="12"/>
      <c r="F612" s="216" t="str">
        <f t="shared" si="18"/>
        <v>N/A</v>
      </c>
      <c r="G612" s="6"/>
      <c r="AA612" s="15" t="str">
        <f t="shared" si="19"/>
        <v/>
      </c>
      <c r="AB612" s="15" t="str">
        <f>IF(LEN($AA612)=0,"N",IF(LEN($AA612)&gt;1,"Error -- Availability entered in an incorrect format",IF($AA612='Control Panel'!$F$36,$AA612,IF($AA612='Control Panel'!$F$37,$AA612,IF($AA612='Control Panel'!$F$38,$AA612,IF($AA612='Control Panel'!$F$39,$AA612,IF($AA612='Control Panel'!$F$40,$AA612,IF($AA612='Control Panel'!$F$41,$AA612,"Error -- Availability entered in an incorrect format"))))))))</f>
        <v>N</v>
      </c>
    </row>
    <row r="613" spans="1:28" s="15" customFormat="1" x14ac:dyDescent="0.25">
      <c r="A613" s="7">
        <v>601</v>
      </c>
      <c r="B613" s="6"/>
      <c r="C613" s="12"/>
      <c r="D613" s="8"/>
      <c r="E613" s="12"/>
      <c r="F613" s="216" t="str">
        <f t="shared" si="18"/>
        <v>N/A</v>
      </c>
      <c r="G613" s="6"/>
      <c r="AA613" s="15" t="str">
        <f t="shared" si="19"/>
        <v/>
      </c>
      <c r="AB613" s="15" t="str">
        <f>IF(LEN($AA613)=0,"N",IF(LEN($AA613)&gt;1,"Error -- Availability entered in an incorrect format",IF($AA613='Control Panel'!$F$36,$AA613,IF($AA613='Control Panel'!$F$37,$AA613,IF($AA613='Control Panel'!$F$38,$AA613,IF($AA613='Control Panel'!$F$39,$AA613,IF($AA613='Control Panel'!$F$40,$AA613,IF($AA613='Control Panel'!$F$41,$AA613,"Error -- Availability entered in an incorrect format"))))))))</f>
        <v>N</v>
      </c>
    </row>
    <row r="614" spans="1:28" s="15" customFormat="1" x14ac:dyDescent="0.25">
      <c r="A614" s="7">
        <v>602</v>
      </c>
      <c r="B614" s="6"/>
      <c r="C614" s="12"/>
      <c r="D614" s="8"/>
      <c r="E614" s="12"/>
      <c r="F614" s="216" t="str">
        <f t="shared" si="18"/>
        <v>N/A</v>
      </c>
      <c r="G614" s="6"/>
      <c r="AA614" s="15" t="str">
        <f t="shared" si="19"/>
        <v/>
      </c>
      <c r="AB614" s="15" t="str">
        <f>IF(LEN($AA614)=0,"N",IF(LEN($AA614)&gt;1,"Error -- Availability entered in an incorrect format",IF($AA614='Control Panel'!$F$36,$AA614,IF($AA614='Control Panel'!$F$37,$AA614,IF($AA614='Control Panel'!$F$38,$AA614,IF($AA614='Control Panel'!$F$39,$AA614,IF($AA614='Control Panel'!$F$40,$AA614,IF($AA614='Control Panel'!$F$41,$AA614,"Error -- Availability entered in an incorrect format"))))))))</f>
        <v>N</v>
      </c>
    </row>
    <row r="615" spans="1:28" s="15" customFormat="1" x14ac:dyDescent="0.25">
      <c r="A615" s="7">
        <v>603</v>
      </c>
      <c r="B615" s="6"/>
      <c r="C615" s="12"/>
      <c r="D615" s="8"/>
      <c r="E615" s="12"/>
      <c r="F615" s="216" t="str">
        <f t="shared" si="18"/>
        <v>N/A</v>
      </c>
      <c r="G615" s="6"/>
      <c r="AA615" s="15" t="str">
        <f t="shared" si="19"/>
        <v/>
      </c>
      <c r="AB615" s="15" t="str">
        <f>IF(LEN($AA615)=0,"N",IF(LEN($AA615)&gt;1,"Error -- Availability entered in an incorrect format",IF($AA615='Control Panel'!$F$36,$AA615,IF($AA615='Control Panel'!$F$37,$AA615,IF($AA615='Control Panel'!$F$38,$AA615,IF($AA615='Control Panel'!$F$39,$AA615,IF($AA615='Control Panel'!$F$40,$AA615,IF($AA615='Control Panel'!$F$41,$AA615,"Error -- Availability entered in an incorrect format"))))))))</f>
        <v>N</v>
      </c>
    </row>
    <row r="616" spans="1:28" s="15" customFormat="1" x14ac:dyDescent="0.25">
      <c r="A616" s="7">
        <v>604</v>
      </c>
      <c r="B616" s="6"/>
      <c r="C616" s="12"/>
      <c r="D616" s="8"/>
      <c r="E616" s="12"/>
      <c r="F616" s="216" t="str">
        <f t="shared" si="18"/>
        <v>N/A</v>
      </c>
      <c r="G616" s="6"/>
      <c r="AA616" s="15" t="str">
        <f t="shared" si="19"/>
        <v/>
      </c>
      <c r="AB616" s="15" t="str">
        <f>IF(LEN($AA616)=0,"N",IF(LEN($AA616)&gt;1,"Error -- Availability entered in an incorrect format",IF($AA616='Control Panel'!$F$36,$AA616,IF($AA616='Control Panel'!$F$37,$AA616,IF($AA616='Control Panel'!$F$38,$AA616,IF($AA616='Control Panel'!$F$39,$AA616,IF($AA616='Control Panel'!$F$40,$AA616,IF($AA616='Control Panel'!$F$41,$AA616,"Error -- Availability entered in an incorrect format"))))))))</f>
        <v>N</v>
      </c>
    </row>
    <row r="617" spans="1:28" s="15" customFormat="1" x14ac:dyDescent="0.25">
      <c r="A617" s="7">
        <v>605</v>
      </c>
      <c r="B617" s="6"/>
      <c r="C617" s="12"/>
      <c r="D617" s="8"/>
      <c r="E617" s="12"/>
      <c r="F617" s="216" t="str">
        <f t="shared" si="18"/>
        <v>N/A</v>
      </c>
      <c r="G617" s="6"/>
      <c r="AA617" s="15" t="str">
        <f t="shared" si="19"/>
        <v/>
      </c>
      <c r="AB617" s="15" t="str">
        <f>IF(LEN($AA617)=0,"N",IF(LEN($AA617)&gt;1,"Error -- Availability entered in an incorrect format",IF($AA617='Control Panel'!$F$36,$AA617,IF($AA617='Control Panel'!$F$37,$AA617,IF($AA617='Control Panel'!$F$38,$AA617,IF($AA617='Control Panel'!$F$39,$AA617,IF($AA617='Control Panel'!$F$40,$AA617,IF($AA617='Control Panel'!$F$41,$AA617,"Error -- Availability entered in an incorrect format"))))))))</f>
        <v>N</v>
      </c>
    </row>
    <row r="618" spans="1:28" s="15" customFormat="1" x14ac:dyDescent="0.25">
      <c r="A618" s="7">
        <v>606</v>
      </c>
      <c r="B618" s="6"/>
      <c r="C618" s="12"/>
      <c r="D618" s="8"/>
      <c r="E618" s="12"/>
      <c r="F618" s="216" t="str">
        <f t="shared" si="18"/>
        <v>N/A</v>
      </c>
      <c r="G618" s="6"/>
      <c r="AA618" s="15" t="str">
        <f t="shared" si="19"/>
        <v/>
      </c>
      <c r="AB618" s="15" t="str">
        <f>IF(LEN($AA618)=0,"N",IF(LEN($AA618)&gt;1,"Error -- Availability entered in an incorrect format",IF($AA618='Control Panel'!$F$36,$AA618,IF($AA618='Control Panel'!$F$37,$AA618,IF($AA618='Control Panel'!$F$38,$AA618,IF($AA618='Control Panel'!$F$39,$AA618,IF($AA618='Control Panel'!$F$40,$AA618,IF($AA618='Control Panel'!$F$41,$AA618,"Error -- Availability entered in an incorrect format"))))))))</f>
        <v>N</v>
      </c>
    </row>
    <row r="619" spans="1:28" s="15" customFormat="1" x14ac:dyDescent="0.25">
      <c r="A619" s="7">
        <v>607</v>
      </c>
      <c r="B619" s="6"/>
      <c r="C619" s="12"/>
      <c r="D619" s="8"/>
      <c r="E619" s="12"/>
      <c r="F619" s="216" t="str">
        <f t="shared" si="18"/>
        <v>N/A</v>
      </c>
      <c r="G619" s="6"/>
      <c r="AA619" s="15" t="str">
        <f t="shared" si="19"/>
        <v/>
      </c>
      <c r="AB619" s="15" t="str">
        <f>IF(LEN($AA619)=0,"N",IF(LEN($AA619)&gt;1,"Error -- Availability entered in an incorrect format",IF($AA619='Control Panel'!$F$36,$AA619,IF($AA619='Control Panel'!$F$37,$AA619,IF($AA619='Control Panel'!$F$38,$AA619,IF($AA619='Control Panel'!$F$39,$AA619,IF($AA619='Control Panel'!$F$40,$AA619,IF($AA619='Control Panel'!$F$41,$AA619,"Error -- Availability entered in an incorrect format"))))))))</f>
        <v>N</v>
      </c>
    </row>
    <row r="620" spans="1:28" s="15" customFormat="1" x14ac:dyDescent="0.25">
      <c r="A620" s="7">
        <v>608</v>
      </c>
      <c r="B620" s="6"/>
      <c r="C620" s="12"/>
      <c r="D620" s="8"/>
      <c r="E620" s="12"/>
      <c r="F620" s="216" t="str">
        <f t="shared" si="18"/>
        <v>N/A</v>
      </c>
      <c r="G620" s="6"/>
      <c r="AA620" s="15" t="str">
        <f t="shared" si="19"/>
        <v/>
      </c>
      <c r="AB620" s="15" t="str">
        <f>IF(LEN($AA620)=0,"N",IF(LEN($AA620)&gt;1,"Error -- Availability entered in an incorrect format",IF($AA620='Control Panel'!$F$36,$AA620,IF($AA620='Control Panel'!$F$37,$AA620,IF($AA620='Control Panel'!$F$38,$AA620,IF($AA620='Control Panel'!$F$39,$AA620,IF($AA620='Control Panel'!$F$40,$AA620,IF($AA620='Control Panel'!$F$41,$AA620,"Error -- Availability entered in an incorrect format"))))))))</f>
        <v>N</v>
      </c>
    </row>
    <row r="621" spans="1:28" s="15" customFormat="1" x14ac:dyDescent="0.25">
      <c r="A621" s="7">
        <v>609</v>
      </c>
      <c r="B621" s="6"/>
      <c r="C621" s="12"/>
      <c r="D621" s="8"/>
      <c r="E621" s="12"/>
      <c r="F621" s="216" t="str">
        <f t="shared" si="18"/>
        <v>N/A</v>
      </c>
      <c r="G621" s="6"/>
      <c r="AA621" s="15" t="str">
        <f t="shared" si="19"/>
        <v/>
      </c>
      <c r="AB621" s="15" t="str">
        <f>IF(LEN($AA621)=0,"N",IF(LEN($AA621)&gt;1,"Error -- Availability entered in an incorrect format",IF($AA621='Control Panel'!$F$36,$AA621,IF($AA621='Control Panel'!$F$37,$AA621,IF($AA621='Control Panel'!$F$38,$AA621,IF($AA621='Control Panel'!$F$39,$AA621,IF($AA621='Control Panel'!$F$40,$AA621,IF($AA621='Control Panel'!$F$41,$AA621,"Error -- Availability entered in an incorrect format"))))))))</f>
        <v>N</v>
      </c>
    </row>
    <row r="622" spans="1:28" s="15" customFormat="1" x14ac:dyDescent="0.25">
      <c r="A622" s="7">
        <v>610</v>
      </c>
      <c r="B622" s="6"/>
      <c r="C622" s="12"/>
      <c r="D622" s="8"/>
      <c r="E622" s="12"/>
      <c r="F622" s="216" t="str">
        <f t="shared" si="18"/>
        <v>N/A</v>
      </c>
      <c r="G622" s="6"/>
      <c r="AA622" s="15" t="str">
        <f t="shared" si="19"/>
        <v/>
      </c>
      <c r="AB622" s="15" t="str">
        <f>IF(LEN($AA622)=0,"N",IF(LEN($AA622)&gt;1,"Error -- Availability entered in an incorrect format",IF($AA622='Control Panel'!$F$36,$AA622,IF($AA622='Control Panel'!$F$37,$AA622,IF($AA622='Control Panel'!$F$38,$AA622,IF($AA622='Control Panel'!$F$39,$AA622,IF($AA622='Control Panel'!$F$40,$AA622,IF($AA622='Control Panel'!$F$41,$AA622,"Error -- Availability entered in an incorrect format"))))))))</f>
        <v>N</v>
      </c>
    </row>
    <row r="623" spans="1:28" s="15" customFormat="1" x14ac:dyDescent="0.25">
      <c r="A623" s="7">
        <v>611</v>
      </c>
      <c r="B623" s="6"/>
      <c r="C623" s="12"/>
      <c r="D623" s="8"/>
      <c r="E623" s="12"/>
      <c r="F623" s="216" t="str">
        <f t="shared" si="18"/>
        <v>N/A</v>
      </c>
      <c r="G623" s="6"/>
      <c r="AA623" s="15" t="str">
        <f t="shared" si="19"/>
        <v/>
      </c>
      <c r="AB623" s="15" t="str">
        <f>IF(LEN($AA623)=0,"N",IF(LEN($AA623)&gt;1,"Error -- Availability entered in an incorrect format",IF($AA623='Control Panel'!$F$36,$AA623,IF($AA623='Control Panel'!$F$37,$AA623,IF($AA623='Control Panel'!$F$38,$AA623,IF($AA623='Control Panel'!$F$39,$AA623,IF($AA623='Control Panel'!$F$40,$AA623,IF($AA623='Control Panel'!$F$41,$AA623,"Error -- Availability entered in an incorrect format"))))))))</f>
        <v>N</v>
      </c>
    </row>
    <row r="624" spans="1:28" s="15" customFormat="1" x14ac:dyDescent="0.25">
      <c r="A624" s="7">
        <v>612</v>
      </c>
      <c r="B624" s="6"/>
      <c r="C624" s="12"/>
      <c r="D624" s="8"/>
      <c r="E624" s="12"/>
      <c r="F624" s="216" t="str">
        <f t="shared" si="18"/>
        <v>N/A</v>
      </c>
      <c r="G624" s="6"/>
      <c r="AA624" s="15" t="str">
        <f t="shared" si="19"/>
        <v/>
      </c>
      <c r="AB624" s="15" t="str">
        <f>IF(LEN($AA624)=0,"N",IF(LEN($AA624)&gt;1,"Error -- Availability entered in an incorrect format",IF($AA624='Control Panel'!$F$36,$AA624,IF($AA624='Control Panel'!$F$37,$AA624,IF($AA624='Control Panel'!$F$38,$AA624,IF($AA624='Control Panel'!$F$39,$AA624,IF($AA624='Control Panel'!$F$40,$AA624,IF($AA624='Control Panel'!$F$41,$AA624,"Error -- Availability entered in an incorrect format"))))))))</f>
        <v>N</v>
      </c>
    </row>
    <row r="625" spans="1:28" s="15" customFormat="1" x14ac:dyDescent="0.25">
      <c r="A625" s="7">
        <v>613</v>
      </c>
      <c r="B625" s="6"/>
      <c r="C625" s="12"/>
      <c r="D625" s="8"/>
      <c r="E625" s="12"/>
      <c r="F625" s="216" t="str">
        <f t="shared" si="18"/>
        <v>N/A</v>
      </c>
      <c r="G625" s="6"/>
      <c r="AA625" s="15" t="str">
        <f t="shared" si="19"/>
        <v/>
      </c>
      <c r="AB625" s="15" t="str">
        <f>IF(LEN($AA625)=0,"N",IF(LEN($AA625)&gt;1,"Error -- Availability entered in an incorrect format",IF($AA625='Control Panel'!$F$36,$AA625,IF($AA625='Control Panel'!$F$37,$AA625,IF($AA625='Control Panel'!$F$38,$AA625,IF($AA625='Control Panel'!$F$39,$AA625,IF($AA625='Control Panel'!$F$40,$AA625,IF($AA625='Control Panel'!$F$41,$AA625,"Error -- Availability entered in an incorrect format"))))))))</f>
        <v>N</v>
      </c>
    </row>
    <row r="626" spans="1:28" s="15" customFormat="1" x14ac:dyDescent="0.25">
      <c r="A626" s="7">
        <v>614</v>
      </c>
      <c r="B626" s="6"/>
      <c r="C626" s="12"/>
      <c r="D626" s="8"/>
      <c r="E626" s="12"/>
      <c r="F626" s="216" t="str">
        <f t="shared" si="18"/>
        <v>N/A</v>
      </c>
      <c r="G626" s="6"/>
      <c r="AA626" s="15" t="str">
        <f t="shared" si="19"/>
        <v/>
      </c>
      <c r="AB626" s="15" t="str">
        <f>IF(LEN($AA626)=0,"N",IF(LEN($AA626)&gt;1,"Error -- Availability entered in an incorrect format",IF($AA626='Control Panel'!$F$36,$AA626,IF($AA626='Control Panel'!$F$37,$AA626,IF($AA626='Control Panel'!$F$38,$AA626,IF($AA626='Control Panel'!$F$39,$AA626,IF($AA626='Control Panel'!$F$40,$AA626,IF($AA626='Control Panel'!$F$41,$AA626,"Error -- Availability entered in an incorrect format"))))))))</f>
        <v>N</v>
      </c>
    </row>
    <row r="627" spans="1:28" s="15" customFormat="1" x14ac:dyDescent="0.25">
      <c r="A627" s="7">
        <v>615</v>
      </c>
      <c r="B627" s="6"/>
      <c r="C627" s="12"/>
      <c r="D627" s="8"/>
      <c r="E627" s="12"/>
      <c r="F627" s="216" t="str">
        <f t="shared" si="18"/>
        <v>N/A</v>
      </c>
      <c r="G627" s="6"/>
      <c r="AA627" s="15" t="str">
        <f t="shared" si="19"/>
        <v/>
      </c>
      <c r="AB627" s="15" t="str">
        <f>IF(LEN($AA627)=0,"N",IF(LEN($AA627)&gt;1,"Error -- Availability entered in an incorrect format",IF($AA627='Control Panel'!$F$36,$AA627,IF($AA627='Control Panel'!$F$37,$AA627,IF($AA627='Control Panel'!$F$38,$AA627,IF($AA627='Control Panel'!$F$39,$AA627,IF($AA627='Control Panel'!$F$40,$AA627,IF($AA627='Control Panel'!$F$41,$AA627,"Error -- Availability entered in an incorrect format"))))))))</f>
        <v>N</v>
      </c>
    </row>
    <row r="628" spans="1:28" s="15" customFormat="1" x14ac:dyDescent="0.25">
      <c r="A628" s="7">
        <v>616</v>
      </c>
      <c r="B628" s="6"/>
      <c r="C628" s="12"/>
      <c r="D628" s="8"/>
      <c r="E628" s="12"/>
      <c r="F628" s="216" t="str">
        <f t="shared" si="18"/>
        <v>N/A</v>
      </c>
      <c r="G628" s="6"/>
      <c r="AA628" s="15" t="str">
        <f t="shared" si="19"/>
        <v/>
      </c>
      <c r="AB628" s="15" t="str">
        <f>IF(LEN($AA628)=0,"N",IF(LEN($AA628)&gt;1,"Error -- Availability entered in an incorrect format",IF($AA628='Control Panel'!$F$36,$AA628,IF($AA628='Control Panel'!$F$37,$AA628,IF($AA628='Control Panel'!$F$38,$AA628,IF($AA628='Control Panel'!$F$39,$AA628,IF($AA628='Control Panel'!$F$40,$AA628,IF($AA628='Control Panel'!$F$41,$AA628,"Error -- Availability entered in an incorrect format"))))))))</f>
        <v>N</v>
      </c>
    </row>
    <row r="629" spans="1:28" s="15" customFormat="1" x14ac:dyDescent="0.25">
      <c r="A629" s="7">
        <v>617</v>
      </c>
      <c r="B629" s="6"/>
      <c r="C629" s="12"/>
      <c r="D629" s="8"/>
      <c r="E629" s="12"/>
      <c r="F629" s="216" t="str">
        <f t="shared" si="18"/>
        <v>N/A</v>
      </c>
      <c r="G629" s="6"/>
      <c r="AA629" s="15" t="str">
        <f t="shared" si="19"/>
        <v/>
      </c>
      <c r="AB629" s="15" t="str">
        <f>IF(LEN($AA629)=0,"N",IF(LEN($AA629)&gt;1,"Error -- Availability entered in an incorrect format",IF($AA629='Control Panel'!$F$36,$AA629,IF($AA629='Control Panel'!$F$37,$AA629,IF($AA629='Control Panel'!$F$38,$AA629,IF($AA629='Control Panel'!$F$39,$AA629,IF($AA629='Control Panel'!$F$40,$AA629,IF($AA629='Control Panel'!$F$41,$AA629,"Error -- Availability entered in an incorrect format"))))))))</f>
        <v>N</v>
      </c>
    </row>
    <row r="630" spans="1:28" s="15" customFormat="1" x14ac:dyDescent="0.25">
      <c r="A630" s="7">
        <v>618</v>
      </c>
      <c r="B630" s="6"/>
      <c r="C630" s="12"/>
      <c r="D630" s="8"/>
      <c r="E630" s="12"/>
      <c r="F630" s="216" t="str">
        <f t="shared" si="18"/>
        <v>N/A</v>
      </c>
      <c r="G630" s="6"/>
      <c r="AA630" s="15" t="str">
        <f t="shared" si="19"/>
        <v/>
      </c>
      <c r="AB630" s="15" t="str">
        <f>IF(LEN($AA630)=0,"N",IF(LEN($AA630)&gt;1,"Error -- Availability entered in an incorrect format",IF($AA630='Control Panel'!$F$36,$AA630,IF($AA630='Control Panel'!$F$37,$AA630,IF($AA630='Control Panel'!$F$38,$AA630,IF($AA630='Control Panel'!$F$39,$AA630,IF($AA630='Control Panel'!$F$40,$AA630,IF($AA630='Control Panel'!$F$41,$AA630,"Error -- Availability entered in an incorrect format"))))))))</f>
        <v>N</v>
      </c>
    </row>
    <row r="631" spans="1:28" s="15" customFormat="1" x14ac:dyDescent="0.25">
      <c r="A631" s="7">
        <v>619</v>
      </c>
      <c r="B631" s="6"/>
      <c r="C631" s="12"/>
      <c r="D631" s="8"/>
      <c r="E631" s="12"/>
      <c r="F631" s="216" t="str">
        <f t="shared" si="18"/>
        <v>N/A</v>
      </c>
      <c r="G631" s="6"/>
      <c r="AA631" s="15" t="str">
        <f t="shared" si="19"/>
        <v/>
      </c>
      <c r="AB631" s="15" t="str">
        <f>IF(LEN($AA631)=0,"N",IF(LEN($AA631)&gt;1,"Error -- Availability entered in an incorrect format",IF($AA631='Control Panel'!$F$36,$AA631,IF($AA631='Control Panel'!$F$37,$AA631,IF($AA631='Control Panel'!$F$38,$AA631,IF($AA631='Control Panel'!$F$39,$AA631,IF($AA631='Control Panel'!$F$40,$AA631,IF($AA631='Control Panel'!$F$41,$AA631,"Error -- Availability entered in an incorrect format"))))))))</f>
        <v>N</v>
      </c>
    </row>
    <row r="632" spans="1:28" s="15" customFormat="1" x14ac:dyDescent="0.25">
      <c r="A632" s="7">
        <v>620</v>
      </c>
      <c r="B632" s="6"/>
      <c r="C632" s="12"/>
      <c r="D632" s="8"/>
      <c r="E632" s="12"/>
      <c r="F632" s="216" t="str">
        <f t="shared" si="18"/>
        <v>N/A</v>
      </c>
      <c r="G632" s="6"/>
      <c r="AA632" s="15" t="str">
        <f t="shared" si="19"/>
        <v/>
      </c>
      <c r="AB632" s="15" t="str">
        <f>IF(LEN($AA632)=0,"N",IF(LEN($AA632)&gt;1,"Error -- Availability entered in an incorrect format",IF($AA632='Control Panel'!$F$36,$AA632,IF($AA632='Control Panel'!$F$37,$AA632,IF($AA632='Control Panel'!$F$38,$AA632,IF($AA632='Control Panel'!$F$39,$AA632,IF($AA632='Control Panel'!$F$40,$AA632,IF($AA632='Control Panel'!$F$41,$AA632,"Error -- Availability entered in an incorrect format"))))))))</f>
        <v>N</v>
      </c>
    </row>
    <row r="633" spans="1:28" s="15" customFormat="1" x14ac:dyDescent="0.25">
      <c r="A633" s="7">
        <v>621</v>
      </c>
      <c r="B633" s="6"/>
      <c r="C633" s="12"/>
      <c r="D633" s="8"/>
      <c r="E633" s="12"/>
      <c r="F633" s="216" t="str">
        <f t="shared" si="18"/>
        <v>N/A</v>
      </c>
      <c r="G633" s="6"/>
      <c r="AA633" s="15" t="str">
        <f t="shared" si="19"/>
        <v/>
      </c>
      <c r="AB633" s="15" t="str">
        <f>IF(LEN($AA633)=0,"N",IF(LEN($AA633)&gt;1,"Error -- Availability entered in an incorrect format",IF($AA633='Control Panel'!$F$36,$AA633,IF($AA633='Control Panel'!$F$37,$AA633,IF($AA633='Control Panel'!$F$38,$AA633,IF($AA633='Control Panel'!$F$39,$AA633,IF($AA633='Control Panel'!$F$40,$AA633,IF($AA633='Control Panel'!$F$41,$AA633,"Error -- Availability entered in an incorrect format"))))))))</f>
        <v>N</v>
      </c>
    </row>
    <row r="634" spans="1:28" s="15" customFormat="1" x14ac:dyDescent="0.25">
      <c r="A634" s="7">
        <v>622</v>
      </c>
      <c r="B634" s="6"/>
      <c r="C634" s="12"/>
      <c r="D634" s="8"/>
      <c r="E634" s="12"/>
      <c r="F634" s="216" t="str">
        <f t="shared" si="18"/>
        <v>N/A</v>
      </c>
      <c r="G634" s="6"/>
      <c r="AA634" s="15" t="str">
        <f t="shared" si="19"/>
        <v/>
      </c>
      <c r="AB634" s="15" t="str">
        <f>IF(LEN($AA634)=0,"N",IF(LEN($AA634)&gt;1,"Error -- Availability entered in an incorrect format",IF($AA634='Control Panel'!$F$36,$AA634,IF($AA634='Control Panel'!$F$37,$AA634,IF($AA634='Control Panel'!$F$38,$AA634,IF($AA634='Control Panel'!$F$39,$AA634,IF($AA634='Control Panel'!$F$40,$AA634,IF($AA634='Control Panel'!$F$41,$AA634,"Error -- Availability entered in an incorrect format"))))))))</f>
        <v>N</v>
      </c>
    </row>
    <row r="635" spans="1:28" s="15" customFormat="1" x14ac:dyDescent="0.25">
      <c r="A635" s="7">
        <v>623</v>
      </c>
      <c r="B635" s="6"/>
      <c r="C635" s="12"/>
      <c r="D635" s="8"/>
      <c r="E635" s="12"/>
      <c r="F635" s="216" t="str">
        <f t="shared" si="18"/>
        <v>N/A</v>
      </c>
      <c r="G635" s="6"/>
      <c r="AA635" s="15" t="str">
        <f t="shared" si="19"/>
        <v/>
      </c>
      <c r="AB635" s="15" t="str">
        <f>IF(LEN($AA635)=0,"N",IF(LEN($AA635)&gt;1,"Error -- Availability entered in an incorrect format",IF($AA635='Control Panel'!$F$36,$AA635,IF($AA635='Control Panel'!$F$37,$AA635,IF($AA635='Control Panel'!$F$38,$AA635,IF($AA635='Control Panel'!$F$39,$AA635,IF($AA635='Control Panel'!$F$40,$AA635,IF($AA635='Control Panel'!$F$41,$AA635,"Error -- Availability entered in an incorrect format"))))))))</f>
        <v>N</v>
      </c>
    </row>
    <row r="636" spans="1:28" s="15" customFormat="1" x14ac:dyDescent="0.25">
      <c r="A636" s="7">
        <v>624</v>
      </c>
      <c r="B636" s="6"/>
      <c r="C636" s="12"/>
      <c r="D636" s="8"/>
      <c r="E636" s="12"/>
      <c r="F636" s="216" t="str">
        <f t="shared" si="18"/>
        <v>N/A</v>
      </c>
      <c r="G636" s="6"/>
      <c r="AA636" s="15" t="str">
        <f t="shared" si="19"/>
        <v/>
      </c>
      <c r="AB636" s="15" t="str">
        <f>IF(LEN($AA636)=0,"N",IF(LEN($AA636)&gt;1,"Error -- Availability entered in an incorrect format",IF($AA636='Control Panel'!$F$36,$AA636,IF($AA636='Control Panel'!$F$37,$AA636,IF($AA636='Control Panel'!$F$38,$AA636,IF($AA636='Control Panel'!$F$39,$AA636,IF($AA636='Control Panel'!$F$40,$AA636,IF($AA636='Control Panel'!$F$41,$AA636,"Error -- Availability entered in an incorrect format"))))))))</f>
        <v>N</v>
      </c>
    </row>
    <row r="637" spans="1:28" s="15" customFormat="1" x14ac:dyDescent="0.25">
      <c r="A637" s="7">
        <v>625</v>
      </c>
      <c r="B637" s="6"/>
      <c r="C637" s="12"/>
      <c r="D637" s="8"/>
      <c r="E637" s="12"/>
      <c r="F637" s="216" t="str">
        <f t="shared" si="18"/>
        <v>N/A</v>
      </c>
      <c r="G637" s="6"/>
      <c r="AA637" s="15" t="str">
        <f t="shared" si="19"/>
        <v/>
      </c>
      <c r="AB637" s="15" t="str">
        <f>IF(LEN($AA637)=0,"N",IF(LEN($AA637)&gt;1,"Error -- Availability entered in an incorrect format",IF($AA637='Control Panel'!$F$36,$AA637,IF($AA637='Control Panel'!$F$37,$AA637,IF($AA637='Control Panel'!$F$38,$AA637,IF($AA637='Control Panel'!$F$39,$AA637,IF($AA637='Control Panel'!$F$40,$AA637,IF($AA637='Control Panel'!$F$41,$AA637,"Error -- Availability entered in an incorrect format"))))))))</f>
        <v>N</v>
      </c>
    </row>
    <row r="638" spans="1:28" s="15" customFormat="1" x14ac:dyDescent="0.25">
      <c r="A638" s="7">
        <v>626</v>
      </c>
      <c r="B638" s="6"/>
      <c r="C638" s="12"/>
      <c r="D638" s="8"/>
      <c r="E638" s="12"/>
      <c r="F638" s="216" t="str">
        <f t="shared" si="18"/>
        <v>N/A</v>
      </c>
      <c r="G638" s="6"/>
      <c r="AA638" s="15" t="str">
        <f t="shared" si="19"/>
        <v/>
      </c>
      <c r="AB638" s="15" t="str">
        <f>IF(LEN($AA638)=0,"N",IF(LEN($AA638)&gt;1,"Error -- Availability entered in an incorrect format",IF($AA638='Control Panel'!$F$36,$AA638,IF($AA638='Control Panel'!$F$37,$AA638,IF($AA638='Control Panel'!$F$38,$AA638,IF($AA638='Control Panel'!$F$39,$AA638,IF($AA638='Control Panel'!$F$40,$AA638,IF($AA638='Control Panel'!$F$41,$AA638,"Error -- Availability entered in an incorrect format"))))))))</f>
        <v>N</v>
      </c>
    </row>
    <row r="639" spans="1:28" s="15" customFormat="1" x14ac:dyDescent="0.25">
      <c r="A639" s="7">
        <v>627</v>
      </c>
      <c r="B639" s="6"/>
      <c r="C639" s="12"/>
      <c r="D639" s="8"/>
      <c r="E639" s="12"/>
      <c r="F639" s="216" t="str">
        <f t="shared" si="18"/>
        <v>N/A</v>
      </c>
      <c r="G639" s="6"/>
      <c r="AA639" s="15" t="str">
        <f t="shared" si="19"/>
        <v/>
      </c>
      <c r="AB639" s="15" t="str">
        <f>IF(LEN($AA639)=0,"N",IF(LEN($AA639)&gt;1,"Error -- Availability entered in an incorrect format",IF($AA639='Control Panel'!$F$36,$AA639,IF($AA639='Control Panel'!$F$37,$AA639,IF($AA639='Control Panel'!$F$38,$AA639,IF($AA639='Control Panel'!$F$39,$AA639,IF($AA639='Control Panel'!$F$40,$AA639,IF($AA639='Control Panel'!$F$41,$AA639,"Error -- Availability entered in an incorrect format"))))))))</f>
        <v>N</v>
      </c>
    </row>
    <row r="640" spans="1:28" s="15" customFormat="1" x14ac:dyDescent="0.25">
      <c r="A640" s="7">
        <v>628</v>
      </c>
      <c r="B640" s="6"/>
      <c r="C640" s="12"/>
      <c r="D640" s="8"/>
      <c r="E640" s="12"/>
      <c r="F640" s="216" t="str">
        <f t="shared" si="18"/>
        <v>N/A</v>
      </c>
      <c r="G640" s="6"/>
      <c r="AA640" s="15" t="str">
        <f t="shared" si="19"/>
        <v/>
      </c>
      <c r="AB640" s="15" t="str">
        <f>IF(LEN($AA640)=0,"N",IF(LEN($AA640)&gt;1,"Error -- Availability entered in an incorrect format",IF($AA640='Control Panel'!$F$36,$AA640,IF($AA640='Control Panel'!$F$37,$AA640,IF($AA640='Control Panel'!$F$38,$AA640,IF($AA640='Control Panel'!$F$39,$AA640,IF($AA640='Control Panel'!$F$40,$AA640,IF($AA640='Control Panel'!$F$41,$AA640,"Error -- Availability entered in an incorrect format"))))))))</f>
        <v>N</v>
      </c>
    </row>
    <row r="641" spans="1:28" s="15" customFormat="1" x14ac:dyDescent="0.25">
      <c r="A641" s="7">
        <v>629</v>
      </c>
      <c r="B641" s="6"/>
      <c r="C641" s="12"/>
      <c r="D641" s="8"/>
      <c r="E641" s="12"/>
      <c r="F641" s="216" t="str">
        <f t="shared" si="18"/>
        <v>N/A</v>
      </c>
      <c r="G641" s="6"/>
      <c r="AA641" s="15" t="str">
        <f t="shared" si="19"/>
        <v/>
      </c>
      <c r="AB641" s="15" t="str">
        <f>IF(LEN($AA641)=0,"N",IF(LEN($AA641)&gt;1,"Error -- Availability entered in an incorrect format",IF($AA641='Control Panel'!$F$36,$AA641,IF($AA641='Control Panel'!$F$37,$AA641,IF($AA641='Control Panel'!$F$38,$AA641,IF($AA641='Control Panel'!$F$39,$AA641,IF($AA641='Control Panel'!$F$40,$AA641,IF($AA641='Control Panel'!$F$41,$AA641,"Error -- Availability entered in an incorrect format"))))))))</f>
        <v>N</v>
      </c>
    </row>
    <row r="642" spans="1:28" s="15" customFormat="1" x14ac:dyDescent="0.25">
      <c r="A642" s="7">
        <v>630</v>
      </c>
      <c r="B642" s="6"/>
      <c r="C642" s="12"/>
      <c r="D642" s="8"/>
      <c r="E642" s="12"/>
      <c r="F642" s="216" t="str">
        <f t="shared" si="18"/>
        <v>N/A</v>
      </c>
      <c r="G642" s="6"/>
      <c r="AA642" s="15" t="str">
        <f t="shared" si="19"/>
        <v/>
      </c>
      <c r="AB642" s="15" t="str">
        <f>IF(LEN($AA642)=0,"N",IF(LEN($AA642)&gt;1,"Error -- Availability entered in an incorrect format",IF($AA642='Control Panel'!$F$36,$AA642,IF($AA642='Control Panel'!$F$37,$AA642,IF($AA642='Control Panel'!$F$38,$AA642,IF($AA642='Control Panel'!$F$39,$AA642,IF($AA642='Control Panel'!$F$40,$AA642,IF($AA642='Control Panel'!$F$41,$AA642,"Error -- Availability entered in an incorrect format"))))))))</f>
        <v>N</v>
      </c>
    </row>
    <row r="643" spans="1:28" s="15" customFormat="1" x14ac:dyDescent="0.25">
      <c r="A643" s="7">
        <v>631</v>
      </c>
      <c r="B643" s="6"/>
      <c r="C643" s="12"/>
      <c r="D643" s="8"/>
      <c r="E643" s="12"/>
      <c r="F643" s="216" t="str">
        <f t="shared" si="18"/>
        <v>N/A</v>
      </c>
      <c r="G643" s="6"/>
      <c r="AA643" s="15" t="str">
        <f t="shared" si="19"/>
        <v/>
      </c>
      <c r="AB643" s="15" t="str">
        <f>IF(LEN($AA643)=0,"N",IF(LEN($AA643)&gt;1,"Error -- Availability entered in an incorrect format",IF($AA643='Control Panel'!$F$36,$AA643,IF($AA643='Control Panel'!$F$37,$AA643,IF($AA643='Control Panel'!$F$38,$AA643,IF($AA643='Control Panel'!$F$39,$AA643,IF($AA643='Control Panel'!$F$40,$AA643,IF($AA643='Control Panel'!$F$41,$AA643,"Error -- Availability entered in an incorrect format"))))))))</f>
        <v>N</v>
      </c>
    </row>
    <row r="644" spans="1:28" s="15" customFormat="1" x14ac:dyDescent="0.25">
      <c r="A644" s="7">
        <v>632</v>
      </c>
      <c r="B644" s="6"/>
      <c r="C644" s="12"/>
      <c r="D644" s="8"/>
      <c r="E644" s="12"/>
      <c r="F644" s="216" t="str">
        <f t="shared" si="18"/>
        <v>N/A</v>
      </c>
      <c r="G644" s="6"/>
      <c r="AA644" s="15" t="str">
        <f t="shared" si="19"/>
        <v/>
      </c>
      <c r="AB644" s="15" t="str">
        <f>IF(LEN($AA644)=0,"N",IF(LEN($AA644)&gt;1,"Error -- Availability entered in an incorrect format",IF($AA644='Control Panel'!$F$36,$AA644,IF($AA644='Control Panel'!$F$37,$AA644,IF($AA644='Control Panel'!$F$38,$AA644,IF($AA644='Control Panel'!$F$39,$AA644,IF($AA644='Control Panel'!$F$40,$AA644,IF($AA644='Control Panel'!$F$41,$AA644,"Error -- Availability entered in an incorrect format"))))))))</f>
        <v>N</v>
      </c>
    </row>
    <row r="645" spans="1:28" s="15" customFormat="1" x14ac:dyDescent="0.25">
      <c r="A645" s="7">
        <v>633</v>
      </c>
      <c r="B645" s="6"/>
      <c r="C645" s="12"/>
      <c r="D645" s="8"/>
      <c r="E645" s="12"/>
      <c r="F645" s="216" t="str">
        <f t="shared" si="18"/>
        <v>N/A</v>
      </c>
      <c r="G645" s="6"/>
      <c r="AA645" s="15" t="str">
        <f t="shared" si="19"/>
        <v/>
      </c>
      <c r="AB645" s="15" t="str">
        <f>IF(LEN($AA645)=0,"N",IF(LEN($AA645)&gt;1,"Error -- Availability entered in an incorrect format",IF($AA645='Control Panel'!$F$36,$AA645,IF($AA645='Control Panel'!$F$37,$AA645,IF($AA645='Control Panel'!$F$38,$AA645,IF($AA645='Control Panel'!$F$39,$AA645,IF($AA645='Control Panel'!$F$40,$AA645,IF($AA645='Control Panel'!$F$41,$AA645,"Error -- Availability entered in an incorrect format"))))))))</f>
        <v>N</v>
      </c>
    </row>
    <row r="646" spans="1:28" s="15" customFormat="1" x14ac:dyDescent="0.25">
      <c r="A646" s="7">
        <v>634</v>
      </c>
      <c r="B646" s="6"/>
      <c r="C646" s="12"/>
      <c r="D646" s="8"/>
      <c r="E646" s="12"/>
      <c r="F646" s="216" t="str">
        <f t="shared" si="18"/>
        <v>N/A</v>
      </c>
      <c r="G646" s="6"/>
      <c r="AA646" s="15" t="str">
        <f t="shared" si="19"/>
        <v/>
      </c>
      <c r="AB646" s="15" t="str">
        <f>IF(LEN($AA646)=0,"N",IF(LEN($AA646)&gt;1,"Error -- Availability entered in an incorrect format",IF($AA646='Control Panel'!$F$36,$AA646,IF($AA646='Control Panel'!$F$37,$AA646,IF($AA646='Control Panel'!$F$38,$AA646,IF($AA646='Control Panel'!$F$39,$AA646,IF($AA646='Control Panel'!$F$40,$AA646,IF($AA646='Control Panel'!$F$41,$AA646,"Error -- Availability entered in an incorrect format"))))))))</f>
        <v>N</v>
      </c>
    </row>
    <row r="647" spans="1:28" s="15" customFormat="1" x14ac:dyDescent="0.25">
      <c r="A647" s="7">
        <v>635</v>
      </c>
      <c r="B647" s="6"/>
      <c r="C647" s="12"/>
      <c r="D647" s="8"/>
      <c r="E647" s="12"/>
      <c r="F647" s="216" t="str">
        <f t="shared" si="18"/>
        <v>N/A</v>
      </c>
      <c r="G647" s="6"/>
      <c r="AA647" s="15" t="str">
        <f t="shared" si="19"/>
        <v/>
      </c>
      <c r="AB647" s="15" t="str">
        <f>IF(LEN($AA647)=0,"N",IF(LEN($AA647)&gt;1,"Error -- Availability entered in an incorrect format",IF($AA647='Control Panel'!$F$36,$AA647,IF($AA647='Control Panel'!$F$37,$AA647,IF($AA647='Control Panel'!$F$38,$AA647,IF($AA647='Control Panel'!$F$39,$AA647,IF($AA647='Control Panel'!$F$40,$AA647,IF($AA647='Control Panel'!$F$41,$AA647,"Error -- Availability entered in an incorrect format"))))))))</f>
        <v>N</v>
      </c>
    </row>
    <row r="648" spans="1:28" s="15" customFormat="1" x14ac:dyDescent="0.25">
      <c r="A648" s="7">
        <v>636</v>
      </c>
      <c r="B648" s="6"/>
      <c r="C648" s="12"/>
      <c r="D648" s="8"/>
      <c r="E648" s="12"/>
      <c r="F648" s="216" t="str">
        <f t="shared" si="18"/>
        <v>N/A</v>
      </c>
      <c r="G648" s="6"/>
      <c r="AA648" s="15" t="str">
        <f t="shared" si="19"/>
        <v/>
      </c>
      <c r="AB648" s="15" t="str">
        <f>IF(LEN($AA648)=0,"N",IF(LEN($AA648)&gt;1,"Error -- Availability entered in an incorrect format",IF($AA648='Control Panel'!$F$36,$AA648,IF($AA648='Control Panel'!$F$37,$AA648,IF($AA648='Control Panel'!$F$38,$AA648,IF($AA648='Control Panel'!$F$39,$AA648,IF($AA648='Control Panel'!$F$40,$AA648,IF($AA648='Control Panel'!$F$41,$AA648,"Error -- Availability entered in an incorrect format"))))))))</f>
        <v>N</v>
      </c>
    </row>
    <row r="649" spans="1:28" s="15" customFormat="1" x14ac:dyDescent="0.25">
      <c r="A649" s="7">
        <v>637</v>
      </c>
      <c r="B649" s="6"/>
      <c r="C649" s="12"/>
      <c r="D649" s="8"/>
      <c r="E649" s="12"/>
      <c r="F649" s="216" t="str">
        <f t="shared" si="18"/>
        <v>N/A</v>
      </c>
      <c r="G649" s="6"/>
      <c r="AA649" s="15" t="str">
        <f t="shared" si="19"/>
        <v/>
      </c>
      <c r="AB649" s="15" t="str">
        <f>IF(LEN($AA649)=0,"N",IF(LEN($AA649)&gt;1,"Error -- Availability entered in an incorrect format",IF($AA649='Control Panel'!$F$36,$AA649,IF($AA649='Control Panel'!$F$37,$AA649,IF($AA649='Control Panel'!$F$38,$AA649,IF($AA649='Control Panel'!$F$39,$AA649,IF($AA649='Control Panel'!$F$40,$AA649,IF($AA649='Control Panel'!$F$41,$AA649,"Error -- Availability entered in an incorrect format"))))))))</f>
        <v>N</v>
      </c>
    </row>
    <row r="650" spans="1:28" s="15" customFormat="1" x14ac:dyDescent="0.25">
      <c r="A650" s="7">
        <v>638</v>
      </c>
      <c r="B650" s="6"/>
      <c r="C650" s="12"/>
      <c r="D650" s="8"/>
      <c r="E650" s="12"/>
      <c r="F650" s="216" t="str">
        <f t="shared" si="18"/>
        <v>N/A</v>
      </c>
      <c r="G650" s="6"/>
      <c r="AA650" s="15" t="str">
        <f t="shared" si="19"/>
        <v/>
      </c>
      <c r="AB650" s="15" t="str">
        <f>IF(LEN($AA650)=0,"N",IF(LEN($AA650)&gt;1,"Error -- Availability entered in an incorrect format",IF($AA650='Control Panel'!$F$36,$AA650,IF($AA650='Control Panel'!$F$37,$AA650,IF($AA650='Control Panel'!$F$38,$AA650,IF($AA650='Control Panel'!$F$39,$AA650,IF($AA650='Control Panel'!$F$40,$AA650,IF($AA650='Control Panel'!$F$41,$AA650,"Error -- Availability entered in an incorrect format"))))))))</f>
        <v>N</v>
      </c>
    </row>
    <row r="651" spans="1:28" s="15" customFormat="1" x14ac:dyDescent="0.25">
      <c r="A651" s="7">
        <v>639</v>
      </c>
      <c r="B651" s="6"/>
      <c r="C651" s="12"/>
      <c r="D651" s="8"/>
      <c r="E651" s="12"/>
      <c r="F651" s="216" t="str">
        <f t="shared" si="18"/>
        <v>N/A</v>
      </c>
      <c r="G651" s="6"/>
      <c r="AA651" s="15" t="str">
        <f t="shared" si="19"/>
        <v/>
      </c>
      <c r="AB651" s="15" t="str">
        <f>IF(LEN($AA651)=0,"N",IF(LEN($AA651)&gt;1,"Error -- Availability entered in an incorrect format",IF($AA651='Control Panel'!$F$36,$AA651,IF($AA651='Control Panel'!$F$37,$AA651,IF($AA651='Control Panel'!$F$38,$AA651,IF($AA651='Control Panel'!$F$39,$AA651,IF($AA651='Control Panel'!$F$40,$AA651,IF($AA651='Control Panel'!$F$41,$AA651,"Error -- Availability entered in an incorrect format"))))))))</f>
        <v>N</v>
      </c>
    </row>
    <row r="652" spans="1:28" s="15" customFormat="1" x14ac:dyDescent="0.25">
      <c r="A652" s="7">
        <v>640</v>
      </c>
      <c r="B652" s="6"/>
      <c r="C652" s="12"/>
      <c r="D652" s="8"/>
      <c r="E652" s="12"/>
      <c r="F652" s="216" t="str">
        <f t="shared" si="18"/>
        <v>N/A</v>
      </c>
      <c r="G652" s="6"/>
      <c r="AA652" s="15" t="str">
        <f t="shared" si="19"/>
        <v/>
      </c>
      <c r="AB652" s="15" t="str">
        <f>IF(LEN($AA652)=0,"N",IF(LEN($AA652)&gt;1,"Error -- Availability entered in an incorrect format",IF($AA652='Control Panel'!$F$36,$AA652,IF($AA652='Control Panel'!$F$37,$AA652,IF($AA652='Control Panel'!$F$38,$AA652,IF($AA652='Control Panel'!$F$39,$AA652,IF($AA652='Control Panel'!$F$40,$AA652,IF($AA652='Control Panel'!$F$41,$AA652,"Error -- Availability entered in an incorrect format"))))))))</f>
        <v>N</v>
      </c>
    </row>
    <row r="653" spans="1:28" s="15" customFormat="1" x14ac:dyDescent="0.25">
      <c r="A653" s="7">
        <v>641</v>
      </c>
      <c r="B653" s="6"/>
      <c r="C653" s="12"/>
      <c r="D653" s="8"/>
      <c r="E653" s="12"/>
      <c r="F653" s="216" t="str">
        <f t="shared" si="18"/>
        <v>N/A</v>
      </c>
      <c r="G653" s="6"/>
      <c r="AA653" s="15" t="str">
        <f t="shared" si="19"/>
        <v/>
      </c>
      <c r="AB653" s="15" t="str">
        <f>IF(LEN($AA653)=0,"N",IF(LEN($AA653)&gt;1,"Error -- Availability entered in an incorrect format",IF($AA653='Control Panel'!$F$36,$AA653,IF($AA653='Control Panel'!$F$37,$AA653,IF($AA653='Control Panel'!$F$38,$AA653,IF($AA653='Control Panel'!$F$39,$AA653,IF($AA653='Control Panel'!$F$40,$AA653,IF($AA653='Control Panel'!$F$41,$AA653,"Error -- Availability entered in an incorrect format"))))))))</f>
        <v>N</v>
      </c>
    </row>
    <row r="654" spans="1:28" s="15" customFormat="1" x14ac:dyDescent="0.25">
      <c r="A654" s="7">
        <v>642</v>
      </c>
      <c r="B654" s="6"/>
      <c r="C654" s="12"/>
      <c r="D654" s="8"/>
      <c r="E654" s="12"/>
      <c r="F654" s="216" t="str">
        <f t="shared" ref="F654:F717" si="20">IF($D$10=$A$9,"N/A",$D$10)</f>
        <v>N/A</v>
      </c>
      <c r="G654" s="6"/>
      <c r="AA654" s="15" t="str">
        <f t="shared" ref="AA654:AA717" si="21">TRIM($D654)</f>
        <v/>
      </c>
      <c r="AB654" s="15" t="str">
        <f>IF(LEN($AA654)=0,"N",IF(LEN($AA654)&gt;1,"Error -- Availability entered in an incorrect format",IF($AA654='Control Panel'!$F$36,$AA654,IF($AA654='Control Panel'!$F$37,$AA654,IF($AA654='Control Panel'!$F$38,$AA654,IF($AA654='Control Panel'!$F$39,$AA654,IF($AA654='Control Panel'!$F$40,$AA654,IF($AA654='Control Panel'!$F$41,$AA654,"Error -- Availability entered in an incorrect format"))))))))</f>
        <v>N</v>
      </c>
    </row>
    <row r="655" spans="1:28" s="15" customFormat="1" x14ac:dyDescent="0.25">
      <c r="A655" s="7">
        <v>643</v>
      </c>
      <c r="B655" s="6"/>
      <c r="C655" s="12"/>
      <c r="D655" s="8"/>
      <c r="E655" s="12"/>
      <c r="F655" s="216" t="str">
        <f t="shared" si="20"/>
        <v>N/A</v>
      </c>
      <c r="G655" s="6"/>
      <c r="AA655" s="15" t="str">
        <f t="shared" si="21"/>
        <v/>
      </c>
      <c r="AB655" s="15" t="str">
        <f>IF(LEN($AA655)=0,"N",IF(LEN($AA655)&gt;1,"Error -- Availability entered in an incorrect format",IF($AA655='Control Panel'!$F$36,$AA655,IF($AA655='Control Panel'!$F$37,$AA655,IF($AA655='Control Panel'!$F$38,$AA655,IF($AA655='Control Panel'!$F$39,$AA655,IF($AA655='Control Panel'!$F$40,$AA655,IF($AA655='Control Panel'!$F$41,$AA655,"Error -- Availability entered in an incorrect format"))))))))</f>
        <v>N</v>
      </c>
    </row>
    <row r="656" spans="1:28" s="15" customFormat="1" x14ac:dyDescent="0.25">
      <c r="A656" s="7">
        <v>644</v>
      </c>
      <c r="B656" s="6"/>
      <c r="C656" s="12"/>
      <c r="D656" s="8"/>
      <c r="E656" s="12"/>
      <c r="F656" s="216" t="str">
        <f t="shared" si="20"/>
        <v>N/A</v>
      </c>
      <c r="G656" s="6"/>
      <c r="AA656" s="15" t="str">
        <f t="shared" si="21"/>
        <v/>
      </c>
      <c r="AB656" s="15" t="str">
        <f>IF(LEN($AA656)=0,"N",IF(LEN($AA656)&gt;1,"Error -- Availability entered in an incorrect format",IF($AA656='Control Panel'!$F$36,$AA656,IF($AA656='Control Panel'!$F$37,$AA656,IF($AA656='Control Panel'!$F$38,$AA656,IF($AA656='Control Panel'!$F$39,$AA656,IF($AA656='Control Panel'!$F$40,$AA656,IF($AA656='Control Panel'!$F$41,$AA656,"Error -- Availability entered in an incorrect format"))))))))</f>
        <v>N</v>
      </c>
    </row>
    <row r="657" spans="1:28" s="15" customFormat="1" x14ac:dyDescent="0.25">
      <c r="A657" s="7">
        <v>645</v>
      </c>
      <c r="B657" s="6"/>
      <c r="C657" s="12"/>
      <c r="D657" s="8"/>
      <c r="E657" s="12"/>
      <c r="F657" s="216" t="str">
        <f t="shared" si="20"/>
        <v>N/A</v>
      </c>
      <c r="G657" s="6"/>
      <c r="AA657" s="15" t="str">
        <f t="shared" si="21"/>
        <v/>
      </c>
      <c r="AB657" s="15" t="str">
        <f>IF(LEN($AA657)=0,"N",IF(LEN($AA657)&gt;1,"Error -- Availability entered in an incorrect format",IF($AA657='Control Panel'!$F$36,$AA657,IF($AA657='Control Panel'!$F$37,$AA657,IF($AA657='Control Panel'!$F$38,$AA657,IF($AA657='Control Panel'!$F$39,$AA657,IF($AA657='Control Panel'!$F$40,$AA657,IF($AA657='Control Panel'!$F$41,$AA657,"Error -- Availability entered in an incorrect format"))))))))</f>
        <v>N</v>
      </c>
    </row>
    <row r="658" spans="1:28" s="15" customFormat="1" x14ac:dyDescent="0.25">
      <c r="A658" s="7">
        <v>646</v>
      </c>
      <c r="B658" s="6"/>
      <c r="C658" s="12"/>
      <c r="D658" s="8"/>
      <c r="E658" s="12"/>
      <c r="F658" s="216" t="str">
        <f t="shared" si="20"/>
        <v>N/A</v>
      </c>
      <c r="G658" s="6"/>
      <c r="AA658" s="15" t="str">
        <f t="shared" si="21"/>
        <v/>
      </c>
      <c r="AB658" s="15" t="str">
        <f>IF(LEN($AA658)=0,"N",IF(LEN($AA658)&gt;1,"Error -- Availability entered in an incorrect format",IF($AA658='Control Panel'!$F$36,$AA658,IF($AA658='Control Panel'!$F$37,$AA658,IF($AA658='Control Panel'!$F$38,$AA658,IF($AA658='Control Panel'!$F$39,$AA658,IF($AA658='Control Panel'!$F$40,$AA658,IF($AA658='Control Panel'!$F$41,$AA658,"Error -- Availability entered in an incorrect format"))))))))</f>
        <v>N</v>
      </c>
    </row>
    <row r="659" spans="1:28" s="15" customFormat="1" x14ac:dyDescent="0.25">
      <c r="A659" s="7">
        <v>647</v>
      </c>
      <c r="B659" s="6"/>
      <c r="C659" s="12"/>
      <c r="D659" s="8"/>
      <c r="E659" s="12"/>
      <c r="F659" s="216" t="str">
        <f t="shared" si="20"/>
        <v>N/A</v>
      </c>
      <c r="G659" s="6"/>
      <c r="AA659" s="15" t="str">
        <f t="shared" si="21"/>
        <v/>
      </c>
      <c r="AB659" s="15" t="str">
        <f>IF(LEN($AA659)=0,"N",IF(LEN($AA659)&gt;1,"Error -- Availability entered in an incorrect format",IF($AA659='Control Panel'!$F$36,$AA659,IF($AA659='Control Panel'!$F$37,$AA659,IF($AA659='Control Panel'!$F$38,$AA659,IF($AA659='Control Panel'!$F$39,$AA659,IF($AA659='Control Panel'!$F$40,$AA659,IF($AA659='Control Panel'!$F$41,$AA659,"Error -- Availability entered in an incorrect format"))))))))</f>
        <v>N</v>
      </c>
    </row>
    <row r="660" spans="1:28" s="15" customFormat="1" x14ac:dyDescent="0.25">
      <c r="A660" s="7">
        <v>648</v>
      </c>
      <c r="B660" s="6"/>
      <c r="C660" s="12"/>
      <c r="D660" s="8"/>
      <c r="E660" s="12"/>
      <c r="F660" s="216" t="str">
        <f t="shared" si="20"/>
        <v>N/A</v>
      </c>
      <c r="G660" s="6"/>
      <c r="AA660" s="15" t="str">
        <f t="shared" si="21"/>
        <v/>
      </c>
      <c r="AB660" s="15" t="str">
        <f>IF(LEN($AA660)=0,"N",IF(LEN($AA660)&gt;1,"Error -- Availability entered in an incorrect format",IF($AA660='Control Panel'!$F$36,$AA660,IF($AA660='Control Panel'!$F$37,$AA660,IF($AA660='Control Panel'!$F$38,$AA660,IF($AA660='Control Panel'!$F$39,$AA660,IF($AA660='Control Panel'!$F$40,$AA660,IF($AA660='Control Panel'!$F$41,$AA660,"Error -- Availability entered in an incorrect format"))))))))</f>
        <v>N</v>
      </c>
    </row>
    <row r="661" spans="1:28" s="15" customFormat="1" x14ac:dyDescent="0.25">
      <c r="A661" s="7">
        <v>649</v>
      </c>
      <c r="B661" s="6"/>
      <c r="C661" s="12"/>
      <c r="D661" s="8"/>
      <c r="E661" s="12"/>
      <c r="F661" s="216" t="str">
        <f t="shared" si="20"/>
        <v>N/A</v>
      </c>
      <c r="G661" s="6"/>
      <c r="AA661" s="15" t="str">
        <f t="shared" si="21"/>
        <v/>
      </c>
      <c r="AB661" s="15" t="str">
        <f>IF(LEN($AA661)=0,"N",IF(LEN($AA661)&gt;1,"Error -- Availability entered in an incorrect format",IF($AA661='Control Panel'!$F$36,$AA661,IF($AA661='Control Panel'!$F$37,$AA661,IF($AA661='Control Panel'!$F$38,$AA661,IF($AA661='Control Panel'!$F$39,$AA661,IF($AA661='Control Panel'!$F$40,$AA661,IF($AA661='Control Panel'!$F$41,$AA661,"Error -- Availability entered in an incorrect format"))))))))</f>
        <v>N</v>
      </c>
    </row>
    <row r="662" spans="1:28" s="15" customFormat="1" x14ac:dyDescent="0.25">
      <c r="A662" s="7">
        <v>650</v>
      </c>
      <c r="B662" s="6"/>
      <c r="C662" s="12"/>
      <c r="D662" s="8"/>
      <c r="E662" s="12"/>
      <c r="F662" s="216" t="str">
        <f t="shared" si="20"/>
        <v>N/A</v>
      </c>
      <c r="G662" s="6"/>
      <c r="AA662" s="15" t="str">
        <f t="shared" si="21"/>
        <v/>
      </c>
      <c r="AB662" s="15" t="str">
        <f>IF(LEN($AA662)=0,"N",IF(LEN($AA662)&gt;1,"Error -- Availability entered in an incorrect format",IF($AA662='Control Panel'!$F$36,$AA662,IF($AA662='Control Panel'!$F$37,$AA662,IF($AA662='Control Panel'!$F$38,$AA662,IF($AA662='Control Panel'!$F$39,$AA662,IF($AA662='Control Panel'!$F$40,$AA662,IF($AA662='Control Panel'!$F$41,$AA662,"Error -- Availability entered in an incorrect format"))))))))</f>
        <v>N</v>
      </c>
    </row>
    <row r="663" spans="1:28" s="15" customFormat="1" x14ac:dyDescent="0.25">
      <c r="A663" s="7">
        <v>651</v>
      </c>
      <c r="B663" s="6"/>
      <c r="C663" s="12"/>
      <c r="D663" s="8"/>
      <c r="E663" s="12"/>
      <c r="F663" s="216" t="str">
        <f t="shared" si="20"/>
        <v>N/A</v>
      </c>
      <c r="G663" s="6"/>
      <c r="AA663" s="15" t="str">
        <f t="shared" si="21"/>
        <v/>
      </c>
      <c r="AB663" s="15" t="str">
        <f>IF(LEN($AA663)=0,"N",IF(LEN($AA663)&gt;1,"Error -- Availability entered in an incorrect format",IF($AA663='Control Panel'!$F$36,$AA663,IF($AA663='Control Panel'!$F$37,$AA663,IF($AA663='Control Panel'!$F$38,$AA663,IF($AA663='Control Panel'!$F$39,$AA663,IF($AA663='Control Panel'!$F$40,$AA663,IF($AA663='Control Panel'!$F$41,$AA663,"Error -- Availability entered in an incorrect format"))))))))</f>
        <v>N</v>
      </c>
    </row>
    <row r="664" spans="1:28" s="15" customFormat="1" x14ac:dyDescent="0.25">
      <c r="A664" s="7">
        <v>652</v>
      </c>
      <c r="B664" s="6"/>
      <c r="C664" s="12"/>
      <c r="D664" s="8"/>
      <c r="E664" s="12"/>
      <c r="F664" s="216" t="str">
        <f t="shared" si="20"/>
        <v>N/A</v>
      </c>
      <c r="G664" s="6"/>
      <c r="AA664" s="15" t="str">
        <f t="shared" si="21"/>
        <v/>
      </c>
      <c r="AB664" s="15" t="str">
        <f>IF(LEN($AA664)=0,"N",IF(LEN($AA664)&gt;1,"Error -- Availability entered in an incorrect format",IF($AA664='Control Panel'!$F$36,$AA664,IF($AA664='Control Panel'!$F$37,$AA664,IF($AA664='Control Panel'!$F$38,$AA664,IF($AA664='Control Panel'!$F$39,$AA664,IF($AA664='Control Panel'!$F$40,$AA664,IF($AA664='Control Panel'!$F$41,$AA664,"Error -- Availability entered in an incorrect format"))))))))</f>
        <v>N</v>
      </c>
    </row>
    <row r="665" spans="1:28" s="15" customFormat="1" x14ac:dyDescent="0.25">
      <c r="A665" s="7">
        <v>653</v>
      </c>
      <c r="B665" s="6"/>
      <c r="C665" s="12"/>
      <c r="D665" s="8"/>
      <c r="E665" s="12"/>
      <c r="F665" s="216" t="str">
        <f t="shared" si="20"/>
        <v>N/A</v>
      </c>
      <c r="G665" s="6"/>
      <c r="AA665" s="15" t="str">
        <f t="shared" si="21"/>
        <v/>
      </c>
      <c r="AB665" s="15" t="str">
        <f>IF(LEN($AA665)=0,"N",IF(LEN($AA665)&gt;1,"Error -- Availability entered in an incorrect format",IF($AA665='Control Panel'!$F$36,$AA665,IF($AA665='Control Panel'!$F$37,$AA665,IF($AA665='Control Panel'!$F$38,$AA665,IF($AA665='Control Panel'!$F$39,$AA665,IF($AA665='Control Panel'!$F$40,$AA665,IF($AA665='Control Panel'!$F$41,$AA665,"Error -- Availability entered in an incorrect format"))))))))</f>
        <v>N</v>
      </c>
    </row>
    <row r="666" spans="1:28" s="15" customFormat="1" x14ac:dyDescent="0.25">
      <c r="A666" s="7">
        <v>654</v>
      </c>
      <c r="B666" s="6"/>
      <c r="C666" s="12"/>
      <c r="D666" s="8"/>
      <c r="E666" s="12"/>
      <c r="F666" s="216" t="str">
        <f t="shared" si="20"/>
        <v>N/A</v>
      </c>
      <c r="G666" s="6"/>
      <c r="AA666" s="15" t="str">
        <f t="shared" si="21"/>
        <v/>
      </c>
      <c r="AB666" s="15" t="str">
        <f>IF(LEN($AA666)=0,"N",IF(LEN($AA666)&gt;1,"Error -- Availability entered in an incorrect format",IF($AA666='Control Panel'!$F$36,$AA666,IF($AA666='Control Panel'!$F$37,$AA666,IF($AA666='Control Panel'!$F$38,$AA666,IF($AA666='Control Panel'!$F$39,$AA666,IF($AA666='Control Panel'!$F$40,$AA666,IF($AA666='Control Panel'!$F$41,$AA666,"Error -- Availability entered in an incorrect format"))))))))</f>
        <v>N</v>
      </c>
    </row>
    <row r="667" spans="1:28" s="15" customFormat="1" x14ac:dyDescent="0.25">
      <c r="A667" s="7">
        <v>655</v>
      </c>
      <c r="B667" s="6"/>
      <c r="C667" s="12"/>
      <c r="D667" s="8"/>
      <c r="E667" s="12"/>
      <c r="F667" s="216" t="str">
        <f t="shared" si="20"/>
        <v>N/A</v>
      </c>
      <c r="G667" s="6"/>
      <c r="AA667" s="15" t="str">
        <f t="shared" si="21"/>
        <v/>
      </c>
      <c r="AB667" s="15" t="str">
        <f>IF(LEN($AA667)=0,"N",IF(LEN($AA667)&gt;1,"Error -- Availability entered in an incorrect format",IF($AA667='Control Panel'!$F$36,$AA667,IF($AA667='Control Panel'!$F$37,$AA667,IF($AA667='Control Panel'!$F$38,$AA667,IF($AA667='Control Panel'!$F$39,$AA667,IF($AA667='Control Panel'!$F$40,$AA667,IF($AA667='Control Panel'!$F$41,$AA667,"Error -- Availability entered in an incorrect format"))))))))</f>
        <v>N</v>
      </c>
    </row>
    <row r="668" spans="1:28" s="15" customFormat="1" x14ac:dyDescent="0.25">
      <c r="A668" s="7">
        <v>656</v>
      </c>
      <c r="B668" s="6"/>
      <c r="C668" s="12"/>
      <c r="D668" s="8"/>
      <c r="E668" s="12"/>
      <c r="F668" s="216" t="str">
        <f t="shared" si="20"/>
        <v>N/A</v>
      </c>
      <c r="G668" s="6"/>
      <c r="AA668" s="15" t="str">
        <f t="shared" si="21"/>
        <v/>
      </c>
      <c r="AB668" s="15" t="str">
        <f>IF(LEN($AA668)=0,"N",IF(LEN($AA668)&gt;1,"Error -- Availability entered in an incorrect format",IF($AA668='Control Panel'!$F$36,$AA668,IF($AA668='Control Panel'!$F$37,$AA668,IF($AA668='Control Panel'!$F$38,$AA668,IF($AA668='Control Panel'!$F$39,$AA668,IF($AA668='Control Panel'!$F$40,$AA668,IF($AA668='Control Panel'!$F$41,$AA668,"Error -- Availability entered in an incorrect format"))))))))</f>
        <v>N</v>
      </c>
    </row>
    <row r="669" spans="1:28" s="15" customFormat="1" x14ac:dyDescent="0.25">
      <c r="A669" s="7">
        <v>657</v>
      </c>
      <c r="B669" s="6"/>
      <c r="C669" s="12"/>
      <c r="D669" s="8"/>
      <c r="E669" s="12"/>
      <c r="F669" s="216" t="str">
        <f t="shared" si="20"/>
        <v>N/A</v>
      </c>
      <c r="G669" s="6"/>
      <c r="AA669" s="15" t="str">
        <f t="shared" si="21"/>
        <v/>
      </c>
      <c r="AB669" s="15" t="str">
        <f>IF(LEN($AA669)=0,"N",IF(LEN($AA669)&gt;1,"Error -- Availability entered in an incorrect format",IF($AA669='Control Panel'!$F$36,$AA669,IF($AA669='Control Panel'!$F$37,$AA669,IF($AA669='Control Panel'!$F$38,$AA669,IF($AA669='Control Panel'!$F$39,$AA669,IF($AA669='Control Panel'!$F$40,$AA669,IF($AA669='Control Panel'!$F$41,$AA669,"Error -- Availability entered in an incorrect format"))))))))</f>
        <v>N</v>
      </c>
    </row>
    <row r="670" spans="1:28" s="15" customFormat="1" x14ac:dyDescent="0.25">
      <c r="A670" s="7">
        <v>658</v>
      </c>
      <c r="B670" s="6"/>
      <c r="C670" s="12"/>
      <c r="D670" s="8"/>
      <c r="E670" s="12"/>
      <c r="F670" s="216" t="str">
        <f t="shared" si="20"/>
        <v>N/A</v>
      </c>
      <c r="G670" s="6"/>
      <c r="AA670" s="15" t="str">
        <f t="shared" si="21"/>
        <v/>
      </c>
      <c r="AB670" s="15" t="str">
        <f>IF(LEN($AA670)=0,"N",IF(LEN($AA670)&gt;1,"Error -- Availability entered in an incorrect format",IF($AA670='Control Panel'!$F$36,$AA670,IF($AA670='Control Panel'!$F$37,$AA670,IF($AA670='Control Panel'!$F$38,$AA670,IF($AA670='Control Panel'!$F$39,$AA670,IF($AA670='Control Panel'!$F$40,$AA670,IF($AA670='Control Panel'!$F$41,$AA670,"Error -- Availability entered in an incorrect format"))))))))</f>
        <v>N</v>
      </c>
    </row>
    <row r="671" spans="1:28" s="15" customFormat="1" x14ac:dyDescent="0.25">
      <c r="A671" s="7">
        <v>659</v>
      </c>
      <c r="B671" s="6"/>
      <c r="C671" s="12"/>
      <c r="D671" s="8"/>
      <c r="E671" s="12"/>
      <c r="F671" s="216" t="str">
        <f t="shared" si="20"/>
        <v>N/A</v>
      </c>
      <c r="G671" s="6"/>
      <c r="AA671" s="15" t="str">
        <f t="shared" si="21"/>
        <v/>
      </c>
      <c r="AB671" s="15" t="str">
        <f>IF(LEN($AA671)=0,"N",IF(LEN($AA671)&gt;1,"Error -- Availability entered in an incorrect format",IF($AA671='Control Panel'!$F$36,$AA671,IF($AA671='Control Panel'!$F$37,$AA671,IF($AA671='Control Panel'!$F$38,$AA671,IF($AA671='Control Panel'!$F$39,$AA671,IF($AA671='Control Panel'!$F$40,$AA671,IF($AA671='Control Panel'!$F$41,$AA671,"Error -- Availability entered in an incorrect format"))))))))</f>
        <v>N</v>
      </c>
    </row>
    <row r="672" spans="1:28" s="15" customFormat="1" x14ac:dyDescent="0.25">
      <c r="A672" s="7">
        <v>660</v>
      </c>
      <c r="B672" s="6"/>
      <c r="C672" s="12"/>
      <c r="D672" s="8"/>
      <c r="E672" s="12"/>
      <c r="F672" s="216" t="str">
        <f t="shared" si="20"/>
        <v>N/A</v>
      </c>
      <c r="G672" s="6"/>
      <c r="AA672" s="15" t="str">
        <f t="shared" si="21"/>
        <v/>
      </c>
      <c r="AB672" s="15" t="str">
        <f>IF(LEN($AA672)=0,"N",IF(LEN($AA672)&gt;1,"Error -- Availability entered in an incorrect format",IF($AA672='Control Panel'!$F$36,$AA672,IF($AA672='Control Panel'!$F$37,$AA672,IF($AA672='Control Panel'!$F$38,$AA672,IF($AA672='Control Panel'!$F$39,$AA672,IF($AA672='Control Panel'!$F$40,$AA672,IF($AA672='Control Panel'!$F$41,$AA672,"Error -- Availability entered in an incorrect format"))))))))</f>
        <v>N</v>
      </c>
    </row>
    <row r="673" spans="1:28" s="15" customFormat="1" x14ac:dyDescent="0.25">
      <c r="A673" s="7">
        <v>661</v>
      </c>
      <c r="B673" s="6"/>
      <c r="C673" s="12"/>
      <c r="D673" s="8"/>
      <c r="E673" s="12"/>
      <c r="F673" s="216" t="str">
        <f t="shared" si="20"/>
        <v>N/A</v>
      </c>
      <c r="G673" s="6"/>
      <c r="AA673" s="15" t="str">
        <f t="shared" si="21"/>
        <v/>
      </c>
      <c r="AB673" s="15" t="str">
        <f>IF(LEN($AA673)=0,"N",IF(LEN($AA673)&gt;1,"Error -- Availability entered in an incorrect format",IF($AA673='Control Panel'!$F$36,$AA673,IF($AA673='Control Panel'!$F$37,$AA673,IF($AA673='Control Panel'!$F$38,$AA673,IF($AA673='Control Panel'!$F$39,$AA673,IF($AA673='Control Panel'!$F$40,$AA673,IF($AA673='Control Panel'!$F$41,$AA673,"Error -- Availability entered in an incorrect format"))))))))</f>
        <v>N</v>
      </c>
    </row>
    <row r="674" spans="1:28" s="15" customFormat="1" x14ac:dyDescent="0.25">
      <c r="A674" s="7">
        <v>662</v>
      </c>
      <c r="B674" s="6"/>
      <c r="C674" s="12"/>
      <c r="D674" s="8"/>
      <c r="E674" s="12"/>
      <c r="F674" s="216" t="str">
        <f t="shared" si="20"/>
        <v>N/A</v>
      </c>
      <c r="G674" s="6"/>
      <c r="AA674" s="15" t="str">
        <f t="shared" si="21"/>
        <v/>
      </c>
      <c r="AB674" s="15" t="str">
        <f>IF(LEN($AA674)=0,"N",IF(LEN($AA674)&gt;1,"Error -- Availability entered in an incorrect format",IF($AA674='Control Panel'!$F$36,$AA674,IF($AA674='Control Panel'!$F$37,$AA674,IF($AA674='Control Panel'!$F$38,$AA674,IF($AA674='Control Panel'!$F$39,$AA674,IF($AA674='Control Panel'!$F$40,$AA674,IF($AA674='Control Panel'!$F$41,$AA674,"Error -- Availability entered in an incorrect format"))))))))</f>
        <v>N</v>
      </c>
    </row>
    <row r="675" spans="1:28" s="15" customFormat="1" x14ac:dyDescent="0.25">
      <c r="A675" s="7">
        <v>663</v>
      </c>
      <c r="B675" s="6"/>
      <c r="C675" s="12"/>
      <c r="D675" s="8"/>
      <c r="E675" s="12"/>
      <c r="F675" s="216" t="str">
        <f t="shared" si="20"/>
        <v>N/A</v>
      </c>
      <c r="G675" s="6"/>
      <c r="AA675" s="15" t="str">
        <f t="shared" si="21"/>
        <v/>
      </c>
      <c r="AB675" s="15" t="str">
        <f>IF(LEN($AA675)=0,"N",IF(LEN($AA675)&gt;1,"Error -- Availability entered in an incorrect format",IF($AA675='Control Panel'!$F$36,$AA675,IF($AA675='Control Panel'!$F$37,$AA675,IF($AA675='Control Panel'!$F$38,$AA675,IF($AA675='Control Panel'!$F$39,$AA675,IF($AA675='Control Panel'!$F$40,$AA675,IF($AA675='Control Panel'!$F$41,$AA675,"Error -- Availability entered in an incorrect format"))))))))</f>
        <v>N</v>
      </c>
    </row>
    <row r="676" spans="1:28" s="15" customFormat="1" x14ac:dyDescent="0.25">
      <c r="A676" s="7">
        <v>664</v>
      </c>
      <c r="B676" s="6"/>
      <c r="C676" s="12"/>
      <c r="D676" s="8"/>
      <c r="E676" s="12"/>
      <c r="F676" s="216" t="str">
        <f t="shared" si="20"/>
        <v>N/A</v>
      </c>
      <c r="G676" s="6"/>
      <c r="AA676" s="15" t="str">
        <f t="shared" si="21"/>
        <v/>
      </c>
      <c r="AB676" s="15" t="str">
        <f>IF(LEN($AA676)=0,"N",IF(LEN($AA676)&gt;1,"Error -- Availability entered in an incorrect format",IF($AA676='Control Panel'!$F$36,$AA676,IF($AA676='Control Panel'!$F$37,$AA676,IF($AA676='Control Panel'!$F$38,$AA676,IF($AA676='Control Panel'!$F$39,$AA676,IF($AA676='Control Panel'!$F$40,$AA676,IF($AA676='Control Panel'!$F$41,$AA676,"Error -- Availability entered in an incorrect format"))))))))</f>
        <v>N</v>
      </c>
    </row>
    <row r="677" spans="1:28" s="15" customFormat="1" x14ac:dyDescent="0.25">
      <c r="A677" s="7">
        <v>665</v>
      </c>
      <c r="B677" s="6"/>
      <c r="C677" s="12"/>
      <c r="D677" s="8"/>
      <c r="E677" s="12"/>
      <c r="F677" s="216" t="str">
        <f t="shared" si="20"/>
        <v>N/A</v>
      </c>
      <c r="G677" s="6"/>
      <c r="AA677" s="15" t="str">
        <f t="shared" si="21"/>
        <v/>
      </c>
      <c r="AB677" s="15" t="str">
        <f>IF(LEN($AA677)=0,"N",IF(LEN($AA677)&gt;1,"Error -- Availability entered in an incorrect format",IF($AA677='Control Panel'!$F$36,$AA677,IF($AA677='Control Panel'!$F$37,$AA677,IF($AA677='Control Panel'!$F$38,$AA677,IF($AA677='Control Panel'!$F$39,$AA677,IF($AA677='Control Panel'!$F$40,$AA677,IF($AA677='Control Panel'!$F$41,$AA677,"Error -- Availability entered in an incorrect format"))))))))</f>
        <v>N</v>
      </c>
    </row>
    <row r="678" spans="1:28" s="15" customFormat="1" x14ac:dyDescent="0.25">
      <c r="A678" s="7">
        <v>666</v>
      </c>
      <c r="B678" s="6"/>
      <c r="C678" s="12"/>
      <c r="D678" s="8"/>
      <c r="E678" s="12"/>
      <c r="F678" s="216" t="str">
        <f t="shared" si="20"/>
        <v>N/A</v>
      </c>
      <c r="G678" s="6"/>
      <c r="AA678" s="15" t="str">
        <f t="shared" si="21"/>
        <v/>
      </c>
      <c r="AB678" s="15" t="str">
        <f>IF(LEN($AA678)=0,"N",IF(LEN($AA678)&gt;1,"Error -- Availability entered in an incorrect format",IF($AA678='Control Panel'!$F$36,$AA678,IF($AA678='Control Panel'!$F$37,$AA678,IF($AA678='Control Panel'!$F$38,$AA678,IF($AA678='Control Panel'!$F$39,$AA678,IF($AA678='Control Panel'!$F$40,$AA678,IF($AA678='Control Panel'!$F$41,$AA678,"Error -- Availability entered in an incorrect format"))))))))</f>
        <v>N</v>
      </c>
    </row>
    <row r="679" spans="1:28" s="15" customFormat="1" x14ac:dyDescent="0.25">
      <c r="A679" s="7">
        <v>667</v>
      </c>
      <c r="B679" s="6"/>
      <c r="C679" s="12"/>
      <c r="D679" s="8"/>
      <c r="E679" s="12"/>
      <c r="F679" s="216" t="str">
        <f t="shared" si="20"/>
        <v>N/A</v>
      </c>
      <c r="G679" s="6"/>
      <c r="AA679" s="15" t="str">
        <f t="shared" si="21"/>
        <v/>
      </c>
      <c r="AB679" s="15" t="str">
        <f>IF(LEN($AA679)=0,"N",IF(LEN($AA679)&gt;1,"Error -- Availability entered in an incorrect format",IF($AA679='Control Panel'!$F$36,$AA679,IF($AA679='Control Panel'!$F$37,$AA679,IF($AA679='Control Panel'!$F$38,$AA679,IF($AA679='Control Panel'!$F$39,$AA679,IF($AA679='Control Panel'!$F$40,$AA679,IF($AA679='Control Panel'!$F$41,$AA679,"Error -- Availability entered in an incorrect format"))))))))</f>
        <v>N</v>
      </c>
    </row>
    <row r="680" spans="1:28" s="15" customFormat="1" x14ac:dyDescent="0.25">
      <c r="A680" s="7">
        <v>668</v>
      </c>
      <c r="B680" s="6"/>
      <c r="C680" s="12"/>
      <c r="D680" s="8"/>
      <c r="E680" s="12"/>
      <c r="F680" s="216" t="str">
        <f t="shared" si="20"/>
        <v>N/A</v>
      </c>
      <c r="G680" s="6"/>
      <c r="AA680" s="15" t="str">
        <f t="shared" si="21"/>
        <v/>
      </c>
      <c r="AB680" s="15" t="str">
        <f>IF(LEN($AA680)=0,"N",IF(LEN($AA680)&gt;1,"Error -- Availability entered in an incorrect format",IF($AA680='Control Panel'!$F$36,$AA680,IF($AA680='Control Panel'!$F$37,$AA680,IF($AA680='Control Panel'!$F$38,$AA680,IF($AA680='Control Panel'!$F$39,$AA680,IF($AA680='Control Panel'!$F$40,$AA680,IF($AA680='Control Panel'!$F$41,$AA680,"Error -- Availability entered in an incorrect format"))))))))</f>
        <v>N</v>
      </c>
    </row>
    <row r="681" spans="1:28" s="15" customFormat="1" x14ac:dyDescent="0.25">
      <c r="A681" s="7">
        <v>669</v>
      </c>
      <c r="B681" s="6"/>
      <c r="C681" s="12"/>
      <c r="D681" s="8"/>
      <c r="E681" s="12"/>
      <c r="F681" s="216" t="str">
        <f t="shared" si="20"/>
        <v>N/A</v>
      </c>
      <c r="G681" s="6"/>
      <c r="AA681" s="15" t="str">
        <f t="shared" si="21"/>
        <v/>
      </c>
      <c r="AB681" s="15" t="str">
        <f>IF(LEN($AA681)=0,"N",IF(LEN($AA681)&gt;1,"Error -- Availability entered in an incorrect format",IF($AA681='Control Panel'!$F$36,$AA681,IF($AA681='Control Panel'!$F$37,$AA681,IF($AA681='Control Panel'!$F$38,$AA681,IF($AA681='Control Panel'!$F$39,$AA681,IF($AA681='Control Panel'!$F$40,$AA681,IF($AA681='Control Panel'!$F$41,$AA681,"Error -- Availability entered in an incorrect format"))))))))</f>
        <v>N</v>
      </c>
    </row>
    <row r="682" spans="1:28" s="15" customFormat="1" x14ac:dyDescent="0.25">
      <c r="A682" s="7">
        <v>670</v>
      </c>
      <c r="B682" s="6"/>
      <c r="C682" s="12"/>
      <c r="D682" s="8"/>
      <c r="E682" s="12"/>
      <c r="F682" s="216" t="str">
        <f t="shared" si="20"/>
        <v>N/A</v>
      </c>
      <c r="G682" s="6"/>
      <c r="AA682" s="15" t="str">
        <f t="shared" si="21"/>
        <v/>
      </c>
      <c r="AB682" s="15" t="str">
        <f>IF(LEN($AA682)=0,"N",IF(LEN($AA682)&gt;1,"Error -- Availability entered in an incorrect format",IF($AA682='Control Panel'!$F$36,$AA682,IF($AA682='Control Panel'!$F$37,$AA682,IF($AA682='Control Panel'!$F$38,$AA682,IF($AA682='Control Panel'!$F$39,$AA682,IF($AA682='Control Panel'!$F$40,$AA682,IF($AA682='Control Panel'!$F$41,$AA682,"Error -- Availability entered in an incorrect format"))))))))</f>
        <v>N</v>
      </c>
    </row>
    <row r="683" spans="1:28" s="15" customFormat="1" x14ac:dyDescent="0.25">
      <c r="A683" s="7">
        <v>671</v>
      </c>
      <c r="B683" s="6"/>
      <c r="C683" s="12"/>
      <c r="D683" s="8"/>
      <c r="E683" s="12"/>
      <c r="F683" s="216" t="str">
        <f t="shared" si="20"/>
        <v>N/A</v>
      </c>
      <c r="G683" s="6"/>
      <c r="AA683" s="15" t="str">
        <f t="shared" si="21"/>
        <v/>
      </c>
      <c r="AB683" s="15" t="str">
        <f>IF(LEN($AA683)=0,"N",IF(LEN($AA683)&gt;1,"Error -- Availability entered in an incorrect format",IF($AA683='Control Panel'!$F$36,$AA683,IF($AA683='Control Panel'!$F$37,$AA683,IF($AA683='Control Panel'!$F$38,$AA683,IF($AA683='Control Panel'!$F$39,$AA683,IF($AA683='Control Panel'!$F$40,$AA683,IF($AA683='Control Panel'!$F$41,$AA683,"Error -- Availability entered in an incorrect format"))))))))</f>
        <v>N</v>
      </c>
    </row>
    <row r="684" spans="1:28" s="15" customFormat="1" x14ac:dyDescent="0.25">
      <c r="A684" s="7">
        <v>672</v>
      </c>
      <c r="B684" s="6"/>
      <c r="C684" s="12"/>
      <c r="D684" s="8"/>
      <c r="E684" s="12"/>
      <c r="F684" s="216" t="str">
        <f t="shared" si="20"/>
        <v>N/A</v>
      </c>
      <c r="G684" s="6"/>
      <c r="AA684" s="15" t="str">
        <f t="shared" si="21"/>
        <v/>
      </c>
      <c r="AB684" s="15" t="str">
        <f>IF(LEN($AA684)=0,"N",IF(LEN($AA684)&gt;1,"Error -- Availability entered in an incorrect format",IF($AA684='Control Panel'!$F$36,$AA684,IF($AA684='Control Panel'!$F$37,$AA684,IF($AA684='Control Panel'!$F$38,$AA684,IF($AA684='Control Panel'!$F$39,$AA684,IF($AA684='Control Panel'!$F$40,$AA684,IF($AA684='Control Panel'!$F$41,$AA684,"Error -- Availability entered in an incorrect format"))))))))</f>
        <v>N</v>
      </c>
    </row>
    <row r="685" spans="1:28" s="15" customFormat="1" x14ac:dyDescent="0.25">
      <c r="A685" s="7">
        <v>673</v>
      </c>
      <c r="B685" s="6"/>
      <c r="C685" s="12"/>
      <c r="D685" s="8"/>
      <c r="E685" s="12"/>
      <c r="F685" s="216" t="str">
        <f t="shared" si="20"/>
        <v>N/A</v>
      </c>
      <c r="G685" s="6"/>
      <c r="AA685" s="15" t="str">
        <f t="shared" si="21"/>
        <v/>
      </c>
      <c r="AB685" s="15" t="str">
        <f>IF(LEN($AA685)=0,"N",IF(LEN($AA685)&gt;1,"Error -- Availability entered in an incorrect format",IF($AA685='Control Panel'!$F$36,$AA685,IF($AA685='Control Panel'!$F$37,$AA685,IF($AA685='Control Panel'!$F$38,$AA685,IF($AA685='Control Panel'!$F$39,$AA685,IF($AA685='Control Panel'!$F$40,$AA685,IF($AA685='Control Panel'!$F$41,$AA685,"Error -- Availability entered in an incorrect format"))))))))</f>
        <v>N</v>
      </c>
    </row>
    <row r="686" spans="1:28" s="15" customFormat="1" x14ac:dyDescent="0.25">
      <c r="A686" s="7">
        <v>674</v>
      </c>
      <c r="B686" s="6"/>
      <c r="C686" s="12"/>
      <c r="D686" s="8"/>
      <c r="E686" s="12"/>
      <c r="F686" s="216" t="str">
        <f t="shared" si="20"/>
        <v>N/A</v>
      </c>
      <c r="G686" s="6"/>
      <c r="AA686" s="15" t="str">
        <f t="shared" si="21"/>
        <v/>
      </c>
      <c r="AB686" s="15" t="str">
        <f>IF(LEN($AA686)=0,"N",IF(LEN($AA686)&gt;1,"Error -- Availability entered in an incorrect format",IF($AA686='Control Panel'!$F$36,$AA686,IF($AA686='Control Panel'!$F$37,$AA686,IF($AA686='Control Panel'!$F$38,$AA686,IF($AA686='Control Panel'!$F$39,$AA686,IF($AA686='Control Panel'!$F$40,$AA686,IF($AA686='Control Panel'!$F$41,$AA686,"Error -- Availability entered in an incorrect format"))))))))</f>
        <v>N</v>
      </c>
    </row>
    <row r="687" spans="1:28" s="15" customFormat="1" x14ac:dyDescent="0.25">
      <c r="A687" s="7">
        <v>675</v>
      </c>
      <c r="B687" s="6"/>
      <c r="C687" s="12"/>
      <c r="D687" s="8"/>
      <c r="E687" s="12"/>
      <c r="F687" s="216" t="str">
        <f t="shared" si="20"/>
        <v>N/A</v>
      </c>
      <c r="G687" s="6"/>
      <c r="AA687" s="15" t="str">
        <f t="shared" si="21"/>
        <v/>
      </c>
      <c r="AB687" s="15" t="str">
        <f>IF(LEN($AA687)=0,"N",IF(LEN($AA687)&gt;1,"Error -- Availability entered in an incorrect format",IF($AA687='Control Panel'!$F$36,$AA687,IF($AA687='Control Panel'!$F$37,$AA687,IF($AA687='Control Panel'!$F$38,$AA687,IF($AA687='Control Panel'!$F$39,$AA687,IF($AA687='Control Panel'!$F$40,$AA687,IF($AA687='Control Panel'!$F$41,$AA687,"Error -- Availability entered in an incorrect format"))))))))</f>
        <v>N</v>
      </c>
    </row>
    <row r="688" spans="1:28" s="15" customFormat="1" x14ac:dyDescent="0.25">
      <c r="A688" s="7">
        <v>676</v>
      </c>
      <c r="B688" s="6"/>
      <c r="C688" s="12"/>
      <c r="D688" s="8"/>
      <c r="E688" s="12"/>
      <c r="F688" s="216" t="str">
        <f t="shared" si="20"/>
        <v>N/A</v>
      </c>
      <c r="G688" s="6"/>
      <c r="AA688" s="15" t="str">
        <f t="shared" si="21"/>
        <v/>
      </c>
      <c r="AB688" s="15" t="str">
        <f>IF(LEN($AA688)=0,"N",IF(LEN($AA688)&gt;1,"Error -- Availability entered in an incorrect format",IF($AA688='Control Panel'!$F$36,$AA688,IF($AA688='Control Panel'!$F$37,$AA688,IF($AA688='Control Panel'!$F$38,$AA688,IF($AA688='Control Panel'!$F$39,$AA688,IF($AA688='Control Panel'!$F$40,$AA688,IF($AA688='Control Panel'!$F$41,$AA688,"Error -- Availability entered in an incorrect format"))))))))</f>
        <v>N</v>
      </c>
    </row>
    <row r="689" spans="1:28" s="15" customFormat="1" x14ac:dyDescent="0.25">
      <c r="A689" s="7">
        <v>677</v>
      </c>
      <c r="B689" s="6"/>
      <c r="C689" s="12"/>
      <c r="D689" s="8"/>
      <c r="E689" s="12"/>
      <c r="F689" s="216" t="str">
        <f t="shared" si="20"/>
        <v>N/A</v>
      </c>
      <c r="G689" s="6"/>
      <c r="AA689" s="15" t="str">
        <f t="shared" si="21"/>
        <v/>
      </c>
      <c r="AB689" s="15" t="str">
        <f>IF(LEN($AA689)=0,"N",IF(LEN($AA689)&gt;1,"Error -- Availability entered in an incorrect format",IF($AA689='Control Panel'!$F$36,$AA689,IF($AA689='Control Panel'!$F$37,$AA689,IF($AA689='Control Panel'!$F$38,$AA689,IF($AA689='Control Panel'!$F$39,$AA689,IF($AA689='Control Panel'!$F$40,$AA689,IF($AA689='Control Panel'!$F$41,$AA689,"Error -- Availability entered in an incorrect format"))))))))</f>
        <v>N</v>
      </c>
    </row>
    <row r="690" spans="1:28" s="15" customFormat="1" x14ac:dyDescent="0.25">
      <c r="A690" s="7">
        <v>678</v>
      </c>
      <c r="B690" s="6"/>
      <c r="C690" s="12"/>
      <c r="D690" s="8"/>
      <c r="E690" s="12"/>
      <c r="F690" s="216" t="str">
        <f t="shared" si="20"/>
        <v>N/A</v>
      </c>
      <c r="G690" s="6"/>
      <c r="AA690" s="15" t="str">
        <f t="shared" si="21"/>
        <v/>
      </c>
      <c r="AB690" s="15" t="str">
        <f>IF(LEN($AA690)=0,"N",IF(LEN($AA690)&gt;1,"Error -- Availability entered in an incorrect format",IF($AA690='Control Panel'!$F$36,$AA690,IF($AA690='Control Panel'!$F$37,$AA690,IF($AA690='Control Panel'!$F$38,$AA690,IF($AA690='Control Panel'!$F$39,$AA690,IF($AA690='Control Panel'!$F$40,$AA690,IF($AA690='Control Panel'!$F$41,$AA690,"Error -- Availability entered in an incorrect format"))))))))</f>
        <v>N</v>
      </c>
    </row>
    <row r="691" spans="1:28" s="15" customFormat="1" x14ac:dyDescent="0.25">
      <c r="A691" s="7">
        <v>679</v>
      </c>
      <c r="B691" s="6"/>
      <c r="C691" s="12"/>
      <c r="D691" s="8"/>
      <c r="E691" s="12"/>
      <c r="F691" s="216" t="str">
        <f t="shared" si="20"/>
        <v>N/A</v>
      </c>
      <c r="G691" s="6"/>
      <c r="AA691" s="15" t="str">
        <f t="shared" si="21"/>
        <v/>
      </c>
      <c r="AB691" s="15" t="str">
        <f>IF(LEN($AA691)=0,"N",IF(LEN($AA691)&gt;1,"Error -- Availability entered in an incorrect format",IF($AA691='Control Panel'!$F$36,$AA691,IF($AA691='Control Panel'!$F$37,$AA691,IF($AA691='Control Panel'!$F$38,$AA691,IF($AA691='Control Panel'!$F$39,$AA691,IF($AA691='Control Panel'!$F$40,$AA691,IF($AA691='Control Panel'!$F$41,$AA691,"Error -- Availability entered in an incorrect format"))))))))</f>
        <v>N</v>
      </c>
    </row>
    <row r="692" spans="1:28" s="15" customFormat="1" x14ac:dyDescent="0.25">
      <c r="A692" s="7">
        <v>680</v>
      </c>
      <c r="B692" s="6"/>
      <c r="C692" s="12"/>
      <c r="D692" s="8"/>
      <c r="E692" s="12"/>
      <c r="F692" s="216" t="str">
        <f t="shared" si="20"/>
        <v>N/A</v>
      </c>
      <c r="G692" s="6"/>
      <c r="AA692" s="15" t="str">
        <f t="shared" si="21"/>
        <v/>
      </c>
      <c r="AB692" s="15" t="str">
        <f>IF(LEN($AA692)=0,"N",IF(LEN($AA692)&gt;1,"Error -- Availability entered in an incorrect format",IF($AA692='Control Panel'!$F$36,$AA692,IF($AA692='Control Panel'!$F$37,$AA692,IF($AA692='Control Panel'!$F$38,$AA692,IF($AA692='Control Panel'!$F$39,$AA692,IF($AA692='Control Panel'!$F$40,$AA692,IF($AA692='Control Panel'!$F$41,$AA692,"Error -- Availability entered in an incorrect format"))))))))</f>
        <v>N</v>
      </c>
    </row>
    <row r="693" spans="1:28" s="15" customFormat="1" x14ac:dyDescent="0.25">
      <c r="A693" s="7">
        <v>681</v>
      </c>
      <c r="B693" s="6"/>
      <c r="C693" s="12"/>
      <c r="D693" s="8"/>
      <c r="E693" s="12"/>
      <c r="F693" s="216" t="str">
        <f t="shared" si="20"/>
        <v>N/A</v>
      </c>
      <c r="G693" s="6"/>
      <c r="AA693" s="15" t="str">
        <f t="shared" si="21"/>
        <v/>
      </c>
      <c r="AB693" s="15" t="str">
        <f>IF(LEN($AA693)=0,"N",IF(LEN($AA693)&gt;1,"Error -- Availability entered in an incorrect format",IF($AA693='Control Panel'!$F$36,$AA693,IF($AA693='Control Panel'!$F$37,$AA693,IF($AA693='Control Panel'!$F$38,$AA693,IF($AA693='Control Panel'!$F$39,$AA693,IF($AA693='Control Panel'!$F$40,$AA693,IF($AA693='Control Panel'!$F$41,$AA693,"Error -- Availability entered in an incorrect format"))))))))</f>
        <v>N</v>
      </c>
    </row>
    <row r="694" spans="1:28" s="15" customFormat="1" x14ac:dyDescent="0.25">
      <c r="A694" s="7">
        <v>682</v>
      </c>
      <c r="B694" s="6"/>
      <c r="C694" s="12"/>
      <c r="D694" s="8"/>
      <c r="E694" s="12"/>
      <c r="F694" s="216" t="str">
        <f t="shared" si="20"/>
        <v>N/A</v>
      </c>
      <c r="G694" s="6"/>
      <c r="AA694" s="15" t="str">
        <f t="shared" si="21"/>
        <v/>
      </c>
      <c r="AB694" s="15" t="str">
        <f>IF(LEN($AA694)=0,"N",IF(LEN($AA694)&gt;1,"Error -- Availability entered in an incorrect format",IF($AA694='Control Panel'!$F$36,$AA694,IF($AA694='Control Panel'!$F$37,$AA694,IF($AA694='Control Panel'!$F$38,$AA694,IF($AA694='Control Panel'!$F$39,$AA694,IF($AA694='Control Panel'!$F$40,$AA694,IF($AA694='Control Panel'!$F$41,$AA694,"Error -- Availability entered in an incorrect format"))))))))</f>
        <v>N</v>
      </c>
    </row>
    <row r="695" spans="1:28" s="15" customFormat="1" x14ac:dyDescent="0.25">
      <c r="A695" s="7">
        <v>683</v>
      </c>
      <c r="B695" s="6"/>
      <c r="C695" s="12"/>
      <c r="D695" s="8"/>
      <c r="E695" s="12"/>
      <c r="F695" s="216" t="str">
        <f t="shared" si="20"/>
        <v>N/A</v>
      </c>
      <c r="G695" s="6"/>
      <c r="AA695" s="15" t="str">
        <f t="shared" si="21"/>
        <v/>
      </c>
      <c r="AB695" s="15" t="str">
        <f>IF(LEN($AA695)=0,"N",IF(LEN($AA695)&gt;1,"Error -- Availability entered in an incorrect format",IF($AA695='Control Panel'!$F$36,$AA695,IF($AA695='Control Panel'!$F$37,$AA695,IF($AA695='Control Panel'!$F$38,$AA695,IF($AA695='Control Panel'!$F$39,$AA695,IF($AA695='Control Panel'!$F$40,$AA695,IF($AA695='Control Panel'!$F$41,$AA695,"Error -- Availability entered in an incorrect format"))))))))</f>
        <v>N</v>
      </c>
    </row>
    <row r="696" spans="1:28" s="15" customFormat="1" x14ac:dyDescent="0.25">
      <c r="A696" s="7">
        <v>684</v>
      </c>
      <c r="B696" s="6"/>
      <c r="C696" s="12"/>
      <c r="D696" s="8"/>
      <c r="E696" s="12"/>
      <c r="F696" s="216" t="str">
        <f t="shared" si="20"/>
        <v>N/A</v>
      </c>
      <c r="G696" s="6"/>
      <c r="AA696" s="15" t="str">
        <f t="shared" si="21"/>
        <v/>
      </c>
      <c r="AB696" s="15" t="str">
        <f>IF(LEN($AA696)=0,"N",IF(LEN($AA696)&gt;1,"Error -- Availability entered in an incorrect format",IF($AA696='Control Panel'!$F$36,$AA696,IF($AA696='Control Panel'!$F$37,$AA696,IF($AA696='Control Panel'!$F$38,$AA696,IF($AA696='Control Panel'!$F$39,$AA696,IF($AA696='Control Panel'!$F$40,$AA696,IF($AA696='Control Panel'!$F$41,$AA696,"Error -- Availability entered in an incorrect format"))))))))</f>
        <v>N</v>
      </c>
    </row>
    <row r="697" spans="1:28" s="15" customFormat="1" x14ac:dyDescent="0.25">
      <c r="A697" s="7">
        <v>685</v>
      </c>
      <c r="B697" s="6"/>
      <c r="C697" s="12"/>
      <c r="D697" s="8"/>
      <c r="E697" s="12"/>
      <c r="F697" s="216" t="str">
        <f t="shared" si="20"/>
        <v>N/A</v>
      </c>
      <c r="G697" s="6"/>
      <c r="AA697" s="15" t="str">
        <f t="shared" si="21"/>
        <v/>
      </c>
      <c r="AB697" s="15" t="str">
        <f>IF(LEN($AA697)=0,"N",IF(LEN($AA697)&gt;1,"Error -- Availability entered in an incorrect format",IF($AA697='Control Panel'!$F$36,$AA697,IF($AA697='Control Panel'!$F$37,$AA697,IF($AA697='Control Panel'!$F$38,$AA697,IF($AA697='Control Panel'!$F$39,$AA697,IF($AA697='Control Panel'!$F$40,$AA697,IF($AA697='Control Panel'!$F$41,$AA697,"Error -- Availability entered in an incorrect format"))))))))</f>
        <v>N</v>
      </c>
    </row>
    <row r="698" spans="1:28" s="15" customFormat="1" x14ac:dyDescent="0.25">
      <c r="A698" s="7">
        <v>686</v>
      </c>
      <c r="B698" s="6"/>
      <c r="C698" s="12"/>
      <c r="D698" s="8"/>
      <c r="E698" s="12"/>
      <c r="F698" s="216" t="str">
        <f t="shared" si="20"/>
        <v>N/A</v>
      </c>
      <c r="G698" s="6"/>
      <c r="AA698" s="15" t="str">
        <f t="shared" si="21"/>
        <v/>
      </c>
      <c r="AB698" s="15" t="str">
        <f>IF(LEN($AA698)=0,"N",IF(LEN($AA698)&gt;1,"Error -- Availability entered in an incorrect format",IF($AA698='Control Panel'!$F$36,$AA698,IF($AA698='Control Panel'!$F$37,$AA698,IF($AA698='Control Panel'!$F$38,$AA698,IF($AA698='Control Panel'!$F$39,$AA698,IF($AA698='Control Panel'!$F$40,$AA698,IF($AA698='Control Panel'!$F$41,$AA698,"Error -- Availability entered in an incorrect format"))))))))</f>
        <v>N</v>
      </c>
    </row>
    <row r="699" spans="1:28" s="15" customFormat="1" x14ac:dyDescent="0.25">
      <c r="A699" s="7">
        <v>687</v>
      </c>
      <c r="B699" s="6"/>
      <c r="C699" s="12"/>
      <c r="D699" s="8"/>
      <c r="E699" s="12"/>
      <c r="F699" s="216" t="str">
        <f t="shared" si="20"/>
        <v>N/A</v>
      </c>
      <c r="G699" s="6"/>
      <c r="AA699" s="15" t="str">
        <f t="shared" si="21"/>
        <v/>
      </c>
      <c r="AB699" s="15" t="str">
        <f>IF(LEN($AA699)=0,"N",IF(LEN($AA699)&gt;1,"Error -- Availability entered in an incorrect format",IF($AA699='Control Panel'!$F$36,$AA699,IF($AA699='Control Panel'!$F$37,$AA699,IF($AA699='Control Panel'!$F$38,$AA699,IF($AA699='Control Panel'!$F$39,$AA699,IF($AA699='Control Panel'!$F$40,$AA699,IF($AA699='Control Panel'!$F$41,$AA699,"Error -- Availability entered in an incorrect format"))))))))</f>
        <v>N</v>
      </c>
    </row>
    <row r="700" spans="1:28" s="15" customFormat="1" x14ac:dyDescent="0.25">
      <c r="A700" s="7">
        <v>688</v>
      </c>
      <c r="B700" s="6"/>
      <c r="C700" s="12"/>
      <c r="D700" s="8"/>
      <c r="E700" s="12"/>
      <c r="F700" s="216" t="str">
        <f t="shared" si="20"/>
        <v>N/A</v>
      </c>
      <c r="G700" s="6"/>
      <c r="AA700" s="15" t="str">
        <f t="shared" si="21"/>
        <v/>
      </c>
      <c r="AB700" s="15" t="str">
        <f>IF(LEN($AA700)=0,"N",IF(LEN($AA700)&gt;1,"Error -- Availability entered in an incorrect format",IF($AA700='Control Panel'!$F$36,$AA700,IF($AA700='Control Panel'!$F$37,$AA700,IF($AA700='Control Panel'!$F$38,$AA700,IF($AA700='Control Panel'!$F$39,$AA700,IF($AA700='Control Panel'!$F$40,$AA700,IF($AA700='Control Panel'!$F$41,$AA700,"Error -- Availability entered in an incorrect format"))))))))</f>
        <v>N</v>
      </c>
    </row>
    <row r="701" spans="1:28" s="15" customFormat="1" x14ac:dyDescent="0.25">
      <c r="A701" s="7">
        <v>689</v>
      </c>
      <c r="B701" s="6"/>
      <c r="C701" s="12"/>
      <c r="D701" s="8"/>
      <c r="E701" s="12"/>
      <c r="F701" s="216" t="str">
        <f t="shared" si="20"/>
        <v>N/A</v>
      </c>
      <c r="G701" s="6"/>
      <c r="AA701" s="15" t="str">
        <f t="shared" si="21"/>
        <v/>
      </c>
      <c r="AB701" s="15" t="str">
        <f>IF(LEN($AA701)=0,"N",IF(LEN($AA701)&gt;1,"Error -- Availability entered in an incorrect format",IF($AA701='Control Panel'!$F$36,$AA701,IF($AA701='Control Panel'!$F$37,$AA701,IF($AA701='Control Panel'!$F$38,$AA701,IF($AA701='Control Panel'!$F$39,$AA701,IF($AA701='Control Panel'!$F$40,$AA701,IF($AA701='Control Panel'!$F$41,$AA701,"Error -- Availability entered in an incorrect format"))))))))</f>
        <v>N</v>
      </c>
    </row>
    <row r="702" spans="1:28" s="15" customFormat="1" x14ac:dyDescent="0.25">
      <c r="A702" s="7">
        <v>690</v>
      </c>
      <c r="B702" s="6"/>
      <c r="C702" s="12"/>
      <c r="D702" s="8"/>
      <c r="E702" s="12"/>
      <c r="F702" s="216" t="str">
        <f t="shared" si="20"/>
        <v>N/A</v>
      </c>
      <c r="G702" s="6"/>
      <c r="AA702" s="15" t="str">
        <f t="shared" si="21"/>
        <v/>
      </c>
      <c r="AB702" s="15" t="str">
        <f>IF(LEN($AA702)=0,"N",IF(LEN($AA702)&gt;1,"Error -- Availability entered in an incorrect format",IF($AA702='Control Panel'!$F$36,$AA702,IF($AA702='Control Panel'!$F$37,$AA702,IF($AA702='Control Panel'!$F$38,$AA702,IF($AA702='Control Panel'!$F$39,$AA702,IF($AA702='Control Panel'!$F$40,$AA702,IF($AA702='Control Panel'!$F$41,$AA702,"Error -- Availability entered in an incorrect format"))))))))</f>
        <v>N</v>
      </c>
    </row>
    <row r="703" spans="1:28" s="15" customFormat="1" x14ac:dyDescent="0.25">
      <c r="A703" s="7">
        <v>691</v>
      </c>
      <c r="B703" s="6"/>
      <c r="C703" s="12"/>
      <c r="D703" s="8"/>
      <c r="E703" s="12"/>
      <c r="F703" s="216" t="str">
        <f t="shared" si="20"/>
        <v>N/A</v>
      </c>
      <c r="G703" s="6"/>
      <c r="AA703" s="15" t="str">
        <f t="shared" si="21"/>
        <v/>
      </c>
      <c r="AB703" s="15" t="str">
        <f>IF(LEN($AA703)=0,"N",IF(LEN($AA703)&gt;1,"Error -- Availability entered in an incorrect format",IF($AA703='Control Panel'!$F$36,$AA703,IF($AA703='Control Panel'!$F$37,$AA703,IF($AA703='Control Panel'!$F$38,$AA703,IF($AA703='Control Panel'!$F$39,$AA703,IF($AA703='Control Panel'!$F$40,$AA703,IF($AA703='Control Panel'!$F$41,$AA703,"Error -- Availability entered in an incorrect format"))))))))</f>
        <v>N</v>
      </c>
    </row>
    <row r="704" spans="1:28" s="15" customFormat="1" x14ac:dyDescent="0.25">
      <c r="A704" s="7">
        <v>692</v>
      </c>
      <c r="B704" s="6"/>
      <c r="C704" s="12"/>
      <c r="D704" s="8"/>
      <c r="E704" s="12"/>
      <c r="F704" s="216" t="str">
        <f t="shared" si="20"/>
        <v>N/A</v>
      </c>
      <c r="G704" s="6"/>
      <c r="AA704" s="15" t="str">
        <f t="shared" si="21"/>
        <v/>
      </c>
      <c r="AB704" s="15" t="str">
        <f>IF(LEN($AA704)=0,"N",IF(LEN($AA704)&gt;1,"Error -- Availability entered in an incorrect format",IF($AA704='Control Panel'!$F$36,$AA704,IF($AA704='Control Panel'!$F$37,$AA704,IF($AA704='Control Panel'!$F$38,$AA704,IF($AA704='Control Panel'!$F$39,$AA704,IF($AA704='Control Panel'!$F$40,$AA704,IF($AA704='Control Panel'!$F$41,$AA704,"Error -- Availability entered in an incorrect format"))))))))</f>
        <v>N</v>
      </c>
    </row>
    <row r="705" spans="1:28" s="15" customFormat="1" x14ac:dyDescent="0.25">
      <c r="A705" s="7">
        <v>693</v>
      </c>
      <c r="B705" s="6"/>
      <c r="C705" s="12"/>
      <c r="D705" s="8"/>
      <c r="E705" s="12"/>
      <c r="F705" s="216" t="str">
        <f t="shared" si="20"/>
        <v>N/A</v>
      </c>
      <c r="G705" s="6"/>
      <c r="AA705" s="15" t="str">
        <f t="shared" si="21"/>
        <v/>
      </c>
      <c r="AB705" s="15" t="str">
        <f>IF(LEN($AA705)=0,"N",IF(LEN($AA705)&gt;1,"Error -- Availability entered in an incorrect format",IF($AA705='Control Panel'!$F$36,$AA705,IF($AA705='Control Panel'!$F$37,$AA705,IF($AA705='Control Panel'!$F$38,$AA705,IF($AA705='Control Panel'!$F$39,$AA705,IF($AA705='Control Panel'!$F$40,$AA705,IF($AA705='Control Panel'!$F$41,$AA705,"Error -- Availability entered in an incorrect format"))))))))</f>
        <v>N</v>
      </c>
    </row>
    <row r="706" spans="1:28" s="15" customFormat="1" x14ac:dyDescent="0.25">
      <c r="A706" s="7">
        <v>694</v>
      </c>
      <c r="B706" s="6"/>
      <c r="C706" s="12"/>
      <c r="D706" s="8"/>
      <c r="E706" s="12"/>
      <c r="F706" s="216" t="str">
        <f t="shared" si="20"/>
        <v>N/A</v>
      </c>
      <c r="G706" s="6"/>
      <c r="AA706" s="15" t="str">
        <f t="shared" si="21"/>
        <v/>
      </c>
      <c r="AB706" s="15" t="str">
        <f>IF(LEN($AA706)=0,"N",IF(LEN($AA706)&gt;1,"Error -- Availability entered in an incorrect format",IF($AA706='Control Panel'!$F$36,$AA706,IF($AA706='Control Panel'!$F$37,$AA706,IF($AA706='Control Panel'!$F$38,$AA706,IF($AA706='Control Panel'!$F$39,$AA706,IF($AA706='Control Panel'!$F$40,$AA706,IF($AA706='Control Panel'!$F$41,$AA706,"Error -- Availability entered in an incorrect format"))))))))</f>
        <v>N</v>
      </c>
    </row>
    <row r="707" spans="1:28" s="15" customFormat="1" x14ac:dyDescent="0.25">
      <c r="A707" s="7">
        <v>695</v>
      </c>
      <c r="B707" s="6"/>
      <c r="C707" s="12"/>
      <c r="D707" s="8"/>
      <c r="E707" s="12"/>
      <c r="F707" s="216" t="str">
        <f t="shared" si="20"/>
        <v>N/A</v>
      </c>
      <c r="G707" s="6"/>
      <c r="AA707" s="15" t="str">
        <f t="shared" si="21"/>
        <v/>
      </c>
      <c r="AB707" s="15" t="str">
        <f>IF(LEN($AA707)=0,"N",IF(LEN($AA707)&gt;1,"Error -- Availability entered in an incorrect format",IF($AA707='Control Panel'!$F$36,$AA707,IF($AA707='Control Panel'!$F$37,$AA707,IF($AA707='Control Panel'!$F$38,$AA707,IF($AA707='Control Panel'!$F$39,$AA707,IF($AA707='Control Panel'!$F$40,$AA707,IF($AA707='Control Panel'!$F$41,$AA707,"Error -- Availability entered in an incorrect format"))))))))</f>
        <v>N</v>
      </c>
    </row>
    <row r="708" spans="1:28" s="15" customFormat="1" x14ac:dyDescent="0.25">
      <c r="A708" s="7">
        <v>696</v>
      </c>
      <c r="B708" s="6"/>
      <c r="C708" s="12"/>
      <c r="D708" s="8"/>
      <c r="E708" s="12"/>
      <c r="F708" s="216" t="str">
        <f t="shared" si="20"/>
        <v>N/A</v>
      </c>
      <c r="G708" s="6"/>
      <c r="AA708" s="15" t="str">
        <f t="shared" si="21"/>
        <v/>
      </c>
      <c r="AB708" s="15" t="str">
        <f>IF(LEN($AA708)=0,"N",IF(LEN($AA708)&gt;1,"Error -- Availability entered in an incorrect format",IF($AA708='Control Panel'!$F$36,$AA708,IF($AA708='Control Panel'!$F$37,$AA708,IF($AA708='Control Panel'!$F$38,$AA708,IF($AA708='Control Panel'!$F$39,$AA708,IF($AA708='Control Panel'!$F$40,$AA708,IF($AA708='Control Panel'!$F$41,$AA708,"Error -- Availability entered in an incorrect format"))))))))</f>
        <v>N</v>
      </c>
    </row>
    <row r="709" spans="1:28" s="15" customFormat="1" x14ac:dyDescent="0.25">
      <c r="A709" s="7">
        <v>697</v>
      </c>
      <c r="B709" s="6"/>
      <c r="C709" s="12"/>
      <c r="D709" s="8"/>
      <c r="E709" s="12"/>
      <c r="F709" s="216" t="str">
        <f t="shared" si="20"/>
        <v>N/A</v>
      </c>
      <c r="G709" s="6"/>
      <c r="AA709" s="15" t="str">
        <f t="shared" si="21"/>
        <v/>
      </c>
      <c r="AB709" s="15" t="str">
        <f>IF(LEN($AA709)=0,"N",IF(LEN($AA709)&gt;1,"Error -- Availability entered in an incorrect format",IF($AA709='Control Panel'!$F$36,$AA709,IF($AA709='Control Panel'!$F$37,$AA709,IF($AA709='Control Panel'!$F$38,$AA709,IF($AA709='Control Panel'!$F$39,$AA709,IF($AA709='Control Panel'!$F$40,$AA709,IF($AA709='Control Panel'!$F$41,$AA709,"Error -- Availability entered in an incorrect format"))))))))</f>
        <v>N</v>
      </c>
    </row>
    <row r="710" spans="1:28" s="15" customFormat="1" x14ac:dyDescent="0.25">
      <c r="A710" s="7">
        <v>698</v>
      </c>
      <c r="B710" s="6"/>
      <c r="C710" s="12"/>
      <c r="D710" s="8"/>
      <c r="E710" s="12"/>
      <c r="F710" s="216" t="str">
        <f t="shared" si="20"/>
        <v>N/A</v>
      </c>
      <c r="G710" s="6"/>
      <c r="AA710" s="15" t="str">
        <f t="shared" si="21"/>
        <v/>
      </c>
      <c r="AB710" s="15" t="str">
        <f>IF(LEN($AA710)=0,"N",IF(LEN($AA710)&gt;1,"Error -- Availability entered in an incorrect format",IF($AA710='Control Panel'!$F$36,$AA710,IF($AA710='Control Panel'!$F$37,$AA710,IF($AA710='Control Panel'!$F$38,$AA710,IF($AA710='Control Panel'!$F$39,$AA710,IF($AA710='Control Panel'!$F$40,$AA710,IF($AA710='Control Panel'!$F$41,$AA710,"Error -- Availability entered in an incorrect format"))))))))</f>
        <v>N</v>
      </c>
    </row>
    <row r="711" spans="1:28" s="15" customFormat="1" x14ac:dyDescent="0.25">
      <c r="A711" s="7">
        <v>699</v>
      </c>
      <c r="B711" s="6"/>
      <c r="C711" s="12"/>
      <c r="D711" s="8"/>
      <c r="E711" s="12"/>
      <c r="F711" s="216" t="str">
        <f t="shared" si="20"/>
        <v>N/A</v>
      </c>
      <c r="G711" s="6"/>
      <c r="AA711" s="15" t="str">
        <f t="shared" si="21"/>
        <v/>
      </c>
      <c r="AB711" s="15" t="str">
        <f>IF(LEN($AA711)=0,"N",IF(LEN($AA711)&gt;1,"Error -- Availability entered in an incorrect format",IF($AA711='Control Panel'!$F$36,$AA711,IF($AA711='Control Panel'!$F$37,$AA711,IF($AA711='Control Panel'!$F$38,$AA711,IF($AA711='Control Panel'!$F$39,$AA711,IF($AA711='Control Panel'!$F$40,$AA711,IF($AA711='Control Panel'!$F$41,$AA711,"Error -- Availability entered in an incorrect format"))))))))</f>
        <v>N</v>
      </c>
    </row>
    <row r="712" spans="1:28" s="15" customFormat="1" x14ac:dyDescent="0.25">
      <c r="A712" s="7">
        <v>700</v>
      </c>
      <c r="B712" s="6"/>
      <c r="C712" s="12"/>
      <c r="D712" s="8"/>
      <c r="E712" s="12"/>
      <c r="F712" s="216" t="str">
        <f t="shared" si="20"/>
        <v>N/A</v>
      </c>
      <c r="G712" s="6"/>
      <c r="AA712" s="15" t="str">
        <f t="shared" si="21"/>
        <v/>
      </c>
      <c r="AB712" s="15" t="str">
        <f>IF(LEN($AA712)=0,"N",IF(LEN($AA712)&gt;1,"Error -- Availability entered in an incorrect format",IF($AA712='Control Panel'!$F$36,$AA712,IF($AA712='Control Panel'!$F$37,$AA712,IF($AA712='Control Panel'!$F$38,$AA712,IF($AA712='Control Panel'!$F$39,$AA712,IF($AA712='Control Panel'!$F$40,$AA712,IF($AA712='Control Panel'!$F$41,$AA712,"Error -- Availability entered in an incorrect format"))))))))</f>
        <v>N</v>
      </c>
    </row>
    <row r="713" spans="1:28" s="15" customFormat="1" x14ac:dyDescent="0.25">
      <c r="A713" s="7">
        <v>701</v>
      </c>
      <c r="B713" s="6"/>
      <c r="C713" s="12"/>
      <c r="D713" s="8"/>
      <c r="E713" s="12"/>
      <c r="F713" s="216" t="str">
        <f t="shared" si="20"/>
        <v>N/A</v>
      </c>
      <c r="G713" s="6"/>
      <c r="AA713" s="15" t="str">
        <f t="shared" si="21"/>
        <v/>
      </c>
      <c r="AB713" s="15" t="str">
        <f>IF(LEN($AA713)=0,"N",IF(LEN($AA713)&gt;1,"Error -- Availability entered in an incorrect format",IF($AA713='Control Panel'!$F$36,$AA713,IF($AA713='Control Panel'!$F$37,$AA713,IF($AA713='Control Panel'!$F$38,$AA713,IF($AA713='Control Panel'!$F$39,$AA713,IF($AA713='Control Panel'!$F$40,$AA713,IF($AA713='Control Panel'!$F$41,$AA713,"Error -- Availability entered in an incorrect format"))))))))</f>
        <v>N</v>
      </c>
    </row>
    <row r="714" spans="1:28" s="15" customFormat="1" x14ac:dyDescent="0.25">
      <c r="A714" s="7">
        <v>702</v>
      </c>
      <c r="B714" s="6"/>
      <c r="C714" s="12"/>
      <c r="D714" s="8"/>
      <c r="E714" s="12"/>
      <c r="F714" s="216" t="str">
        <f t="shared" si="20"/>
        <v>N/A</v>
      </c>
      <c r="G714" s="6"/>
      <c r="AA714" s="15" t="str">
        <f t="shared" si="21"/>
        <v/>
      </c>
      <c r="AB714" s="15" t="str">
        <f>IF(LEN($AA714)=0,"N",IF(LEN($AA714)&gt;1,"Error -- Availability entered in an incorrect format",IF($AA714='Control Panel'!$F$36,$AA714,IF($AA714='Control Panel'!$F$37,$AA714,IF($AA714='Control Panel'!$F$38,$AA714,IF($AA714='Control Panel'!$F$39,$AA714,IF($AA714='Control Panel'!$F$40,$AA714,IF($AA714='Control Panel'!$F$41,$AA714,"Error -- Availability entered in an incorrect format"))))))))</f>
        <v>N</v>
      </c>
    </row>
    <row r="715" spans="1:28" s="15" customFormat="1" x14ac:dyDescent="0.25">
      <c r="A715" s="7">
        <v>703</v>
      </c>
      <c r="B715" s="6"/>
      <c r="C715" s="12"/>
      <c r="D715" s="8"/>
      <c r="E715" s="12"/>
      <c r="F715" s="216" t="str">
        <f t="shared" si="20"/>
        <v>N/A</v>
      </c>
      <c r="G715" s="6"/>
      <c r="AA715" s="15" t="str">
        <f t="shared" si="21"/>
        <v/>
      </c>
      <c r="AB715" s="15" t="str">
        <f>IF(LEN($AA715)=0,"N",IF(LEN($AA715)&gt;1,"Error -- Availability entered in an incorrect format",IF($AA715='Control Panel'!$F$36,$AA715,IF($AA715='Control Panel'!$F$37,$AA715,IF($AA715='Control Panel'!$F$38,$AA715,IF($AA715='Control Panel'!$F$39,$AA715,IF($AA715='Control Panel'!$F$40,$AA715,IF($AA715='Control Panel'!$F$41,$AA715,"Error -- Availability entered in an incorrect format"))))))))</f>
        <v>N</v>
      </c>
    </row>
    <row r="716" spans="1:28" s="15" customFormat="1" x14ac:dyDescent="0.25">
      <c r="A716" s="7">
        <v>704</v>
      </c>
      <c r="B716" s="6"/>
      <c r="C716" s="12"/>
      <c r="D716" s="8"/>
      <c r="E716" s="12"/>
      <c r="F716" s="216" t="str">
        <f t="shared" si="20"/>
        <v>N/A</v>
      </c>
      <c r="G716" s="6"/>
      <c r="AA716" s="15" t="str">
        <f t="shared" si="21"/>
        <v/>
      </c>
      <c r="AB716" s="15" t="str">
        <f>IF(LEN($AA716)=0,"N",IF(LEN($AA716)&gt;1,"Error -- Availability entered in an incorrect format",IF($AA716='Control Panel'!$F$36,$AA716,IF($AA716='Control Panel'!$F$37,$AA716,IF($AA716='Control Panel'!$F$38,$AA716,IF($AA716='Control Panel'!$F$39,$AA716,IF($AA716='Control Panel'!$F$40,$AA716,IF($AA716='Control Panel'!$F$41,$AA716,"Error -- Availability entered in an incorrect format"))))))))</f>
        <v>N</v>
      </c>
    </row>
    <row r="717" spans="1:28" s="15" customFormat="1" x14ac:dyDescent="0.25">
      <c r="A717" s="7">
        <v>705</v>
      </c>
      <c r="B717" s="6"/>
      <c r="C717" s="12"/>
      <c r="D717" s="8"/>
      <c r="E717" s="12"/>
      <c r="F717" s="216" t="str">
        <f t="shared" si="20"/>
        <v>N/A</v>
      </c>
      <c r="G717" s="6"/>
      <c r="AA717" s="15" t="str">
        <f t="shared" si="21"/>
        <v/>
      </c>
      <c r="AB717" s="15" t="str">
        <f>IF(LEN($AA717)=0,"N",IF(LEN($AA717)&gt;1,"Error -- Availability entered in an incorrect format",IF($AA717='Control Panel'!$F$36,$AA717,IF($AA717='Control Panel'!$F$37,$AA717,IF($AA717='Control Panel'!$F$38,$AA717,IF($AA717='Control Panel'!$F$39,$AA717,IF($AA717='Control Panel'!$F$40,$AA717,IF($AA717='Control Panel'!$F$41,$AA717,"Error -- Availability entered in an incorrect format"))))))))</f>
        <v>N</v>
      </c>
    </row>
    <row r="718" spans="1:28" s="15" customFormat="1" x14ac:dyDescent="0.25">
      <c r="A718" s="7">
        <v>706</v>
      </c>
      <c r="B718" s="6"/>
      <c r="C718" s="12"/>
      <c r="D718" s="8"/>
      <c r="E718" s="12"/>
      <c r="F718" s="216" t="str">
        <f t="shared" ref="F718:F781" si="22">IF($D$10=$A$9,"N/A",$D$10)</f>
        <v>N/A</v>
      </c>
      <c r="G718" s="6"/>
      <c r="AA718" s="15" t="str">
        <f t="shared" ref="AA718:AA781" si="23">TRIM($D718)</f>
        <v/>
      </c>
      <c r="AB718" s="15" t="str">
        <f>IF(LEN($AA718)=0,"N",IF(LEN($AA718)&gt;1,"Error -- Availability entered in an incorrect format",IF($AA718='Control Panel'!$F$36,$AA718,IF($AA718='Control Panel'!$F$37,$AA718,IF($AA718='Control Panel'!$F$38,$AA718,IF($AA718='Control Panel'!$F$39,$AA718,IF($AA718='Control Panel'!$F$40,$AA718,IF($AA718='Control Panel'!$F$41,$AA718,"Error -- Availability entered in an incorrect format"))))))))</f>
        <v>N</v>
      </c>
    </row>
    <row r="719" spans="1:28" s="15" customFormat="1" x14ac:dyDescent="0.25">
      <c r="A719" s="7">
        <v>707</v>
      </c>
      <c r="B719" s="6"/>
      <c r="C719" s="12"/>
      <c r="D719" s="8"/>
      <c r="E719" s="12"/>
      <c r="F719" s="216" t="str">
        <f t="shared" si="22"/>
        <v>N/A</v>
      </c>
      <c r="G719" s="6"/>
      <c r="AA719" s="15" t="str">
        <f t="shared" si="23"/>
        <v/>
      </c>
      <c r="AB719" s="15" t="str">
        <f>IF(LEN($AA719)=0,"N",IF(LEN($AA719)&gt;1,"Error -- Availability entered in an incorrect format",IF($AA719='Control Panel'!$F$36,$AA719,IF($AA719='Control Panel'!$F$37,$AA719,IF($AA719='Control Panel'!$F$38,$AA719,IF($AA719='Control Panel'!$F$39,$AA719,IF($AA719='Control Panel'!$F$40,$AA719,IF($AA719='Control Panel'!$F$41,$AA719,"Error -- Availability entered in an incorrect format"))))))))</f>
        <v>N</v>
      </c>
    </row>
    <row r="720" spans="1:28" s="15" customFormat="1" x14ac:dyDescent="0.25">
      <c r="A720" s="7">
        <v>708</v>
      </c>
      <c r="B720" s="6"/>
      <c r="C720" s="12"/>
      <c r="D720" s="8"/>
      <c r="E720" s="12"/>
      <c r="F720" s="216" t="str">
        <f t="shared" si="22"/>
        <v>N/A</v>
      </c>
      <c r="G720" s="6"/>
      <c r="AA720" s="15" t="str">
        <f t="shared" si="23"/>
        <v/>
      </c>
      <c r="AB720" s="15" t="str">
        <f>IF(LEN($AA720)=0,"N",IF(LEN($AA720)&gt;1,"Error -- Availability entered in an incorrect format",IF($AA720='Control Panel'!$F$36,$AA720,IF($AA720='Control Panel'!$F$37,$AA720,IF($AA720='Control Panel'!$F$38,$AA720,IF($AA720='Control Panel'!$F$39,$AA720,IF($AA720='Control Panel'!$F$40,$AA720,IF($AA720='Control Panel'!$F$41,$AA720,"Error -- Availability entered in an incorrect format"))))))))</f>
        <v>N</v>
      </c>
    </row>
    <row r="721" spans="1:28" s="15" customFormat="1" x14ac:dyDescent="0.25">
      <c r="A721" s="7">
        <v>709</v>
      </c>
      <c r="B721" s="6"/>
      <c r="C721" s="12"/>
      <c r="D721" s="8"/>
      <c r="E721" s="12"/>
      <c r="F721" s="216" t="str">
        <f t="shared" si="22"/>
        <v>N/A</v>
      </c>
      <c r="G721" s="6"/>
      <c r="AA721" s="15" t="str">
        <f t="shared" si="23"/>
        <v/>
      </c>
      <c r="AB721" s="15" t="str">
        <f>IF(LEN($AA721)=0,"N",IF(LEN($AA721)&gt;1,"Error -- Availability entered in an incorrect format",IF($AA721='Control Panel'!$F$36,$AA721,IF($AA721='Control Panel'!$F$37,$AA721,IF($AA721='Control Panel'!$F$38,$AA721,IF($AA721='Control Panel'!$F$39,$AA721,IF($AA721='Control Panel'!$F$40,$AA721,IF($AA721='Control Panel'!$F$41,$AA721,"Error -- Availability entered in an incorrect format"))))))))</f>
        <v>N</v>
      </c>
    </row>
    <row r="722" spans="1:28" s="15" customFormat="1" x14ac:dyDescent="0.25">
      <c r="A722" s="7">
        <v>710</v>
      </c>
      <c r="B722" s="6"/>
      <c r="C722" s="12"/>
      <c r="D722" s="8"/>
      <c r="E722" s="12"/>
      <c r="F722" s="216" t="str">
        <f t="shared" si="22"/>
        <v>N/A</v>
      </c>
      <c r="G722" s="6"/>
      <c r="AA722" s="15" t="str">
        <f t="shared" si="23"/>
        <v/>
      </c>
      <c r="AB722" s="15" t="str">
        <f>IF(LEN($AA722)=0,"N",IF(LEN($AA722)&gt;1,"Error -- Availability entered in an incorrect format",IF($AA722='Control Panel'!$F$36,$AA722,IF($AA722='Control Panel'!$F$37,$AA722,IF($AA722='Control Panel'!$F$38,$AA722,IF($AA722='Control Panel'!$F$39,$AA722,IF($AA722='Control Panel'!$F$40,$AA722,IF($AA722='Control Panel'!$F$41,$AA722,"Error -- Availability entered in an incorrect format"))))))))</f>
        <v>N</v>
      </c>
    </row>
    <row r="723" spans="1:28" s="15" customFormat="1" x14ac:dyDescent="0.25">
      <c r="A723" s="7">
        <v>711</v>
      </c>
      <c r="B723" s="6"/>
      <c r="C723" s="12"/>
      <c r="D723" s="8"/>
      <c r="E723" s="12"/>
      <c r="F723" s="216" t="str">
        <f t="shared" si="22"/>
        <v>N/A</v>
      </c>
      <c r="G723" s="6"/>
      <c r="AA723" s="15" t="str">
        <f t="shared" si="23"/>
        <v/>
      </c>
      <c r="AB723" s="15" t="str">
        <f>IF(LEN($AA723)=0,"N",IF(LEN($AA723)&gt;1,"Error -- Availability entered in an incorrect format",IF($AA723='Control Panel'!$F$36,$AA723,IF($AA723='Control Panel'!$F$37,$AA723,IF($AA723='Control Panel'!$F$38,$AA723,IF($AA723='Control Panel'!$F$39,$AA723,IF($AA723='Control Panel'!$F$40,$AA723,IF($AA723='Control Panel'!$F$41,$AA723,"Error -- Availability entered in an incorrect format"))))))))</f>
        <v>N</v>
      </c>
    </row>
    <row r="724" spans="1:28" s="15" customFormat="1" x14ac:dyDescent="0.25">
      <c r="A724" s="7">
        <v>712</v>
      </c>
      <c r="B724" s="6"/>
      <c r="C724" s="12"/>
      <c r="D724" s="8"/>
      <c r="E724" s="12"/>
      <c r="F724" s="216" t="str">
        <f t="shared" si="22"/>
        <v>N/A</v>
      </c>
      <c r="G724" s="6"/>
      <c r="AA724" s="15" t="str">
        <f t="shared" si="23"/>
        <v/>
      </c>
      <c r="AB724" s="15" t="str">
        <f>IF(LEN($AA724)=0,"N",IF(LEN($AA724)&gt;1,"Error -- Availability entered in an incorrect format",IF($AA724='Control Panel'!$F$36,$AA724,IF($AA724='Control Panel'!$F$37,$AA724,IF($AA724='Control Panel'!$F$38,$AA724,IF($AA724='Control Panel'!$F$39,$AA724,IF($AA724='Control Panel'!$F$40,$AA724,IF($AA724='Control Panel'!$F$41,$AA724,"Error -- Availability entered in an incorrect format"))))))))</f>
        <v>N</v>
      </c>
    </row>
    <row r="725" spans="1:28" s="15" customFormat="1" x14ac:dyDescent="0.25">
      <c r="A725" s="7">
        <v>713</v>
      </c>
      <c r="B725" s="6"/>
      <c r="C725" s="12"/>
      <c r="D725" s="8"/>
      <c r="E725" s="12"/>
      <c r="F725" s="216" t="str">
        <f t="shared" si="22"/>
        <v>N/A</v>
      </c>
      <c r="G725" s="6"/>
      <c r="AA725" s="15" t="str">
        <f t="shared" si="23"/>
        <v/>
      </c>
      <c r="AB725" s="15" t="str">
        <f>IF(LEN($AA725)=0,"N",IF(LEN($AA725)&gt;1,"Error -- Availability entered in an incorrect format",IF($AA725='Control Panel'!$F$36,$AA725,IF($AA725='Control Panel'!$F$37,$AA725,IF($AA725='Control Panel'!$F$38,$AA725,IF($AA725='Control Panel'!$F$39,$AA725,IF($AA725='Control Panel'!$F$40,$AA725,IF($AA725='Control Panel'!$F$41,$AA725,"Error -- Availability entered in an incorrect format"))))))))</f>
        <v>N</v>
      </c>
    </row>
    <row r="726" spans="1:28" s="15" customFormat="1" x14ac:dyDescent="0.25">
      <c r="A726" s="7">
        <v>714</v>
      </c>
      <c r="B726" s="6"/>
      <c r="C726" s="12"/>
      <c r="D726" s="8"/>
      <c r="E726" s="12"/>
      <c r="F726" s="216" t="str">
        <f t="shared" si="22"/>
        <v>N/A</v>
      </c>
      <c r="G726" s="6"/>
      <c r="AA726" s="15" t="str">
        <f t="shared" si="23"/>
        <v/>
      </c>
      <c r="AB726" s="15" t="str">
        <f>IF(LEN($AA726)=0,"N",IF(LEN($AA726)&gt;1,"Error -- Availability entered in an incorrect format",IF($AA726='Control Panel'!$F$36,$AA726,IF($AA726='Control Panel'!$F$37,$AA726,IF($AA726='Control Panel'!$F$38,$AA726,IF($AA726='Control Panel'!$F$39,$AA726,IF($AA726='Control Panel'!$F$40,$AA726,IF($AA726='Control Panel'!$F$41,$AA726,"Error -- Availability entered in an incorrect format"))))))))</f>
        <v>N</v>
      </c>
    </row>
    <row r="727" spans="1:28" s="15" customFormat="1" x14ac:dyDescent="0.25">
      <c r="A727" s="7">
        <v>715</v>
      </c>
      <c r="B727" s="6"/>
      <c r="C727" s="12"/>
      <c r="D727" s="8"/>
      <c r="E727" s="12"/>
      <c r="F727" s="216" t="str">
        <f t="shared" si="22"/>
        <v>N/A</v>
      </c>
      <c r="G727" s="6"/>
      <c r="AA727" s="15" t="str">
        <f t="shared" si="23"/>
        <v/>
      </c>
      <c r="AB727" s="15" t="str">
        <f>IF(LEN($AA727)=0,"N",IF(LEN($AA727)&gt;1,"Error -- Availability entered in an incorrect format",IF($AA727='Control Panel'!$F$36,$AA727,IF($AA727='Control Panel'!$F$37,$AA727,IF($AA727='Control Panel'!$F$38,$AA727,IF($AA727='Control Panel'!$F$39,$AA727,IF($AA727='Control Panel'!$F$40,$AA727,IF($AA727='Control Panel'!$F$41,$AA727,"Error -- Availability entered in an incorrect format"))))))))</f>
        <v>N</v>
      </c>
    </row>
    <row r="728" spans="1:28" s="15" customFormat="1" x14ac:dyDescent="0.25">
      <c r="A728" s="7">
        <v>716</v>
      </c>
      <c r="B728" s="6"/>
      <c r="C728" s="12"/>
      <c r="D728" s="8"/>
      <c r="E728" s="12"/>
      <c r="F728" s="216" t="str">
        <f t="shared" si="22"/>
        <v>N/A</v>
      </c>
      <c r="G728" s="6"/>
      <c r="AA728" s="15" t="str">
        <f t="shared" si="23"/>
        <v/>
      </c>
      <c r="AB728" s="15" t="str">
        <f>IF(LEN($AA728)=0,"N",IF(LEN($AA728)&gt;1,"Error -- Availability entered in an incorrect format",IF($AA728='Control Panel'!$F$36,$AA728,IF($AA728='Control Panel'!$F$37,$AA728,IF($AA728='Control Panel'!$F$38,$AA728,IF($AA728='Control Panel'!$F$39,$AA728,IF($AA728='Control Panel'!$F$40,$AA728,IF($AA728='Control Panel'!$F$41,$AA728,"Error -- Availability entered in an incorrect format"))))))))</f>
        <v>N</v>
      </c>
    </row>
    <row r="729" spans="1:28" s="15" customFormat="1" x14ac:dyDescent="0.25">
      <c r="A729" s="7">
        <v>717</v>
      </c>
      <c r="B729" s="6"/>
      <c r="C729" s="12"/>
      <c r="D729" s="8"/>
      <c r="E729" s="12"/>
      <c r="F729" s="216" t="str">
        <f t="shared" si="22"/>
        <v>N/A</v>
      </c>
      <c r="G729" s="6"/>
      <c r="AA729" s="15" t="str">
        <f t="shared" si="23"/>
        <v/>
      </c>
      <c r="AB729" s="15" t="str">
        <f>IF(LEN($AA729)=0,"N",IF(LEN($AA729)&gt;1,"Error -- Availability entered in an incorrect format",IF($AA729='Control Panel'!$F$36,$AA729,IF($AA729='Control Panel'!$F$37,$AA729,IF($AA729='Control Panel'!$F$38,$AA729,IF($AA729='Control Panel'!$F$39,$AA729,IF($AA729='Control Panel'!$F$40,$AA729,IF($AA729='Control Panel'!$F$41,$AA729,"Error -- Availability entered in an incorrect format"))))))))</f>
        <v>N</v>
      </c>
    </row>
    <row r="730" spans="1:28" s="15" customFormat="1" x14ac:dyDescent="0.25">
      <c r="A730" s="7">
        <v>718</v>
      </c>
      <c r="B730" s="6"/>
      <c r="C730" s="12"/>
      <c r="D730" s="8"/>
      <c r="E730" s="12"/>
      <c r="F730" s="216" t="str">
        <f t="shared" si="22"/>
        <v>N/A</v>
      </c>
      <c r="G730" s="6"/>
      <c r="AA730" s="15" t="str">
        <f t="shared" si="23"/>
        <v/>
      </c>
      <c r="AB730" s="15" t="str">
        <f>IF(LEN($AA730)=0,"N",IF(LEN($AA730)&gt;1,"Error -- Availability entered in an incorrect format",IF($AA730='Control Panel'!$F$36,$AA730,IF($AA730='Control Panel'!$F$37,$AA730,IF($AA730='Control Panel'!$F$38,$AA730,IF($AA730='Control Panel'!$F$39,$AA730,IF($AA730='Control Panel'!$F$40,$AA730,IF($AA730='Control Panel'!$F$41,$AA730,"Error -- Availability entered in an incorrect format"))))))))</f>
        <v>N</v>
      </c>
    </row>
    <row r="731" spans="1:28" s="15" customFormat="1" x14ac:dyDescent="0.25">
      <c r="A731" s="7">
        <v>719</v>
      </c>
      <c r="B731" s="6"/>
      <c r="C731" s="12"/>
      <c r="D731" s="8"/>
      <c r="E731" s="12"/>
      <c r="F731" s="216" t="str">
        <f t="shared" si="22"/>
        <v>N/A</v>
      </c>
      <c r="G731" s="6"/>
      <c r="AA731" s="15" t="str">
        <f t="shared" si="23"/>
        <v/>
      </c>
      <c r="AB731" s="15" t="str">
        <f>IF(LEN($AA731)=0,"N",IF(LEN($AA731)&gt;1,"Error -- Availability entered in an incorrect format",IF($AA731='Control Panel'!$F$36,$AA731,IF($AA731='Control Panel'!$F$37,$AA731,IF($AA731='Control Panel'!$F$38,$AA731,IF($AA731='Control Panel'!$F$39,$AA731,IF($AA731='Control Panel'!$F$40,$AA731,IF($AA731='Control Panel'!$F$41,$AA731,"Error -- Availability entered in an incorrect format"))))))))</f>
        <v>N</v>
      </c>
    </row>
    <row r="732" spans="1:28" s="15" customFormat="1" x14ac:dyDescent="0.25">
      <c r="A732" s="7">
        <v>720</v>
      </c>
      <c r="B732" s="6"/>
      <c r="C732" s="12"/>
      <c r="D732" s="8"/>
      <c r="E732" s="12"/>
      <c r="F732" s="216" t="str">
        <f t="shared" si="22"/>
        <v>N/A</v>
      </c>
      <c r="G732" s="6"/>
      <c r="AA732" s="15" t="str">
        <f t="shared" si="23"/>
        <v/>
      </c>
      <c r="AB732" s="15" t="str">
        <f>IF(LEN($AA732)=0,"N",IF(LEN($AA732)&gt;1,"Error -- Availability entered in an incorrect format",IF($AA732='Control Panel'!$F$36,$AA732,IF($AA732='Control Panel'!$F$37,$AA732,IF($AA732='Control Panel'!$F$38,$AA732,IF($AA732='Control Panel'!$F$39,$AA732,IF($AA732='Control Panel'!$F$40,$AA732,IF($AA732='Control Panel'!$F$41,$AA732,"Error -- Availability entered in an incorrect format"))))))))</f>
        <v>N</v>
      </c>
    </row>
    <row r="733" spans="1:28" s="15" customFormat="1" x14ac:dyDescent="0.25">
      <c r="A733" s="7">
        <v>721</v>
      </c>
      <c r="B733" s="6"/>
      <c r="C733" s="12"/>
      <c r="D733" s="8"/>
      <c r="E733" s="12"/>
      <c r="F733" s="216" t="str">
        <f t="shared" si="22"/>
        <v>N/A</v>
      </c>
      <c r="G733" s="6"/>
      <c r="AA733" s="15" t="str">
        <f t="shared" si="23"/>
        <v/>
      </c>
      <c r="AB733" s="15" t="str">
        <f>IF(LEN($AA733)=0,"N",IF(LEN($AA733)&gt;1,"Error -- Availability entered in an incorrect format",IF($AA733='Control Panel'!$F$36,$AA733,IF($AA733='Control Panel'!$F$37,$AA733,IF($AA733='Control Panel'!$F$38,$AA733,IF($AA733='Control Panel'!$F$39,$AA733,IF($AA733='Control Panel'!$F$40,$AA733,IF($AA733='Control Panel'!$F$41,$AA733,"Error -- Availability entered in an incorrect format"))))))))</f>
        <v>N</v>
      </c>
    </row>
    <row r="734" spans="1:28" s="15" customFormat="1" x14ac:dyDescent="0.25">
      <c r="A734" s="7">
        <v>722</v>
      </c>
      <c r="B734" s="6"/>
      <c r="C734" s="12"/>
      <c r="D734" s="8"/>
      <c r="E734" s="12"/>
      <c r="F734" s="216" t="str">
        <f t="shared" si="22"/>
        <v>N/A</v>
      </c>
      <c r="G734" s="6"/>
      <c r="AA734" s="15" t="str">
        <f t="shared" si="23"/>
        <v/>
      </c>
      <c r="AB734" s="15" t="str">
        <f>IF(LEN($AA734)=0,"N",IF(LEN($AA734)&gt;1,"Error -- Availability entered in an incorrect format",IF($AA734='Control Panel'!$F$36,$AA734,IF($AA734='Control Panel'!$F$37,$AA734,IF($AA734='Control Panel'!$F$38,$AA734,IF($AA734='Control Panel'!$F$39,$AA734,IF($AA734='Control Panel'!$F$40,$AA734,IF($AA734='Control Panel'!$F$41,$AA734,"Error -- Availability entered in an incorrect format"))))))))</f>
        <v>N</v>
      </c>
    </row>
    <row r="735" spans="1:28" s="15" customFormat="1" x14ac:dyDescent="0.25">
      <c r="A735" s="7">
        <v>723</v>
      </c>
      <c r="B735" s="6"/>
      <c r="C735" s="12"/>
      <c r="D735" s="8"/>
      <c r="E735" s="12"/>
      <c r="F735" s="216" t="str">
        <f t="shared" si="22"/>
        <v>N/A</v>
      </c>
      <c r="G735" s="6"/>
      <c r="AA735" s="15" t="str">
        <f t="shared" si="23"/>
        <v/>
      </c>
      <c r="AB735" s="15" t="str">
        <f>IF(LEN($AA735)=0,"N",IF(LEN($AA735)&gt;1,"Error -- Availability entered in an incorrect format",IF($AA735='Control Panel'!$F$36,$AA735,IF($AA735='Control Panel'!$F$37,$AA735,IF($AA735='Control Panel'!$F$38,$AA735,IF($AA735='Control Panel'!$F$39,$AA735,IF($AA735='Control Panel'!$F$40,$AA735,IF($AA735='Control Panel'!$F$41,$AA735,"Error -- Availability entered in an incorrect format"))))))))</f>
        <v>N</v>
      </c>
    </row>
    <row r="736" spans="1:28" s="15" customFormat="1" x14ac:dyDescent="0.25">
      <c r="A736" s="7">
        <v>724</v>
      </c>
      <c r="B736" s="6"/>
      <c r="C736" s="12"/>
      <c r="D736" s="8"/>
      <c r="E736" s="12"/>
      <c r="F736" s="216" t="str">
        <f t="shared" si="22"/>
        <v>N/A</v>
      </c>
      <c r="G736" s="6"/>
      <c r="AA736" s="15" t="str">
        <f t="shared" si="23"/>
        <v/>
      </c>
      <c r="AB736" s="15" t="str">
        <f>IF(LEN($AA736)=0,"N",IF(LEN($AA736)&gt;1,"Error -- Availability entered in an incorrect format",IF($AA736='Control Panel'!$F$36,$AA736,IF($AA736='Control Panel'!$F$37,$AA736,IF($AA736='Control Panel'!$F$38,$AA736,IF($AA736='Control Panel'!$F$39,$AA736,IF($AA736='Control Panel'!$F$40,$AA736,IF($AA736='Control Panel'!$F$41,$AA736,"Error -- Availability entered in an incorrect format"))))))))</f>
        <v>N</v>
      </c>
    </row>
    <row r="737" spans="1:28" s="15" customFormat="1" x14ac:dyDescent="0.25">
      <c r="A737" s="7">
        <v>725</v>
      </c>
      <c r="B737" s="6"/>
      <c r="C737" s="12"/>
      <c r="D737" s="8"/>
      <c r="E737" s="12"/>
      <c r="F737" s="216" t="str">
        <f t="shared" si="22"/>
        <v>N/A</v>
      </c>
      <c r="G737" s="6"/>
      <c r="AA737" s="15" t="str">
        <f t="shared" si="23"/>
        <v/>
      </c>
      <c r="AB737" s="15" t="str">
        <f>IF(LEN($AA737)=0,"N",IF(LEN($AA737)&gt;1,"Error -- Availability entered in an incorrect format",IF($AA737='Control Panel'!$F$36,$AA737,IF($AA737='Control Panel'!$F$37,$AA737,IF($AA737='Control Panel'!$F$38,$AA737,IF($AA737='Control Panel'!$F$39,$AA737,IF($AA737='Control Panel'!$F$40,$AA737,IF($AA737='Control Panel'!$F$41,$AA737,"Error -- Availability entered in an incorrect format"))))))))</f>
        <v>N</v>
      </c>
    </row>
    <row r="738" spans="1:28" s="15" customFormat="1" x14ac:dyDescent="0.25">
      <c r="A738" s="7">
        <v>726</v>
      </c>
      <c r="B738" s="6"/>
      <c r="C738" s="12"/>
      <c r="D738" s="8"/>
      <c r="E738" s="12"/>
      <c r="F738" s="216" t="str">
        <f t="shared" si="22"/>
        <v>N/A</v>
      </c>
      <c r="G738" s="6"/>
      <c r="AA738" s="15" t="str">
        <f t="shared" si="23"/>
        <v/>
      </c>
      <c r="AB738" s="15" t="str">
        <f>IF(LEN($AA738)=0,"N",IF(LEN($AA738)&gt;1,"Error -- Availability entered in an incorrect format",IF($AA738='Control Panel'!$F$36,$AA738,IF($AA738='Control Panel'!$F$37,$AA738,IF($AA738='Control Panel'!$F$38,$AA738,IF($AA738='Control Panel'!$F$39,$AA738,IF($AA738='Control Panel'!$F$40,$AA738,IF($AA738='Control Panel'!$F$41,$AA738,"Error -- Availability entered in an incorrect format"))))))))</f>
        <v>N</v>
      </c>
    </row>
    <row r="739" spans="1:28" s="15" customFormat="1" x14ac:dyDescent="0.25">
      <c r="A739" s="7">
        <v>727</v>
      </c>
      <c r="B739" s="6"/>
      <c r="C739" s="12"/>
      <c r="D739" s="8"/>
      <c r="E739" s="12"/>
      <c r="F739" s="216" t="str">
        <f t="shared" si="22"/>
        <v>N/A</v>
      </c>
      <c r="G739" s="6"/>
      <c r="AA739" s="15" t="str">
        <f t="shared" si="23"/>
        <v/>
      </c>
      <c r="AB739" s="15" t="str">
        <f>IF(LEN($AA739)=0,"N",IF(LEN($AA739)&gt;1,"Error -- Availability entered in an incorrect format",IF($AA739='Control Panel'!$F$36,$AA739,IF($AA739='Control Panel'!$F$37,$AA739,IF($AA739='Control Panel'!$F$38,$AA739,IF($AA739='Control Panel'!$F$39,$AA739,IF($AA739='Control Panel'!$F$40,$AA739,IF($AA739='Control Panel'!$F$41,$AA739,"Error -- Availability entered in an incorrect format"))))))))</f>
        <v>N</v>
      </c>
    </row>
    <row r="740" spans="1:28" s="15" customFormat="1" x14ac:dyDescent="0.25">
      <c r="A740" s="7">
        <v>728</v>
      </c>
      <c r="B740" s="6"/>
      <c r="C740" s="12"/>
      <c r="D740" s="8"/>
      <c r="E740" s="12"/>
      <c r="F740" s="216" t="str">
        <f t="shared" si="22"/>
        <v>N/A</v>
      </c>
      <c r="G740" s="6"/>
      <c r="AA740" s="15" t="str">
        <f t="shared" si="23"/>
        <v/>
      </c>
      <c r="AB740" s="15" t="str">
        <f>IF(LEN($AA740)=0,"N",IF(LEN($AA740)&gt;1,"Error -- Availability entered in an incorrect format",IF($AA740='Control Panel'!$F$36,$AA740,IF($AA740='Control Panel'!$F$37,$AA740,IF($AA740='Control Panel'!$F$38,$AA740,IF($AA740='Control Panel'!$F$39,$AA740,IF($AA740='Control Panel'!$F$40,$AA740,IF($AA740='Control Panel'!$F$41,$AA740,"Error -- Availability entered in an incorrect format"))))))))</f>
        <v>N</v>
      </c>
    </row>
    <row r="741" spans="1:28" s="15" customFormat="1" x14ac:dyDescent="0.25">
      <c r="A741" s="7">
        <v>729</v>
      </c>
      <c r="B741" s="6"/>
      <c r="C741" s="12"/>
      <c r="D741" s="8"/>
      <c r="E741" s="12"/>
      <c r="F741" s="216" t="str">
        <f t="shared" si="22"/>
        <v>N/A</v>
      </c>
      <c r="G741" s="6"/>
      <c r="AA741" s="15" t="str">
        <f t="shared" si="23"/>
        <v/>
      </c>
      <c r="AB741" s="15" t="str">
        <f>IF(LEN($AA741)=0,"N",IF(LEN($AA741)&gt;1,"Error -- Availability entered in an incorrect format",IF($AA741='Control Panel'!$F$36,$AA741,IF($AA741='Control Panel'!$F$37,$AA741,IF($AA741='Control Panel'!$F$38,$AA741,IF($AA741='Control Panel'!$F$39,$AA741,IF($AA741='Control Panel'!$F$40,$AA741,IF($AA741='Control Panel'!$F$41,$AA741,"Error -- Availability entered in an incorrect format"))))))))</f>
        <v>N</v>
      </c>
    </row>
    <row r="742" spans="1:28" s="15" customFormat="1" x14ac:dyDescent="0.25">
      <c r="A742" s="7">
        <v>730</v>
      </c>
      <c r="B742" s="6"/>
      <c r="C742" s="12"/>
      <c r="D742" s="8"/>
      <c r="E742" s="12"/>
      <c r="F742" s="216" t="str">
        <f t="shared" si="22"/>
        <v>N/A</v>
      </c>
      <c r="G742" s="6"/>
      <c r="AA742" s="15" t="str">
        <f t="shared" si="23"/>
        <v/>
      </c>
      <c r="AB742" s="15" t="str">
        <f>IF(LEN($AA742)=0,"N",IF(LEN($AA742)&gt;1,"Error -- Availability entered in an incorrect format",IF($AA742='Control Panel'!$F$36,$AA742,IF($AA742='Control Panel'!$F$37,$AA742,IF($AA742='Control Panel'!$F$38,$AA742,IF($AA742='Control Panel'!$F$39,$AA742,IF($AA742='Control Panel'!$F$40,$AA742,IF($AA742='Control Panel'!$F$41,$AA742,"Error -- Availability entered in an incorrect format"))))))))</f>
        <v>N</v>
      </c>
    </row>
    <row r="743" spans="1:28" s="15" customFormat="1" x14ac:dyDescent="0.25">
      <c r="A743" s="7">
        <v>731</v>
      </c>
      <c r="B743" s="6"/>
      <c r="C743" s="12"/>
      <c r="D743" s="8"/>
      <c r="E743" s="12"/>
      <c r="F743" s="216" t="str">
        <f t="shared" si="22"/>
        <v>N/A</v>
      </c>
      <c r="G743" s="6"/>
      <c r="AA743" s="15" t="str">
        <f t="shared" si="23"/>
        <v/>
      </c>
      <c r="AB743" s="15" t="str">
        <f>IF(LEN($AA743)=0,"N",IF(LEN($AA743)&gt;1,"Error -- Availability entered in an incorrect format",IF($AA743='Control Panel'!$F$36,$AA743,IF($AA743='Control Panel'!$F$37,$AA743,IF($AA743='Control Panel'!$F$38,$AA743,IF($AA743='Control Panel'!$F$39,$AA743,IF($AA743='Control Panel'!$F$40,$AA743,IF($AA743='Control Panel'!$F$41,$AA743,"Error -- Availability entered in an incorrect format"))))))))</f>
        <v>N</v>
      </c>
    </row>
    <row r="744" spans="1:28" s="15" customFormat="1" x14ac:dyDescent="0.25">
      <c r="A744" s="7">
        <v>732</v>
      </c>
      <c r="B744" s="6"/>
      <c r="C744" s="12"/>
      <c r="D744" s="8"/>
      <c r="E744" s="12"/>
      <c r="F744" s="216" t="str">
        <f t="shared" si="22"/>
        <v>N/A</v>
      </c>
      <c r="G744" s="6"/>
      <c r="AA744" s="15" t="str">
        <f t="shared" si="23"/>
        <v/>
      </c>
      <c r="AB744" s="15" t="str">
        <f>IF(LEN($AA744)=0,"N",IF(LEN($AA744)&gt;1,"Error -- Availability entered in an incorrect format",IF($AA744='Control Panel'!$F$36,$AA744,IF($AA744='Control Panel'!$F$37,$AA744,IF($AA744='Control Panel'!$F$38,$AA744,IF($AA744='Control Panel'!$F$39,$AA744,IF($AA744='Control Panel'!$F$40,$AA744,IF($AA744='Control Panel'!$F$41,$AA744,"Error -- Availability entered in an incorrect format"))))))))</f>
        <v>N</v>
      </c>
    </row>
    <row r="745" spans="1:28" s="15" customFormat="1" x14ac:dyDescent="0.25">
      <c r="A745" s="7">
        <v>733</v>
      </c>
      <c r="B745" s="6"/>
      <c r="C745" s="12"/>
      <c r="D745" s="8"/>
      <c r="E745" s="12"/>
      <c r="F745" s="216" t="str">
        <f t="shared" si="22"/>
        <v>N/A</v>
      </c>
      <c r="G745" s="6"/>
      <c r="AA745" s="15" t="str">
        <f t="shared" si="23"/>
        <v/>
      </c>
      <c r="AB745" s="15" t="str">
        <f>IF(LEN($AA745)=0,"N",IF(LEN($AA745)&gt;1,"Error -- Availability entered in an incorrect format",IF($AA745='Control Panel'!$F$36,$AA745,IF($AA745='Control Panel'!$F$37,$AA745,IF($AA745='Control Panel'!$F$38,$AA745,IF($AA745='Control Panel'!$F$39,$AA745,IF($AA745='Control Panel'!$F$40,$AA745,IF($AA745='Control Panel'!$F$41,$AA745,"Error -- Availability entered in an incorrect format"))))))))</f>
        <v>N</v>
      </c>
    </row>
    <row r="746" spans="1:28" s="15" customFormat="1" x14ac:dyDescent="0.25">
      <c r="A746" s="7">
        <v>734</v>
      </c>
      <c r="B746" s="6"/>
      <c r="C746" s="12"/>
      <c r="D746" s="8"/>
      <c r="E746" s="12"/>
      <c r="F746" s="216" t="str">
        <f t="shared" si="22"/>
        <v>N/A</v>
      </c>
      <c r="G746" s="6"/>
      <c r="AA746" s="15" t="str">
        <f t="shared" si="23"/>
        <v/>
      </c>
      <c r="AB746" s="15" t="str">
        <f>IF(LEN($AA746)=0,"N",IF(LEN($AA746)&gt;1,"Error -- Availability entered in an incorrect format",IF($AA746='Control Panel'!$F$36,$AA746,IF($AA746='Control Panel'!$F$37,$AA746,IF($AA746='Control Panel'!$F$38,$AA746,IF($AA746='Control Panel'!$F$39,$AA746,IF($AA746='Control Panel'!$F$40,$AA746,IF($AA746='Control Panel'!$F$41,$AA746,"Error -- Availability entered in an incorrect format"))))))))</f>
        <v>N</v>
      </c>
    </row>
    <row r="747" spans="1:28" s="15" customFormat="1" x14ac:dyDescent="0.25">
      <c r="A747" s="7">
        <v>735</v>
      </c>
      <c r="B747" s="6"/>
      <c r="C747" s="12"/>
      <c r="D747" s="8"/>
      <c r="E747" s="12"/>
      <c r="F747" s="216" t="str">
        <f t="shared" si="22"/>
        <v>N/A</v>
      </c>
      <c r="G747" s="6"/>
      <c r="AA747" s="15" t="str">
        <f t="shared" si="23"/>
        <v/>
      </c>
      <c r="AB747" s="15" t="str">
        <f>IF(LEN($AA747)=0,"N",IF(LEN($AA747)&gt;1,"Error -- Availability entered in an incorrect format",IF($AA747='Control Panel'!$F$36,$AA747,IF($AA747='Control Panel'!$F$37,$AA747,IF($AA747='Control Panel'!$F$38,$AA747,IF($AA747='Control Panel'!$F$39,$AA747,IF($AA747='Control Panel'!$F$40,$AA747,IF($AA747='Control Panel'!$F$41,$AA747,"Error -- Availability entered in an incorrect format"))))))))</f>
        <v>N</v>
      </c>
    </row>
    <row r="748" spans="1:28" s="15" customFormat="1" x14ac:dyDescent="0.25">
      <c r="A748" s="7">
        <v>736</v>
      </c>
      <c r="B748" s="6"/>
      <c r="C748" s="12"/>
      <c r="D748" s="8"/>
      <c r="E748" s="12"/>
      <c r="F748" s="216" t="str">
        <f t="shared" si="22"/>
        <v>N/A</v>
      </c>
      <c r="G748" s="6"/>
      <c r="AA748" s="15" t="str">
        <f t="shared" si="23"/>
        <v/>
      </c>
      <c r="AB748" s="15" t="str">
        <f>IF(LEN($AA748)=0,"N",IF(LEN($AA748)&gt;1,"Error -- Availability entered in an incorrect format",IF($AA748='Control Panel'!$F$36,$AA748,IF($AA748='Control Panel'!$F$37,$AA748,IF($AA748='Control Panel'!$F$38,$AA748,IF($AA748='Control Panel'!$F$39,$AA748,IF($AA748='Control Panel'!$F$40,$AA748,IF($AA748='Control Panel'!$F$41,$AA748,"Error -- Availability entered in an incorrect format"))))))))</f>
        <v>N</v>
      </c>
    </row>
    <row r="749" spans="1:28" s="15" customFormat="1" x14ac:dyDescent="0.25">
      <c r="A749" s="7">
        <v>737</v>
      </c>
      <c r="B749" s="6"/>
      <c r="C749" s="12"/>
      <c r="D749" s="8"/>
      <c r="E749" s="12"/>
      <c r="F749" s="216" t="str">
        <f t="shared" si="22"/>
        <v>N/A</v>
      </c>
      <c r="G749" s="6"/>
      <c r="AA749" s="15" t="str">
        <f t="shared" si="23"/>
        <v/>
      </c>
      <c r="AB749" s="15" t="str">
        <f>IF(LEN($AA749)=0,"N",IF(LEN($AA749)&gt;1,"Error -- Availability entered in an incorrect format",IF($AA749='Control Panel'!$F$36,$AA749,IF($AA749='Control Panel'!$F$37,$AA749,IF($AA749='Control Panel'!$F$38,$AA749,IF($AA749='Control Panel'!$F$39,$AA749,IF($AA749='Control Panel'!$F$40,$AA749,IF($AA749='Control Panel'!$F$41,$AA749,"Error -- Availability entered in an incorrect format"))))))))</f>
        <v>N</v>
      </c>
    </row>
    <row r="750" spans="1:28" s="15" customFormat="1" x14ac:dyDescent="0.25">
      <c r="A750" s="7">
        <v>738</v>
      </c>
      <c r="B750" s="6"/>
      <c r="C750" s="12"/>
      <c r="D750" s="8"/>
      <c r="E750" s="12"/>
      <c r="F750" s="216" t="str">
        <f t="shared" si="22"/>
        <v>N/A</v>
      </c>
      <c r="G750" s="6"/>
      <c r="AA750" s="15" t="str">
        <f t="shared" si="23"/>
        <v/>
      </c>
      <c r="AB750" s="15" t="str">
        <f>IF(LEN($AA750)=0,"N",IF(LEN($AA750)&gt;1,"Error -- Availability entered in an incorrect format",IF($AA750='Control Panel'!$F$36,$AA750,IF($AA750='Control Panel'!$F$37,$AA750,IF($AA750='Control Panel'!$F$38,$AA750,IF($AA750='Control Panel'!$F$39,$AA750,IF($AA750='Control Panel'!$F$40,$AA750,IF($AA750='Control Panel'!$F$41,$AA750,"Error -- Availability entered in an incorrect format"))))))))</f>
        <v>N</v>
      </c>
    </row>
    <row r="751" spans="1:28" s="15" customFormat="1" x14ac:dyDescent="0.25">
      <c r="A751" s="7">
        <v>739</v>
      </c>
      <c r="B751" s="6"/>
      <c r="C751" s="12"/>
      <c r="D751" s="8"/>
      <c r="E751" s="12"/>
      <c r="F751" s="216" t="str">
        <f t="shared" si="22"/>
        <v>N/A</v>
      </c>
      <c r="G751" s="6"/>
      <c r="AA751" s="15" t="str">
        <f t="shared" si="23"/>
        <v/>
      </c>
      <c r="AB751" s="15" t="str">
        <f>IF(LEN($AA751)=0,"N",IF(LEN($AA751)&gt;1,"Error -- Availability entered in an incorrect format",IF($AA751='Control Panel'!$F$36,$AA751,IF($AA751='Control Panel'!$F$37,$AA751,IF($AA751='Control Panel'!$F$38,$AA751,IF($AA751='Control Panel'!$F$39,$AA751,IF($AA751='Control Panel'!$F$40,$AA751,IF($AA751='Control Panel'!$F$41,$AA751,"Error -- Availability entered in an incorrect format"))))))))</f>
        <v>N</v>
      </c>
    </row>
    <row r="752" spans="1:28" s="15" customFormat="1" x14ac:dyDescent="0.25">
      <c r="A752" s="7">
        <v>740</v>
      </c>
      <c r="B752" s="6"/>
      <c r="C752" s="12"/>
      <c r="D752" s="8"/>
      <c r="E752" s="12"/>
      <c r="F752" s="216" t="str">
        <f t="shared" si="22"/>
        <v>N/A</v>
      </c>
      <c r="G752" s="6"/>
      <c r="AA752" s="15" t="str">
        <f t="shared" si="23"/>
        <v/>
      </c>
      <c r="AB752" s="15" t="str">
        <f>IF(LEN($AA752)=0,"N",IF(LEN($AA752)&gt;1,"Error -- Availability entered in an incorrect format",IF($AA752='Control Panel'!$F$36,$AA752,IF($AA752='Control Panel'!$F$37,$AA752,IF($AA752='Control Panel'!$F$38,$AA752,IF($AA752='Control Panel'!$F$39,$AA752,IF($AA752='Control Panel'!$F$40,$AA752,IF($AA752='Control Panel'!$F$41,$AA752,"Error -- Availability entered in an incorrect format"))))))))</f>
        <v>N</v>
      </c>
    </row>
    <row r="753" spans="1:28" s="15" customFormat="1" x14ac:dyDescent="0.25">
      <c r="A753" s="7">
        <v>741</v>
      </c>
      <c r="B753" s="6"/>
      <c r="C753" s="12"/>
      <c r="D753" s="8"/>
      <c r="E753" s="12"/>
      <c r="F753" s="216" t="str">
        <f t="shared" si="22"/>
        <v>N/A</v>
      </c>
      <c r="G753" s="6"/>
      <c r="AA753" s="15" t="str">
        <f t="shared" si="23"/>
        <v/>
      </c>
      <c r="AB753" s="15" t="str">
        <f>IF(LEN($AA753)=0,"N",IF(LEN($AA753)&gt;1,"Error -- Availability entered in an incorrect format",IF($AA753='Control Panel'!$F$36,$AA753,IF($AA753='Control Panel'!$F$37,$AA753,IF($AA753='Control Panel'!$F$38,$AA753,IF($AA753='Control Panel'!$F$39,$AA753,IF($AA753='Control Panel'!$F$40,$AA753,IF($AA753='Control Panel'!$F$41,$AA753,"Error -- Availability entered in an incorrect format"))))))))</f>
        <v>N</v>
      </c>
    </row>
    <row r="754" spans="1:28" s="15" customFormat="1" x14ac:dyDescent="0.25">
      <c r="A754" s="7">
        <v>742</v>
      </c>
      <c r="B754" s="6"/>
      <c r="C754" s="12"/>
      <c r="D754" s="8"/>
      <c r="E754" s="12"/>
      <c r="F754" s="216" t="str">
        <f t="shared" si="22"/>
        <v>N/A</v>
      </c>
      <c r="G754" s="6"/>
      <c r="AA754" s="15" t="str">
        <f t="shared" si="23"/>
        <v/>
      </c>
      <c r="AB754" s="15" t="str">
        <f>IF(LEN($AA754)=0,"N",IF(LEN($AA754)&gt;1,"Error -- Availability entered in an incorrect format",IF($AA754='Control Panel'!$F$36,$AA754,IF($AA754='Control Panel'!$F$37,$AA754,IF($AA754='Control Panel'!$F$38,$AA754,IF($AA754='Control Panel'!$F$39,$AA754,IF($AA754='Control Panel'!$F$40,$AA754,IF($AA754='Control Panel'!$F$41,$AA754,"Error -- Availability entered in an incorrect format"))))))))</f>
        <v>N</v>
      </c>
    </row>
    <row r="755" spans="1:28" s="15" customFormat="1" x14ac:dyDescent="0.25">
      <c r="A755" s="7">
        <v>743</v>
      </c>
      <c r="B755" s="6"/>
      <c r="C755" s="12"/>
      <c r="D755" s="8"/>
      <c r="E755" s="12"/>
      <c r="F755" s="216" t="str">
        <f t="shared" si="22"/>
        <v>N/A</v>
      </c>
      <c r="G755" s="6"/>
      <c r="AA755" s="15" t="str">
        <f t="shared" si="23"/>
        <v/>
      </c>
      <c r="AB755" s="15" t="str">
        <f>IF(LEN($AA755)=0,"N",IF(LEN($AA755)&gt;1,"Error -- Availability entered in an incorrect format",IF($AA755='Control Panel'!$F$36,$AA755,IF($AA755='Control Panel'!$F$37,$AA755,IF($AA755='Control Panel'!$F$38,$AA755,IF($AA755='Control Panel'!$F$39,$AA755,IF($AA755='Control Panel'!$F$40,$AA755,IF($AA755='Control Panel'!$F$41,$AA755,"Error -- Availability entered in an incorrect format"))))))))</f>
        <v>N</v>
      </c>
    </row>
    <row r="756" spans="1:28" s="15" customFormat="1" x14ac:dyDescent="0.25">
      <c r="A756" s="7">
        <v>744</v>
      </c>
      <c r="B756" s="6"/>
      <c r="C756" s="12"/>
      <c r="D756" s="8"/>
      <c r="E756" s="12"/>
      <c r="F756" s="216" t="str">
        <f t="shared" si="22"/>
        <v>N/A</v>
      </c>
      <c r="G756" s="6"/>
      <c r="AA756" s="15" t="str">
        <f t="shared" si="23"/>
        <v/>
      </c>
      <c r="AB756" s="15" t="str">
        <f>IF(LEN($AA756)=0,"N",IF(LEN($AA756)&gt;1,"Error -- Availability entered in an incorrect format",IF($AA756='Control Panel'!$F$36,$AA756,IF($AA756='Control Panel'!$F$37,$AA756,IF($AA756='Control Panel'!$F$38,$AA756,IF($AA756='Control Panel'!$F$39,$AA756,IF($AA756='Control Panel'!$F$40,$AA756,IF($AA756='Control Panel'!$F$41,$AA756,"Error -- Availability entered in an incorrect format"))))))))</f>
        <v>N</v>
      </c>
    </row>
    <row r="757" spans="1:28" s="15" customFormat="1" x14ac:dyDescent="0.25">
      <c r="A757" s="7">
        <v>745</v>
      </c>
      <c r="B757" s="6"/>
      <c r="C757" s="12"/>
      <c r="D757" s="8"/>
      <c r="E757" s="12"/>
      <c r="F757" s="216" t="str">
        <f t="shared" si="22"/>
        <v>N/A</v>
      </c>
      <c r="G757" s="6"/>
      <c r="AA757" s="15" t="str">
        <f t="shared" si="23"/>
        <v/>
      </c>
      <c r="AB757" s="15" t="str">
        <f>IF(LEN($AA757)=0,"N",IF(LEN($AA757)&gt;1,"Error -- Availability entered in an incorrect format",IF($AA757='Control Panel'!$F$36,$AA757,IF($AA757='Control Panel'!$F$37,$AA757,IF($AA757='Control Panel'!$F$38,$AA757,IF($AA757='Control Panel'!$F$39,$AA757,IF($AA757='Control Panel'!$F$40,$AA757,IF($AA757='Control Panel'!$F$41,$AA757,"Error -- Availability entered in an incorrect format"))))))))</f>
        <v>N</v>
      </c>
    </row>
    <row r="758" spans="1:28" s="15" customFormat="1" x14ac:dyDescent="0.25">
      <c r="A758" s="7">
        <v>746</v>
      </c>
      <c r="B758" s="6"/>
      <c r="C758" s="12"/>
      <c r="D758" s="8"/>
      <c r="E758" s="12"/>
      <c r="F758" s="216" t="str">
        <f t="shared" si="22"/>
        <v>N/A</v>
      </c>
      <c r="G758" s="6"/>
      <c r="AA758" s="15" t="str">
        <f t="shared" si="23"/>
        <v/>
      </c>
      <c r="AB758" s="15" t="str">
        <f>IF(LEN($AA758)=0,"N",IF(LEN($AA758)&gt;1,"Error -- Availability entered in an incorrect format",IF($AA758='Control Panel'!$F$36,$AA758,IF($AA758='Control Panel'!$F$37,$AA758,IF($AA758='Control Panel'!$F$38,$AA758,IF($AA758='Control Panel'!$F$39,$AA758,IF($AA758='Control Panel'!$F$40,$AA758,IF($AA758='Control Panel'!$F$41,$AA758,"Error -- Availability entered in an incorrect format"))))))))</f>
        <v>N</v>
      </c>
    </row>
    <row r="759" spans="1:28" s="15" customFormat="1" x14ac:dyDescent="0.25">
      <c r="A759" s="7">
        <v>747</v>
      </c>
      <c r="B759" s="6"/>
      <c r="C759" s="12"/>
      <c r="D759" s="8"/>
      <c r="E759" s="12"/>
      <c r="F759" s="216" t="str">
        <f t="shared" si="22"/>
        <v>N/A</v>
      </c>
      <c r="G759" s="6"/>
      <c r="AA759" s="15" t="str">
        <f t="shared" si="23"/>
        <v/>
      </c>
      <c r="AB759" s="15" t="str">
        <f>IF(LEN($AA759)=0,"N",IF(LEN($AA759)&gt;1,"Error -- Availability entered in an incorrect format",IF($AA759='Control Panel'!$F$36,$AA759,IF($AA759='Control Panel'!$F$37,$AA759,IF($AA759='Control Panel'!$F$38,$AA759,IF($AA759='Control Panel'!$F$39,$AA759,IF($AA759='Control Panel'!$F$40,$AA759,IF($AA759='Control Panel'!$F$41,$AA759,"Error -- Availability entered in an incorrect format"))))))))</f>
        <v>N</v>
      </c>
    </row>
    <row r="760" spans="1:28" s="15" customFormat="1" x14ac:dyDescent="0.25">
      <c r="A760" s="7">
        <v>748</v>
      </c>
      <c r="B760" s="6"/>
      <c r="C760" s="12"/>
      <c r="D760" s="8"/>
      <c r="E760" s="12"/>
      <c r="F760" s="216" t="str">
        <f t="shared" si="22"/>
        <v>N/A</v>
      </c>
      <c r="G760" s="6"/>
      <c r="AA760" s="15" t="str">
        <f t="shared" si="23"/>
        <v/>
      </c>
      <c r="AB760" s="15" t="str">
        <f>IF(LEN($AA760)=0,"N",IF(LEN($AA760)&gt;1,"Error -- Availability entered in an incorrect format",IF($AA760='Control Panel'!$F$36,$AA760,IF($AA760='Control Panel'!$F$37,$AA760,IF($AA760='Control Panel'!$F$38,$AA760,IF($AA760='Control Panel'!$F$39,$AA760,IF($AA760='Control Panel'!$F$40,$AA760,IF($AA760='Control Panel'!$F$41,$AA760,"Error -- Availability entered in an incorrect format"))))))))</f>
        <v>N</v>
      </c>
    </row>
    <row r="761" spans="1:28" s="15" customFormat="1" x14ac:dyDescent="0.25">
      <c r="A761" s="7">
        <v>749</v>
      </c>
      <c r="B761" s="6"/>
      <c r="C761" s="12"/>
      <c r="D761" s="8"/>
      <c r="E761" s="12"/>
      <c r="F761" s="216" t="str">
        <f t="shared" si="22"/>
        <v>N/A</v>
      </c>
      <c r="G761" s="6"/>
      <c r="AA761" s="15" t="str">
        <f t="shared" si="23"/>
        <v/>
      </c>
      <c r="AB761" s="15" t="str">
        <f>IF(LEN($AA761)=0,"N",IF(LEN($AA761)&gt;1,"Error -- Availability entered in an incorrect format",IF($AA761='Control Panel'!$F$36,$AA761,IF($AA761='Control Panel'!$F$37,$AA761,IF($AA761='Control Panel'!$F$38,$AA761,IF($AA761='Control Panel'!$F$39,$AA761,IF($AA761='Control Panel'!$F$40,$AA761,IF($AA761='Control Panel'!$F$41,$AA761,"Error -- Availability entered in an incorrect format"))))))))</f>
        <v>N</v>
      </c>
    </row>
    <row r="762" spans="1:28" s="15" customFormat="1" x14ac:dyDescent="0.25">
      <c r="A762" s="7">
        <v>750</v>
      </c>
      <c r="B762" s="6"/>
      <c r="C762" s="12"/>
      <c r="D762" s="8"/>
      <c r="E762" s="12"/>
      <c r="F762" s="216" t="str">
        <f t="shared" si="22"/>
        <v>N/A</v>
      </c>
      <c r="G762" s="6"/>
      <c r="AA762" s="15" t="str">
        <f t="shared" si="23"/>
        <v/>
      </c>
      <c r="AB762" s="15" t="str">
        <f>IF(LEN($AA762)=0,"N",IF(LEN($AA762)&gt;1,"Error -- Availability entered in an incorrect format",IF($AA762='Control Panel'!$F$36,$AA762,IF($AA762='Control Panel'!$F$37,$AA762,IF($AA762='Control Panel'!$F$38,$AA762,IF($AA762='Control Panel'!$F$39,$AA762,IF($AA762='Control Panel'!$F$40,$AA762,IF($AA762='Control Panel'!$F$41,$AA762,"Error -- Availability entered in an incorrect format"))))))))</f>
        <v>N</v>
      </c>
    </row>
    <row r="763" spans="1:28" s="15" customFormat="1" x14ac:dyDescent="0.25">
      <c r="A763" s="7">
        <v>751</v>
      </c>
      <c r="B763" s="6"/>
      <c r="C763" s="12"/>
      <c r="D763" s="8"/>
      <c r="E763" s="12"/>
      <c r="F763" s="216" t="str">
        <f t="shared" si="22"/>
        <v>N/A</v>
      </c>
      <c r="G763" s="6"/>
      <c r="AA763" s="15" t="str">
        <f t="shared" si="23"/>
        <v/>
      </c>
      <c r="AB763" s="15" t="str">
        <f>IF(LEN($AA763)=0,"N",IF(LEN($AA763)&gt;1,"Error -- Availability entered in an incorrect format",IF($AA763='Control Panel'!$F$36,$AA763,IF($AA763='Control Panel'!$F$37,$AA763,IF($AA763='Control Panel'!$F$38,$AA763,IF($AA763='Control Panel'!$F$39,$AA763,IF($AA763='Control Panel'!$F$40,$AA763,IF($AA763='Control Panel'!$F$41,$AA763,"Error -- Availability entered in an incorrect format"))))))))</f>
        <v>N</v>
      </c>
    </row>
    <row r="764" spans="1:28" s="15" customFormat="1" x14ac:dyDescent="0.25">
      <c r="A764" s="7">
        <v>752</v>
      </c>
      <c r="B764" s="6"/>
      <c r="C764" s="12"/>
      <c r="D764" s="8"/>
      <c r="E764" s="12"/>
      <c r="F764" s="216" t="str">
        <f t="shared" si="22"/>
        <v>N/A</v>
      </c>
      <c r="G764" s="6"/>
      <c r="AA764" s="15" t="str">
        <f t="shared" si="23"/>
        <v/>
      </c>
      <c r="AB764" s="15" t="str">
        <f>IF(LEN($AA764)=0,"N",IF(LEN($AA764)&gt;1,"Error -- Availability entered in an incorrect format",IF($AA764='Control Panel'!$F$36,$AA764,IF($AA764='Control Panel'!$F$37,$AA764,IF($AA764='Control Panel'!$F$38,$AA764,IF($AA764='Control Panel'!$F$39,$AA764,IF($AA764='Control Panel'!$F$40,$AA764,IF($AA764='Control Panel'!$F$41,$AA764,"Error -- Availability entered in an incorrect format"))))))))</f>
        <v>N</v>
      </c>
    </row>
    <row r="765" spans="1:28" s="15" customFormat="1" x14ac:dyDescent="0.25">
      <c r="A765" s="7">
        <v>753</v>
      </c>
      <c r="B765" s="6"/>
      <c r="C765" s="12"/>
      <c r="D765" s="8"/>
      <c r="E765" s="12"/>
      <c r="F765" s="216" t="str">
        <f t="shared" si="22"/>
        <v>N/A</v>
      </c>
      <c r="G765" s="6"/>
      <c r="AA765" s="15" t="str">
        <f t="shared" si="23"/>
        <v/>
      </c>
      <c r="AB765" s="15" t="str">
        <f>IF(LEN($AA765)=0,"N",IF(LEN($AA765)&gt;1,"Error -- Availability entered in an incorrect format",IF($AA765='Control Panel'!$F$36,$AA765,IF($AA765='Control Panel'!$F$37,$AA765,IF($AA765='Control Panel'!$F$38,$AA765,IF($AA765='Control Panel'!$F$39,$AA765,IF($AA765='Control Panel'!$F$40,$AA765,IF($AA765='Control Panel'!$F$41,$AA765,"Error -- Availability entered in an incorrect format"))))))))</f>
        <v>N</v>
      </c>
    </row>
    <row r="766" spans="1:28" s="15" customFormat="1" x14ac:dyDescent="0.25">
      <c r="A766" s="7">
        <v>754</v>
      </c>
      <c r="B766" s="6"/>
      <c r="C766" s="12"/>
      <c r="D766" s="8"/>
      <c r="E766" s="12"/>
      <c r="F766" s="216" t="str">
        <f t="shared" si="22"/>
        <v>N/A</v>
      </c>
      <c r="G766" s="6"/>
      <c r="AA766" s="15" t="str">
        <f t="shared" si="23"/>
        <v/>
      </c>
      <c r="AB766" s="15" t="str">
        <f>IF(LEN($AA766)=0,"N",IF(LEN($AA766)&gt;1,"Error -- Availability entered in an incorrect format",IF($AA766='Control Panel'!$F$36,$AA766,IF($AA766='Control Panel'!$F$37,$AA766,IF($AA766='Control Panel'!$F$38,$AA766,IF($AA766='Control Panel'!$F$39,$AA766,IF($AA766='Control Panel'!$F$40,$AA766,IF($AA766='Control Panel'!$F$41,$AA766,"Error -- Availability entered in an incorrect format"))))))))</f>
        <v>N</v>
      </c>
    </row>
    <row r="767" spans="1:28" s="15" customFormat="1" x14ac:dyDescent="0.25">
      <c r="A767" s="7">
        <v>755</v>
      </c>
      <c r="B767" s="6"/>
      <c r="C767" s="12"/>
      <c r="D767" s="8"/>
      <c r="E767" s="12"/>
      <c r="F767" s="216" t="str">
        <f t="shared" si="22"/>
        <v>N/A</v>
      </c>
      <c r="G767" s="6"/>
      <c r="AA767" s="15" t="str">
        <f t="shared" si="23"/>
        <v/>
      </c>
      <c r="AB767" s="15" t="str">
        <f>IF(LEN($AA767)=0,"N",IF(LEN($AA767)&gt;1,"Error -- Availability entered in an incorrect format",IF($AA767='Control Panel'!$F$36,$AA767,IF($AA767='Control Panel'!$F$37,$AA767,IF($AA767='Control Panel'!$F$38,$AA767,IF($AA767='Control Panel'!$F$39,$AA767,IF($AA767='Control Panel'!$F$40,$AA767,IF($AA767='Control Panel'!$F$41,$AA767,"Error -- Availability entered in an incorrect format"))))))))</f>
        <v>N</v>
      </c>
    </row>
    <row r="768" spans="1:28" s="15" customFormat="1" x14ac:dyDescent="0.25">
      <c r="A768" s="7">
        <v>756</v>
      </c>
      <c r="B768" s="6"/>
      <c r="C768" s="12"/>
      <c r="D768" s="8"/>
      <c r="E768" s="12"/>
      <c r="F768" s="216" t="str">
        <f t="shared" si="22"/>
        <v>N/A</v>
      </c>
      <c r="G768" s="6"/>
      <c r="AA768" s="15" t="str">
        <f t="shared" si="23"/>
        <v/>
      </c>
      <c r="AB768" s="15" t="str">
        <f>IF(LEN($AA768)=0,"N",IF(LEN($AA768)&gt;1,"Error -- Availability entered in an incorrect format",IF($AA768='Control Panel'!$F$36,$AA768,IF($AA768='Control Panel'!$F$37,$AA768,IF($AA768='Control Panel'!$F$38,$AA768,IF($AA768='Control Panel'!$F$39,$AA768,IF($AA768='Control Panel'!$F$40,$AA768,IF($AA768='Control Panel'!$F$41,$AA768,"Error -- Availability entered in an incorrect format"))))))))</f>
        <v>N</v>
      </c>
    </row>
    <row r="769" spans="1:28" s="15" customFormat="1" x14ac:dyDescent="0.25">
      <c r="A769" s="7">
        <v>757</v>
      </c>
      <c r="B769" s="6"/>
      <c r="C769" s="12"/>
      <c r="D769" s="8"/>
      <c r="E769" s="12"/>
      <c r="F769" s="216" t="str">
        <f t="shared" si="22"/>
        <v>N/A</v>
      </c>
      <c r="G769" s="6"/>
      <c r="AA769" s="15" t="str">
        <f t="shared" si="23"/>
        <v/>
      </c>
      <c r="AB769" s="15" t="str">
        <f>IF(LEN($AA769)=0,"N",IF(LEN($AA769)&gt;1,"Error -- Availability entered in an incorrect format",IF($AA769='Control Panel'!$F$36,$AA769,IF($AA769='Control Panel'!$F$37,$AA769,IF($AA769='Control Panel'!$F$38,$AA769,IF($AA769='Control Panel'!$F$39,$AA769,IF($AA769='Control Panel'!$F$40,$AA769,IF($AA769='Control Panel'!$F$41,$AA769,"Error -- Availability entered in an incorrect format"))))))))</f>
        <v>N</v>
      </c>
    </row>
    <row r="770" spans="1:28" s="15" customFormat="1" x14ac:dyDescent="0.25">
      <c r="A770" s="7">
        <v>758</v>
      </c>
      <c r="B770" s="6"/>
      <c r="C770" s="12"/>
      <c r="D770" s="8"/>
      <c r="E770" s="12"/>
      <c r="F770" s="216" t="str">
        <f t="shared" si="22"/>
        <v>N/A</v>
      </c>
      <c r="G770" s="6"/>
      <c r="AA770" s="15" t="str">
        <f t="shared" si="23"/>
        <v/>
      </c>
      <c r="AB770" s="15" t="str">
        <f>IF(LEN($AA770)=0,"N",IF(LEN($AA770)&gt;1,"Error -- Availability entered in an incorrect format",IF($AA770='Control Panel'!$F$36,$AA770,IF($AA770='Control Panel'!$F$37,$AA770,IF($AA770='Control Panel'!$F$38,$AA770,IF($AA770='Control Panel'!$F$39,$AA770,IF($AA770='Control Panel'!$F$40,$AA770,IF($AA770='Control Panel'!$F$41,$AA770,"Error -- Availability entered in an incorrect format"))))))))</f>
        <v>N</v>
      </c>
    </row>
    <row r="771" spans="1:28" s="15" customFormat="1" x14ac:dyDescent="0.25">
      <c r="A771" s="7">
        <v>759</v>
      </c>
      <c r="B771" s="6"/>
      <c r="C771" s="12"/>
      <c r="D771" s="8"/>
      <c r="E771" s="12"/>
      <c r="F771" s="216" t="str">
        <f t="shared" si="22"/>
        <v>N/A</v>
      </c>
      <c r="G771" s="6"/>
      <c r="AA771" s="15" t="str">
        <f t="shared" si="23"/>
        <v/>
      </c>
      <c r="AB771" s="15" t="str">
        <f>IF(LEN($AA771)=0,"N",IF(LEN($AA771)&gt;1,"Error -- Availability entered in an incorrect format",IF($AA771='Control Panel'!$F$36,$AA771,IF($AA771='Control Panel'!$F$37,$AA771,IF($AA771='Control Panel'!$F$38,$AA771,IF($AA771='Control Panel'!$F$39,$AA771,IF($AA771='Control Panel'!$F$40,$AA771,IF($AA771='Control Panel'!$F$41,$AA771,"Error -- Availability entered in an incorrect format"))))))))</f>
        <v>N</v>
      </c>
    </row>
    <row r="772" spans="1:28" s="15" customFormat="1" x14ac:dyDescent="0.25">
      <c r="A772" s="7">
        <v>760</v>
      </c>
      <c r="B772" s="6"/>
      <c r="C772" s="12"/>
      <c r="D772" s="8"/>
      <c r="E772" s="12"/>
      <c r="F772" s="216" t="str">
        <f t="shared" si="22"/>
        <v>N/A</v>
      </c>
      <c r="G772" s="6"/>
      <c r="AA772" s="15" t="str">
        <f t="shared" si="23"/>
        <v/>
      </c>
      <c r="AB772" s="15" t="str">
        <f>IF(LEN($AA772)=0,"N",IF(LEN($AA772)&gt;1,"Error -- Availability entered in an incorrect format",IF($AA772='Control Panel'!$F$36,$AA772,IF($AA772='Control Panel'!$F$37,$AA772,IF($AA772='Control Panel'!$F$38,$AA772,IF($AA772='Control Panel'!$F$39,$AA772,IF($AA772='Control Panel'!$F$40,$AA772,IF($AA772='Control Panel'!$F$41,$AA772,"Error -- Availability entered in an incorrect format"))))))))</f>
        <v>N</v>
      </c>
    </row>
    <row r="773" spans="1:28" s="15" customFormat="1" x14ac:dyDescent="0.25">
      <c r="A773" s="7">
        <v>761</v>
      </c>
      <c r="B773" s="6"/>
      <c r="C773" s="12"/>
      <c r="D773" s="8"/>
      <c r="E773" s="12"/>
      <c r="F773" s="216" t="str">
        <f t="shared" si="22"/>
        <v>N/A</v>
      </c>
      <c r="G773" s="6"/>
      <c r="AA773" s="15" t="str">
        <f t="shared" si="23"/>
        <v/>
      </c>
      <c r="AB773" s="15" t="str">
        <f>IF(LEN($AA773)=0,"N",IF(LEN($AA773)&gt;1,"Error -- Availability entered in an incorrect format",IF($AA773='Control Panel'!$F$36,$AA773,IF($AA773='Control Panel'!$F$37,$AA773,IF($AA773='Control Panel'!$F$38,$AA773,IF($AA773='Control Panel'!$F$39,$AA773,IF($AA773='Control Panel'!$F$40,$AA773,IF($AA773='Control Panel'!$F$41,$AA773,"Error -- Availability entered in an incorrect format"))))))))</f>
        <v>N</v>
      </c>
    </row>
    <row r="774" spans="1:28" s="15" customFormat="1" x14ac:dyDescent="0.25">
      <c r="A774" s="7">
        <v>762</v>
      </c>
      <c r="B774" s="6"/>
      <c r="C774" s="12"/>
      <c r="D774" s="8"/>
      <c r="E774" s="12"/>
      <c r="F774" s="216" t="str">
        <f t="shared" si="22"/>
        <v>N/A</v>
      </c>
      <c r="G774" s="6"/>
      <c r="AA774" s="15" t="str">
        <f t="shared" si="23"/>
        <v/>
      </c>
      <c r="AB774" s="15" t="str">
        <f>IF(LEN($AA774)=0,"N",IF(LEN($AA774)&gt;1,"Error -- Availability entered in an incorrect format",IF($AA774='Control Panel'!$F$36,$AA774,IF($AA774='Control Panel'!$F$37,$AA774,IF($AA774='Control Panel'!$F$38,$AA774,IF($AA774='Control Panel'!$F$39,$AA774,IF($AA774='Control Panel'!$F$40,$AA774,IF($AA774='Control Panel'!$F$41,$AA774,"Error -- Availability entered in an incorrect format"))))))))</f>
        <v>N</v>
      </c>
    </row>
    <row r="775" spans="1:28" s="15" customFormat="1" x14ac:dyDescent="0.25">
      <c r="A775" s="7">
        <v>763</v>
      </c>
      <c r="B775" s="6"/>
      <c r="C775" s="12"/>
      <c r="D775" s="8"/>
      <c r="E775" s="12"/>
      <c r="F775" s="216" t="str">
        <f t="shared" si="22"/>
        <v>N/A</v>
      </c>
      <c r="G775" s="6"/>
      <c r="AA775" s="15" t="str">
        <f t="shared" si="23"/>
        <v/>
      </c>
      <c r="AB775" s="15" t="str">
        <f>IF(LEN($AA775)=0,"N",IF(LEN($AA775)&gt;1,"Error -- Availability entered in an incorrect format",IF($AA775='Control Panel'!$F$36,$AA775,IF($AA775='Control Panel'!$F$37,$AA775,IF($AA775='Control Panel'!$F$38,$AA775,IF($AA775='Control Panel'!$F$39,$AA775,IF($AA775='Control Panel'!$F$40,$AA775,IF($AA775='Control Panel'!$F$41,$AA775,"Error -- Availability entered in an incorrect format"))))))))</f>
        <v>N</v>
      </c>
    </row>
    <row r="776" spans="1:28" s="15" customFormat="1" x14ac:dyDescent="0.25">
      <c r="A776" s="7">
        <v>764</v>
      </c>
      <c r="B776" s="6"/>
      <c r="C776" s="12"/>
      <c r="D776" s="8"/>
      <c r="E776" s="12"/>
      <c r="F776" s="216" t="str">
        <f t="shared" si="22"/>
        <v>N/A</v>
      </c>
      <c r="G776" s="6"/>
      <c r="AA776" s="15" t="str">
        <f t="shared" si="23"/>
        <v/>
      </c>
      <c r="AB776" s="15" t="str">
        <f>IF(LEN($AA776)=0,"N",IF(LEN($AA776)&gt;1,"Error -- Availability entered in an incorrect format",IF($AA776='Control Panel'!$F$36,$AA776,IF($AA776='Control Panel'!$F$37,$AA776,IF($AA776='Control Panel'!$F$38,$AA776,IF($AA776='Control Panel'!$F$39,$AA776,IF($AA776='Control Panel'!$F$40,$AA776,IF($AA776='Control Panel'!$F$41,$AA776,"Error -- Availability entered in an incorrect format"))))))))</f>
        <v>N</v>
      </c>
    </row>
    <row r="777" spans="1:28" s="15" customFormat="1" x14ac:dyDescent="0.25">
      <c r="A777" s="7">
        <v>765</v>
      </c>
      <c r="B777" s="6"/>
      <c r="C777" s="12"/>
      <c r="D777" s="8"/>
      <c r="E777" s="12"/>
      <c r="F777" s="216" t="str">
        <f t="shared" si="22"/>
        <v>N/A</v>
      </c>
      <c r="G777" s="6"/>
      <c r="AA777" s="15" t="str">
        <f t="shared" si="23"/>
        <v/>
      </c>
      <c r="AB777" s="15" t="str">
        <f>IF(LEN($AA777)=0,"N",IF(LEN($AA777)&gt;1,"Error -- Availability entered in an incorrect format",IF($AA777='Control Panel'!$F$36,$AA777,IF($AA777='Control Panel'!$F$37,$AA777,IF($AA777='Control Panel'!$F$38,$AA777,IF($AA777='Control Panel'!$F$39,$AA777,IF($AA777='Control Panel'!$F$40,$AA777,IF($AA777='Control Panel'!$F$41,$AA777,"Error -- Availability entered in an incorrect format"))))))))</f>
        <v>N</v>
      </c>
    </row>
    <row r="778" spans="1:28" s="15" customFormat="1" x14ac:dyDescent="0.25">
      <c r="A778" s="7">
        <v>766</v>
      </c>
      <c r="B778" s="6"/>
      <c r="C778" s="12"/>
      <c r="D778" s="8"/>
      <c r="E778" s="12"/>
      <c r="F778" s="216" t="str">
        <f t="shared" si="22"/>
        <v>N/A</v>
      </c>
      <c r="G778" s="6"/>
      <c r="AA778" s="15" t="str">
        <f t="shared" si="23"/>
        <v/>
      </c>
      <c r="AB778" s="15" t="str">
        <f>IF(LEN($AA778)=0,"N",IF(LEN($AA778)&gt;1,"Error -- Availability entered in an incorrect format",IF($AA778='Control Panel'!$F$36,$AA778,IF($AA778='Control Panel'!$F$37,$AA778,IF($AA778='Control Panel'!$F$38,$AA778,IF($AA778='Control Panel'!$F$39,$AA778,IF($AA778='Control Panel'!$F$40,$AA778,IF($AA778='Control Panel'!$F$41,$AA778,"Error -- Availability entered in an incorrect format"))))))))</f>
        <v>N</v>
      </c>
    </row>
    <row r="779" spans="1:28" s="15" customFormat="1" x14ac:dyDescent="0.25">
      <c r="A779" s="7">
        <v>767</v>
      </c>
      <c r="B779" s="6"/>
      <c r="C779" s="12"/>
      <c r="D779" s="8"/>
      <c r="E779" s="12"/>
      <c r="F779" s="216" t="str">
        <f t="shared" si="22"/>
        <v>N/A</v>
      </c>
      <c r="G779" s="6"/>
      <c r="AA779" s="15" t="str">
        <f t="shared" si="23"/>
        <v/>
      </c>
      <c r="AB779" s="15" t="str">
        <f>IF(LEN($AA779)=0,"N",IF(LEN($AA779)&gt;1,"Error -- Availability entered in an incorrect format",IF($AA779='Control Panel'!$F$36,$AA779,IF($AA779='Control Panel'!$F$37,$AA779,IF($AA779='Control Panel'!$F$38,$AA779,IF($AA779='Control Panel'!$F$39,$AA779,IF($AA779='Control Panel'!$F$40,$AA779,IF($AA779='Control Panel'!$F$41,$AA779,"Error -- Availability entered in an incorrect format"))))))))</f>
        <v>N</v>
      </c>
    </row>
    <row r="780" spans="1:28" s="15" customFormat="1" x14ac:dyDescent="0.25">
      <c r="A780" s="7">
        <v>768</v>
      </c>
      <c r="B780" s="6"/>
      <c r="C780" s="12"/>
      <c r="D780" s="8"/>
      <c r="E780" s="12"/>
      <c r="F780" s="216" t="str">
        <f t="shared" si="22"/>
        <v>N/A</v>
      </c>
      <c r="G780" s="6"/>
      <c r="AA780" s="15" t="str">
        <f t="shared" si="23"/>
        <v/>
      </c>
      <c r="AB780" s="15" t="str">
        <f>IF(LEN($AA780)=0,"N",IF(LEN($AA780)&gt;1,"Error -- Availability entered in an incorrect format",IF($AA780='Control Panel'!$F$36,$AA780,IF($AA780='Control Panel'!$F$37,$AA780,IF($AA780='Control Panel'!$F$38,$AA780,IF($AA780='Control Panel'!$F$39,$AA780,IF($AA780='Control Panel'!$F$40,$AA780,IF($AA780='Control Panel'!$F$41,$AA780,"Error -- Availability entered in an incorrect format"))))))))</f>
        <v>N</v>
      </c>
    </row>
    <row r="781" spans="1:28" s="15" customFormat="1" x14ac:dyDescent="0.25">
      <c r="A781" s="7">
        <v>769</v>
      </c>
      <c r="B781" s="6"/>
      <c r="C781" s="12"/>
      <c r="D781" s="8"/>
      <c r="E781" s="12"/>
      <c r="F781" s="216" t="str">
        <f t="shared" si="22"/>
        <v>N/A</v>
      </c>
      <c r="G781" s="6"/>
      <c r="AA781" s="15" t="str">
        <f t="shared" si="23"/>
        <v/>
      </c>
      <c r="AB781" s="15" t="str">
        <f>IF(LEN($AA781)=0,"N",IF(LEN($AA781)&gt;1,"Error -- Availability entered in an incorrect format",IF($AA781='Control Panel'!$F$36,$AA781,IF($AA781='Control Panel'!$F$37,$AA781,IF($AA781='Control Panel'!$F$38,$AA781,IF($AA781='Control Panel'!$F$39,$AA781,IF($AA781='Control Panel'!$F$40,$AA781,IF($AA781='Control Panel'!$F$41,$AA781,"Error -- Availability entered in an incorrect format"))))))))</f>
        <v>N</v>
      </c>
    </row>
    <row r="782" spans="1:28" s="15" customFormat="1" x14ac:dyDescent="0.25">
      <c r="A782" s="7">
        <v>770</v>
      </c>
      <c r="B782" s="6"/>
      <c r="C782" s="12"/>
      <c r="D782" s="8"/>
      <c r="E782" s="12"/>
      <c r="F782" s="216" t="str">
        <f t="shared" ref="F782:F845" si="24">IF($D$10=$A$9,"N/A",$D$10)</f>
        <v>N/A</v>
      </c>
      <c r="G782" s="6"/>
      <c r="AA782" s="15" t="str">
        <f t="shared" ref="AA782:AA845" si="25">TRIM($D782)</f>
        <v/>
      </c>
      <c r="AB782" s="15" t="str">
        <f>IF(LEN($AA782)=0,"N",IF(LEN($AA782)&gt;1,"Error -- Availability entered in an incorrect format",IF($AA782='Control Panel'!$F$36,$AA782,IF($AA782='Control Panel'!$F$37,$AA782,IF($AA782='Control Panel'!$F$38,$AA782,IF($AA782='Control Panel'!$F$39,$AA782,IF($AA782='Control Panel'!$F$40,$AA782,IF($AA782='Control Panel'!$F$41,$AA782,"Error -- Availability entered in an incorrect format"))))))))</f>
        <v>N</v>
      </c>
    </row>
    <row r="783" spans="1:28" s="15" customFormat="1" x14ac:dyDescent="0.25">
      <c r="A783" s="7">
        <v>771</v>
      </c>
      <c r="B783" s="6"/>
      <c r="C783" s="12"/>
      <c r="D783" s="8"/>
      <c r="E783" s="12"/>
      <c r="F783" s="216" t="str">
        <f t="shared" si="24"/>
        <v>N/A</v>
      </c>
      <c r="G783" s="6"/>
      <c r="AA783" s="15" t="str">
        <f t="shared" si="25"/>
        <v/>
      </c>
      <c r="AB783" s="15" t="str">
        <f>IF(LEN($AA783)=0,"N",IF(LEN($AA783)&gt;1,"Error -- Availability entered in an incorrect format",IF($AA783='Control Panel'!$F$36,$AA783,IF($AA783='Control Panel'!$F$37,$AA783,IF($AA783='Control Panel'!$F$38,$AA783,IF($AA783='Control Panel'!$F$39,$AA783,IF($AA783='Control Panel'!$F$40,$AA783,IF($AA783='Control Panel'!$F$41,$AA783,"Error -- Availability entered in an incorrect format"))))))))</f>
        <v>N</v>
      </c>
    </row>
    <row r="784" spans="1:28" s="15" customFormat="1" x14ac:dyDescent="0.25">
      <c r="A784" s="7">
        <v>772</v>
      </c>
      <c r="B784" s="6"/>
      <c r="C784" s="12"/>
      <c r="D784" s="8"/>
      <c r="E784" s="12"/>
      <c r="F784" s="216" t="str">
        <f t="shared" si="24"/>
        <v>N/A</v>
      </c>
      <c r="G784" s="6"/>
      <c r="AA784" s="15" t="str">
        <f t="shared" si="25"/>
        <v/>
      </c>
      <c r="AB784" s="15" t="str">
        <f>IF(LEN($AA784)=0,"N",IF(LEN($AA784)&gt;1,"Error -- Availability entered in an incorrect format",IF($AA784='Control Panel'!$F$36,$AA784,IF($AA784='Control Panel'!$F$37,$AA784,IF($AA784='Control Panel'!$F$38,$AA784,IF($AA784='Control Panel'!$F$39,$AA784,IF($AA784='Control Panel'!$F$40,$AA784,IF($AA784='Control Panel'!$F$41,$AA784,"Error -- Availability entered in an incorrect format"))))))))</f>
        <v>N</v>
      </c>
    </row>
    <row r="785" spans="1:28" s="15" customFormat="1" x14ac:dyDescent="0.25">
      <c r="A785" s="7">
        <v>773</v>
      </c>
      <c r="B785" s="6"/>
      <c r="C785" s="12"/>
      <c r="D785" s="8"/>
      <c r="E785" s="12"/>
      <c r="F785" s="216" t="str">
        <f t="shared" si="24"/>
        <v>N/A</v>
      </c>
      <c r="G785" s="6"/>
      <c r="AA785" s="15" t="str">
        <f t="shared" si="25"/>
        <v/>
      </c>
      <c r="AB785" s="15" t="str">
        <f>IF(LEN($AA785)=0,"N",IF(LEN($AA785)&gt;1,"Error -- Availability entered in an incorrect format",IF($AA785='Control Panel'!$F$36,$AA785,IF($AA785='Control Panel'!$F$37,$AA785,IF($AA785='Control Panel'!$F$38,$AA785,IF($AA785='Control Panel'!$F$39,$AA785,IF($AA785='Control Panel'!$F$40,$AA785,IF($AA785='Control Panel'!$F$41,$AA785,"Error -- Availability entered in an incorrect format"))))))))</f>
        <v>N</v>
      </c>
    </row>
    <row r="786" spans="1:28" s="15" customFormat="1" x14ac:dyDescent="0.25">
      <c r="A786" s="7">
        <v>774</v>
      </c>
      <c r="B786" s="6"/>
      <c r="C786" s="12"/>
      <c r="D786" s="8"/>
      <c r="E786" s="12"/>
      <c r="F786" s="216" t="str">
        <f t="shared" si="24"/>
        <v>N/A</v>
      </c>
      <c r="G786" s="6"/>
      <c r="AA786" s="15" t="str">
        <f t="shared" si="25"/>
        <v/>
      </c>
      <c r="AB786" s="15" t="str">
        <f>IF(LEN($AA786)=0,"N",IF(LEN($AA786)&gt;1,"Error -- Availability entered in an incorrect format",IF($AA786='Control Panel'!$F$36,$AA786,IF($AA786='Control Panel'!$F$37,$AA786,IF($AA786='Control Panel'!$F$38,$AA786,IF($AA786='Control Panel'!$F$39,$AA786,IF($AA786='Control Panel'!$F$40,$AA786,IF($AA786='Control Panel'!$F$41,$AA786,"Error -- Availability entered in an incorrect format"))))))))</f>
        <v>N</v>
      </c>
    </row>
    <row r="787" spans="1:28" s="15" customFormat="1" x14ac:dyDescent="0.25">
      <c r="A787" s="7">
        <v>775</v>
      </c>
      <c r="B787" s="6"/>
      <c r="C787" s="12"/>
      <c r="D787" s="8"/>
      <c r="E787" s="12"/>
      <c r="F787" s="216" t="str">
        <f t="shared" si="24"/>
        <v>N/A</v>
      </c>
      <c r="G787" s="6"/>
      <c r="AA787" s="15" t="str">
        <f t="shared" si="25"/>
        <v/>
      </c>
      <c r="AB787" s="15" t="str">
        <f>IF(LEN($AA787)=0,"N",IF(LEN($AA787)&gt;1,"Error -- Availability entered in an incorrect format",IF($AA787='Control Panel'!$F$36,$AA787,IF($AA787='Control Panel'!$F$37,$AA787,IF($AA787='Control Panel'!$F$38,$AA787,IF($AA787='Control Panel'!$F$39,$AA787,IF($AA787='Control Panel'!$F$40,$AA787,IF($AA787='Control Panel'!$F$41,$AA787,"Error -- Availability entered in an incorrect format"))))))))</f>
        <v>N</v>
      </c>
    </row>
    <row r="788" spans="1:28" s="15" customFormat="1" x14ac:dyDescent="0.25">
      <c r="A788" s="7">
        <v>776</v>
      </c>
      <c r="B788" s="6"/>
      <c r="C788" s="12"/>
      <c r="D788" s="8"/>
      <c r="E788" s="12"/>
      <c r="F788" s="216" t="str">
        <f t="shared" si="24"/>
        <v>N/A</v>
      </c>
      <c r="G788" s="6"/>
      <c r="AA788" s="15" t="str">
        <f t="shared" si="25"/>
        <v/>
      </c>
      <c r="AB788" s="15" t="str">
        <f>IF(LEN($AA788)=0,"N",IF(LEN($AA788)&gt;1,"Error -- Availability entered in an incorrect format",IF($AA788='Control Panel'!$F$36,$AA788,IF($AA788='Control Panel'!$F$37,$AA788,IF($AA788='Control Panel'!$F$38,$AA788,IF($AA788='Control Panel'!$F$39,$AA788,IF($AA788='Control Panel'!$F$40,$AA788,IF($AA788='Control Panel'!$F$41,$AA788,"Error -- Availability entered in an incorrect format"))))))))</f>
        <v>N</v>
      </c>
    </row>
    <row r="789" spans="1:28" s="15" customFormat="1" x14ac:dyDescent="0.25">
      <c r="A789" s="7">
        <v>777</v>
      </c>
      <c r="B789" s="6"/>
      <c r="C789" s="12"/>
      <c r="D789" s="8"/>
      <c r="E789" s="12"/>
      <c r="F789" s="216" t="str">
        <f t="shared" si="24"/>
        <v>N/A</v>
      </c>
      <c r="G789" s="6"/>
      <c r="AA789" s="15" t="str">
        <f t="shared" si="25"/>
        <v/>
      </c>
      <c r="AB789" s="15" t="str">
        <f>IF(LEN($AA789)=0,"N",IF(LEN($AA789)&gt;1,"Error -- Availability entered in an incorrect format",IF($AA789='Control Panel'!$F$36,$AA789,IF($AA789='Control Panel'!$F$37,$AA789,IF($AA789='Control Panel'!$F$38,$AA789,IF($AA789='Control Panel'!$F$39,$AA789,IF($AA789='Control Panel'!$F$40,$AA789,IF($AA789='Control Panel'!$F$41,$AA789,"Error -- Availability entered in an incorrect format"))))))))</f>
        <v>N</v>
      </c>
    </row>
    <row r="790" spans="1:28" s="15" customFormat="1" x14ac:dyDescent="0.25">
      <c r="A790" s="7">
        <v>778</v>
      </c>
      <c r="B790" s="6"/>
      <c r="C790" s="12"/>
      <c r="D790" s="8"/>
      <c r="E790" s="12"/>
      <c r="F790" s="216" t="str">
        <f t="shared" si="24"/>
        <v>N/A</v>
      </c>
      <c r="G790" s="6"/>
      <c r="AA790" s="15" t="str">
        <f t="shared" si="25"/>
        <v/>
      </c>
      <c r="AB790" s="15" t="str">
        <f>IF(LEN($AA790)=0,"N",IF(LEN($AA790)&gt;1,"Error -- Availability entered in an incorrect format",IF($AA790='Control Panel'!$F$36,$AA790,IF($AA790='Control Panel'!$F$37,$AA790,IF($AA790='Control Panel'!$F$38,$AA790,IF($AA790='Control Panel'!$F$39,$AA790,IF($AA790='Control Panel'!$F$40,$AA790,IF($AA790='Control Panel'!$F$41,$AA790,"Error -- Availability entered in an incorrect format"))))))))</f>
        <v>N</v>
      </c>
    </row>
    <row r="791" spans="1:28" s="15" customFormat="1" x14ac:dyDescent="0.25">
      <c r="A791" s="7">
        <v>779</v>
      </c>
      <c r="B791" s="6"/>
      <c r="C791" s="12"/>
      <c r="D791" s="8"/>
      <c r="E791" s="12"/>
      <c r="F791" s="216" t="str">
        <f t="shared" si="24"/>
        <v>N/A</v>
      </c>
      <c r="G791" s="6"/>
      <c r="AA791" s="15" t="str">
        <f t="shared" si="25"/>
        <v/>
      </c>
      <c r="AB791" s="15" t="str">
        <f>IF(LEN($AA791)=0,"N",IF(LEN($AA791)&gt;1,"Error -- Availability entered in an incorrect format",IF($AA791='Control Panel'!$F$36,$AA791,IF($AA791='Control Panel'!$F$37,$AA791,IF($AA791='Control Panel'!$F$38,$AA791,IF($AA791='Control Panel'!$F$39,$AA791,IF($AA791='Control Panel'!$F$40,$AA791,IF($AA791='Control Panel'!$F$41,$AA791,"Error -- Availability entered in an incorrect format"))))))))</f>
        <v>N</v>
      </c>
    </row>
    <row r="792" spans="1:28" s="15" customFormat="1" x14ac:dyDescent="0.25">
      <c r="A792" s="7">
        <v>780</v>
      </c>
      <c r="B792" s="6"/>
      <c r="C792" s="12"/>
      <c r="D792" s="8"/>
      <c r="E792" s="12"/>
      <c r="F792" s="216" t="str">
        <f t="shared" si="24"/>
        <v>N/A</v>
      </c>
      <c r="G792" s="6"/>
      <c r="AA792" s="15" t="str">
        <f t="shared" si="25"/>
        <v/>
      </c>
      <c r="AB792" s="15" t="str">
        <f>IF(LEN($AA792)=0,"N",IF(LEN($AA792)&gt;1,"Error -- Availability entered in an incorrect format",IF($AA792='Control Panel'!$F$36,$AA792,IF($AA792='Control Panel'!$F$37,$AA792,IF($AA792='Control Panel'!$F$38,$AA792,IF($AA792='Control Panel'!$F$39,$AA792,IF($AA792='Control Panel'!$F$40,$AA792,IF($AA792='Control Panel'!$F$41,$AA792,"Error -- Availability entered in an incorrect format"))))))))</f>
        <v>N</v>
      </c>
    </row>
    <row r="793" spans="1:28" s="15" customFormat="1" x14ac:dyDescent="0.25">
      <c r="A793" s="7">
        <v>781</v>
      </c>
      <c r="B793" s="6"/>
      <c r="C793" s="12"/>
      <c r="D793" s="8"/>
      <c r="E793" s="12"/>
      <c r="F793" s="216" t="str">
        <f t="shared" si="24"/>
        <v>N/A</v>
      </c>
      <c r="G793" s="6"/>
      <c r="AA793" s="15" t="str">
        <f t="shared" si="25"/>
        <v/>
      </c>
      <c r="AB793" s="15" t="str">
        <f>IF(LEN($AA793)=0,"N",IF(LEN($AA793)&gt;1,"Error -- Availability entered in an incorrect format",IF($AA793='Control Panel'!$F$36,$AA793,IF($AA793='Control Panel'!$F$37,$AA793,IF($AA793='Control Panel'!$F$38,$AA793,IF($AA793='Control Panel'!$F$39,$AA793,IF($AA793='Control Panel'!$F$40,$AA793,IF($AA793='Control Panel'!$F$41,$AA793,"Error -- Availability entered in an incorrect format"))))))))</f>
        <v>N</v>
      </c>
    </row>
    <row r="794" spans="1:28" s="15" customFormat="1" x14ac:dyDescent="0.25">
      <c r="A794" s="7">
        <v>782</v>
      </c>
      <c r="B794" s="6"/>
      <c r="C794" s="12"/>
      <c r="D794" s="8"/>
      <c r="E794" s="12"/>
      <c r="F794" s="216" t="str">
        <f t="shared" si="24"/>
        <v>N/A</v>
      </c>
      <c r="G794" s="6"/>
      <c r="AA794" s="15" t="str">
        <f t="shared" si="25"/>
        <v/>
      </c>
      <c r="AB794" s="15" t="str">
        <f>IF(LEN($AA794)=0,"N",IF(LEN($AA794)&gt;1,"Error -- Availability entered in an incorrect format",IF($AA794='Control Panel'!$F$36,$AA794,IF($AA794='Control Panel'!$F$37,$AA794,IF($AA794='Control Panel'!$F$38,$AA794,IF($AA794='Control Panel'!$F$39,$AA794,IF($AA794='Control Panel'!$F$40,$AA794,IF($AA794='Control Panel'!$F$41,$AA794,"Error -- Availability entered in an incorrect format"))))))))</f>
        <v>N</v>
      </c>
    </row>
    <row r="795" spans="1:28" s="15" customFormat="1" x14ac:dyDescent="0.25">
      <c r="A795" s="7">
        <v>783</v>
      </c>
      <c r="B795" s="6"/>
      <c r="C795" s="12"/>
      <c r="D795" s="8"/>
      <c r="E795" s="12"/>
      <c r="F795" s="216" t="str">
        <f t="shared" si="24"/>
        <v>N/A</v>
      </c>
      <c r="G795" s="6"/>
      <c r="AA795" s="15" t="str">
        <f t="shared" si="25"/>
        <v/>
      </c>
      <c r="AB795" s="15" t="str">
        <f>IF(LEN($AA795)=0,"N",IF(LEN($AA795)&gt;1,"Error -- Availability entered in an incorrect format",IF($AA795='Control Panel'!$F$36,$AA795,IF($AA795='Control Panel'!$F$37,$AA795,IF($AA795='Control Panel'!$F$38,$AA795,IF($AA795='Control Panel'!$F$39,$AA795,IF($AA795='Control Panel'!$F$40,$AA795,IF($AA795='Control Panel'!$F$41,$AA795,"Error -- Availability entered in an incorrect format"))))))))</f>
        <v>N</v>
      </c>
    </row>
    <row r="796" spans="1:28" s="15" customFormat="1" x14ac:dyDescent="0.25">
      <c r="A796" s="7">
        <v>784</v>
      </c>
      <c r="B796" s="6"/>
      <c r="C796" s="12"/>
      <c r="D796" s="8"/>
      <c r="E796" s="12"/>
      <c r="F796" s="216" t="str">
        <f t="shared" si="24"/>
        <v>N/A</v>
      </c>
      <c r="G796" s="6"/>
      <c r="AA796" s="15" t="str">
        <f t="shared" si="25"/>
        <v/>
      </c>
      <c r="AB796" s="15" t="str">
        <f>IF(LEN($AA796)=0,"N",IF(LEN($AA796)&gt;1,"Error -- Availability entered in an incorrect format",IF($AA796='Control Panel'!$F$36,$AA796,IF($AA796='Control Panel'!$F$37,$AA796,IF($AA796='Control Panel'!$F$38,$AA796,IF($AA796='Control Panel'!$F$39,$AA796,IF($AA796='Control Panel'!$F$40,$AA796,IF($AA796='Control Panel'!$F$41,$AA796,"Error -- Availability entered in an incorrect format"))))))))</f>
        <v>N</v>
      </c>
    </row>
    <row r="797" spans="1:28" s="15" customFormat="1" x14ac:dyDescent="0.25">
      <c r="A797" s="7">
        <v>785</v>
      </c>
      <c r="B797" s="6"/>
      <c r="C797" s="12"/>
      <c r="D797" s="8"/>
      <c r="E797" s="12"/>
      <c r="F797" s="216" t="str">
        <f t="shared" si="24"/>
        <v>N/A</v>
      </c>
      <c r="G797" s="6"/>
      <c r="AA797" s="15" t="str">
        <f t="shared" si="25"/>
        <v/>
      </c>
      <c r="AB797" s="15" t="str">
        <f>IF(LEN($AA797)=0,"N",IF(LEN($AA797)&gt;1,"Error -- Availability entered in an incorrect format",IF($AA797='Control Panel'!$F$36,$AA797,IF($AA797='Control Panel'!$F$37,$AA797,IF($AA797='Control Panel'!$F$38,$AA797,IF($AA797='Control Panel'!$F$39,$AA797,IF($AA797='Control Panel'!$F$40,$AA797,IF($AA797='Control Panel'!$F$41,$AA797,"Error -- Availability entered in an incorrect format"))))))))</f>
        <v>N</v>
      </c>
    </row>
    <row r="798" spans="1:28" s="15" customFormat="1" x14ac:dyDescent="0.25">
      <c r="A798" s="7">
        <v>786</v>
      </c>
      <c r="B798" s="6"/>
      <c r="C798" s="12"/>
      <c r="D798" s="8"/>
      <c r="E798" s="12"/>
      <c r="F798" s="216" t="str">
        <f t="shared" si="24"/>
        <v>N/A</v>
      </c>
      <c r="G798" s="6"/>
      <c r="AA798" s="15" t="str">
        <f t="shared" si="25"/>
        <v/>
      </c>
      <c r="AB798" s="15" t="str">
        <f>IF(LEN($AA798)=0,"N",IF(LEN($AA798)&gt;1,"Error -- Availability entered in an incorrect format",IF($AA798='Control Panel'!$F$36,$AA798,IF($AA798='Control Panel'!$F$37,$AA798,IF($AA798='Control Panel'!$F$38,$AA798,IF($AA798='Control Panel'!$F$39,$AA798,IF($AA798='Control Panel'!$F$40,$AA798,IF($AA798='Control Panel'!$F$41,$AA798,"Error -- Availability entered in an incorrect format"))))))))</f>
        <v>N</v>
      </c>
    </row>
    <row r="799" spans="1:28" s="15" customFormat="1" x14ac:dyDescent="0.25">
      <c r="A799" s="7">
        <v>787</v>
      </c>
      <c r="B799" s="6"/>
      <c r="C799" s="12"/>
      <c r="D799" s="8"/>
      <c r="E799" s="12"/>
      <c r="F799" s="216" t="str">
        <f t="shared" si="24"/>
        <v>N/A</v>
      </c>
      <c r="G799" s="6"/>
      <c r="AA799" s="15" t="str">
        <f t="shared" si="25"/>
        <v/>
      </c>
      <c r="AB799" s="15" t="str">
        <f>IF(LEN($AA799)=0,"N",IF(LEN($AA799)&gt;1,"Error -- Availability entered in an incorrect format",IF($AA799='Control Panel'!$F$36,$AA799,IF($AA799='Control Panel'!$F$37,$AA799,IF($AA799='Control Panel'!$F$38,$AA799,IF($AA799='Control Panel'!$F$39,$AA799,IF($AA799='Control Panel'!$F$40,$AA799,IF($AA799='Control Panel'!$F$41,$AA799,"Error -- Availability entered in an incorrect format"))))))))</f>
        <v>N</v>
      </c>
    </row>
    <row r="800" spans="1:28" s="15" customFormat="1" x14ac:dyDescent="0.25">
      <c r="A800" s="7">
        <v>788</v>
      </c>
      <c r="B800" s="6"/>
      <c r="C800" s="12"/>
      <c r="D800" s="8"/>
      <c r="E800" s="12"/>
      <c r="F800" s="216" t="str">
        <f t="shared" si="24"/>
        <v>N/A</v>
      </c>
      <c r="G800" s="6"/>
      <c r="AA800" s="15" t="str">
        <f t="shared" si="25"/>
        <v/>
      </c>
      <c r="AB800" s="15" t="str">
        <f>IF(LEN($AA800)=0,"N",IF(LEN($AA800)&gt;1,"Error -- Availability entered in an incorrect format",IF($AA800='Control Panel'!$F$36,$AA800,IF($AA800='Control Panel'!$F$37,$AA800,IF($AA800='Control Panel'!$F$38,$AA800,IF($AA800='Control Panel'!$F$39,$AA800,IF($AA800='Control Panel'!$F$40,$AA800,IF($AA800='Control Panel'!$F$41,$AA800,"Error -- Availability entered in an incorrect format"))))))))</f>
        <v>N</v>
      </c>
    </row>
    <row r="801" spans="1:28" s="15" customFormat="1" x14ac:dyDescent="0.25">
      <c r="A801" s="7">
        <v>789</v>
      </c>
      <c r="B801" s="6"/>
      <c r="C801" s="12"/>
      <c r="D801" s="8"/>
      <c r="E801" s="12"/>
      <c r="F801" s="216" t="str">
        <f t="shared" si="24"/>
        <v>N/A</v>
      </c>
      <c r="G801" s="6"/>
      <c r="AA801" s="15" t="str">
        <f t="shared" si="25"/>
        <v/>
      </c>
      <c r="AB801" s="15" t="str">
        <f>IF(LEN($AA801)=0,"N",IF(LEN($AA801)&gt;1,"Error -- Availability entered in an incorrect format",IF($AA801='Control Panel'!$F$36,$AA801,IF($AA801='Control Panel'!$F$37,$AA801,IF($AA801='Control Panel'!$F$38,$AA801,IF($AA801='Control Panel'!$F$39,$AA801,IF($AA801='Control Panel'!$F$40,$AA801,IF($AA801='Control Panel'!$F$41,$AA801,"Error -- Availability entered in an incorrect format"))))))))</f>
        <v>N</v>
      </c>
    </row>
    <row r="802" spans="1:28" s="15" customFormat="1" x14ac:dyDescent="0.25">
      <c r="A802" s="7">
        <v>790</v>
      </c>
      <c r="B802" s="6"/>
      <c r="C802" s="12"/>
      <c r="D802" s="8"/>
      <c r="E802" s="12"/>
      <c r="F802" s="216" t="str">
        <f t="shared" si="24"/>
        <v>N/A</v>
      </c>
      <c r="G802" s="6"/>
      <c r="AA802" s="15" t="str">
        <f t="shared" si="25"/>
        <v/>
      </c>
      <c r="AB802" s="15" t="str">
        <f>IF(LEN($AA802)=0,"N",IF(LEN($AA802)&gt;1,"Error -- Availability entered in an incorrect format",IF($AA802='Control Panel'!$F$36,$AA802,IF($AA802='Control Panel'!$F$37,$AA802,IF($AA802='Control Panel'!$F$38,$AA802,IF($AA802='Control Panel'!$F$39,$AA802,IF($AA802='Control Panel'!$F$40,$AA802,IF($AA802='Control Panel'!$F$41,$AA802,"Error -- Availability entered in an incorrect format"))))))))</f>
        <v>N</v>
      </c>
    </row>
    <row r="803" spans="1:28" s="15" customFormat="1" x14ac:dyDescent="0.25">
      <c r="A803" s="7">
        <v>791</v>
      </c>
      <c r="B803" s="6"/>
      <c r="C803" s="12"/>
      <c r="D803" s="8"/>
      <c r="E803" s="12"/>
      <c r="F803" s="216" t="str">
        <f t="shared" si="24"/>
        <v>N/A</v>
      </c>
      <c r="G803" s="6"/>
      <c r="AA803" s="15" t="str">
        <f t="shared" si="25"/>
        <v/>
      </c>
      <c r="AB803" s="15" t="str">
        <f>IF(LEN($AA803)=0,"N",IF(LEN($AA803)&gt;1,"Error -- Availability entered in an incorrect format",IF($AA803='Control Panel'!$F$36,$AA803,IF($AA803='Control Panel'!$F$37,$AA803,IF($AA803='Control Panel'!$F$38,$AA803,IF($AA803='Control Panel'!$F$39,$AA803,IF($AA803='Control Panel'!$F$40,$AA803,IF($AA803='Control Panel'!$F$41,$AA803,"Error -- Availability entered in an incorrect format"))))))))</f>
        <v>N</v>
      </c>
    </row>
    <row r="804" spans="1:28" s="15" customFormat="1" x14ac:dyDescent="0.25">
      <c r="A804" s="7">
        <v>792</v>
      </c>
      <c r="B804" s="6"/>
      <c r="C804" s="12"/>
      <c r="D804" s="8"/>
      <c r="E804" s="12"/>
      <c r="F804" s="216" t="str">
        <f t="shared" si="24"/>
        <v>N/A</v>
      </c>
      <c r="G804" s="6"/>
      <c r="AA804" s="15" t="str">
        <f t="shared" si="25"/>
        <v/>
      </c>
      <c r="AB804" s="15" t="str">
        <f>IF(LEN($AA804)=0,"N",IF(LEN($AA804)&gt;1,"Error -- Availability entered in an incorrect format",IF($AA804='Control Panel'!$F$36,$AA804,IF($AA804='Control Panel'!$F$37,$AA804,IF($AA804='Control Panel'!$F$38,$AA804,IF($AA804='Control Panel'!$F$39,$AA804,IF($AA804='Control Panel'!$F$40,$AA804,IF($AA804='Control Panel'!$F$41,$AA804,"Error -- Availability entered in an incorrect format"))))))))</f>
        <v>N</v>
      </c>
    </row>
    <row r="805" spans="1:28" s="15" customFormat="1" x14ac:dyDescent="0.25">
      <c r="A805" s="7">
        <v>793</v>
      </c>
      <c r="B805" s="6"/>
      <c r="C805" s="12"/>
      <c r="D805" s="8"/>
      <c r="E805" s="12"/>
      <c r="F805" s="216" t="str">
        <f t="shared" si="24"/>
        <v>N/A</v>
      </c>
      <c r="G805" s="6"/>
      <c r="AA805" s="15" t="str">
        <f t="shared" si="25"/>
        <v/>
      </c>
      <c r="AB805" s="15" t="str">
        <f>IF(LEN($AA805)=0,"N",IF(LEN($AA805)&gt;1,"Error -- Availability entered in an incorrect format",IF($AA805='Control Panel'!$F$36,$AA805,IF($AA805='Control Panel'!$F$37,$AA805,IF($AA805='Control Panel'!$F$38,$AA805,IF($AA805='Control Panel'!$F$39,$AA805,IF($AA805='Control Panel'!$F$40,$AA805,IF($AA805='Control Panel'!$F$41,$AA805,"Error -- Availability entered in an incorrect format"))))))))</f>
        <v>N</v>
      </c>
    </row>
    <row r="806" spans="1:28" s="15" customFormat="1" x14ac:dyDescent="0.25">
      <c r="A806" s="7">
        <v>794</v>
      </c>
      <c r="B806" s="6"/>
      <c r="C806" s="12"/>
      <c r="D806" s="8"/>
      <c r="E806" s="12"/>
      <c r="F806" s="216" t="str">
        <f t="shared" si="24"/>
        <v>N/A</v>
      </c>
      <c r="G806" s="6"/>
      <c r="AA806" s="15" t="str">
        <f t="shared" si="25"/>
        <v/>
      </c>
      <c r="AB806" s="15" t="str">
        <f>IF(LEN($AA806)=0,"N",IF(LEN($AA806)&gt;1,"Error -- Availability entered in an incorrect format",IF($AA806='Control Panel'!$F$36,$AA806,IF($AA806='Control Panel'!$F$37,$AA806,IF($AA806='Control Panel'!$F$38,$AA806,IF($AA806='Control Panel'!$F$39,$AA806,IF($AA806='Control Panel'!$F$40,$AA806,IF($AA806='Control Panel'!$F$41,$AA806,"Error -- Availability entered in an incorrect format"))))))))</f>
        <v>N</v>
      </c>
    </row>
    <row r="807" spans="1:28" s="15" customFormat="1" x14ac:dyDescent="0.25">
      <c r="A807" s="7">
        <v>795</v>
      </c>
      <c r="B807" s="6"/>
      <c r="C807" s="12"/>
      <c r="D807" s="8"/>
      <c r="E807" s="12"/>
      <c r="F807" s="216" t="str">
        <f t="shared" si="24"/>
        <v>N/A</v>
      </c>
      <c r="G807" s="6"/>
      <c r="AA807" s="15" t="str">
        <f t="shared" si="25"/>
        <v/>
      </c>
      <c r="AB807" s="15" t="str">
        <f>IF(LEN($AA807)=0,"N",IF(LEN($AA807)&gt;1,"Error -- Availability entered in an incorrect format",IF($AA807='Control Panel'!$F$36,$AA807,IF($AA807='Control Panel'!$F$37,$AA807,IF($AA807='Control Panel'!$F$38,$AA807,IF($AA807='Control Panel'!$F$39,$AA807,IF($AA807='Control Panel'!$F$40,$AA807,IF($AA807='Control Panel'!$F$41,$AA807,"Error -- Availability entered in an incorrect format"))))))))</f>
        <v>N</v>
      </c>
    </row>
    <row r="808" spans="1:28" s="15" customFormat="1" x14ac:dyDescent="0.25">
      <c r="A808" s="7">
        <v>796</v>
      </c>
      <c r="B808" s="6"/>
      <c r="C808" s="12"/>
      <c r="D808" s="8"/>
      <c r="E808" s="12"/>
      <c r="F808" s="216" t="str">
        <f t="shared" si="24"/>
        <v>N/A</v>
      </c>
      <c r="G808" s="6"/>
      <c r="AA808" s="15" t="str">
        <f t="shared" si="25"/>
        <v/>
      </c>
      <c r="AB808" s="15" t="str">
        <f>IF(LEN($AA808)=0,"N",IF(LEN($AA808)&gt;1,"Error -- Availability entered in an incorrect format",IF($AA808='Control Panel'!$F$36,$AA808,IF($AA808='Control Panel'!$F$37,$AA808,IF($AA808='Control Panel'!$F$38,$AA808,IF($AA808='Control Panel'!$F$39,$AA808,IF($AA808='Control Panel'!$F$40,$AA808,IF($AA808='Control Panel'!$F$41,$AA808,"Error -- Availability entered in an incorrect format"))))))))</f>
        <v>N</v>
      </c>
    </row>
    <row r="809" spans="1:28" s="15" customFormat="1" x14ac:dyDescent="0.25">
      <c r="A809" s="7">
        <v>797</v>
      </c>
      <c r="B809" s="6"/>
      <c r="C809" s="12"/>
      <c r="D809" s="8"/>
      <c r="E809" s="12"/>
      <c r="F809" s="216" t="str">
        <f t="shared" si="24"/>
        <v>N/A</v>
      </c>
      <c r="G809" s="6"/>
      <c r="AA809" s="15" t="str">
        <f t="shared" si="25"/>
        <v/>
      </c>
      <c r="AB809" s="15" t="str">
        <f>IF(LEN($AA809)=0,"N",IF(LEN($AA809)&gt;1,"Error -- Availability entered in an incorrect format",IF($AA809='Control Panel'!$F$36,$AA809,IF($AA809='Control Panel'!$F$37,$AA809,IF($AA809='Control Panel'!$F$38,$AA809,IF($AA809='Control Panel'!$F$39,$AA809,IF($AA809='Control Panel'!$F$40,$AA809,IF($AA809='Control Panel'!$F$41,$AA809,"Error -- Availability entered in an incorrect format"))))))))</f>
        <v>N</v>
      </c>
    </row>
    <row r="810" spans="1:28" s="15" customFormat="1" x14ac:dyDescent="0.25">
      <c r="A810" s="7">
        <v>798</v>
      </c>
      <c r="B810" s="6"/>
      <c r="C810" s="12"/>
      <c r="D810" s="8"/>
      <c r="E810" s="12"/>
      <c r="F810" s="216" t="str">
        <f t="shared" si="24"/>
        <v>N/A</v>
      </c>
      <c r="G810" s="6"/>
      <c r="AA810" s="15" t="str">
        <f t="shared" si="25"/>
        <v/>
      </c>
      <c r="AB810" s="15" t="str">
        <f>IF(LEN($AA810)=0,"N",IF(LEN($AA810)&gt;1,"Error -- Availability entered in an incorrect format",IF($AA810='Control Panel'!$F$36,$AA810,IF($AA810='Control Panel'!$F$37,$AA810,IF($AA810='Control Panel'!$F$38,$AA810,IF($AA810='Control Panel'!$F$39,$AA810,IF($AA810='Control Panel'!$F$40,$AA810,IF($AA810='Control Panel'!$F$41,$AA810,"Error -- Availability entered in an incorrect format"))))))))</f>
        <v>N</v>
      </c>
    </row>
    <row r="811" spans="1:28" s="15" customFormat="1" x14ac:dyDescent="0.25">
      <c r="A811" s="7">
        <v>799</v>
      </c>
      <c r="B811" s="6"/>
      <c r="C811" s="12"/>
      <c r="D811" s="8"/>
      <c r="E811" s="12"/>
      <c r="F811" s="216" t="str">
        <f t="shared" si="24"/>
        <v>N/A</v>
      </c>
      <c r="G811" s="6"/>
      <c r="AA811" s="15" t="str">
        <f t="shared" si="25"/>
        <v/>
      </c>
      <c r="AB811" s="15" t="str">
        <f>IF(LEN($AA811)=0,"N",IF(LEN($AA811)&gt;1,"Error -- Availability entered in an incorrect format",IF($AA811='Control Panel'!$F$36,$AA811,IF($AA811='Control Panel'!$F$37,$AA811,IF($AA811='Control Panel'!$F$38,$AA811,IF($AA811='Control Panel'!$F$39,$AA811,IF($AA811='Control Panel'!$F$40,$AA811,IF($AA811='Control Panel'!$F$41,$AA811,"Error -- Availability entered in an incorrect format"))))))))</f>
        <v>N</v>
      </c>
    </row>
    <row r="812" spans="1:28" s="15" customFormat="1" x14ac:dyDescent="0.25">
      <c r="A812" s="7">
        <v>800</v>
      </c>
      <c r="B812" s="6"/>
      <c r="C812" s="12"/>
      <c r="D812" s="8"/>
      <c r="E812" s="12"/>
      <c r="F812" s="216" t="str">
        <f t="shared" si="24"/>
        <v>N/A</v>
      </c>
      <c r="G812" s="6"/>
      <c r="AA812" s="15" t="str">
        <f t="shared" si="25"/>
        <v/>
      </c>
      <c r="AB812" s="15" t="str">
        <f>IF(LEN($AA812)=0,"N",IF(LEN($AA812)&gt;1,"Error -- Availability entered in an incorrect format",IF($AA812='Control Panel'!$F$36,$AA812,IF($AA812='Control Panel'!$F$37,$AA812,IF($AA812='Control Panel'!$F$38,$AA812,IF($AA812='Control Panel'!$F$39,$AA812,IF($AA812='Control Panel'!$F$40,$AA812,IF($AA812='Control Panel'!$F$41,$AA812,"Error -- Availability entered in an incorrect format"))))))))</f>
        <v>N</v>
      </c>
    </row>
    <row r="813" spans="1:28" s="15" customFormat="1" x14ac:dyDescent="0.25">
      <c r="A813" s="7">
        <v>801</v>
      </c>
      <c r="B813" s="6"/>
      <c r="C813" s="12"/>
      <c r="D813" s="8"/>
      <c r="E813" s="12"/>
      <c r="F813" s="216" t="str">
        <f t="shared" si="24"/>
        <v>N/A</v>
      </c>
      <c r="G813" s="6"/>
      <c r="AA813" s="15" t="str">
        <f t="shared" si="25"/>
        <v/>
      </c>
      <c r="AB813" s="15" t="str">
        <f>IF(LEN($AA813)=0,"N",IF(LEN($AA813)&gt;1,"Error -- Availability entered in an incorrect format",IF($AA813='Control Panel'!$F$36,$AA813,IF($AA813='Control Panel'!$F$37,$AA813,IF($AA813='Control Panel'!$F$38,$AA813,IF($AA813='Control Panel'!$F$39,$AA813,IF($AA813='Control Panel'!$F$40,$AA813,IF($AA813='Control Panel'!$F$41,$AA813,"Error -- Availability entered in an incorrect format"))))))))</f>
        <v>N</v>
      </c>
    </row>
    <row r="814" spans="1:28" s="15" customFormat="1" x14ac:dyDescent="0.25">
      <c r="A814" s="7">
        <v>802</v>
      </c>
      <c r="B814" s="6"/>
      <c r="C814" s="12"/>
      <c r="D814" s="8"/>
      <c r="E814" s="12"/>
      <c r="F814" s="216" t="str">
        <f t="shared" si="24"/>
        <v>N/A</v>
      </c>
      <c r="G814" s="6"/>
      <c r="AA814" s="15" t="str">
        <f t="shared" si="25"/>
        <v/>
      </c>
      <c r="AB814" s="15" t="str">
        <f>IF(LEN($AA814)=0,"N",IF(LEN($AA814)&gt;1,"Error -- Availability entered in an incorrect format",IF($AA814='Control Panel'!$F$36,$AA814,IF($AA814='Control Panel'!$F$37,$AA814,IF($AA814='Control Panel'!$F$38,$AA814,IF($AA814='Control Panel'!$F$39,$AA814,IF($AA814='Control Panel'!$F$40,$AA814,IF($AA814='Control Panel'!$F$41,$AA814,"Error -- Availability entered in an incorrect format"))))))))</f>
        <v>N</v>
      </c>
    </row>
    <row r="815" spans="1:28" s="15" customFormat="1" x14ac:dyDescent="0.25">
      <c r="A815" s="7">
        <v>803</v>
      </c>
      <c r="B815" s="6"/>
      <c r="C815" s="12"/>
      <c r="D815" s="8"/>
      <c r="E815" s="12"/>
      <c r="F815" s="216" t="str">
        <f t="shared" si="24"/>
        <v>N/A</v>
      </c>
      <c r="G815" s="6"/>
      <c r="AA815" s="15" t="str">
        <f t="shared" si="25"/>
        <v/>
      </c>
      <c r="AB815" s="15" t="str">
        <f>IF(LEN($AA815)=0,"N",IF(LEN($AA815)&gt;1,"Error -- Availability entered in an incorrect format",IF($AA815='Control Panel'!$F$36,$AA815,IF($AA815='Control Panel'!$F$37,$AA815,IF($AA815='Control Panel'!$F$38,$AA815,IF($AA815='Control Panel'!$F$39,$AA815,IF($AA815='Control Panel'!$F$40,$AA815,IF($AA815='Control Panel'!$F$41,$AA815,"Error -- Availability entered in an incorrect format"))))))))</f>
        <v>N</v>
      </c>
    </row>
    <row r="816" spans="1:28" s="15" customFormat="1" x14ac:dyDescent="0.25">
      <c r="A816" s="7">
        <v>804</v>
      </c>
      <c r="B816" s="6"/>
      <c r="C816" s="12"/>
      <c r="D816" s="8"/>
      <c r="E816" s="12"/>
      <c r="F816" s="216" t="str">
        <f t="shared" si="24"/>
        <v>N/A</v>
      </c>
      <c r="G816" s="6"/>
      <c r="AA816" s="15" t="str">
        <f t="shared" si="25"/>
        <v/>
      </c>
      <c r="AB816" s="15" t="str">
        <f>IF(LEN($AA816)=0,"N",IF(LEN($AA816)&gt;1,"Error -- Availability entered in an incorrect format",IF($AA816='Control Panel'!$F$36,$AA816,IF($AA816='Control Panel'!$F$37,$AA816,IF($AA816='Control Panel'!$F$38,$AA816,IF($AA816='Control Panel'!$F$39,$AA816,IF($AA816='Control Panel'!$F$40,$AA816,IF($AA816='Control Panel'!$F$41,$AA816,"Error -- Availability entered in an incorrect format"))))))))</f>
        <v>N</v>
      </c>
    </row>
    <row r="817" spans="1:28" s="15" customFormat="1" x14ac:dyDescent="0.25">
      <c r="A817" s="7">
        <v>805</v>
      </c>
      <c r="B817" s="6"/>
      <c r="C817" s="12"/>
      <c r="D817" s="8"/>
      <c r="E817" s="12"/>
      <c r="F817" s="216" t="str">
        <f t="shared" si="24"/>
        <v>N/A</v>
      </c>
      <c r="G817" s="6"/>
      <c r="AA817" s="15" t="str">
        <f t="shared" si="25"/>
        <v/>
      </c>
      <c r="AB817" s="15" t="str">
        <f>IF(LEN($AA817)=0,"N",IF(LEN($AA817)&gt;1,"Error -- Availability entered in an incorrect format",IF($AA817='Control Panel'!$F$36,$AA817,IF($AA817='Control Panel'!$F$37,$AA817,IF($AA817='Control Panel'!$F$38,$AA817,IF($AA817='Control Panel'!$F$39,$AA817,IF($AA817='Control Panel'!$F$40,$AA817,IF($AA817='Control Panel'!$F$41,$AA817,"Error -- Availability entered in an incorrect format"))))))))</f>
        <v>N</v>
      </c>
    </row>
    <row r="818" spans="1:28" s="15" customFormat="1" x14ac:dyDescent="0.25">
      <c r="A818" s="7">
        <v>806</v>
      </c>
      <c r="B818" s="6"/>
      <c r="C818" s="12"/>
      <c r="D818" s="8"/>
      <c r="E818" s="12"/>
      <c r="F818" s="216" t="str">
        <f t="shared" si="24"/>
        <v>N/A</v>
      </c>
      <c r="G818" s="6"/>
      <c r="AA818" s="15" t="str">
        <f t="shared" si="25"/>
        <v/>
      </c>
      <c r="AB818" s="15" t="str">
        <f>IF(LEN($AA818)=0,"N",IF(LEN($AA818)&gt;1,"Error -- Availability entered in an incorrect format",IF($AA818='Control Panel'!$F$36,$AA818,IF($AA818='Control Panel'!$F$37,$AA818,IF($AA818='Control Panel'!$F$38,$AA818,IF($AA818='Control Panel'!$F$39,$AA818,IF($AA818='Control Panel'!$F$40,$AA818,IF($AA818='Control Panel'!$F$41,$AA818,"Error -- Availability entered in an incorrect format"))))))))</f>
        <v>N</v>
      </c>
    </row>
    <row r="819" spans="1:28" s="15" customFormat="1" x14ac:dyDescent="0.25">
      <c r="A819" s="7">
        <v>807</v>
      </c>
      <c r="B819" s="6"/>
      <c r="C819" s="12"/>
      <c r="D819" s="8"/>
      <c r="E819" s="12"/>
      <c r="F819" s="216" t="str">
        <f t="shared" si="24"/>
        <v>N/A</v>
      </c>
      <c r="G819" s="6"/>
      <c r="AA819" s="15" t="str">
        <f t="shared" si="25"/>
        <v/>
      </c>
      <c r="AB819" s="15" t="str">
        <f>IF(LEN($AA819)=0,"N",IF(LEN($AA819)&gt;1,"Error -- Availability entered in an incorrect format",IF($AA819='Control Panel'!$F$36,$AA819,IF($AA819='Control Panel'!$F$37,$AA819,IF($AA819='Control Panel'!$F$38,$AA819,IF($AA819='Control Panel'!$F$39,$AA819,IF($AA819='Control Panel'!$F$40,$AA819,IF($AA819='Control Panel'!$F$41,$AA819,"Error -- Availability entered in an incorrect format"))))))))</f>
        <v>N</v>
      </c>
    </row>
    <row r="820" spans="1:28" s="15" customFormat="1" x14ac:dyDescent="0.25">
      <c r="A820" s="7">
        <v>808</v>
      </c>
      <c r="B820" s="6"/>
      <c r="C820" s="12"/>
      <c r="D820" s="8"/>
      <c r="E820" s="12"/>
      <c r="F820" s="216" t="str">
        <f t="shared" si="24"/>
        <v>N/A</v>
      </c>
      <c r="G820" s="6"/>
      <c r="AA820" s="15" t="str">
        <f t="shared" si="25"/>
        <v/>
      </c>
      <c r="AB820" s="15" t="str">
        <f>IF(LEN($AA820)=0,"N",IF(LEN($AA820)&gt;1,"Error -- Availability entered in an incorrect format",IF($AA820='Control Panel'!$F$36,$AA820,IF($AA820='Control Panel'!$F$37,$AA820,IF($AA820='Control Panel'!$F$38,$AA820,IF($AA820='Control Panel'!$F$39,$AA820,IF($AA820='Control Panel'!$F$40,$AA820,IF($AA820='Control Panel'!$F$41,$AA820,"Error -- Availability entered in an incorrect format"))))))))</f>
        <v>N</v>
      </c>
    </row>
    <row r="821" spans="1:28" s="15" customFormat="1" x14ac:dyDescent="0.25">
      <c r="A821" s="7">
        <v>809</v>
      </c>
      <c r="B821" s="6"/>
      <c r="C821" s="12"/>
      <c r="D821" s="8"/>
      <c r="E821" s="12"/>
      <c r="F821" s="216" t="str">
        <f t="shared" si="24"/>
        <v>N/A</v>
      </c>
      <c r="G821" s="6"/>
      <c r="AA821" s="15" t="str">
        <f t="shared" si="25"/>
        <v/>
      </c>
      <c r="AB821" s="15" t="str">
        <f>IF(LEN($AA821)=0,"N",IF(LEN($AA821)&gt;1,"Error -- Availability entered in an incorrect format",IF($AA821='Control Panel'!$F$36,$AA821,IF($AA821='Control Panel'!$F$37,$AA821,IF($AA821='Control Panel'!$F$38,$AA821,IF($AA821='Control Panel'!$F$39,$AA821,IF($AA821='Control Panel'!$F$40,$AA821,IF($AA821='Control Panel'!$F$41,$AA821,"Error -- Availability entered in an incorrect format"))))))))</f>
        <v>N</v>
      </c>
    </row>
    <row r="822" spans="1:28" s="15" customFormat="1" x14ac:dyDescent="0.25">
      <c r="A822" s="7">
        <v>810</v>
      </c>
      <c r="B822" s="6"/>
      <c r="C822" s="12"/>
      <c r="D822" s="8"/>
      <c r="E822" s="12"/>
      <c r="F822" s="216" t="str">
        <f t="shared" si="24"/>
        <v>N/A</v>
      </c>
      <c r="G822" s="6"/>
      <c r="AA822" s="15" t="str">
        <f t="shared" si="25"/>
        <v/>
      </c>
      <c r="AB822" s="15" t="str">
        <f>IF(LEN($AA822)=0,"N",IF(LEN($AA822)&gt;1,"Error -- Availability entered in an incorrect format",IF($AA822='Control Panel'!$F$36,$AA822,IF($AA822='Control Panel'!$F$37,$AA822,IF($AA822='Control Panel'!$F$38,$AA822,IF($AA822='Control Panel'!$F$39,$AA822,IF($AA822='Control Panel'!$F$40,$AA822,IF($AA822='Control Panel'!$F$41,$AA822,"Error -- Availability entered in an incorrect format"))))))))</f>
        <v>N</v>
      </c>
    </row>
    <row r="823" spans="1:28" s="15" customFormat="1" x14ac:dyDescent="0.25">
      <c r="A823" s="7">
        <v>811</v>
      </c>
      <c r="B823" s="6"/>
      <c r="C823" s="12"/>
      <c r="D823" s="8"/>
      <c r="E823" s="12"/>
      <c r="F823" s="216" t="str">
        <f t="shared" si="24"/>
        <v>N/A</v>
      </c>
      <c r="G823" s="6"/>
      <c r="AA823" s="15" t="str">
        <f t="shared" si="25"/>
        <v/>
      </c>
      <c r="AB823" s="15" t="str">
        <f>IF(LEN($AA823)=0,"N",IF(LEN($AA823)&gt;1,"Error -- Availability entered in an incorrect format",IF($AA823='Control Panel'!$F$36,$AA823,IF($AA823='Control Panel'!$F$37,$AA823,IF($AA823='Control Panel'!$F$38,$AA823,IF($AA823='Control Panel'!$F$39,$AA823,IF($AA823='Control Panel'!$F$40,$AA823,IF($AA823='Control Panel'!$F$41,$AA823,"Error -- Availability entered in an incorrect format"))))))))</f>
        <v>N</v>
      </c>
    </row>
    <row r="824" spans="1:28" s="15" customFormat="1" x14ac:dyDescent="0.25">
      <c r="A824" s="7">
        <v>812</v>
      </c>
      <c r="B824" s="6"/>
      <c r="C824" s="12"/>
      <c r="D824" s="8"/>
      <c r="E824" s="12"/>
      <c r="F824" s="216" t="str">
        <f t="shared" si="24"/>
        <v>N/A</v>
      </c>
      <c r="G824" s="6"/>
      <c r="AA824" s="15" t="str">
        <f t="shared" si="25"/>
        <v/>
      </c>
      <c r="AB824" s="15" t="str">
        <f>IF(LEN($AA824)=0,"N",IF(LEN($AA824)&gt;1,"Error -- Availability entered in an incorrect format",IF($AA824='Control Panel'!$F$36,$AA824,IF($AA824='Control Panel'!$F$37,$AA824,IF($AA824='Control Panel'!$F$38,$AA824,IF($AA824='Control Panel'!$F$39,$AA824,IF($AA824='Control Panel'!$F$40,$AA824,IF($AA824='Control Panel'!$F$41,$AA824,"Error -- Availability entered in an incorrect format"))))))))</f>
        <v>N</v>
      </c>
    </row>
    <row r="825" spans="1:28" s="15" customFormat="1" x14ac:dyDescent="0.25">
      <c r="A825" s="7">
        <v>813</v>
      </c>
      <c r="B825" s="6"/>
      <c r="C825" s="12"/>
      <c r="D825" s="8"/>
      <c r="E825" s="12"/>
      <c r="F825" s="216" t="str">
        <f t="shared" si="24"/>
        <v>N/A</v>
      </c>
      <c r="G825" s="6"/>
      <c r="AA825" s="15" t="str">
        <f t="shared" si="25"/>
        <v/>
      </c>
      <c r="AB825" s="15" t="str">
        <f>IF(LEN($AA825)=0,"N",IF(LEN($AA825)&gt;1,"Error -- Availability entered in an incorrect format",IF($AA825='Control Panel'!$F$36,$AA825,IF($AA825='Control Panel'!$F$37,$AA825,IF($AA825='Control Panel'!$F$38,$AA825,IF($AA825='Control Panel'!$F$39,$AA825,IF($AA825='Control Panel'!$F$40,$AA825,IF($AA825='Control Panel'!$F$41,$AA825,"Error -- Availability entered in an incorrect format"))))))))</f>
        <v>N</v>
      </c>
    </row>
    <row r="826" spans="1:28" s="15" customFormat="1" x14ac:dyDescent="0.25">
      <c r="A826" s="7">
        <v>814</v>
      </c>
      <c r="B826" s="6"/>
      <c r="C826" s="12"/>
      <c r="D826" s="8"/>
      <c r="E826" s="12"/>
      <c r="F826" s="216" t="str">
        <f t="shared" si="24"/>
        <v>N/A</v>
      </c>
      <c r="G826" s="6"/>
      <c r="AA826" s="15" t="str">
        <f t="shared" si="25"/>
        <v/>
      </c>
      <c r="AB826" s="15" t="str">
        <f>IF(LEN($AA826)=0,"N",IF(LEN($AA826)&gt;1,"Error -- Availability entered in an incorrect format",IF($AA826='Control Panel'!$F$36,$AA826,IF($AA826='Control Panel'!$F$37,$AA826,IF($AA826='Control Panel'!$F$38,$AA826,IF($AA826='Control Panel'!$F$39,$AA826,IF($AA826='Control Panel'!$F$40,$AA826,IF($AA826='Control Panel'!$F$41,$AA826,"Error -- Availability entered in an incorrect format"))))))))</f>
        <v>N</v>
      </c>
    </row>
    <row r="827" spans="1:28" s="15" customFormat="1" x14ac:dyDescent="0.25">
      <c r="A827" s="7">
        <v>815</v>
      </c>
      <c r="B827" s="6"/>
      <c r="C827" s="12"/>
      <c r="D827" s="8"/>
      <c r="E827" s="12"/>
      <c r="F827" s="216" t="str">
        <f t="shared" si="24"/>
        <v>N/A</v>
      </c>
      <c r="G827" s="6"/>
      <c r="AA827" s="15" t="str">
        <f t="shared" si="25"/>
        <v/>
      </c>
      <c r="AB827" s="15" t="str">
        <f>IF(LEN($AA827)=0,"N",IF(LEN($AA827)&gt;1,"Error -- Availability entered in an incorrect format",IF($AA827='Control Panel'!$F$36,$AA827,IF($AA827='Control Panel'!$F$37,$AA827,IF($AA827='Control Panel'!$F$38,$AA827,IF($AA827='Control Panel'!$F$39,$AA827,IF($AA827='Control Panel'!$F$40,$AA827,IF($AA827='Control Panel'!$F$41,$AA827,"Error -- Availability entered in an incorrect format"))))))))</f>
        <v>N</v>
      </c>
    </row>
    <row r="828" spans="1:28" s="15" customFormat="1" x14ac:dyDescent="0.25">
      <c r="A828" s="7">
        <v>816</v>
      </c>
      <c r="B828" s="6"/>
      <c r="C828" s="12"/>
      <c r="D828" s="8"/>
      <c r="E828" s="12"/>
      <c r="F828" s="216" t="str">
        <f t="shared" si="24"/>
        <v>N/A</v>
      </c>
      <c r="G828" s="6"/>
      <c r="AA828" s="15" t="str">
        <f t="shared" si="25"/>
        <v/>
      </c>
      <c r="AB828" s="15" t="str">
        <f>IF(LEN($AA828)=0,"N",IF(LEN($AA828)&gt;1,"Error -- Availability entered in an incorrect format",IF($AA828='Control Panel'!$F$36,$AA828,IF($AA828='Control Panel'!$F$37,$AA828,IF($AA828='Control Panel'!$F$38,$AA828,IF($AA828='Control Panel'!$F$39,$AA828,IF($AA828='Control Panel'!$F$40,$AA828,IF($AA828='Control Panel'!$F$41,$AA828,"Error -- Availability entered in an incorrect format"))))))))</f>
        <v>N</v>
      </c>
    </row>
    <row r="829" spans="1:28" s="15" customFormat="1" x14ac:dyDescent="0.25">
      <c r="A829" s="7">
        <v>817</v>
      </c>
      <c r="B829" s="6"/>
      <c r="C829" s="12"/>
      <c r="D829" s="8"/>
      <c r="E829" s="12"/>
      <c r="F829" s="216" t="str">
        <f t="shared" si="24"/>
        <v>N/A</v>
      </c>
      <c r="G829" s="6"/>
      <c r="AA829" s="15" t="str">
        <f t="shared" si="25"/>
        <v/>
      </c>
      <c r="AB829" s="15" t="str">
        <f>IF(LEN($AA829)=0,"N",IF(LEN($AA829)&gt;1,"Error -- Availability entered in an incorrect format",IF($AA829='Control Panel'!$F$36,$AA829,IF($AA829='Control Panel'!$F$37,$AA829,IF($AA829='Control Panel'!$F$38,$AA829,IF($AA829='Control Panel'!$F$39,$AA829,IF($AA829='Control Panel'!$F$40,$AA829,IF($AA829='Control Panel'!$F$41,$AA829,"Error -- Availability entered in an incorrect format"))))))))</f>
        <v>N</v>
      </c>
    </row>
    <row r="830" spans="1:28" s="15" customFormat="1" x14ac:dyDescent="0.25">
      <c r="A830" s="7">
        <v>818</v>
      </c>
      <c r="B830" s="6"/>
      <c r="C830" s="12"/>
      <c r="D830" s="8"/>
      <c r="E830" s="12"/>
      <c r="F830" s="216" t="str">
        <f t="shared" si="24"/>
        <v>N/A</v>
      </c>
      <c r="G830" s="6"/>
      <c r="AA830" s="15" t="str">
        <f t="shared" si="25"/>
        <v/>
      </c>
      <c r="AB830" s="15" t="str">
        <f>IF(LEN($AA830)=0,"N",IF(LEN($AA830)&gt;1,"Error -- Availability entered in an incorrect format",IF($AA830='Control Panel'!$F$36,$AA830,IF($AA830='Control Panel'!$F$37,$AA830,IF($AA830='Control Panel'!$F$38,$AA830,IF($AA830='Control Panel'!$F$39,$AA830,IF($AA830='Control Panel'!$F$40,$AA830,IF($AA830='Control Panel'!$F$41,$AA830,"Error -- Availability entered in an incorrect format"))))))))</f>
        <v>N</v>
      </c>
    </row>
    <row r="831" spans="1:28" s="15" customFormat="1" x14ac:dyDescent="0.25">
      <c r="A831" s="7">
        <v>819</v>
      </c>
      <c r="B831" s="6"/>
      <c r="C831" s="12"/>
      <c r="D831" s="8"/>
      <c r="E831" s="12"/>
      <c r="F831" s="216" t="str">
        <f t="shared" si="24"/>
        <v>N/A</v>
      </c>
      <c r="G831" s="6"/>
      <c r="AA831" s="15" t="str">
        <f t="shared" si="25"/>
        <v/>
      </c>
      <c r="AB831" s="15" t="str">
        <f>IF(LEN($AA831)=0,"N",IF(LEN($AA831)&gt;1,"Error -- Availability entered in an incorrect format",IF($AA831='Control Panel'!$F$36,$AA831,IF($AA831='Control Panel'!$F$37,$AA831,IF($AA831='Control Panel'!$F$38,$AA831,IF($AA831='Control Panel'!$F$39,$AA831,IF($AA831='Control Panel'!$F$40,$AA831,IF($AA831='Control Panel'!$F$41,$AA831,"Error -- Availability entered in an incorrect format"))))))))</f>
        <v>N</v>
      </c>
    </row>
    <row r="832" spans="1:28" s="15" customFormat="1" x14ac:dyDescent="0.25">
      <c r="A832" s="7">
        <v>820</v>
      </c>
      <c r="B832" s="6"/>
      <c r="C832" s="12"/>
      <c r="D832" s="8"/>
      <c r="E832" s="12"/>
      <c r="F832" s="216" t="str">
        <f t="shared" si="24"/>
        <v>N/A</v>
      </c>
      <c r="G832" s="6"/>
      <c r="AA832" s="15" t="str">
        <f t="shared" si="25"/>
        <v/>
      </c>
      <c r="AB832" s="15" t="str">
        <f>IF(LEN($AA832)=0,"N",IF(LEN($AA832)&gt;1,"Error -- Availability entered in an incorrect format",IF($AA832='Control Panel'!$F$36,$AA832,IF($AA832='Control Panel'!$F$37,$AA832,IF($AA832='Control Panel'!$F$38,$AA832,IF($AA832='Control Panel'!$F$39,$AA832,IF($AA832='Control Panel'!$F$40,$AA832,IF($AA832='Control Panel'!$F$41,$AA832,"Error -- Availability entered in an incorrect format"))))))))</f>
        <v>N</v>
      </c>
    </row>
    <row r="833" spans="1:28" s="15" customFormat="1" x14ac:dyDescent="0.25">
      <c r="A833" s="7">
        <v>821</v>
      </c>
      <c r="B833" s="6"/>
      <c r="C833" s="12"/>
      <c r="D833" s="8"/>
      <c r="E833" s="12"/>
      <c r="F833" s="216" t="str">
        <f t="shared" si="24"/>
        <v>N/A</v>
      </c>
      <c r="G833" s="6"/>
      <c r="AA833" s="15" t="str">
        <f t="shared" si="25"/>
        <v/>
      </c>
      <c r="AB833" s="15" t="str">
        <f>IF(LEN($AA833)=0,"N",IF(LEN($AA833)&gt;1,"Error -- Availability entered in an incorrect format",IF($AA833='Control Panel'!$F$36,$AA833,IF($AA833='Control Panel'!$F$37,$AA833,IF($AA833='Control Panel'!$F$38,$AA833,IF($AA833='Control Panel'!$F$39,$AA833,IF($AA833='Control Panel'!$F$40,$AA833,IF($AA833='Control Panel'!$F$41,$AA833,"Error -- Availability entered in an incorrect format"))))))))</f>
        <v>N</v>
      </c>
    </row>
    <row r="834" spans="1:28" s="15" customFormat="1" x14ac:dyDescent="0.25">
      <c r="A834" s="7">
        <v>822</v>
      </c>
      <c r="B834" s="6"/>
      <c r="C834" s="12"/>
      <c r="D834" s="8"/>
      <c r="E834" s="12"/>
      <c r="F834" s="216" t="str">
        <f t="shared" si="24"/>
        <v>N/A</v>
      </c>
      <c r="G834" s="6"/>
      <c r="AA834" s="15" t="str">
        <f t="shared" si="25"/>
        <v/>
      </c>
      <c r="AB834" s="15" t="str">
        <f>IF(LEN($AA834)=0,"N",IF(LEN($AA834)&gt;1,"Error -- Availability entered in an incorrect format",IF($AA834='Control Panel'!$F$36,$AA834,IF($AA834='Control Panel'!$F$37,$AA834,IF($AA834='Control Panel'!$F$38,$AA834,IF($AA834='Control Panel'!$F$39,$AA834,IF($AA834='Control Panel'!$F$40,$AA834,IF($AA834='Control Panel'!$F$41,$AA834,"Error -- Availability entered in an incorrect format"))))))))</f>
        <v>N</v>
      </c>
    </row>
    <row r="835" spans="1:28" s="15" customFormat="1" x14ac:dyDescent="0.25">
      <c r="A835" s="7">
        <v>823</v>
      </c>
      <c r="B835" s="6"/>
      <c r="C835" s="12"/>
      <c r="D835" s="8"/>
      <c r="E835" s="12"/>
      <c r="F835" s="216" t="str">
        <f t="shared" si="24"/>
        <v>N/A</v>
      </c>
      <c r="G835" s="6"/>
      <c r="AA835" s="15" t="str">
        <f t="shared" si="25"/>
        <v/>
      </c>
      <c r="AB835" s="15" t="str">
        <f>IF(LEN($AA835)=0,"N",IF(LEN($AA835)&gt;1,"Error -- Availability entered in an incorrect format",IF($AA835='Control Panel'!$F$36,$AA835,IF($AA835='Control Panel'!$F$37,$AA835,IF($AA835='Control Panel'!$F$38,$AA835,IF($AA835='Control Panel'!$F$39,$AA835,IF($AA835='Control Panel'!$F$40,$AA835,IF($AA835='Control Panel'!$F$41,$AA835,"Error -- Availability entered in an incorrect format"))))))))</f>
        <v>N</v>
      </c>
    </row>
    <row r="836" spans="1:28" s="15" customFormat="1" x14ac:dyDescent="0.25">
      <c r="A836" s="7">
        <v>824</v>
      </c>
      <c r="B836" s="6"/>
      <c r="C836" s="12"/>
      <c r="D836" s="8"/>
      <c r="E836" s="12"/>
      <c r="F836" s="216" t="str">
        <f t="shared" si="24"/>
        <v>N/A</v>
      </c>
      <c r="G836" s="6"/>
      <c r="AA836" s="15" t="str">
        <f t="shared" si="25"/>
        <v/>
      </c>
      <c r="AB836" s="15" t="str">
        <f>IF(LEN($AA836)=0,"N",IF(LEN($AA836)&gt;1,"Error -- Availability entered in an incorrect format",IF($AA836='Control Panel'!$F$36,$AA836,IF($AA836='Control Panel'!$F$37,$AA836,IF($AA836='Control Panel'!$F$38,$AA836,IF($AA836='Control Panel'!$F$39,$AA836,IF($AA836='Control Panel'!$F$40,$AA836,IF($AA836='Control Panel'!$F$41,$AA836,"Error -- Availability entered in an incorrect format"))))))))</f>
        <v>N</v>
      </c>
    </row>
    <row r="837" spans="1:28" s="15" customFormat="1" x14ac:dyDescent="0.25">
      <c r="A837" s="7">
        <v>825</v>
      </c>
      <c r="B837" s="6"/>
      <c r="C837" s="12"/>
      <c r="D837" s="8"/>
      <c r="E837" s="12"/>
      <c r="F837" s="216" t="str">
        <f t="shared" si="24"/>
        <v>N/A</v>
      </c>
      <c r="G837" s="6"/>
      <c r="AA837" s="15" t="str">
        <f t="shared" si="25"/>
        <v/>
      </c>
      <c r="AB837" s="15" t="str">
        <f>IF(LEN($AA837)=0,"N",IF(LEN($AA837)&gt;1,"Error -- Availability entered in an incorrect format",IF($AA837='Control Panel'!$F$36,$AA837,IF($AA837='Control Panel'!$F$37,$AA837,IF($AA837='Control Panel'!$F$38,$AA837,IF($AA837='Control Panel'!$F$39,$AA837,IF($AA837='Control Panel'!$F$40,$AA837,IF($AA837='Control Panel'!$F$41,$AA837,"Error -- Availability entered in an incorrect format"))))))))</f>
        <v>N</v>
      </c>
    </row>
    <row r="838" spans="1:28" s="15" customFormat="1" x14ac:dyDescent="0.25">
      <c r="A838" s="7">
        <v>826</v>
      </c>
      <c r="B838" s="6"/>
      <c r="C838" s="12"/>
      <c r="D838" s="8"/>
      <c r="E838" s="12"/>
      <c r="F838" s="216" t="str">
        <f t="shared" si="24"/>
        <v>N/A</v>
      </c>
      <c r="G838" s="6"/>
      <c r="AA838" s="15" t="str">
        <f t="shared" si="25"/>
        <v/>
      </c>
      <c r="AB838" s="15" t="str">
        <f>IF(LEN($AA838)=0,"N",IF(LEN($AA838)&gt;1,"Error -- Availability entered in an incorrect format",IF($AA838='Control Panel'!$F$36,$AA838,IF($AA838='Control Panel'!$F$37,$AA838,IF($AA838='Control Panel'!$F$38,$AA838,IF($AA838='Control Panel'!$F$39,$AA838,IF($AA838='Control Panel'!$F$40,$AA838,IF($AA838='Control Panel'!$F$41,$AA838,"Error -- Availability entered in an incorrect format"))))))))</f>
        <v>N</v>
      </c>
    </row>
    <row r="839" spans="1:28" s="15" customFormat="1" x14ac:dyDescent="0.25">
      <c r="A839" s="7">
        <v>827</v>
      </c>
      <c r="B839" s="6"/>
      <c r="C839" s="12"/>
      <c r="D839" s="8"/>
      <c r="E839" s="12"/>
      <c r="F839" s="216" t="str">
        <f t="shared" si="24"/>
        <v>N/A</v>
      </c>
      <c r="G839" s="6"/>
      <c r="AA839" s="15" t="str">
        <f t="shared" si="25"/>
        <v/>
      </c>
      <c r="AB839" s="15" t="str">
        <f>IF(LEN($AA839)=0,"N",IF(LEN($AA839)&gt;1,"Error -- Availability entered in an incorrect format",IF($AA839='Control Panel'!$F$36,$AA839,IF($AA839='Control Panel'!$F$37,$AA839,IF($AA839='Control Panel'!$F$38,$AA839,IF($AA839='Control Panel'!$F$39,$AA839,IF($AA839='Control Panel'!$F$40,$AA839,IF($AA839='Control Panel'!$F$41,$AA839,"Error -- Availability entered in an incorrect format"))))))))</f>
        <v>N</v>
      </c>
    </row>
    <row r="840" spans="1:28" s="15" customFormat="1" x14ac:dyDescent="0.25">
      <c r="A840" s="7">
        <v>828</v>
      </c>
      <c r="B840" s="6"/>
      <c r="C840" s="12"/>
      <c r="D840" s="8"/>
      <c r="E840" s="12"/>
      <c r="F840" s="216" t="str">
        <f t="shared" si="24"/>
        <v>N/A</v>
      </c>
      <c r="G840" s="6"/>
      <c r="AA840" s="15" t="str">
        <f t="shared" si="25"/>
        <v/>
      </c>
      <c r="AB840" s="15" t="str">
        <f>IF(LEN($AA840)=0,"N",IF(LEN($AA840)&gt;1,"Error -- Availability entered in an incorrect format",IF($AA840='Control Panel'!$F$36,$AA840,IF($AA840='Control Panel'!$F$37,$AA840,IF($AA840='Control Panel'!$F$38,$AA840,IF($AA840='Control Panel'!$F$39,$AA840,IF($AA840='Control Panel'!$F$40,$AA840,IF($AA840='Control Panel'!$F$41,$AA840,"Error -- Availability entered in an incorrect format"))))))))</f>
        <v>N</v>
      </c>
    </row>
    <row r="841" spans="1:28" s="15" customFormat="1" x14ac:dyDescent="0.25">
      <c r="A841" s="7">
        <v>829</v>
      </c>
      <c r="B841" s="6"/>
      <c r="C841" s="12"/>
      <c r="D841" s="8"/>
      <c r="E841" s="12"/>
      <c r="F841" s="216" t="str">
        <f t="shared" si="24"/>
        <v>N/A</v>
      </c>
      <c r="G841" s="6"/>
      <c r="AA841" s="15" t="str">
        <f t="shared" si="25"/>
        <v/>
      </c>
      <c r="AB841" s="15" t="str">
        <f>IF(LEN($AA841)=0,"N",IF(LEN($AA841)&gt;1,"Error -- Availability entered in an incorrect format",IF($AA841='Control Panel'!$F$36,$AA841,IF($AA841='Control Panel'!$F$37,$AA841,IF($AA841='Control Panel'!$F$38,$AA841,IF($AA841='Control Panel'!$F$39,$AA841,IF($AA841='Control Panel'!$F$40,$AA841,IF($AA841='Control Panel'!$F$41,$AA841,"Error -- Availability entered in an incorrect format"))))))))</f>
        <v>N</v>
      </c>
    </row>
    <row r="842" spans="1:28" s="15" customFormat="1" x14ac:dyDescent="0.25">
      <c r="A842" s="7">
        <v>830</v>
      </c>
      <c r="B842" s="6"/>
      <c r="C842" s="12"/>
      <c r="D842" s="8"/>
      <c r="E842" s="12"/>
      <c r="F842" s="216" t="str">
        <f t="shared" si="24"/>
        <v>N/A</v>
      </c>
      <c r="G842" s="6"/>
      <c r="AA842" s="15" t="str">
        <f t="shared" si="25"/>
        <v/>
      </c>
      <c r="AB842" s="15" t="str">
        <f>IF(LEN($AA842)=0,"N",IF(LEN($AA842)&gt;1,"Error -- Availability entered in an incorrect format",IF($AA842='Control Panel'!$F$36,$AA842,IF($AA842='Control Panel'!$F$37,$AA842,IF($AA842='Control Panel'!$F$38,$AA842,IF($AA842='Control Panel'!$F$39,$AA842,IF($AA842='Control Panel'!$F$40,$AA842,IF($AA842='Control Panel'!$F$41,$AA842,"Error -- Availability entered in an incorrect format"))))))))</f>
        <v>N</v>
      </c>
    </row>
    <row r="843" spans="1:28" s="15" customFormat="1" x14ac:dyDescent="0.25">
      <c r="A843" s="7">
        <v>831</v>
      </c>
      <c r="B843" s="6"/>
      <c r="C843" s="12"/>
      <c r="D843" s="8"/>
      <c r="E843" s="12"/>
      <c r="F843" s="216" t="str">
        <f t="shared" si="24"/>
        <v>N/A</v>
      </c>
      <c r="G843" s="6"/>
      <c r="AA843" s="15" t="str">
        <f t="shared" si="25"/>
        <v/>
      </c>
      <c r="AB843" s="15" t="str">
        <f>IF(LEN($AA843)=0,"N",IF(LEN($AA843)&gt;1,"Error -- Availability entered in an incorrect format",IF($AA843='Control Panel'!$F$36,$AA843,IF($AA843='Control Panel'!$F$37,$AA843,IF($AA843='Control Panel'!$F$38,$AA843,IF($AA843='Control Panel'!$F$39,$AA843,IF($AA843='Control Panel'!$F$40,$AA843,IF($AA843='Control Panel'!$F$41,$AA843,"Error -- Availability entered in an incorrect format"))))))))</f>
        <v>N</v>
      </c>
    </row>
    <row r="844" spans="1:28" s="15" customFormat="1" x14ac:dyDescent="0.25">
      <c r="A844" s="7">
        <v>832</v>
      </c>
      <c r="B844" s="6"/>
      <c r="C844" s="12"/>
      <c r="D844" s="8"/>
      <c r="E844" s="12"/>
      <c r="F844" s="216" t="str">
        <f t="shared" si="24"/>
        <v>N/A</v>
      </c>
      <c r="G844" s="6"/>
      <c r="AA844" s="15" t="str">
        <f t="shared" si="25"/>
        <v/>
      </c>
      <c r="AB844" s="15" t="str">
        <f>IF(LEN($AA844)=0,"N",IF(LEN($AA844)&gt;1,"Error -- Availability entered in an incorrect format",IF($AA844='Control Panel'!$F$36,$AA844,IF($AA844='Control Panel'!$F$37,$AA844,IF($AA844='Control Panel'!$F$38,$AA844,IF($AA844='Control Panel'!$F$39,$AA844,IF($AA844='Control Panel'!$F$40,$AA844,IF($AA844='Control Panel'!$F$41,$AA844,"Error -- Availability entered in an incorrect format"))))))))</f>
        <v>N</v>
      </c>
    </row>
    <row r="845" spans="1:28" s="15" customFormat="1" x14ac:dyDescent="0.25">
      <c r="A845" s="7">
        <v>833</v>
      </c>
      <c r="B845" s="6"/>
      <c r="C845" s="12"/>
      <c r="D845" s="8"/>
      <c r="E845" s="12"/>
      <c r="F845" s="216" t="str">
        <f t="shared" si="24"/>
        <v>N/A</v>
      </c>
      <c r="G845" s="6"/>
      <c r="AA845" s="15" t="str">
        <f t="shared" si="25"/>
        <v/>
      </c>
      <c r="AB845" s="15" t="str">
        <f>IF(LEN($AA845)=0,"N",IF(LEN($AA845)&gt;1,"Error -- Availability entered in an incorrect format",IF($AA845='Control Panel'!$F$36,$AA845,IF($AA845='Control Panel'!$F$37,$AA845,IF($AA845='Control Panel'!$F$38,$AA845,IF($AA845='Control Panel'!$F$39,$AA845,IF($AA845='Control Panel'!$F$40,$AA845,IF($AA845='Control Panel'!$F$41,$AA845,"Error -- Availability entered in an incorrect format"))))))))</f>
        <v>N</v>
      </c>
    </row>
    <row r="846" spans="1:28" s="15" customFormat="1" x14ac:dyDescent="0.25">
      <c r="A846" s="7">
        <v>834</v>
      </c>
      <c r="B846" s="6"/>
      <c r="C846" s="12"/>
      <c r="D846" s="8"/>
      <c r="E846" s="12"/>
      <c r="F846" s="216" t="str">
        <f t="shared" ref="F846:F909" si="26">IF($D$10=$A$9,"N/A",$D$10)</f>
        <v>N/A</v>
      </c>
      <c r="G846" s="6"/>
      <c r="AA846" s="15" t="str">
        <f t="shared" ref="AA846:AA909" si="27">TRIM($D846)</f>
        <v/>
      </c>
      <c r="AB846" s="15" t="str">
        <f>IF(LEN($AA846)=0,"N",IF(LEN($AA846)&gt;1,"Error -- Availability entered in an incorrect format",IF($AA846='Control Panel'!$F$36,$AA846,IF($AA846='Control Panel'!$F$37,$AA846,IF($AA846='Control Panel'!$F$38,$AA846,IF($AA846='Control Panel'!$F$39,$AA846,IF($AA846='Control Panel'!$F$40,$AA846,IF($AA846='Control Panel'!$F$41,$AA846,"Error -- Availability entered in an incorrect format"))))))))</f>
        <v>N</v>
      </c>
    </row>
    <row r="847" spans="1:28" s="15" customFormat="1" x14ac:dyDescent="0.25">
      <c r="A847" s="7">
        <v>835</v>
      </c>
      <c r="B847" s="6"/>
      <c r="C847" s="12"/>
      <c r="D847" s="8"/>
      <c r="E847" s="12"/>
      <c r="F847" s="216" t="str">
        <f t="shared" si="26"/>
        <v>N/A</v>
      </c>
      <c r="G847" s="6"/>
      <c r="AA847" s="15" t="str">
        <f t="shared" si="27"/>
        <v/>
      </c>
      <c r="AB847" s="15" t="str">
        <f>IF(LEN($AA847)=0,"N",IF(LEN($AA847)&gt;1,"Error -- Availability entered in an incorrect format",IF($AA847='Control Panel'!$F$36,$AA847,IF($AA847='Control Panel'!$F$37,$AA847,IF($AA847='Control Panel'!$F$38,$AA847,IF($AA847='Control Panel'!$F$39,$AA847,IF($AA847='Control Panel'!$F$40,$AA847,IF($AA847='Control Panel'!$F$41,$AA847,"Error -- Availability entered in an incorrect format"))))))))</f>
        <v>N</v>
      </c>
    </row>
    <row r="848" spans="1:28" s="15" customFormat="1" x14ac:dyDescent="0.25">
      <c r="A848" s="7">
        <v>836</v>
      </c>
      <c r="B848" s="6"/>
      <c r="C848" s="12"/>
      <c r="D848" s="8"/>
      <c r="E848" s="12"/>
      <c r="F848" s="216" t="str">
        <f t="shared" si="26"/>
        <v>N/A</v>
      </c>
      <c r="G848" s="6"/>
      <c r="AA848" s="15" t="str">
        <f t="shared" si="27"/>
        <v/>
      </c>
      <c r="AB848" s="15" t="str">
        <f>IF(LEN($AA848)=0,"N",IF(LEN($AA848)&gt;1,"Error -- Availability entered in an incorrect format",IF($AA848='Control Panel'!$F$36,$AA848,IF($AA848='Control Panel'!$F$37,$AA848,IF($AA848='Control Panel'!$F$38,$AA848,IF($AA848='Control Panel'!$F$39,$AA848,IF($AA848='Control Panel'!$F$40,$AA848,IF($AA848='Control Panel'!$F$41,$AA848,"Error -- Availability entered in an incorrect format"))))))))</f>
        <v>N</v>
      </c>
    </row>
    <row r="849" spans="1:28" s="15" customFormat="1" x14ac:dyDescent="0.25">
      <c r="A849" s="7">
        <v>837</v>
      </c>
      <c r="B849" s="6"/>
      <c r="C849" s="12"/>
      <c r="D849" s="8"/>
      <c r="E849" s="12"/>
      <c r="F849" s="216" t="str">
        <f t="shared" si="26"/>
        <v>N/A</v>
      </c>
      <c r="G849" s="6"/>
      <c r="AA849" s="15" t="str">
        <f t="shared" si="27"/>
        <v/>
      </c>
      <c r="AB849" s="15" t="str">
        <f>IF(LEN($AA849)=0,"N",IF(LEN($AA849)&gt;1,"Error -- Availability entered in an incorrect format",IF($AA849='Control Panel'!$F$36,$AA849,IF($AA849='Control Panel'!$F$37,$AA849,IF($AA849='Control Panel'!$F$38,$AA849,IF($AA849='Control Panel'!$F$39,$AA849,IF($AA849='Control Panel'!$F$40,$AA849,IF($AA849='Control Panel'!$F$41,$AA849,"Error -- Availability entered in an incorrect format"))))))))</f>
        <v>N</v>
      </c>
    </row>
    <row r="850" spans="1:28" s="15" customFormat="1" x14ac:dyDescent="0.25">
      <c r="A850" s="7">
        <v>838</v>
      </c>
      <c r="B850" s="6"/>
      <c r="C850" s="12"/>
      <c r="D850" s="8"/>
      <c r="E850" s="12"/>
      <c r="F850" s="216" t="str">
        <f t="shared" si="26"/>
        <v>N/A</v>
      </c>
      <c r="G850" s="6"/>
      <c r="AA850" s="15" t="str">
        <f t="shared" si="27"/>
        <v/>
      </c>
      <c r="AB850" s="15" t="str">
        <f>IF(LEN($AA850)=0,"N",IF(LEN($AA850)&gt;1,"Error -- Availability entered in an incorrect format",IF($AA850='Control Panel'!$F$36,$AA850,IF($AA850='Control Panel'!$F$37,$AA850,IF($AA850='Control Panel'!$F$38,$AA850,IF($AA850='Control Panel'!$F$39,$AA850,IF($AA850='Control Panel'!$F$40,$AA850,IF($AA850='Control Panel'!$F$41,$AA850,"Error -- Availability entered in an incorrect format"))))))))</f>
        <v>N</v>
      </c>
    </row>
    <row r="851" spans="1:28" s="15" customFormat="1" x14ac:dyDescent="0.25">
      <c r="A851" s="7">
        <v>839</v>
      </c>
      <c r="B851" s="6"/>
      <c r="C851" s="12"/>
      <c r="D851" s="8"/>
      <c r="E851" s="12"/>
      <c r="F851" s="216" t="str">
        <f t="shared" si="26"/>
        <v>N/A</v>
      </c>
      <c r="G851" s="6"/>
      <c r="AA851" s="15" t="str">
        <f t="shared" si="27"/>
        <v/>
      </c>
      <c r="AB851" s="15" t="str">
        <f>IF(LEN($AA851)=0,"N",IF(LEN($AA851)&gt;1,"Error -- Availability entered in an incorrect format",IF($AA851='Control Panel'!$F$36,$AA851,IF($AA851='Control Panel'!$F$37,$AA851,IF($AA851='Control Panel'!$F$38,$AA851,IF($AA851='Control Panel'!$F$39,$AA851,IF($AA851='Control Panel'!$F$40,$AA851,IF($AA851='Control Panel'!$F$41,$AA851,"Error -- Availability entered in an incorrect format"))))))))</f>
        <v>N</v>
      </c>
    </row>
    <row r="852" spans="1:28" s="15" customFormat="1" x14ac:dyDescent="0.25">
      <c r="A852" s="7">
        <v>840</v>
      </c>
      <c r="B852" s="6"/>
      <c r="C852" s="12"/>
      <c r="D852" s="8"/>
      <c r="E852" s="12"/>
      <c r="F852" s="216" t="str">
        <f t="shared" si="26"/>
        <v>N/A</v>
      </c>
      <c r="G852" s="6"/>
      <c r="AA852" s="15" t="str">
        <f t="shared" si="27"/>
        <v/>
      </c>
      <c r="AB852" s="15" t="str">
        <f>IF(LEN($AA852)=0,"N",IF(LEN($AA852)&gt;1,"Error -- Availability entered in an incorrect format",IF($AA852='Control Panel'!$F$36,$AA852,IF($AA852='Control Panel'!$F$37,$AA852,IF($AA852='Control Panel'!$F$38,$AA852,IF($AA852='Control Panel'!$F$39,$AA852,IF($AA852='Control Panel'!$F$40,$AA852,IF($AA852='Control Panel'!$F$41,$AA852,"Error -- Availability entered in an incorrect format"))))))))</f>
        <v>N</v>
      </c>
    </row>
    <row r="853" spans="1:28" s="15" customFormat="1" x14ac:dyDescent="0.25">
      <c r="A853" s="7">
        <v>841</v>
      </c>
      <c r="B853" s="6"/>
      <c r="C853" s="12"/>
      <c r="D853" s="8"/>
      <c r="E853" s="12"/>
      <c r="F853" s="216" t="str">
        <f t="shared" si="26"/>
        <v>N/A</v>
      </c>
      <c r="G853" s="6"/>
      <c r="AA853" s="15" t="str">
        <f t="shared" si="27"/>
        <v/>
      </c>
      <c r="AB853" s="15" t="str">
        <f>IF(LEN($AA853)=0,"N",IF(LEN($AA853)&gt;1,"Error -- Availability entered in an incorrect format",IF($AA853='Control Panel'!$F$36,$AA853,IF($AA853='Control Panel'!$F$37,$AA853,IF($AA853='Control Panel'!$F$38,$AA853,IF($AA853='Control Panel'!$F$39,$AA853,IF($AA853='Control Panel'!$F$40,$AA853,IF($AA853='Control Panel'!$F$41,$AA853,"Error -- Availability entered in an incorrect format"))))))))</f>
        <v>N</v>
      </c>
    </row>
    <row r="854" spans="1:28" s="15" customFormat="1" x14ac:dyDescent="0.25">
      <c r="A854" s="7">
        <v>842</v>
      </c>
      <c r="B854" s="6"/>
      <c r="C854" s="12"/>
      <c r="D854" s="8"/>
      <c r="E854" s="12"/>
      <c r="F854" s="216" t="str">
        <f t="shared" si="26"/>
        <v>N/A</v>
      </c>
      <c r="G854" s="6"/>
      <c r="AA854" s="15" t="str">
        <f t="shared" si="27"/>
        <v/>
      </c>
      <c r="AB854" s="15" t="str">
        <f>IF(LEN($AA854)=0,"N",IF(LEN($AA854)&gt;1,"Error -- Availability entered in an incorrect format",IF($AA854='Control Panel'!$F$36,$AA854,IF($AA854='Control Panel'!$F$37,$AA854,IF($AA854='Control Panel'!$F$38,$AA854,IF($AA854='Control Panel'!$F$39,$AA854,IF($AA854='Control Panel'!$F$40,$AA854,IF($AA854='Control Panel'!$F$41,$AA854,"Error -- Availability entered in an incorrect format"))))))))</f>
        <v>N</v>
      </c>
    </row>
    <row r="855" spans="1:28" s="15" customFormat="1" x14ac:dyDescent="0.25">
      <c r="A855" s="7">
        <v>843</v>
      </c>
      <c r="B855" s="6"/>
      <c r="C855" s="12"/>
      <c r="D855" s="8"/>
      <c r="E855" s="12"/>
      <c r="F855" s="216" t="str">
        <f t="shared" si="26"/>
        <v>N/A</v>
      </c>
      <c r="G855" s="6"/>
      <c r="AA855" s="15" t="str">
        <f t="shared" si="27"/>
        <v/>
      </c>
      <c r="AB855" s="15" t="str">
        <f>IF(LEN($AA855)=0,"N",IF(LEN($AA855)&gt;1,"Error -- Availability entered in an incorrect format",IF($AA855='Control Panel'!$F$36,$AA855,IF($AA855='Control Panel'!$F$37,$AA855,IF($AA855='Control Panel'!$F$38,$AA855,IF($AA855='Control Panel'!$F$39,$AA855,IF($AA855='Control Panel'!$F$40,$AA855,IF($AA855='Control Panel'!$F$41,$AA855,"Error -- Availability entered in an incorrect format"))))))))</f>
        <v>N</v>
      </c>
    </row>
    <row r="856" spans="1:28" s="15" customFormat="1" x14ac:dyDescent="0.25">
      <c r="A856" s="7">
        <v>844</v>
      </c>
      <c r="B856" s="6"/>
      <c r="C856" s="12"/>
      <c r="D856" s="8"/>
      <c r="E856" s="12"/>
      <c r="F856" s="216" t="str">
        <f t="shared" si="26"/>
        <v>N/A</v>
      </c>
      <c r="G856" s="6"/>
      <c r="AA856" s="15" t="str">
        <f t="shared" si="27"/>
        <v/>
      </c>
      <c r="AB856" s="15" t="str">
        <f>IF(LEN($AA856)=0,"N",IF(LEN($AA856)&gt;1,"Error -- Availability entered in an incorrect format",IF($AA856='Control Panel'!$F$36,$AA856,IF($AA856='Control Panel'!$F$37,$AA856,IF($AA856='Control Panel'!$F$38,$AA856,IF($AA856='Control Panel'!$F$39,$AA856,IF($AA856='Control Panel'!$F$40,$AA856,IF($AA856='Control Panel'!$F$41,$AA856,"Error -- Availability entered in an incorrect format"))))))))</f>
        <v>N</v>
      </c>
    </row>
    <row r="857" spans="1:28" s="15" customFormat="1" x14ac:dyDescent="0.25">
      <c r="A857" s="7">
        <v>845</v>
      </c>
      <c r="B857" s="6"/>
      <c r="C857" s="12"/>
      <c r="D857" s="8"/>
      <c r="E857" s="12"/>
      <c r="F857" s="216" t="str">
        <f t="shared" si="26"/>
        <v>N/A</v>
      </c>
      <c r="G857" s="6"/>
      <c r="AA857" s="15" t="str">
        <f t="shared" si="27"/>
        <v/>
      </c>
      <c r="AB857" s="15" t="str">
        <f>IF(LEN($AA857)=0,"N",IF(LEN($AA857)&gt;1,"Error -- Availability entered in an incorrect format",IF($AA857='Control Panel'!$F$36,$AA857,IF($AA857='Control Panel'!$F$37,$AA857,IF($AA857='Control Panel'!$F$38,$AA857,IF($AA857='Control Panel'!$F$39,$AA857,IF($AA857='Control Panel'!$F$40,$AA857,IF($AA857='Control Panel'!$F$41,$AA857,"Error -- Availability entered in an incorrect format"))))))))</f>
        <v>N</v>
      </c>
    </row>
    <row r="858" spans="1:28" s="15" customFormat="1" x14ac:dyDescent="0.25">
      <c r="A858" s="7">
        <v>846</v>
      </c>
      <c r="B858" s="6"/>
      <c r="C858" s="12"/>
      <c r="D858" s="8"/>
      <c r="E858" s="12"/>
      <c r="F858" s="216" t="str">
        <f t="shared" si="26"/>
        <v>N/A</v>
      </c>
      <c r="G858" s="6"/>
      <c r="AA858" s="15" t="str">
        <f t="shared" si="27"/>
        <v/>
      </c>
      <c r="AB858" s="15" t="str">
        <f>IF(LEN($AA858)=0,"N",IF(LEN($AA858)&gt;1,"Error -- Availability entered in an incorrect format",IF($AA858='Control Panel'!$F$36,$AA858,IF($AA858='Control Panel'!$F$37,$AA858,IF($AA858='Control Panel'!$F$38,$AA858,IF($AA858='Control Panel'!$F$39,$AA858,IF($AA858='Control Panel'!$F$40,$AA858,IF($AA858='Control Panel'!$F$41,$AA858,"Error -- Availability entered in an incorrect format"))))))))</f>
        <v>N</v>
      </c>
    </row>
    <row r="859" spans="1:28" s="15" customFormat="1" x14ac:dyDescent="0.25">
      <c r="A859" s="7">
        <v>847</v>
      </c>
      <c r="B859" s="6"/>
      <c r="C859" s="12"/>
      <c r="D859" s="8"/>
      <c r="E859" s="12"/>
      <c r="F859" s="216" t="str">
        <f t="shared" si="26"/>
        <v>N/A</v>
      </c>
      <c r="G859" s="6"/>
      <c r="AA859" s="15" t="str">
        <f t="shared" si="27"/>
        <v/>
      </c>
      <c r="AB859" s="15" t="str">
        <f>IF(LEN($AA859)=0,"N",IF(LEN($AA859)&gt;1,"Error -- Availability entered in an incorrect format",IF($AA859='Control Panel'!$F$36,$AA859,IF($AA859='Control Panel'!$F$37,$AA859,IF($AA859='Control Panel'!$F$38,$AA859,IF($AA859='Control Panel'!$F$39,$AA859,IF($AA859='Control Panel'!$F$40,$AA859,IF($AA859='Control Panel'!$F$41,$AA859,"Error -- Availability entered in an incorrect format"))))))))</f>
        <v>N</v>
      </c>
    </row>
    <row r="860" spans="1:28" s="15" customFormat="1" x14ac:dyDescent="0.25">
      <c r="A860" s="7">
        <v>848</v>
      </c>
      <c r="B860" s="6"/>
      <c r="C860" s="12"/>
      <c r="D860" s="8"/>
      <c r="E860" s="12"/>
      <c r="F860" s="216" t="str">
        <f t="shared" si="26"/>
        <v>N/A</v>
      </c>
      <c r="G860" s="6"/>
      <c r="AA860" s="15" t="str">
        <f t="shared" si="27"/>
        <v/>
      </c>
      <c r="AB860" s="15" t="str">
        <f>IF(LEN($AA860)=0,"N",IF(LEN($AA860)&gt;1,"Error -- Availability entered in an incorrect format",IF($AA860='Control Panel'!$F$36,$AA860,IF($AA860='Control Panel'!$F$37,$AA860,IF($AA860='Control Panel'!$F$38,$AA860,IF($AA860='Control Panel'!$F$39,$AA860,IF($AA860='Control Panel'!$F$40,$AA860,IF($AA860='Control Panel'!$F$41,$AA860,"Error -- Availability entered in an incorrect format"))))))))</f>
        <v>N</v>
      </c>
    </row>
    <row r="861" spans="1:28" s="15" customFormat="1" x14ac:dyDescent="0.25">
      <c r="A861" s="7">
        <v>849</v>
      </c>
      <c r="B861" s="6"/>
      <c r="C861" s="12"/>
      <c r="D861" s="8"/>
      <c r="E861" s="12"/>
      <c r="F861" s="216" t="str">
        <f t="shared" si="26"/>
        <v>N/A</v>
      </c>
      <c r="G861" s="6"/>
      <c r="AA861" s="15" t="str">
        <f t="shared" si="27"/>
        <v/>
      </c>
      <c r="AB861" s="15" t="str">
        <f>IF(LEN($AA861)=0,"N",IF(LEN($AA861)&gt;1,"Error -- Availability entered in an incorrect format",IF($AA861='Control Panel'!$F$36,$AA861,IF($AA861='Control Panel'!$F$37,$AA861,IF($AA861='Control Panel'!$F$38,$AA861,IF($AA861='Control Panel'!$F$39,$AA861,IF($AA861='Control Panel'!$F$40,$AA861,IF($AA861='Control Panel'!$F$41,$AA861,"Error -- Availability entered in an incorrect format"))))))))</f>
        <v>N</v>
      </c>
    </row>
    <row r="862" spans="1:28" s="15" customFormat="1" x14ac:dyDescent="0.25">
      <c r="A862" s="7">
        <v>850</v>
      </c>
      <c r="B862" s="6"/>
      <c r="C862" s="12"/>
      <c r="D862" s="8"/>
      <c r="E862" s="12"/>
      <c r="F862" s="216" t="str">
        <f t="shared" si="26"/>
        <v>N/A</v>
      </c>
      <c r="G862" s="6"/>
      <c r="AA862" s="15" t="str">
        <f t="shared" si="27"/>
        <v/>
      </c>
      <c r="AB862" s="15" t="str">
        <f>IF(LEN($AA862)=0,"N",IF(LEN($AA862)&gt;1,"Error -- Availability entered in an incorrect format",IF($AA862='Control Panel'!$F$36,$AA862,IF($AA862='Control Panel'!$F$37,$AA862,IF($AA862='Control Panel'!$F$38,$AA862,IF($AA862='Control Panel'!$F$39,$AA862,IF($AA862='Control Panel'!$F$40,$AA862,IF($AA862='Control Panel'!$F$41,$AA862,"Error -- Availability entered in an incorrect format"))))))))</f>
        <v>N</v>
      </c>
    </row>
    <row r="863" spans="1:28" s="15" customFormat="1" x14ac:dyDescent="0.25">
      <c r="A863" s="7">
        <v>851</v>
      </c>
      <c r="B863" s="6"/>
      <c r="C863" s="12"/>
      <c r="D863" s="8"/>
      <c r="E863" s="12"/>
      <c r="F863" s="216" t="str">
        <f t="shared" si="26"/>
        <v>N/A</v>
      </c>
      <c r="G863" s="6"/>
      <c r="AA863" s="15" t="str">
        <f t="shared" si="27"/>
        <v/>
      </c>
      <c r="AB863" s="15" t="str">
        <f>IF(LEN($AA863)=0,"N",IF(LEN($AA863)&gt;1,"Error -- Availability entered in an incorrect format",IF($AA863='Control Panel'!$F$36,$AA863,IF($AA863='Control Panel'!$F$37,$AA863,IF($AA863='Control Panel'!$F$38,$AA863,IF($AA863='Control Panel'!$F$39,$AA863,IF($AA863='Control Panel'!$F$40,$AA863,IF($AA863='Control Panel'!$F$41,$AA863,"Error -- Availability entered in an incorrect format"))))))))</f>
        <v>N</v>
      </c>
    </row>
    <row r="864" spans="1:28" s="15" customFormat="1" x14ac:dyDescent="0.25">
      <c r="A864" s="7">
        <v>852</v>
      </c>
      <c r="B864" s="6"/>
      <c r="C864" s="12"/>
      <c r="D864" s="8"/>
      <c r="E864" s="12"/>
      <c r="F864" s="216" t="str">
        <f t="shared" si="26"/>
        <v>N/A</v>
      </c>
      <c r="G864" s="6"/>
      <c r="AA864" s="15" t="str">
        <f t="shared" si="27"/>
        <v/>
      </c>
      <c r="AB864" s="15" t="str">
        <f>IF(LEN($AA864)=0,"N",IF(LEN($AA864)&gt;1,"Error -- Availability entered in an incorrect format",IF($AA864='Control Panel'!$F$36,$AA864,IF($AA864='Control Panel'!$F$37,$AA864,IF($AA864='Control Panel'!$F$38,$AA864,IF($AA864='Control Panel'!$F$39,$AA864,IF($AA864='Control Panel'!$F$40,$AA864,IF($AA864='Control Panel'!$F$41,$AA864,"Error -- Availability entered in an incorrect format"))))))))</f>
        <v>N</v>
      </c>
    </row>
    <row r="865" spans="1:28" s="15" customFormat="1" x14ac:dyDescent="0.25">
      <c r="A865" s="7">
        <v>853</v>
      </c>
      <c r="B865" s="6"/>
      <c r="C865" s="12"/>
      <c r="D865" s="8"/>
      <c r="E865" s="12"/>
      <c r="F865" s="216" t="str">
        <f t="shared" si="26"/>
        <v>N/A</v>
      </c>
      <c r="G865" s="6"/>
      <c r="AA865" s="15" t="str">
        <f t="shared" si="27"/>
        <v/>
      </c>
      <c r="AB865" s="15" t="str">
        <f>IF(LEN($AA865)=0,"N",IF(LEN($AA865)&gt;1,"Error -- Availability entered in an incorrect format",IF($AA865='Control Panel'!$F$36,$AA865,IF($AA865='Control Panel'!$F$37,$AA865,IF($AA865='Control Panel'!$F$38,$AA865,IF($AA865='Control Panel'!$F$39,$AA865,IF($AA865='Control Panel'!$F$40,$AA865,IF($AA865='Control Panel'!$F$41,$AA865,"Error -- Availability entered in an incorrect format"))))))))</f>
        <v>N</v>
      </c>
    </row>
    <row r="866" spans="1:28" s="15" customFormat="1" x14ac:dyDescent="0.25">
      <c r="A866" s="7">
        <v>854</v>
      </c>
      <c r="B866" s="6"/>
      <c r="C866" s="12"/>
      <c r="D866" s="8"/>
      <c r="E866" s="12"/>
      <c r="F866" s="216" t="str">
        <f t="shared" si="26"/>
        <v>N/A</v>
      </c>
      <c r="G866" s="6"/>
      <c r="AA866" s="15" t="str">
        <f t="shared" si="27"/>
        <v/>
      </c>
      <c r="AB866" s="15" t="str">
        <f>IF(LEN($AA866)=0,"N",IF(LEN($AA866)&gt;1,"Error -- Availability entered in an incorrect format",IF($AA866='Control Panel'!$F$36,$AA866,IF($AA866='Control Panel'!$F$37,$AA866,IF($AA866='Control Panel'!$F$38,$AA866,IF($AA866='Control Panel'!$F$39,$AA866,IF($AA866='Control Panel'!$F$40,$AA866,IF($AA866='Control Panel'!$F$41,$AA866,"Error -- Availability entered in an incorrect format"))))))))</f>
        <v>N</v>
      </c>
    </row>
    <row r="867" spans="1:28" s="15" customFormat="1" x14ac:dyDescent="0.25">
      <c r="A867" s="7">
        <v>855</v>
      </c>
      <c r="B867" s="6"/>
      <c r="C867" s="12"/>
      <c r="D867" s="8"/>
      <c r="E867" s="12"/>
      <c r="F867" s="216" t="str">
        <f t="shared" si="26"/>
        <v>N/A</v>
      </c>
      <c r="G867" s="6"/>
      <c r="AA867" s="15" t="str">
        <f t="shared" si="27"/>
        <v/>
      </c>
      <c r="AB867" s="15" t="str">
        <f>IF(LEN($AA867)=0,"N",IF(LEN($AA867)&gt;1,"Error -- Availability entered in an incorrect format",IF($AA867='Control Panel'!$F$36,$AA867,IF($AA867='Control Panel'!$F$37,$AA867,IF($AA867='Control Panel'!$F$38,$AA867,IF($AA867='Control Panel'!$F$39,$AA867,IF($AA867='Control Panel'!$F$40,$AA867,IF($AA867='Control Panel'!$F$41,$AA867,"Error -- Availability entered in an incorrect format"))))))))</f>
        <v>N</v>
      </c>
    </row>
    <row r="868" spans="1:28" s="15" customFormat="1" x14ac:dyDescent="0.25">
      <c r="A868" s="7">
        <v>856</v>
      </c>
      <c r="B868" s="6"/>
      <c r="C868" s="12"/>
      <c r="D868" s="8"/>
      <c r="E868" s="12"/>
      <c r="F868" s="216" t="str">
        <f t="shared" si="26"/>
        <v>N/A</v>
      </c>
      <c r="G868" s="6"/>
      <c r="AA868" s="15" t="str">
        <f t="shared" si="27"/>
        <v/>
      </c>
      <c r="AB868" s="15" t="str">
        <f>IF(LEN($AA868)=0,"N",IF(LEN($AA868)&gt;1,"Error -- Availability entered in an incorrect format",IF($AA868='Control Panel'!$F$36,$AA868,IF($AA868='Control Panel'!$F$37,$AA868,IF($AA868='Control Panel'!$F$38,$AA868,IF($AA868='Control Panel'!$F$39,$AA868,IF($AA868='Control Panel'!$F$40,$AA868,IF($AA868='Control Panel'!$F$41,$AA868,"Error -- Availability entered in an incorrect format"))))))))</f>
        <v>N</v>
      </c>
    </row>
    <row r="869" spans="1:28" s="15" customFormat="1" x14ac:dyDescent="0.25">
      <c r="A869" s="7">
        <v>857</v>
      </c>
      <c r="B869" s="6"/>
      <c r="C869" s="12"/>
      <c r="D869" s="8"/>
      <c r="E869" s="12"/>
      <c r="F869" s="216" t="str">
        <f t="shared" si="26"/>
        <v>N/A</v>
      </c>
      <c r="G869" s="6"/>
      <c r="AA869" s="15" t="str">
        <f t="shared" si="27"/>
        <v/>
      </c>
      <c r="AB869" s="15" t="str">
        <f>IF(LEN($AA869)=0,"N",IF(LEN($AA869)&gt;1,"Error -- Availability entered in an incorrect format",IF($AA869='Control Panel'!$F$36,$AA869,IF($AA869='Control Panel'!$F$37,$AA869,IF($AA869='Control Panel'!$F$38,$AA869,IF($AA869='Control Panel'!$F$39,$AA869,IF($AA869='Control Panel'!$F$40,$AA869,IF($AA869='Control Panel'!$F$41,$AA869,"Error -- Availability entered in an incorrect format"))))))))</f>
        <v>N</v>
      </c>
    </row>
    <row r="870" spans="1:28" s="15" customFormat="1" x14ac:dyDescent="0.25">
      <c r="A870" s="7">
        <v>858</v>
      </c>
      <c r="B870" s="6"/>
      <c r="C870" s="12"/>
      <c r="D870" s="8"/>
      <c r="E870" s="12"/>
      <c r="F870" s="216" t="str">
        <f t="shared" si="26"/>
        <v>N/A</v>
      </c>
      <c r="G870" s="6"/>
      <c r="AA870" s="15" t="str">
        <f t="shared" si="27"/>
        <v/>
      </c>
      <c r="AB870" s="15" t="str">
        <f>IF(LEN($AA870)=0,"N",IF(LEN($AA870)&gt;1,"Error -- Availability entered in an incorrect format",IF($AA870='Control Panel'!$F$36,$AA870,IF($AA870='Control Panel'!$F$37,$AA870,IF($AA870='Control Panel'!$F$38,$AA870,IF($AA870='Control Panel'!$F$39,$AA870,IF($AA870='Control Panel'!$F$40,$AA870,IF($AA870='Control Panel'!$F$41,$AA870,"Error -- Availability entered in an incorrect format"))))))))</f>
        <v>N</v>
      </c>
    </row>
    <row r="871" spans="1:28" s="15" customFormat="1" x14ac:dyDescent="0.25">
      <c r="A871" s="7">
        <v>859</v>
      </c>
      <c r="B871" s="6"/>
      <c r="C871" s="12"/>
      <c r="D871" s="8"/>
      <c r="E871" s="12"/>
      <c r="F871" s="216" t="str">
        <f t="shared" si="26"/>
        <v>N/A</v>
      </c>
      <c r="G871" s="6"/>
      <c r="AA871" s="15" t="str">
        <f t="shared" si="27"/>
        <v/>
      </c>
      <c r="AB871" s="15" t="str">
        <f>IF(LEN($AA871)=0,"N",IF(LEN($AA871)&gt;1,"Error -- Availability entered in an incorrect format",IF($AA871='Control Panel'!$F$36,$AA871,IF($AA871='Control Panel'!$F$37,$AA871,IF($AA871='Control Panel'!$F$38,$AA871,IF($AA871='Control Panel'!$F$39,$AA871,IF($AA871='Control Panel'!$F$40,$AA871,IF($AA871='Control Panel'!$F$41,$AA871,"Error -- Availability entered in an incorrect format"))))))))</f>
        <v>N</v>
      </c>
    </row>
    <row r="872" spans="1:28" s="15" customFormat="1" x14ac:dyDescent="0.25">
      <c r="A872" s="7">
        <v>860</v>
      </c>
      <c r="B872" s="6"/>
      <c r="C872" s="12"/>
      <c r="D872" s="8"/>
      <c r="E872" s="12"/>
      <c r="F872" s="216" t="str">
        <f t="shared" si="26"/>
        <v>N/A</v>
      </c>
      <c r="G872" s="6"/>
      <c r="AA872" s="15" t="str">
        <f t="shared" si="27"/>
        <v/>
      </c>
      <c r="AB872" s="15" t="str">
        <f>IF(LEN($AA872)=0,"N",IF(LEN($AA872)&gt;1,"Error -- Availability entered in an incorrect format",IF($AA872='Control Panel'!$F$36,$AA872,IF($AA872='Control Panel'!$F$37,$AA872,IF($AA872='Control Panel'!$F$38,$AA872,IF($AA872='Control Panel'!$F$39,$AA872,IF($AA872='Control Panel'!$F$40,$AA872,IF($AA872='Control Panel'!$F$41,$AA872,"Error -- Availability entered in an incorrect format"))))))))</f>
        <v>N</v>
      </c>
    </row>
    <row r="873" spans="1:28" s="15" customFormat="1" x14ac:dyDescent="0.25">
      <c r="A873" s="7">
        <v>861</v>
      </c>
      <c r="B873" s="6"/>
      <c r="C873" s="12"/>
      <c r="D873" s="8"/>
      <c r="E873" s="12"/>
      <c r="F873" s="216" t="str">
        <f t="shared" si="26"/>
        <v>N/A</v>
      </c>
      <c r="G873" s="6"/>
      <c r="AA873" s="15" t="str">
        <f t="shared" si="27"/>
        <v/>
      </c>
      <c r="AB873" s="15" t="str">
        <f>IF(LEN($AA873)=0,"N",IF(LEN($AA873)&gt;1,"Error -- Availability entered in an incorrect format",IF($AA873='Control Panel'!$F$36,$AA873,IF($AA873='Control Panel'!$F$37,$AA873,IF($AA873='Control Panel'!$F$38,$AA873,IF($AA873='Control Panel'!$F$39,$AA873,IF($AA873='Control Panel'!$F$40,$AA873,IF($AA873='Control Panel'!$F$41,$AA873,"Error -- Availability entered in an incorrect format"))))))))</f>
        <v>N</v>
      </c>
    </row>
    <row r="874" spans="1:28" s="15" customFormat="1" x14ac:dyDescent="0.25">
      <c r="A874" s="7">
        <v>862</v>
      </c>
      <c r="B874" s="6"/>
      <c r="C874" s="12"/>
      <c r="D874" s="8"/>
      <c r="E874" s="12"/>
      <c r="F874" s="216" t="str">
        <f t="shared" si="26"/>
        <v>N/A</v>
      </c>
      <c r="G874" s="6"/>
      <c r="AA874" s="15" t="str">
        <f t="shared" si="27"/>
        <v/>
      </c>
      <c r="AB874" s="15" t="str">
        <f>IF(LEN($AA874)=0,"N",IF(LEN($AA874)&gt;1,"Error -- Availability entered in an incorrect format",IF($AA874='Control Panel'!$F$36,$AA874,IF($AA874='Control Panel'!$F$37,$AA874,IF($AA874='Control Panel'!$F$38,$AA874,IF($AA874='Control Panel'!$F$39,$AA874,IF($AA874='Control Panel'!$F$40,$AA874,IF($AA874='Control Panel'!$F$41,$AA874,"Error -- Availability entered in an incorrect format"))))))))</f>
        <v>N</v>
      </c>
    </row>
    <row r="875" spans="1:28" s="15" customFormat="1" x14ac:dyDescent="0.25">
      <c r="A875" s="7">
        <v>863</v>
      </c>
      <c r="B875" s="6"/>
      <c r="C875" s="12"/>
      <c r="D875" s="8"/>
      <c r="E875" s="12"/>
      <c r="F875" s="216" t="str">
        <f t="shared" si="26"/>
        <v>N/A</v>
      </c>
      <c r="G875" s="6"/>
      <c r="AA875" s="15" t="str">
        <f t="shared" si="27"/>
        <v/>
      </c>
      <c r="AB875" s="15" t="str">
        <f>IF(LEN($AA875)=0,"N",IF(LEN($AA875)&gt;1,"Error -- Availability entered in an incorrect format",IF($AA875='Control Panel'!$F$36,$AA875,IF($AA875='Control Panel'!$F$37,$AA875,IF($AA875='Control Panel'!$F$38,$AA875,IF($AA875='Control Panel'!$F$39,$AA875,IF($AA875='Control Panel'!$F$40,$AA875,IF($AA875='Control Panel'!$F$41,$AA875,"Error -- Availability entered in an incorrect format"))))))))</f>
        <v>N</v>
      </c>
    </row>
    <row r="876" spans="1:28" s="15" customFormat="1" x14ac:dyDescent="0.25">
      <c r="A876" s="7">
        <v>864</v>
      </c>
      <c r="B876" s="6"/>
      <c r="C876" s="12"/>
      <c r="D876" s="8"/>
      <c r="E876" s="12"/>
      <c r="F876" s="216" t="str">
        <f t="shared" si="26"/>
        <v>N/A</v>
      </c>
      <c r="G876" s="6"/>
      <c r="AA876" s="15" t="str">
        <f t="shared" si="27"/>
        <v/>
      </c>
      <c r="AB876" s="15" t="str">
        <f>IF(LEN($AA876)=0,"N",IF(LEN($AA876)&gt;1,"Error -- Availability entered in an incorrect format",IF($AA876='Control Panel'!$F$36,$AA876,IF($AA876='Control Panel'!$F$37,$AA876,IF($AA876='Control Panel'!$F$38,$AA876,IF($AA876='Control Panel'!$F$39,$AA876,IF($AA876='Control Panel'!$F$40,$AA876,IF($AA876='Control Panel'!$F$41,$AA876,"Error -- Availability entered in an incorrect format"))))))))</f>
        <v>N</v>
      </c>
    </row>
    <row r="877" spans="1:28" s="15" customFormat="1" x14ac:dyDescent="0.25">
      <c r="A877" s="7">
        <v>865</v>
      </c>
      <c r="B877" s="6"/>
      <c r="C877" s="12"/>
      <c r="D877" s="8"/>
      <c r="E877" s="12"/>
      <c r="F877" s="216" t="str">
        <f t="shared" si="26"/>
        <v>N/A</v>
      </c>
      <c r="G877" s="6"/>
      <c r="AA877" s="15" t="str">
        <f t="shared" si="27"/>
        <v/>
      </c>
      <c r="AB877" s="15" t="str">
        <f>IF(LEN($AA877)=0,"N",IF(LEN($AA877)&gt;1,"Error -- Availability entered in an incorrect format",IF($AA877='Control Panel'!$F$36,$AA877,IF($AA877='Control Panel'!$F$37,$AA877,IF($AA877='Control Panel'!$F$38,$AA877,IF($AA877='Control Panel'!$F$39,$AA877,IF($AA877='Control Panel'!$F$40,$AA877,IF($AA877='Control Panel'!$F$41,$AA877,"Error -- Availability entered in an incorrect format"))))))))</f>
        <v>N</v>
      </c>
    </row>
    <row r="878" spans="1:28" s="15" customFormat="1" x14ac:dyDescent="0.25">
      <c r="A878" s="7">
        <v>866</v>
      </c>
      <c r="B878" s="6"/>
      <c r="C878" s="12"/>
      <c r="D878" s="8"/>
      <c r="E878" s="12"/>
      <c r="F878" s="216" t="str">
        <f t="shared" si="26"/>
        <v>N/A</v>
      </c>
      <c r="G878" s="6"/>
      <c r="AA878" s="15" t="str">
        <f t="shared" si="27"/>
        <v/>
      </c>
      <c r="AB878" s="15" t="str">
        <f>IF(LEN($AA878)=0,"N",IF(LEN($AA878)&gt;1,"Error -- Availability entered in an incorrect format",IF($AA878='Control Panel'!$F$36,$AA878,IF($AA878='Control Panel'!$F$37,$AA878,IF($AA878='Control Panel'!$F$38,$AA878,IF($AA878='Control Panel'!$F$39,$AA878,IF($AA878='Control Panel'!$F$40,$AA878,IF($AA878='Control Panel'!$F$41,$AA878,"Error -- Availability entered in an incorrect format"))))))))</f>
        <v>N</v>
      </c>
    </row>
    <row r="879" spans="1:28" s="15" customFormat="1" x14ac:dyDescent="0.25">
      <c r="A879" s="7">
        <v>867</v>
      </c>
      <c r="B879" s="6"/>
      <c r="C879" s="12"/>
      <c r="D879" s="8"/>
      <c r="E879" s="12"/>
      <c r="F879" s="216" t="str">
        <f t="shared" si="26"/>
        <v>N/A</v>
      </c>
      <c r="G879" s="6"/>
      <c r="AA879" s="15" t="str">
        <f t="shared" si="27"/>
        <v/>
      </c>
      <c r="AB879" s="15" t="str">
        <f>IF(LEN($AA879)=0,"N",IF(LEN($AA879)&gt;1,"Error -- Availability entered in an incorrect format",IF($AA879='Control Panel'!$F$36,$AA879,IF($AA879='Control Panel'!$F$37,$AA879,IF($AA879='Control Panel'!$F$38,$AA879,IF($AA879='Control Panel'!$F$39,$AA879,IF($AA879='Control Panel'!$F$40,$AA879,IF($AA879='Control Panel'!$F$41,$AA879,"Error -- Availability entered in an incorrect format"))))))))</f>
        <v>N</v>
      </c>
    </row>
    <row r="880" spans="1:28" s="15" customFormat="1" x14ac:dyDescent="0.25">
      <c r="A880" s="7">
        <v>868</v>
      </c>
      <c r="B880" s="6"/>
      <c r="C880" s="12"/>
      <c r="D880" s="8"/>
      <c r="E880" s="12"/>
      <c r="F880" s="216" t="str">
        <f t="shared" si="26"/>
        <v>N/A</v>
      </c>
      <c r="G880" s="6"/>
      <c r="AA880" s="15" t="str">
        <f t="shared" si="27"/>
        <v/>
      </c>
      <c r="AB880" s="15" t="str">
        <f>IF(LEN($AA880)=0,"N",IF(LEN($AA880)&gt;1,"Error -- Availability entered in an incorrect format",IF($AA880='Control Panel'!$F$36,$AA880,IF($AA880='Control Panel'!$F$37,$AA880,IF($AA880='Control Panel'!$F$38,$AA880,IF($AA880='Control Panel'!$F$39,$AA880,IF($AA880='Control Panel'!$F$40,$AA880,IF($AA880='Control Panel'!$F$41,$AA880,"Error -- Availability entered in an incorrect format"))))))))</f>
        <v>N</v>
      </c>
    </row>
    <row r="881" spans="1:28" s="15" customFormat="1" x14ac:dyDescent="0.25">
      <c r="A881" s="7">
        <v>869</v>
      </c>
      <c r="B881" s="6"/>
      <c r="C881" s="12"/>
      <c r="D881" s="8"/>
      <c r="E881" s="12"/>
      <c r="F881" s="216" t="str">
        <f t="shared" si="26"/>
        <v>N/A</v>
      </c>
      <c r="G881" s="6"/>
      <c r="AA881" s="15" t="str">
        <f t="shared" si="27"/>
        <v/>
      </c>
      <c r="AB881" s="15" t="str">
        <f>IF(LEN($AA881)=0,"N",IF(LEN($AA881)&gt;1,"Error -- Availability entered in an incorrect format",IF($AA881='Control Panel'!$F$36,$AA881,IF($AA881='Control Panel'!$F$37,$AA881,IF($AA881='Control Panel'!$F$38,$AA881,IF($AA881='Control Panel'!$F$39,$AA881,IF($AA881='Control Panel'!$F$40,$AA881,IF($AA881='Control Panel'!$F$41,$AA881,"Error -- Availability entered in an incorrect format"))))))))</f>
        <v>N</v>
      </c>
    </row>
    <row r="882" spans="1:28" s="15" customFormat="1" x14ac:dyDescent="0.25">
      <c r="A882" s="7">
        <v>870</v>
      </c>
      <c r="B882" s="6"/>
      <c r="C882" s="12"/>
      <c r="D882" s="8"/>
      <c r="E882" s="12"/>
      <c r="F882" s="216" t="str">
        <f t="shared" si="26"/>
        <v>N/A</v>
      </c>
      <c r="G882" s="6"/>
      <c r="AA882" s="15" t="str">
        <f t="shared" si="27"/>
        <v/>
      </c>
      <c r="AB882" s="15" t="str">
        <f>IF(LEN($AA882)=0,"N",IF(LEN($AA882)&gt;1,"Error -- Availability entered in an incorrect format",IF($AA882='Control Panel'!$F$36,$AA882,IF($AA882='Control Panel'!$F$37,$AA882,IF($AA882='Control Panel'!$F$38,$AA882,IF($AA882='Control Panel'!$F$39,$AA882,IF($AA882='Control Panel'!$F$40,$AA882,IF($AA882='Control Panel'!$F$41,$AA882,"Error -- Availability entered in an incorrect format"))))))))</f>
        <v>N</v>
      </c>
    </row>
    <row r="883" spans="1:28" s="15" customFormat="1" x14ac:dyDescent="0.25">
      <c r="A883" s="7">
        <v>871</v>
      </c>
      <c r="B883" s="6"/>
      <c r="C883" s="12"/>
      <c r="D883" s="8"/>
      <c r="E883" s="12"/>
      <c r="F883" s="216" t="str">
        <f t="shared" si="26"/>
        <v>N/A</v>
      </c>
      <c r="G883" s="6"/>
      <c r="AA883" s="15" t="str">
        <f t="shared" si="27"/>
        <v/>
      </c>
      <c r="AB883" s="15" t="str">
        <f>IF(LEN($AA883)=0,"N",IF(LEN($AA883)&gt;1,"Error -- Availability entered in an incorrect format",IF($AA883='Control Panel'!$F$36,$AA883,IF($AA883='Control Panel'!$F$37,$AA883,IF($AA883='Control Panel'!$F$38,$AA883,IF($AA883='Control Panel'!$F$39,$AA883,IF($AA883='Control Panel'!$F$40,$AA883,IF($AA883='Control Panel'!$F$41,$AA883,"Error -- Availability entered in an incorrect format"))))))))</f>
        <v>N</v>
      </c>
    </row>
    <row r="884" spans="1:28" s="15" customFormat="1" x14ac:dyDescent="0.25">
      <c r="A884" s="7">
        <v>872</v>
      </c>
      <c r="B884" s="6"/>
      <c r="C884" s="12"/>
      <c r="D884" s="8"/>
      <c r="E884" s="12"/>
      <c r="F884" s="216" t="str">
        <f t="shared" si="26"/>
        <v>N/A</v>
      </c>
      <c r="G884" s="6"/>
      <c r="AA884" s="15" t="str">
        <f t="shared" si="27"/>
        <v/>
      </c>
      <c r="AB884" s="15" t="str">
        <f>IF(LEN($AA884)=0,"N",IF(LEN($AA884)&gt;1,"Error -- Availability entered in an incorrect format",IF($AA884='Control Panel'!$F$36,$AA884,IF($AA884='Control Panel'!$F$37,$AA884,IF($AA884='Control Panel'!$F$38,$AA884,IF($AA884='Control Panel'!$F$39,$AA884,IF($AA884='Control Panel'!$F$40,$AA884,IF($AA884='Control Panel'!$F$41,$AA884,"Error -- Availability entered in an incorrect format"))))))))</f>
        <v>N</v>
      </c>
    </row>
    <row r="885" spans="1:28" s="15" customFormat="1" x14ac:dyDescent="0.25">
      <c r="A885" s="7">
        <v>873</v>
      </c>
      <c r="B885" s="6"/>
      <c r="C885" s="12"/>
      <c r="D885" s="8"/>
      <c r="E885" s="12"/>
      <c r="F885" s="216" t="str">
        <f t="shared" si="26"/>
        <v>N/A</v>
      </c>
      <c r="G885" s="6"/>
      <c r="AA885" s="15" t="str">
        <f t="shared" si="27"/>
        <v/>
      </c>
      <c r="AB885" s="15" t="str">
        <f>IF(LEN($AA885)=0,"N",IF(LEN($AA885)&gt;1,"Error -- Availability entered in an incorrect format",IF($AA885='Control Panel'!$F$36,$AA885,IF($AA885='Control Panel'!$F$37,$AA885,IF($AA885='Control Panel'!$F$38,$AA885,IF($AA885='Control Panel'!$F$39,$AA885,IF($AA885='Control Panel'!$F$40,$AA885,IF($AA885='Control Panel'!$F$41,$AA885,"Error -- Availability entered in an incorrect format"))))))))</f>
        <v>N</v>
      </c>
    </row>
    <row r="886" spans="1:28" s="15" customFormat="1" x14ac:dyDescent="0.25">
      <c r="A886" s="7">
        <v>874</v>
      </c>
      <c r="B886" s="6"/>
      <c r="C886" s="12"/>
      <c r="D886" s="8"/>
      <c r="E886" s="12"/>
      <c r="F886" s="216" t="str">
        <f t="shared" si="26"/>
        <v>N/A</v>
      </c>
      <c r="G886" s="6"/>
      <c r="AA886" s="15" t="str">
        <f t="shared" si="27"/>
        <v/>
      </c>
      <c r="AB886" s="15" t="str">
        <f>IF(LEN($AA886)=0,"N",IF(LEN($AA886)&gt;1,"Error -- Availability entered in an incorrect format",IF($AA886='Control Panel'!$F$36,$AA886,IF($AA886='Control Panel'!$F$37,$AA886,IF($AA886='Control Panel'!$F$38,$AA886,IF($AA886='Control Panel'!$F$39,$AA886,IF($AA886='Control Panel'!$F$40,$AA886,IF($AA886='Control Panel'!$F$41,$AA886,"Error -- Availability entered in an incorrect format"))))))))</f>
        <v>N</v>
      </c>
    </row>
    <row r="887" spans="1:28" s="15" customFormat="1" x14ac:dyDescent="0.25">
      <c r="A887" s="7">
        <v>875</v>
      </c>
      <c r="B887" s="6"/>
      <c r="C887" s="12"/>
      <c r="D887" s="8"/>
      <c r="E887" s="12"/>
      <c r="F887" s="216" t="str">
        <f t="shared" si="26"/>
        <v>N/A</v>
      </c>
      <c r="G887" s="6"/>
      <c r="AA887" s="15" t="str">
        <f t="shared" si="27"/>
        <v/>
      </c>
      <c r="AB887" s="15" t="str">
        <f>IF(LEN($AA887)=0,"N",IF(LEN($AA887)&gt;1,"Error -- Availability entered in an incorrect format",IF($AA887='Control Panel'!$F$36,$AA887,IF($AA887='Control Panel'!$F$37,$AA887,IF($AA887='Control Panel'!$F$38,$AA887,IF($AA887='Control Panel'!$F$39,$AA887,IF($AA887='Control Panel'!$F$40,$AA887,IF($AA887='Control Panel'!$F$41,$AA887,"Error -- Availability entered in an incorrect format"))))))))</f>
        <v>N</v>
      </c>
    </row>
    <row r="888" spans="1:28" s="15" customFormat="1" x14ac:dyDescent="0.25">
      <c r="A888" s="7">
        <v>876</v>
      </c>
      <c r="B888" s="6"/>
      <c r="C888" s="12"/>
      <c r="D888" s="8"/>
      <c r="E888" s="12"/>
      <c r="F888" s="216" t="str">
        <f t="shared" si="26"/>
        <v>N/A</v>
      </c>
      <c r="G888" s="6"/>
      <c r="AA888" s="15" t="str">
        <f t="shared" si="27"/>
        <v/>
      </c>
      <c r="AB888" s="15" t="str">
        <f>IF(LEN($AA888)=0,"N",IF(LEN($AA888)&gt;1,"Error -- Availability entered in an incorrect format",IF($AA888='Control Panel'!$F$36,$AA888,IF($AA888='Control Panel'!$F$37,$AA888,IF($AA888='Control Panel'!$F$38,$AA888,IF($AA888='Control Panel'!$F$39,$AA888,IF($AA888='Control Panel'!$F$40,$AA888,IF($AA888='Control Panel'!$F$41,$AA888,"Error -- Availability entered in an incorrect format"))))))))</f>
        <v>N</v>
      </c>
    </row>
    <row r="889" spans="1:28" s="15" customFormat="1" x14ac:dyDescent="0.25">
      <c r="A889" s="7">
        <v>877</v>
      </c>
      <c r="B889" s="6"/>
      <c r="C889" s="12"/>
      <c r="D889" s="8"/>
      <c r="E889" s="12"/>
      <c r="F889" s="216" t="str">
        <f t="shared" si="26"/>
        <v>N/A</v>
      </c>
      <c r="G889" s="6"/>
      <c r="AA889" s="15" t="str">
        <f t="shared" si="27"/>
        <v/>
      </c>
      <c r="AB889" s="15" t="str">
        <f>IF(LEN($AA889)=0,"N",IF(LEN($AA889)&gt;1,"Error -- Availability entered in an incorrect format",IF($AA889='Control Panel'!$F$36,$AA889,IF($AA889='Control Panel'!$F$37,$AA889,IF($AA889='Control Panel'!$F$38,$AA889,IF($AA889='Control Panel'!$F$39,$AA889,IF($AA889='Control Panel'!$F$40,$AA889,IF($AA889='Control Panel'!$F$41,$AA889,"Error -- Availability entered in an incorrect format"))))))))</f>
        <v>N</v>
      </c>
    </row>
    <row r="890" spans="1:28" s="15" customFormat="1" x14ac:dyDescent="0.25">
      <c r="A890" s="7">
        <v>878</v>
      </c>
      <c r="B890" s="6"/>
      <c r="C890" s="12"/>
      <c r="D890" s="8"/>
      <c r="E890" s="12"/>
      <c r="F890" s="216" t="str">
        <f t="shared" si="26"/>
        <v>N/A</v>
      </c>
      <c r="G890" s="6"/>
      <c r="AA890" s="15" t="str">
        <f t="shared" si="27"/>
        <v/>
      </c>
      <c r="AB890" s="15" t="str">
        <f>IF(LEN($AA890)=0,"N",IF(LEN($AA890)&gt;1,"Error -- Availability entered in an incorrect format",IF($AA890='Control Panel'!$F$36,$AA890,IF($AA890='Control Panel'!$F$37,$AA890,IF($AA890='Control Panel'!$F$38,$AA890,IF($AA890='Control Panel'!$F$39,$AA890,IF($AA890='Control Panel'!$F$40,$AA890,IF($AA890='Control Panel'!$F$41,$AA890,"Error -- Availability entered in an incorrect format"))))))))</f>
        <v>N</v>
      </c>
    </row>
    <row r="891" spans="1:28" s="15" customFormat="1" x14ac:dyDescent="0.25">
      <c r="A891" s="7">
        <v>879</v>
      </c>
      <c r="B891" s="6"/>
      <c r="C891" s="12"/>
      <c r="D891" s="8"/>
      <c r="E891" s="12"/>
      <c r="F891" s="216" t="str">
        <f t="shared" si="26"/>
        <v>N/A</v>
      </c>
      <c r="G891" s="6"/>
      <c r="AA891" s="15" t="str">
        <f t="shared" si="27"/>
        <v/>
      </c>
      <c r="AB891" s="15" t="str">
        <f>IF(LEN($AA891)=0,"N",IF(LEN($AA891)&gt;1,"Error -- Availability entered in an incorrect format",IF($AA891='Control Panel'!$F$36,$AA891,IF($AA891='Control Panel'!$F$37,$AA891,IF($AA891='Control Panel'!$F$38,$AA891,IF($AA891='Control Panel'!$F$39,$AA891,IF($AA891='Control Panel'!$F$40,$AA891,IF($AA891='Control Panel'!$F$41,$AA891,"Error -- Availability entered in an incorrect format"))))))))</f>
        <v>N</v>
      </c>
    </row>
    <row r="892" spans="1:28" s="15" customFormat="1" x14ac:dyDescent="0.25">
      <c r="A892" s="7">
        <v>880</v>
      </c>
      <c r="B892" s="6"/>
      <c r="C892" s="12"/>
      <c r="D892" s="8"/>
      <c r="E892" s="12"/>
      <c r="F892" s="216" t="str">
        <f t="shared" si="26"/>
        <v>N/A</v>
      </c>
      <c r="G892" s="6"/>
      <c r="AA892" s="15" t="str">
        <f t="shared" si="27"/>
        <v/>
      </c>
      <c r="AB892" s="15" t="str">
        <f>IF(LEN($AA892)=0,"N",IF(LEN($AA892)&gt;1,"Error -- Availability entered in an incorrect format",IF($AA892='Control Panel'!$F$36,$AA892,IF($AA892='Control Panel'!$F$37,$AA892,IF($AA892='Control Panel'!$F$38,$AA892,IF($AA892='Control Panel'!$F$39,$AA892,IF($AA892='Control Panel'!$F$40,$AA892,IF($AA892='Control Panel'!$F$41,$AA892,"Error -- Availability entered in an incorrect format"))))))))</f>
        <v>N</v>
      </c>
    </row>
    <row r="893" spans="1:28" s="15" customFormat="1" x14ac:dyDescent="0.25">
      <c r="A893" s="7">
        <v>881</v>
      </c>
      <c r="B893" s="6"/>
      <c r="C893" s="12"/>
      <c r="D893" s="8"/>
      <c r="E893" s="12"/>
      <c r="F893" s="216" t="str">
        <f t="shared" si="26"/>
        <v>N/A</v>
      </c>
      <c r="G893" s="6"/>
      <c r="AA893" s="15" t="str">
        <f t="shared" si="27"/>
        <v/>
      </c>
      <c r="AB893" s="15" t="str">
        <f>IF(LEN($AA893)=0,"N",IF(LEN($AA893)&gt;1,"Error -- Availability entered in an incorrect format",IF($AA893='Control Panel'!$F$36,$AA893,IF($AA893='Control Panel'!$F$37,$AA893,IF($AA893='Control Panel'!$F$38,$AA893,IF($AA893='Control Panel'!$F$39,$AA893,IF($AA893='Control Panel'!$F$40,$AA893,IF($AA893='Control Panel'!$F$41,$AA893,"Error -- Availability entered in an incorrect format"))))))))</f>
        <v>N</v>
      </c>
    </row>
    <row r="894" spans="1:28" s="15" customFormat="1" x14ac:dyDescent="0.25">
      <c r="A894" s="7">
        <v>882</v>
      </c>
      <c r="B894" s="6"/>
      <c r="C894" s="12"/>
      <c r="D894" s="8"/>
      <c r="E894" s="12"/>
      <c r="F894" s="216" t="str">
        <f t="shared" si="26"/>
        <v>N/A</v>
      </c>
      <c r="G894" s="6"/>
      <c r="AA894" s="15" t="str">
        <f t="shared" si="27"/>
        <v/>
      </c>
      <c r="AB894" s="15" t="str">
        <f>IF(LEN($AA894)=0,"N",IF(LEN($AA894)&gt;1,"Error -- Availability entered in an incorrect format",IF($AA894='Control Panel'!$F$36,$AA894,IF($AA894='Control Panel'!$F$37,$AA894,IF($AA894='Control Panel'!$F$38,$AA894,IF($AA894='Control Panel'!$F$39,$AA894,IF($AA894='Control Panel'!$F$40,$AA894,IF($AA894='Control Panel'!$F$41,$AA894,"Error -- Availability entered in an incorrect format"))))))))</f>
        <v>N</v>
      </c>
    </row>
    <row r="895" spans="1:28" s="15" customFormat="1" x14ac:dyDescent="0.25">
      <c r="A895" s="7">
        <v>883</v>
      </c>
      <c r="B895" s="6"/>
      <c r="C895" s="12"/>
      <c r="D895" s="8"/>
      <c r="E895" s="12"/>
      <c r="F895" s="216" t="str">
        <f t="shared" si="26"/>
        <v>N/A</v>
      </c>
      <c r="G895" s="6"/>
      <c r="AA895" s="15" t="str">
        <f t="shared" si="27"/>
        <v/>
      </c>
      <c r="AB895" s="15" t="str">
        <f>IF(LEN($AA895)=0,"N",IF(LEN($AA895)&gt;1,"Error -- Availability entered in an incorrect format",IF($AA895='Control Panel'!$F$36,$AA895,IF($AA895='Control Panel'!$F$37,$AA895,IF($AA895='Control Panel'!$F$38,$AA895,IF($AA895='Control Panel'!$F$39,$AA895,IF($AA895='Control Panel'!$F$40,$AA895,IF($AA895='Control Panel'!$F$41,$AA895,"Error -- Availability entered in an incorrect format"))))))))</f>
        <v>N</v>
      </c>
    </row>
    <row r="896" spans="1:28" s="15" customFormat="1" x14ac:dyDescent="0.25">
      <c r="A896" s="7">
        <v>884</v>
      </c>
      <c r="B896" s="6"/>
      <c r="C896" s="12"/>
      <c r="D896" s="8"/>
      <c r="E896" s="12"/>
      <c r="F896" s="216" t="str">
        <f t="shared" si="26"/>
        <v>N/A</v>
      </c>
      <c r="G896" s="6"/>
      <c r="AA896" s="15" t="str">
        <f t="shared" si="27"/>
        <v/>
      </c>
      <c r="AB896" s="15" t="str">
        <f>IF(LEN($AA896)=0,"N",IF(LEN($AA896)&gt;1,"Error -- Availability entered in an incorrect format",IF($AA896='Control Panel'!$F$36,$AA896,IF($AA896='Control Panel'!$F$37,$AA896,IF($AA896='Control Panel'!$F$38,$AA896,IF($AA896='Control Panel'!$F$39,$AA896,IF($AA896='Control Panel'!$F$40,$AA896,IF($AA896='Control Panel'!$F$41,$AA896,"Error -- Availability entered in an incorrect format"))))))))</f>
        <v>N</v>
      </c>
    </row>
    <row r="897" spans="1:28" s="15" customFormat="1" x14ac:dyDescent="0.25">
      <c r="A897" s="7">
        <v>885</v>
      </c>
      <c r="B897" s="6"/>
      <c r="C897" s="12"/>
      <c r="D897" s="8"/>
      <c r="E897" s="12"/>
      <c r="F897" s="216" t="str">
        <f t="shared" si="26"/>
        <v>N/A</v>
      </c>
      <c r="G897" s="6"/>
      <c r="AA897" s="15" t="str">
        <f t="shared" si="27"/>
        <v/>
      </c>
      <c r="AB897" s="15" t="str">
        <f>IF(LEN($AA897)=0,"N",IF(LEN($AA897)&gt;1,"Error -- Availability entered in an incorrect format",IF($AA897='Control Panel'!$F$36,$AA897,IF($AA897='Control Panel'!$F$37,$AA897,IF($AA897='Control Panel'!$F$38,$AA897,IF($AA897='Control Panel'!$F$39,$AA897,IF($AA897='Control Panel'!$F$40,$AA897,IF($AA897='Control Panel'!$F$41,$AA897,"Error -- Availability entered in an incorrect format"))))))))</f>
        <v>N</v>
      </c>
    </row>
    <row r="898" spans="1:28" s="15" customFormat="1" x14ac:dyDescent="0.25">
      <c r="A898" s="7">
        <v>886</v>
      </c>
      <c r="B898" s="6"/>
      <c r="C898" s="12"/>
      <c r="D898" s="8"/>
      <c r="E898" s="12"/>
      <c r="F898" s="216" t="str">
        <f t="shared" si="26"/>
        <v>N/A</v>
      </c>
      <c r="G898" s="6"/>
      <c r="AA898" s="15" t="str">
        <f t="shared" si="27"/>
        <v/>
      </c>
      <c r="AB898" s="15" t="str">
        <f>IF(LEN($AA898)=0,"N",IF(LEN($AA898)&gt;1,"Error -- Availability entered in an incorrect format",IF($AA898='Control Panel'!$F$36,$AA898,IF($AA898='Control Panel'!$F$37,$AA898,IF($AA898='Control Panel'!$F$38,$AA898,IF($AA898='Control Panel'!$F$39,$AA898,IF($AA898='Control Panel'!$F$40,$AA898,IF($AA898='Control Panel'!$F$41,$AA898,"Error -- Availability entered in an incorrect format"))))))))</f>
        <v>N</v>
      </c>
    </row>
    <row r="899" spans="1:28" s="15" customFormat="1" x14ac:dyDescent="0.25">
      <c r="A899" s="7">
        <v>887</v>
      </c>
      <c r="B899" s="6"/>
      <c r="C899" s="12"/>
      <c r="D899" s="8"/>
      <c r="E899" s="12"/>
      <c r="F899" s="216" t="str">
        <f t="shared" si="26"/>
        <v>N/A</v>
      </c>
      <c r="G899" s="6"/>
      <c r="AA899" s="15" t="str">
        <f t="shared" si="27"/>
        <v/>
      </c>
      <c r="AB899" s="15" t="str">
        <f>IF(LEN($AA899)=0,"N",IF(LEN($AA899)&gt;1,"Error -- Availability entered in an incorrect format",IF($AA899='Control Panel'!$F$36,$AA899,IF($AA899='Control Panel'!$F$37,$AA899,IF($AA899='Control Panel'!$F$38,$AA899,IF($AA899='Control Panel'!$F$39,$AA899,IF($AA899='Control Panel'!$F$40,$AA899,IF($AA899='Control Panel'!$F$41,$AA899,"Error -- Availability entered in an incorrect format"))))))))</f>
        <v>N</v>
      </c>
    </row>
    <row r="900" spans="1:28" s="15" customFormat="1" x14ac:dyDescent="0.25">
      <c r="A900" s="7">
        <v>888</v>
      </c>
      <c r="B900" s="6"/>
      <c r="C900" s="12"/>
      <c r="D900" s="8"/>
      <c r="E900" s="12"/>
      <c r="F900" s="216" t="str">
        <f t="shared" si="26"/>
        <v>N/A</v>
      </c>
      <c r="G900" s="6"/>
      <c r="AA900" s="15" t="str">
        <f t="shared" si="27"/>
        <v/>
      </c>
      <c r="AB900" s="15" t="str">
        <f>IF(LEN($AA900)=0,"N",IF(LEN($AA900)&gt;1,"Error -- Availability entered in an incorrect format",IF($AA900='Control Panel'!$F$36,$AA900,IF($AA900='Control Panel'!$F$37,$AA900,IF($AA900='Control Panel'!$F$38,$AA900,IF($AA900='Control Panel'!$F$39,$AA900,IF($AA900='Control Panel'!$F$40,$AA900,IF($AA900='Control Panel'!$F$41,$AA900,"Error -- Availability entered in an incorrect format"))))))))</f>
        <v>N</v>
      </c>
    </row>
    <row r="901" spans="1:28" s="15" customFormat="1" x14ac:dyDescent="0.25">
      <c r="A901" s="7">
        <v>889</v>
      </c>
      <c r="B901" s="6"/>
      <c r="C901" s="12"/>
      <c r="D901" s="8"/>
      <c r="E901" s="12"/>
      <c r="F901" s="216" t="str">
        <f t="shared" si="26"/>
        <v>N/A</v>
      </c>
      <c r="G901" s="6"/>
      <c r="AA901" s="15" t="str">
        <f t="shared" si="27"/>
        <v/>
      </c>
      <c r="AB901" s="15" t="str">
        <f>IF(LEN($AA901)=0,"N",IF(LEN($AA901)&gt;1,"Error -- Availability entered in an incorrect format",IF($AA901='Control Panel'!$F$36,$AA901,IF($AA901='Control Panel'!$F$37,$AA901,IF($AA901='Control Panel'!$F$38,$AA901,IF($AA901='Control Panel'!$F$39,$AA901,IF($AA901='Control Panel'!$F$40,$AA901,IF($AA901='Control Panel'!$F$41,$AA901,"Error -- Availability entered in an incorrect format"))))))))</f>
        <v>N</v>
      </c>
    </row>
    <row r="902" spans="1:28" s="15" customFormat="1" x14ac:dyDescent="0.25">
      <c r="A902" s="7">
        <v>890</v>
      </c>
      <c r="B902" s="6"/>
      <c r="C902" s="12"/>
      <c r="D902" s="8"/>
      <c r="E902" s="12"/>
      <c r="F902" s="216" t="str">
        <f t="shared" si="26"/>
        <v>N/A</v>
      </c>
      <c r="G902" s="6"/>
      <c r="AA902" s="15" t="str">
        <f t="shared" si="27"/>
        <v/>
      </c>
      <c r="AB902" s="15" t="str">
        <f>IF(LEN($AA902)=0,"N",IF(LEN($AA902)&gt;1,"Error -- Availability entered in an incorrect format",IF($AA902='Control Panel'!$F$36,$AA902,IF($AA902='Control Panel'!$F$37,$AA902,IF($AA902='Control Panel'!$F$38,$AA902,IF($AA902='Control Panel'!$F$39,$AA902,IF($AA902='Control Panel'!$F$40,$AA902,IF($AA902='Control Panel'!$F$41,$AA902,"Error -- Availability entered in an incorrect format"))))))))</f>
        <v>N</v>
      </c>
    </row>
    <row r="903" spans="1:28" s="15" customFormat="1" x14ac:dyDescent="0.25">
      <c r="A903" s="7">
        <v>891</v>
      </c>
      <c r="B903" s="6"/>
      <c r="C903" s="12"/>
      <c r="D903" s="8"/>
      <c r="E903" s="12"/>
      <c r="F903" s="216" t="str">
        <f t="shared" si="26"/>
        <v>N/A</v>
      </c>
      <c r="G903" s="6"/>
      <c r="AA903" s="15" t="str">
        <f t="shared" si="27"/>
        <v/>
      </c>
      <c r="AB903" s="15" t="str">
        <f>IF(LEN($AA903)=0,"N",IF(LEN($AA903)&gt;1,"Error -- Availability entered in an incorrect format",IF($AA903='Control Panel'!$F$36,$AA903,IF($AA903='Control Panel'!$F$37,$AA903,IF($AA903='Control Panel'!$F$38,$AA903,IF($AA903='Control Panel'!$F$39,$AA903,IF($AA903='Control Panel'!$F$40,$AA903,IF($AA903='Control Panel'!$F$41,$AA903,"Error -- Availability entered in an incorrect format"))))))))</f>
        <v>N</v>
      </c>
    </row>
    <row r="904" spans="1:28" s="15" customFormat="1" x14ac:dyDescent="0.25">
      <c r="A904" s="7">
        <v>892</v>
      </c>
      <c r="B904" s="6"/>
      <c r="C904" s="12"/>
      <c r="D904" s="8"/>
      <c r="E904" s="12"/>
      <c r="F904" s="216" t="str">
        <f t="shared" si="26"/>
        <v>N/A</v>
      </c>
      <c r="G904" s="6"/>
      <c r="AA904" s="15" t="str">
        <f t="shared" si="27"/>
        <v/>
      </c>
      <c r="AB904" s="15" t="str">
        <f>IF(LEN($AA904)=0,"N",IF(LEN($AA904)&gt;1,"Error -- Availability entered in an incorrect format",IF($AA904='Control Panel'!$F$36,$AA904,IF($AA904='Control Panel'!$F$37,$AA904,IF($AA904='Control Panel'!$F$38,$AA904,IF($AA904='Control Panel'!$F$39,$AA904,IF($AA904='Control Panel'!$F$40,$AA904,IF($AA904='Control Panel'!$F$41,$AA904,"Error -- Availability entered in an incorrect format"))))))))</f>
        <v>N</v>
      </c>
    </row>
    <row r="905" spans="1:28" s="15" customFormat="1" x14ac:dyDescent="0.25">
      <c r="A905" s="7">
        <v>893</v>
      </c>
      <c r="B905" s="6"/>
      <c r="C905" s="12"/>
      <c r="D905" s="8"/>
      <c r="E905" s="12"/>
      <c r="F905" s="216" t="str">
        <f t="shared" si="26"/>
        <v>N/A</v>
      </c>
      <c r="G905" s="6"/>
      <c r="AA905" s="15" t="str">
        <f t="shared" si="27"/>
        <v/>
      </c>
      <c r="AB905" s="15" t="str">
        <f>IF(LEN($AA905)=0,"N",IF(LEN($AA905)&gt;1,"Error -- Availability entered in an incorrect format",IF($AA905='Control Panel'!$F$36,$AA905,IF($AA905='Control Panel'!$F$37,$AA905,IF($AA905='Control Panel'!$F$38,$AA905,IF($AA905='Control Panel'!$F$39,$AA905,IF($AA905='Control Panel'!$F$40,$AA905,IF($AA905='Control Panel'!$F$41,$AA905,"Error -- Availability entered in an incorrect format"))))))))</f>
        <v>N</v>
      </c>
    </row>
    <row r="906" spans="1:28" s="15" customFormat="1" x14ac:dyDescent="0.25">
      <c r="A906" s="7">
        <v>894</v>
      </c>
      <c r="B906" s="6"/>
      <c r="C906" s="12"/>
      <c r="D906" s="8"/>
      <c r="E906" s="12"/>
      <c r="F906" s="216" t="str">
        <f t="shared" si="26"/>
        <v>N/A</v>
      </c>
      <c r="G906" s="6"/>
      <c r="AA906" s="15" t="str">
        <f t="shared" si="27"/>
        <v/>
      </c>
      <c r="AB906" s="15" t="str">
        <f>IF(LEN($AA906)=0,"N",IF(LEN($AA906)&gt;1,"Error -- Availability entered in an incorrect format",IF($AA906='Control Panel'!$F$36,$AA906,IF($AA906='Control Panel'!$F$37,$AA906,IF($AA906='Control Panel'!$F$38,$AA906,IF($AA906='Control Panel'!$F$39,$AA906,IF($AA906='Control Panel'!$F$40,$AA906,IF($AA906='Control Panel'!$F$41,$AA906,"Error -- Availability entered in an incorrect format"))))))))</f>
        <v>N</v>
      </c>
    </row>
    <row r="907" spans="1:28" s="15" customFormat="1" x14ac:dyDescent="0.25">
      <c r="A907" s="7">
        <v>895</v>
      </c>
      <c r="B907" s="6"/>
      <c r="C907" s="12"/>
      <c r="D907" s="8"/>
      <c r="E907" s="12"/>
      <c r="F907" s="216" t="str">
        <f t="shared" si="26"/>
        <v>N/A</v>
      </c>
      <c r="G907" s="6"/>
      <c r="AA907" s="15" t="str">
        <f t="shared" si="27"/>
        <v/>
      </c>
      <c r="AB907" s="15" t="str">
        <f>IF(LEN($AA907)=0,"N",IF(LEN($AA907)&gt;1,"Error -- Availability entered in an incorrect format",IF($AA907='Control Panel'!$F$36,$AA907,IF($AA907='Control Panel'!$F$37,$AA907,IF($AA907='Control Panel'!$F$38,$AA907,IF($AA907='Control Panel'!$F$39,$AA907,IF($AA907='Control Panel'!$F$40,$AA907,IF($AA907='Control Panel'!$F$41,$AA907,"Error -- Availability entered in an incorrect format"))))))))</f>
        <v>N</v>
      </c>
    </row>
    <row r="908" spans="1:28" s="15" customFormat="1" x14ac:dyDescent="0.25">
      <c r="A908" s="7">
        <v>896</v>
      </c>
      <c r="B908" s="6"/>
      <c r="C908" s="12"/>
      <c r="D908" s="8"/>
      <c r="E908" s="12"/>
      <c r="F908" s="216" t="str">
        <f t="shared" si="26"/>
        <v>N/A</v>
      </c>
      <c r="G908" s="6"/>
      <c r="AA908" s="15" t="str">
        <f t="shared" si="27"/>
        <v/>
      </c>
      <c r="AB908" s="15" t="str">
        <f>IF(LEN($AA908)=0,"N",IF(LEN($AA908)&gt;1,"Error -- Availability entered in an incorrect format",IF($AA908='Control Panel'!$F$36,$AA908,IF($AA908='Control Panel'!$F$37,$AA908,IF($AA908='Control Panel'!$F$38,$AA908,IF($AA908='Control Panel'!$F$39,$AA908,IF($AA908='Control Panel'!$F$40,$AA908,IF($AA908='Control Panel'!$F$41,$AA908,"Error -- Availability entered in an incorrect format"))))))))</f>
        <v>N</v>
      </c>
    </row>
    <row r="909" spans="1:28" s="15" customFormat="1" x14ac:dyDescent="0.25">
      <c r="A909" s="7">
        <v>897</v>
      </c>
      <c r="B909" s="6"/>
      <c r="C909" s="12"/>
      <c r="D909" s="8"/>
      <c r="E909" s="12"/>
      <c r="F909" s="216" t="str">
        <f t="shared" si="26"/>
        <v>N/A</v>
      </c>
      <c r="G909" s="6"/>
      <c r="AA909" s="15" t="str">
        <f t="shared" si="27"/>
        <v/>
      </c>
      <c r="AB909" s="15" t="str">
        <f>IF(LEN($AA909)=0,"N",IF(LEN($AA909)&gt;1,"Error -- Availability entered in an incorrect format",IF($AA909='Control Panel'!$F$36,$AA909,IF($AA909='Control Panel'!$F$37,$AA909,IF($AA909='Control Panel'!$F$38,$AA909,IF($AA909='Control Panel'!$F$39,$AA909,IF($AA909='Control Panel'!$F$40,$AA909,IF($AA909='Control Panel'!$F$41,$AA909,"Error -- Availability entered in an incorrect format"))))))))</f>
        <v>N</v>
      </c>
    </row>
    <row r="910" spans="1:28" s="15" customFormat="1" x14ac:dyDescent="0.25">
      <c r="A910" s="7">
        <v>898</v>
      </c>
      <c r="B910" s="6"/>
      <c r="C910" s="12"/>
      <c r="D910" s="8"/>
      <c r="E910" s="12"/>
      <c r="F910" s="216" t="str">
        <f t="shared" ref="F910:F973" si="28">IF($D$10=$A$9,"N/A",$D$10)</f>
        <v>N/A</v>
      </c>
      <c r="G910" s="6"/>
      <c r="AA910" s="15" t="str">
        <f t="shared" ref="AA910:AA973" si="29">TRIM($D910)</f>
        <v/>
      </c>
      <c r="AB910" s="15" t="str">
        <f>IF(LEN($AA910)=0,"N",IF(LEN($AA910)&gt;1,"Error -- Availability entered in an incorrect format",IF($AA910='Control Panel'!$F$36,$AA910,IF($AA910='Control Panel'!$F$37,$AA910,IF($AA910='Control Panel'!$F$38,$AA910,IF($AA910='Control Panel'!$F$39,$AA910,IF($AA910='Control Panel'!$F$40,$AA910,IF($AA910='Control Panel'!$F$41,$AA910,"Error -- Availability entered in an incorrect format"))))))))</f>
        <v>N</v>
      </c>
    </row>
    <row r="911" spans="1:28" s="15" customFormat="1" x14ac:dyDescent="0.25">
      <c r="A911" s="7">
        <v>899</v>
      </c>
      <c r="B911" s="6"/>
      <c r="C911" s="12"/>
      <c r="D911" s="8"/>
      <c r="E911" s="12"/>
      <c r="F911" s="216" t="str">
        <f t="shared" si="28"/>
        <v>N/A</v>
      </c>
      <c r="G911" s="6"/>
      <c r="AA911" s="15" t="str">
        <f t="shared" si="29"/>
        <v/>
      </c>
      <c r="AB911" s="15" t="str">
        <f>IF(LEN($AA911)=0,"N",IF(LEN($AA911)&gt;1,"Error -- Availability entered in an incorrect format",IF($AA911='Control Panel'!$F$36,$AA911,IF($AA911='Control Panel'!$F$37,$AA911,IF($AA911='Control Panel'!$F$38,$AA911,IF($AA911='Control Panel'!$F$39,$AA911,IF($AA911='Control Panel'!$F$40,$AA911,IF($AA911='Control Panel'!$F$41,$AA911,"Error -- Availability entered in an incorrect format"))))))))</f>
        <v>N</v>
      </c>
    </row>
    <row r="912" spans="1:28" s="15" customFormat="1" x14ac:dyDescent="0.25">
      <c r="A912" s="7">
        <v>900</v>
      </c>
      <c r="B912" s="6"/>
      <c r="C912" s="12"/>
      <c r="D912" s="8"/>
      <c r="E912" s="12"/>
      <c r="F912" s="216" t="str">
        <f t="shared" si="28"/>
        <v>N/A</v>
      </c>
      <c r="G912" s="6"/>
      <c r="AA912" s="15" t="str">
        <f t="shared" si="29"/>
        <v/>
      </c>
      <c r="AB912" s="15" t="str">
        <f>IF(LEN($AA912)=0,"N",IF(LEN($AA912)&gt;1,"Error -- Availability entered in an incorrect format",IF($AA912='Control Panel'!$F$36,$AA912,IF($AA912='Control Panel'!$F$37,$AA912,IF($AA912='Control Panel'!$F$38,$AA912,IF($AA912='Control Panel'!$F$39,$AA912,IF($AA912='Control Panel'!$F$40,$AA912,IF($AA912='Control Panel'!$F$41,$AA912,"Error -- Availability entered in an incorrect format"))))))))</f>
        <v>N</v>
      </c>
    </row>
    <row r="913" spans="1:28" s="15" customFormat="1" x14ac:dyDescent="0.25">
      <c r="A913" s="7">
        <v>901</v>
      </c>
      <c r="B913" s="6"/>
      <c r="C913" s="12"/>
      <c r="D913" s="8"/>
      <c r="E913" s="12"/>
      <c r="F913" s="216" t="str">
        <f t="shared" si="28"/>
        <v>N/A</v>
      </c>
      <c r="G913" s="6"/>
      <c r="AA913" s="15" t="str">
        <f t="shared" si="29"/>
        <v/>
      </c>
      <c r="AB913" s="15" t="str">
        <f>IF(LEN($AA913)=0,"N",IF(LEN($AA913)&gt;1,"Error -- Availability entered in an incorrect format",IF($AA913='Control Panel'!$F$36,$AA913,IF($AA913='Control Panel'!$F$37,$AA913,IF($AA913='Control Panel'!$F$38,$AA913,IF($AA913='Control Panel'!$F$39,$AA913,IF($AA913='Control Panel'!$F$40,$AA913,IF($AA913='Control Panel'!$F$41,$AA913,"Error -- Availability entered in an incorrect format"))))))))</f>
        <v>N</v>
      </c>
    </row>
    <row r="914" spans="1:28" s="15" customFormat="1" x14ac:dyDescent="0.25">
      <c r="A914" s="7">
        <v>902</v>
      </c>
      <c r="B914" s="6"/>
      <c r="C914" s="12"/>
      <c r="D914" s="8"/>
      <c r="E914" s="12"/>
      <c r="F914" s="216" t="str">
        <f t="shared" si="28"/>
        <v>N/A</v>
      </c>
      <c r="G914" s="6"/>
      <c r="AA914" s="15" t="str">
        <f t="shared" si="29"/>
        <v/>
      </c>
      <c r="AB914" s="15" t="str">
        <f>IF(LEN($AA914)=0,"N",IF(LEN($AA914)&gt;1,"Error -- Availability entered in an incorrect format",IF($AA914='Control Panel'!$F$36,$AA914,IF($AA914='Control Panel'!$F$37,$AA914,IF($AA914='Control Panel'!$F$38,$AA914,IF($AA914='Control Panel'!$F$39,$AA914,IF($AA914='Control Panel'!$F$40,$AA914,IF($AA914='Control Panel'!$F$41,$AA914,"Error -- Availability entered in an incorrect format"))))))))</f>
        <v>N</v>
      </c>
    </row>
    <row r="915" spans="1:28" s="15" customFormat="1" x14ac:dyDescent="0.25">
      <c r="A915" s="7">
        <v>903</v>
      </c>
      <c r="B915" s="6"/>
      <c r="C915" s="12"/>
      <c r="D915" s="8"/>
      <c r="E915" s="12"/>
      <c r="F915" s="216" t="str">
        <f t="shared" si="28"/>
        <v>N/A</v>
      </c>
      <c r="G915" s="6"/>
      <c r="AA915" s="15" t="str">
        <f t="shared" si="29"/>
        <v/>
      </c>
      <c r="AB915" s="15" t="str">
        <f>IF(LEN($AA915)=0,"N",IF(LEN($AA915)&gt;1,"Error -- Availability entered in an incorrect format",IF($AA915='Control Panel'!$F$36,$AA915,IF($AA915='Control Panel'!$F$37,$AA915,IF($AA915='Control Panel'!$F$38,$AA915,IF($AA915='Control Panel'!$F$39,$AA915,IF($AA915='Control Panel'!$F$40,$AA915,IF($AA915='Control Panel'!$F$41,$AA915,"Error -- Availability entered in an incorrect format"))))))))</f>
        <v>N</v>
      </c>
    </row>
    <row r="916" spans="1:28" s="15" customFormat="1" x14ac:dyDescent="0.25">
      <c r="A916" s="7">
        <v>904</v>
      </c>
      <c r="B916" s="6"/>
      <c r="C916" s="12"/>
      <c r="D916" s="8"/>
      <c r="E916" s="12"/>
      <c r="F916" s="216" t="str">
        <f t="shared" si="28"/>
        <v>N/A</v>
      </c>
      <c r="G916" s="6"/>
      <c r="AA916" s="15" t="str">
        <f t="shared" si="29"/>
        <v/>
      </c>
      <c r="AB916" s="15" t="str">
        <f>IF(LEN($AA916)=0,"N",IF(LEN($AA916)&gt;1,"Error -- Availability entered in an incorrect format",IF($AA916='Control Panel'!$F$36,$AA916,IF($AA916='Control Panel'!$F$37,$AA916,IF($AA916='Control Panel'!$F$38,$AA916,IF($AA916='Control Panel'!$F$39,$AA916,IF($AA916='Control Panel'!$F$40,$AA916,IF($AA916='Control Panel'!$F$41,$AA916,"Error -- Availability entered in an incorrect format"))))))))</f>
        <v>N</v>
      </c>
    </row>
    <row r="917" spans="1:28" s="15" customFormat="1" x14ac:dyDescent="0.25">
      <c r="A917" s="7">
        <v>905</v>
      </c>
      <c r="B917" s="6"/>
      <c r="C917" s="12"/>
      <c r="D917" s="8"/>
      <c r="E917" s="12"/>
      <c r="F917" s="216" t="str">
        <f t="shared" si="28"/>
        <v>N/A</v>
      </c>
      <c r="G917" s="6"/>
      <c r="AA917" s="15" t="str">
        <f t="shared" si="29"/>
        <v/>
      </c>
      <c r="AB917" s="15" t="str">
        <f>IF(LEN($AA917)=0,"N",IF(LEN($AA917)&gt;1,"Error -- Availability entered in an incorrect format",IF($AA917='Control Panel'!$F$36,$AA917,IF($AA917='Control Panel'!$F$37,$AA917,IF($AA917='Control Panel'!$F$38,$AA917,IF($AA917='Control Panel'!$F$39,$AA917,IF($AA917='Control Panel'!$F$40,$AA917,IF($AA917='Control Panel'!$F$41,$AA917,"Error -- Availability entered in an incorrect format"))))))))</f>
        <v>N</v>
      </c>
    </row>
    <row r="918" spans="1:28" s="15" customFormat="1" x14ac:dyDescent="0.25">
      <c r="A918" s="7">
        <v>906</v>
      </c>
      <c r="B918" s="6"/>
      <c r="C918" s="12"/>
      <c r="D918" s="8"/>
      <c r="E918" s="12"/>
      <c r="F918" s="216" t="str">
        <f t="shared" si="28"/>
        <v>N/A</v>
      </c>
      <c r="G918" s="6"/>
      <c r="AA918" s="15" t="str">
        <f t="shared" si="29"/>
        <v/>
      </c>
      <c r="AB918" s="15" t="str">
        <f>IF(LEN($AA918)=0,"N",IF(LEN($AA918)&gt;1,"Error -- Availability entered in an incorrect format",IF($AA918='Control Panel'!$F$36,$AA918,IF($AA918='Control Panel'!$F$37,$AA918,IF($AA918='Control Panel'!$F$38,$AA918,IF($AA918='Control Panel'!$F$39,$AA918,IF($AA918='Control Panel'!$F$40,$AA918,IF($AA918='Control Panel'!$F$41,$AA918,"Error -- Availability entered in an incorrect format"))))))))</f>
        <v>N</v>
      </c>
    </row>
    <row r="919" spans="1:28" s="15" customFormat="1" x14ac:dyDescent="0.25">
      <c r="A919" s="7">
        <v>907</v>
      </c>
      <c r="B919" s="6"/>
      <c r="C919" s="12"/>
      <c r="D919" s="8"/>
      <c r="E919" s="12"/>
      <c r="F919" s="216" t="str">
        <f t="shared" si="28"/>
        <v>N/A</v>
      </c>
      <c r="G919" s="6"/>
      <c r="AA919" s="15" t="str">
        <f t="shared" si="29"/>
        <v/>
      </c>
      <c r="AB919" s="15" t="str">
        <f>IF(LEN($AA919)=0,"N",IF(LEN($AA919)&gt;1,"Error -- Availability entered in an incorrect format",IF($AA919='Control Panel'!$F$36,$AA919,IF($AA919='Control Panel'!$F$37,$AA919,IF($AA919='Control Panel'!$F$38,$AA919,IF($AA919='Control Panel'!$F$39,$AA919,IF($AA919='Control Panel'!$F$40,$AA919,IF($AA919='Control Panel'!$F$41,$AA919,"Error -- Availability entered in an incorrect format"))))))))</f>
        <v>N</v>
      </c>
    </row>
    <row r="920" spans="1:28" s="15" customFormat="1" x14ac:dyDescent="0.25">
      <c r="A920" s="7">
        <v>908</v>
      </c>
      <c r="B920" s="6"/>
      <c r="C920" s="12"/>
      <c r="D920" s="8"/>
      <c r="E920" s="12"/>
      <c r="F920" s="216" t="str">
        <f t="shared" si="28"/>
        <v>N/A</v>
      </c>
      <c r="G920" s="6"/>
      <c r="AA920" s="15" t="str">
        <f t="shared" si="29"/>
        <v/>
      </c>
      <c r="AB920" s="15" t="str">
        <f>IF(LEN($AA920)=0,"N",IF(LEN($AA920)&gt;1,"Error -- Availability entered in an incorrect format",IF($AA920='Control Panel'!$F$36,$AA920,IF($AA920='Control Panel'!$F$37,$AA920,IF($AA920='Control Panel'!$F$38,$AA920,IF($AA920='Control Panel'!$F$39,$AA920,IF($AA920='Control Panel'!$F$40,$AA920,IF($AA920='Control Panel'!$F$41,$AA920,"Error -- Availability entered in an incorrect format"))))))))</f>
        <v>N</v>
      </c>
    </row>
    <row r="921" spans="1:28" s="15" customFormat="1" x14ac:dyDescent="0.25">
      <c r="A921" s="7">
        <v>909</v>
      </c>
      <c r="B921" s="6"/>
      <c r="C921" s="12"/>
      <c r="D921" s="8"/>
      <c r="E921" s="12"/>
      <c r="F921" s="216" t="str">
        <f t="shared" si="28"/>
        <v>N/A</v>
      </c>
      <c r="G921" s="6"/>
      <c r="AA921" s="15" t="str">
        <f t="shared" si="29"/>
        <v/>
      </c>
      <c r="AB921" s="15" t="str">
        <f>IF(LEN($AA921)=0,"N",IF(LEN($AA921)&gt;1,"Error -- Availability entered in an incorrect format",IF($AA921='Control Panel'!$F$36,$AA921,IF($AA921='Control Panel'!$F$37,$AA921,IF($AA921='Control Panel'!$F$38,$AA921,IF($AA921='Control Panel'!$F$39,$AA921,IF($AA921='Control Panel'!$F$40,$AA921,IF($AA921='Control Panel'!$F$41,$AA921,"Error -- Availability entered in an incorrect format"))))))))</f>
        <v>N</v>
      </c>
    </row>
    <row r="922" spans="1:28" s="15" customFormat="1" x14ac:dyDescent="0.25">
      <c r="A922" s="7">
        <v>910</v>
      </c>
      <c r="B922" s="6"/>
      <c r="C922" s="12"/>
      <c r="D922" s="8"/>
      <c r="E922" s="12"/>
      <c r="F922" s="216" t="str">
        <f t="shared" si="28"/>
        <v>N/A</v>
      </c>
      <c r="G922" s="6"/>
      <c r="AA922" s="15" t="str">
        <f t="shared" si="29"/>
        <v/>
      </c>
      <c r="AB922" s="15" t="str">
        <f>IF(LEN($AA922)=0,"N",IF(LEN($AA922)&gt;1,"Error -- Availability entered in an incorrect format",IF($AA922='Control Panel'!$F$36,$AA922,IF($AA922='Control Panel'!$F$37,$AA922,IF($AA922='Control Panel'!$F$38,$AA922,IF($AA922='Control Panel'!$F$39,$AA922,IF($AA922='Control Panel'!$F$40,$AA922,IF($AA922='Control Panel'!$F$41,$AA922,"Error -- Availability entered in an incorrect format"))))))))</f>
        <v>N</v>
      </c>
    </row>
    <row r="923" spans="1:28" s="15" customFormat="1" x14ac:dyDescent="0.25">
      <c r="A923" s="7">
        <v>911</v>
      </c>
      <c r="B923" s="6"/>
      <c r="C923" s="12"/>
      <c r="D923" s="8"/>
      <c r="E923" s="12"/>
      <c r="F923" s="216" t="str">
        <f t="shared" si="28"/>
        <v>N/A</v>
      </c>
      <c r="G923" s="6"/>
      <c r="AA923" s="15" t="str">
        <f t="shared" si="29"/>
        <v/>
      </c>
      <c r="AB923" s="15" t="str">
        <f>IF(LEN($AA923)=0,"N",IF(LEN($AA923)&gt;1,"Error -- Availability entered in an incorrect format",IF($AA923='Control Panel'!$F$36,$AA923,IF($AA923='Control Panel'!$F$37,$AA923,IF($AA923='Control Panel'!$F$38,$AA923,IF($AA923='Control Panel'!$F$39,$AA923,IF($AA923='Control Panel'!$F$40,$AA923,IF($AA923='Control Panel'!$F$41,$AA923,"Error -- Availability entered in an incorrect format"))))))))</f>
        <v>N</v>
      </c>
    </row>
    <row r="924" spans="1:28" s="15" customFormat="1" x14ac:dyDescent="0.25">
      <c r="A924" s="7">
        <v>912</v>
      </c>
      <c r="B924" s="6"/>
      <c r="C924" s="12"/>
      <c r="D924" s="8"/>
      <c r="E924" s="12"/>
      <c r="F924" s="216" t="str">
        <f t="shared" si="28"/>
        <v>N/A</v>
      </c>
      <c r="G924" s="6"/>
      <c r="AA924" s="15" t="str">
        <f t="shared" si="29"/>
        <v/>
      </c>
      <c r="AB924" s="15" t="str">
        <f>IF(LEN($AA924)=0,"N",IF(LEN($AA924)&gt;1,"Error -- Availability entered in an incorrect format",IF($AA924='Control Panel'!$F$36,$AA924,IF($AA924='Control Panel'!$F$37,$AA924,IF($AA924='Control Panel'!$F$38,$AA924,IF($AA924='Control Panel'!$F$39,$AA924,IF($AA924='Control Panel'!$F$40,$AA924,IF($AA924='Control Panel'!$F$41,$AA924,"Error -- Availability entered in an incorrect format"))))))))</f>
        <v>N</v>
      </c>
    </row>
    <row r="925" spans="1:28" s="15" customFormat="1" x14ac:dyDescent="0.25">
      <c r="A925" s="7">
        <v>913</v>
      </c>
      <c r="B925" s="6"/>
      <c r="C925" s="12"/>
      <c r="D925" s="8"/>
      <c r="E925" s="12"/>
      <c r="F925" s="216" t="str">
        <f t="shared" si="28"/>
        <v>N/A</v>
      </c>
      <c r="G925" s="6"/>
      <c r="AA925" s="15" t="str">
        <f t="shared" si="29"/>
        <v/>
      </c>
      <c r="AB925" s="15" t="str">
        <f>IF(LEN($AA925)=0,"N",IF(LEN($AA925)&gt;1,"Error -- Availability entered in an incorrect format",IF($AA925='Control Panel'!$F$36,$AA925,IF($AA925='Control Panel'!$F$37,$AA925,IF($AA925='Control Panel'!$F$38,$AA925,IF($AA925='Control Panel'!$F$39,$AA925,IF($AA925='Control Panel'!$F$40,$AA925,IF($AA925='Control Panel'!$F$41,$AA925,"Error -- Availability entered in an incorrect format"))))))))</f>
        <v>N</v>
      </c>
    </row>
    <row r="926" spans="1:28" s="15" customFormat="1" x14ac:dyDescent="0.25">
      <c r="A926" s="7">
        <v>914</v>
      </c>
      <c r="B926" s="6"/>
      <c r="C926" s="12"/>
      <c r="D926" s="8"/>
      <c r="E926" s="12"/>
      <c r="F926" s="216" t="str">
        <f t="shared" si="28"/>
        <v>N/A</v>
      </c>
      <c r="G926" s="6"/>
      <c r="AA926" s="15" t="str">
        <f t="shared" si="29"/>
        <v/>
      </c>
      <c r="AB926" s="15" t="str">
        <f>IF(LEN($AA926)=0,"N",IF(LEN($AA926)&gt;1,"Error -- Availability entered in an incorrect format",IF($AA926='Control Panel'!$F$36,$AA926,IF($AA926='Control Panel'!$F$37,$AA926,IF($AA926='Control Panel'!$F$38,$AA926,IF($AA926='Control Panel'!$F$39,$AA926,IF($AA926='Control Panel'!$F$40,$AA926,IF($AA926='Control Panel'!$F$41,$AA926,"Error -- Availability entered in an incorrect format"))))))))</f>
        <v>N</v>
      </c>
    </row>
    <row r="927" spans="1:28" s="15" customFormat="1" x14ac:dyDescent="0.25">
      <c r="A927" s="7">
        <v>915</v>
      </c>
      <c r="B927" s="6"/>
      <c r="C927" s="12"/>
      <c r="D927" s="8"/>
      <c r="E927" s="12"/>
      <c r="F927" s="216" t="str">
        <f t="shared" si="28"/>
        <v>N/A</v>
      </c>
      <c r="G927" s="6"/>
      <c r="AA927" s="15" t="str">
        <f t="shared" si="29"/>
        <v/>
      </c>
      <c r="AB927" s="15" t="str">
        <f>IF(LEN($AA927)=0,"N",IF(LEN($AA927)&gt;1,"Error -- Availability entered in an incorrect format",IF($AA927='Control Panel'!$F$36,$AA927,IF($AA927='Control Panel'!$F$37,$AA927,IF($AA927='Control Panel'!$F$38,$AA927,IF($AA927='Control Panel'!$F$39,$AA927,IF($AA927='Control Panel'!$F$40,$AA927,IF($AA927='Control Panel'!$F$41,$AA927,"Error -- Availability entered in an incorrect format"))))))))</f>
        <v>N</v>
      </c>
    </row>
    <row r="928" spans="1:28" s="15" customFormat="1" x14ac:dyDescent="0.25">
      <c r="A928" s="7">
        <v>916</v>
      </c>
      <c r="B928" s="6"/>
      <c r="C928" s="12"/>
      <c r="D928" s="8"/>
      <c r="E928" s="12"/>
      <c r="F928" s="216" t="str">
        <f t="shared" si="28"/>
        <v>N/A</v>
      </c>
      <c r="G928" s="6"/>
      <c r="AA928" s="15" t="str">
        <f t="shared" si="29"/>
        <v/>
      </c>
      <c r="AB928" s="15" t="str">
        <f>IF(LEN($AA928)=0,"N",IF(LEN($AA928)&gt;1,"Error -- Availability entered in an incorrect format",IF($AA928='Control Panel'!$F$36,$AA928,IF($AA928='Control Panel'!$F$37,$AA928,IF($AA928='Control Panel'!$F$38,$AA928,IF($AA928='Control Panel'!$F$39,$AA928,IF($AA928='Control Panel'!$F$40,$AA928,IF($AA928='Control Panel'!$F$41,$AA928,"Error -- Availability entered in an incorrect format"))))))))</f>
        <v>N</v>
      </c>
    </row>
    <row r="929" spans="1:28" s="15" customFormat="1" x14ac:dyDescent="0.25">
      <c r="A929" s="7">
        <v>917</v>
      </c>
      <c r="B929" s="6"/>
      <c r="C929" s="12"/>
      <c r="D929" s="8"/>
      <c r="E929" s="12"/>
      <c r="F929" s="216" t="str">
        <f t="shared" si="28"/>
        <v>N/A</v>
      </c>
      <c r="G929" s="6"/>
      <c r="AA929" s="15" t="str">
        <f t="shared" si="29"/>
        <v/>
      </c>
      <c r="AB929" s="15" t="str">
        <f>IF(LEN($AA929)=0,"N",IF(LEN($AA929)&gt;1,"Error -- Availability entered in an incorrect format",IF($AA929='Control Panel'!$F$36,$AA929,IF($AA929='Control Panel'!$F$37,$AA929,IF($AA929='Control Panel'!$F$38,$AA929,IF($AA929='Control Panel'!$F$39,$AA929,IF($AA929='Control Panel'!$F$40,$AA929,IF($AA929='Control Panel'!$F$41,$AA929,"Error -- Availability entered in an incorrect format"))))))))</f>
        <v>N</v>
      </c>
    </row>
    <row r="930" spans="1:28" s="15" customFormat="1" x14ac:dyDescent="0.25">
      <c r="A930" s="7">
        <v>918</v>
      </c>
      <c r="B930" s="6"/>
      <c r="C930" s="12"/>
      <c r="D930" s="8"/>
      <c r="E930" s="12"/>
      <c r="F930" s="216" t="str">
        <f t="shared" si="28"/>
        <v>N/A</v>
      </c>
      <c r="G930" s="6"/>
      <c r="AA930" s="15" t="str">
        <f t="shared" si="29"/>
        <v/>
      </c>
      <c r="AB930" s="15" t="str">
        <f>IF(LEN($AA930)=0,"N",IF(LEN($AA930)&gt;1,"Error -- Availability entered in an incorrect format",IF($AA930='Control Panel'!$F$36,$AA930,IF($AA930='Control Panel'!$F$37,$AA930,IF($AA930='Control Panel'!$F$38,$AA930,IF($AA930='Control Panel'!$F$39,$AA930,IF($AA930='Control Panel'!$F$40,$AA930,IF($AA930='Control Panel'!$F$41,$AA930,"Error -- Availability entered in an incorrect format"))))))))</f>
        <v>N</v>
      </c>
    </row>
    <row r="931" spans="1:28" s="15" customFormat="1" x14ac:dyDescent="0.25">
      <c r="A931" s="7">
        <v>919</v>
      </c>
      <c r="B931" s="6"/>
      <c r="C931" s="12"/>
      <c r="D931" s="8"/>
      <c r="E931" s="12"/>
      <c r="F931" s="216" t="str">
        <f t="shared" si="28"/>
        <v>N/A</v>
      </c>
      <c r="G931" s="6"/>
      <c r="AA931" s="15" t="str">
        <f t="shared" si="29"/>
        <v/>
      </c>
      <c r="AB931" s="15" t="str">
        <f>IF(LEN($AA931)=0,"N",IF(LEN($AA931)&gt;1,"Error -- Availability entered in an incorrect format",IF($AA931='Control Panel'!$F$36,$AA931,IF($AA931='Control Panel'!$F$37,$AA931,IF($AA931='Control Panel'!$F$38,$AA931,IF($AA931='Control Panel'!$F$39,$AA931,IF($AA931='Control Panel'!$F$40,$AA931,IF($AA931='Control Panel'!$F$41,$AA931,"Error -- Availability entered in an incorrect format"))))))))</f>
        <v>N</v>
      </c>
    </row>
    <row r="932" spans="1:28" s="15" customFormat="1" x14ac:dyDescent="0.25">
      <c r="A932" s="7">
        <v>920</v>
      </c>
      <c r="B932" s="6"/>
      <c r="C932" s="12"/>
      <c r="D932" s="8"/>
      <c r="E932" s="12"/>
      <c r="F932" s="216" t="str">
        <f t="shared" si="28"/>
        <v>N/A</v>
      </c>
      <c r="G932" s="6"/>
      <c r="AA932" s="15" t="str">
        <f t="shared" si="29"/>
        <v/>
      </c>
      <c r="AB932" s="15" t="str">
        <f>IF(LEN($AA932)=0,"N",IF(LEN($AA932)&gt;1,"Error -- Availability entered in an incorrect format",IF($AA932='Control Panel'!$F$36,$AA932,IF($AA932='Control Panel'!$F$37,$AA932,IF($AA932='Control Panel'!$F$38,$AA932,IF($AA932='Control Panel'!$F$39,$AA932,IF($AA932='Control Panel'!$F$40,$AA932,IF($AA932='Control Panel'!$F$41,$AA932,"Error -- Availability entered in an incorrect format"))))))))</f>
        <v>N</v>
      </c>
    </row>
    <row r="933" spans="1:28" s="15" customFormat="1" x14ac:dyDescent="0.25">
      <c r="A933" s="7">
        <v>921</v>
      </c>
      <c r="B933" s="6"/>
      <c r="C933" s="12"/>
      <c r="D933" s="8"/>
      <c r="E933" s="12"/>
      <c r="F933" s="216" t="str">
        <f t="shared" si="28"/>
        <v>N/A</v>
      </c>
      <c r="G933" s="6"/>
      <c r="AA933" s="15" t="str">
        <f t="shared" si="29"/>
        <v/>
      </c>
      <c r="AB933" s="15" t="str">
        <f>IF(LEN($AA933)=0,"N",IF(LEN($AA933)&gt;1,"Error -- Availability entered in an incorrect format",IF($AA933='Control Panel'!$F$36,$AA933,IF($AA933='Control Panel'!$F$37,$AA933,IF($AA933='Control Panel'!$F$38,$AA933,IF($AA933='Control Panel'!$F$39,$AA933,IF($AA933='Control Panel'!$F$40,$AA933,IF($AA933='Control Panel'!$F$41,$AA933,"Error -- Availability entered in an incorrect format"))))))))</f>
        <v>N</v>
      </c>
    </row>
    <row r="934" spans="1:28" s="15" customFormat="1" x14ac:dyDescent="0.25">
      <c r="A934" s="7">
        <v>922</v>
      </c>
      <c r="B934" s="6"/>
      <c r="C934" s="12"/>
      <c r="D934" s="8"/>
      <c r="E934" s="12"/>
      <c r="F934" s="216" t="str">
        <f t="shared" si="28"/>
        <v>N/A</v>
      </c>
      <c r="G934" s="6"/>
      <c r="AA934" s="15" t="str">
        <f t="shared" si="29"/>
        <v/>
      </c>
      <c r="AB934" s="15" t="str">
        <f>IF(LEN($AA934)=0,"N",IF(LEN($AA934)&gt;1,"Error -- Availability entered in an incorrect format",IF($AA934='Control Panel'!$F$36,$AA934,IF($AA934='Control Panel'!$F$37,$AA934,IF($AA934='Control Panel'!$F$38,$AA934,IF($AA934='Control Panel'!$F$39,$AA934,IF($AA934='Control Panel'!$F$40,$AA934,IF($AA934='Control Panel'!$F$41,$AA934,"Error -- Availability entered in an incorrect format"))))))))</f>
        <v>N</v>
      </c>
    </row>
    <row r="935" spans="1:28" s="15" customFormat="1" x14ac:dyDescent="0.25">
      <c r="A935" s="7">
        <v>923</v>
      </c>
      <c r="B935" s="6"/>
      <c r="C935" s="12"/>
      <c r="D935" s="8"/>
      <c r="E935" s="12"/>
      <c r="F935" s="216" t="str">
        <f t="shared" si="28"/>
        <v>N/A</v>
      </c>
      <c r="G935" s="6"/>
      <c r="AA935" s="15" t="str">
        <f t="shared" si="29"/>
        <v/>
      </c>
      <c r="AB935" s="15" t="str">
        <f>IF(LEN($AA935)=0,"N",IF(LEN($AA935)&gt;1,"Error -- Availability entered in an incorrect format",IF($AA935='Control Panel'!$F$36,$AA935,IF($AA935='Control Panel'!$F$37,$AA935,IF($AA935='Control Panel'!$F$38,$AA935,IF($AA935='Control Panel'!$F$39,$AA935,IF($AA935='Control Panel'!$F$40,$AA935,IF($AA935='Control Panel'!$F$41,$AA935,"Error -- Availability entered in an incorrect format"))))))))</f>
        <v>N</v>
      </c>
    </row>
    <row r="936" spans="1:28" s="15" customFormat="1" x14ac:dyDescent="0.25">
      <c r="A936" s="7">
        <v>924</v>
      </c>
      <c r="B936" s="6"/>
      <c r="C936" s="12"/>
      <c r="D936" s="8"/>
      <c r="E936" s="12"/>
      <c r="F936" s="216" t="str">
        <f t="shared" si="28"/>
        <v>N/A</v>
      </c>
      <c r="G936" s="6"/>
      <c r="AA936" s="15" t="str">
        <f t="shared" si="29"/>
        <v/>
      </c>
      <c r="AB936" s="15" t="str">
        <f>IF(LEN($AA936)=0,"N",IF(LEN($AA936)&gt;1,"Error -- Availability entered in an incorrect format",IF($AA936='Control Panel'!$F$36,$AA936,IF($AA936='Control Panel'!$F$37,$AA936,IF($AA936='Control Panel'!$F$38,$AA936,IF($AA936='Control Panel'!$F$39,$AA936,IF($AA936='Control Panel'!$F$40,$AA936,IF($AA936='Control Panel'!$F$41,$AA936,"Error -- Availability entered in an incorrect format"))))))))</f>
        <v>N</v>
      </c>
    </row>
    <row r="937" spans="1:28" s="15" customFormat="1" x14ac:dyDescent="0.25">
      <c r="A937" s="7">
        <v>925</v>
      </c>
      <c r="B937" s="6"/>
      <c r="C937" s="12"/>
      <c r="D937" s="8"/>
      <c r="E937" s="12"/>
      <c r="F937" s="216" t="str">
        <f t="shared" si="28"/>
        <v>N/A</v>
      </c>
      <c r="G937" s="6"/>
      <c r="AA937" s="15" t="str">
        <f t="shared" si="29"/>
        <v/>
      </c>
      <c r="AB937" s="15" t="str">
        <f>IF(LEN($AA937)=0,"N",IF(LEN($AA937)&gt;1,"Error -- Availability entered in an incorrect format",IF($AA937='Control Panel'!$F$36,$AA937,IF($AA937='Control Panel'!$F$37,$AA937,IF($AA937='Control Panel'!$F$38,$AA937,IF($AA937='Control Panel'!$F$39,$AA937,IF($AA937='Control Panel'!$F$40,$AA937,IF($AA937='Control Panel'!$F$41,$AA937,"Error -- Availability entered in an incorrect format"))))))))</f>
        <v>N</v>
      </c>
    </row>
    <row r="938" spans="1:28" s="15" customFormat="1" x14ac:dyDescent="0.25">
      <c r="A938" s="7">
        <v>926</v>
      </c>
      <c r="B938" s="6"/>
      <c r="C938" s="12"/>
      <c r="D938" s="8"/>
      <c r="E938" s="12"/>
      <c r="F938" s="216" t="str">
        <f t="shared" si="28"/>
        <v>N/A</v>
      </c>
      <c r="G938" s="6"/>
      <c r="AA938" s="15" t="str">
        <f t="shared" si="29"/>
        <v/>
      </c>
      <c r="AB938" s="15" t="str">
        <f>IF(LEN($AA938)=0,"N",IF(LEN($AA938)&gt;1,"Error -- Availability entered in an incorrect format",IF($AA938='Control Panel'!$F$36,$AA938,IF($AA938='Control Panel'!$F$37,$AA938,IF($AA938='Control Panel'!$F$38,$AA938,IF($AA938='Control Panel'!$F$39,$AA938,IF($AA938='Control Panel'!$F$40,$AA938,IF($AA938='Control Panel'!$F$41,$AA938,"Error -- Availability entered in an incorrect format"))))))))</f>
        <v>N</v>
      </c>
    </row>
    <row r="939" spans="1:28" s="15" customFormat="1" x14ac:dyDescent="0.25">
      <c r="A939" s="7">
        <v>927</v>
      </c>
      <c r="B939" s="6"/>
      <c r="C939" s="12"/>
      <c r="D939" s="8"/>
      <c r="E939" s="12"/>
      <c r="F939" s="216" t="str">
        <f t="shared" si="28"/>
        <v>N/A</v>
      </c>
      <c r="G939" s="6"/>
      <c r="AA939" s="15" t="str">
        <f t="shared" si="29"/>
        <v/>
      </c>
      <c r="AB939" s="15" t="str">
        <f>IF(LEN($AA939)=0,"N",IF(LEN($AA939)&gt;1,"Error -- Availability entered in an incorrect format",IF($AA939='Control Panel'!$F$36,$AA939,IF($AA939='Control Panel'!$F$37,$AA939,IF($AA939='Control Panel'!$F$38,$AA939,IF($AA939='Control Panel'!$F$39,$AA939,IF($AA939='Control Panel'!$F$40,$AA939,IF($AA939='Control Panel'!$F$41,$AA939,"Error -- Availability entered in an incorrect format"))))))))</f>
        <v>N</v>
      </c>
    </row>
    <row r="940" spans="1:28" s="15" customFormat="1" x14ac:dyDescent="0.25">
      <c r="A940" s="7">
        <v>928</v>
      </c>
      <c r="B940" s="6"/>
      <c r="C940" s="12"/>
      <c r="D940" s="8"/>
      <c r="E940" s="12"/>
      <c r="F940" s="216" t="str">
        <f t="shared" si="28"/>
        <v>N/A</v>
      </c>
      <c r="G940" s="6"/>
      <c r="AA940" s="15" t="str">
        <f t="shared" si="29"/>
        <v/>
      </c>
      <c r="AB940" s="15" t="str">
        <f>IF(LEN($AA940)=0,"N",IF(LEN($AA940)&gt;1,"Error -- Availability entered in an incorrect format",IF($AA940='Control Panel'!$F$36,$AA940,IF($AA940='Control Panel'!$F$37,$AA940,IF($AA940='Control Panel'!$F$38,$AA940,IF($AA940='Control Panel'!$F$39,$AA940,IF($AA940='Control Panel'!$F$40,$AA940,IF($AA940='Control Panel'!$F$41,$AA940,"Error -- Availability entered in an incorrect format"))))))))</f>
        <v>N</v>
      </c>
    </row>
    <row r="941" spans="1:28" s="15" customFormat="1" x14ac:dyDescent="0.25">
      <c r="A941" s="7">
        <v>929</v>
      </c>
      <c r="B941" s="6"/>
      <c r="C941" s="12"/>
      <c r="D941" s="8"/>
      <c r="E941" s="12"/>
      <c r="F941" s="216" t="str">
        <f t="shared" si="28"/>
        <v>N/A</v>
      </c>
      <c r="G941" s="6"/>
      <c r="AA941" s="15" t="str">
        <f t="shared" si="29"/>
        <v/>
      </c>
      <c r="AB941" s="15" t="str">
        <f>IF(LEN($AA941)=0,"N",IF(LEN($AA941)&gt;1,"Error -- Availability entered in an incorrect format",IF($AA941='Control Panel'!$F$36,$AA941,IF($AA941='Control Panel'!$F$37,$AA941,IF($AA941='Control Panel'!$F$38,$AA941,IF($AA941='Control Panel'!$F$39,$AA941,IF($AA941='Control Panel'!$F$40,$AA941,IF($AA941='Control Panel'!$F$41,$AA941,"Error -- Availability entered in an incorrect format"))))))))</f>
        <v>N</v>
      </c>
    </row>
    <row r="942" spans="1:28" s="15" customFormat="1" x14ac:dyDescent="0.25">
      <c r="A942" s="7">
        <v>930</v>
      </c>
      <c r="B942" s="6"/>
      <c r="C942" s="12"/>
      <c r="D942" s="8"/>
      <c r="E942" s="12"/>
      <c r="F942" s="216" t="str">
        <f t="shared" si="28"/>
        <v>N/A</v>
      </c>
      <c r="G942" s="6"/>
      <c r="AA942" s="15" t="str">
        <f t="shared" si="29"/>
        <v/>
      </c>
      <c r="AB942" s="15" t="str">
        <f>IF(LEN($AA942)=0,"N",IF(LEN($AA942)&gt;1,"Error -- Availability entered in an incorrect format",IF($AA942='Control Panel'!$F$36,$AA942,IF($AA942='Control Panel'!$F$37,$AA942,IF($AA942='Control Panel'!$F$38,$AA942,IF($AA942='Control Panel'!$F$39,$AA942,IF($AA942='Control Panel'!$F$40,$AA942,IF($AA942='Control Panel'!$F$41,$AA942,"Error -- Availability entered in an incorrect format"))))))))</f>
        <v>N</v>
      </c>
    </row>
    <row r="943" spans="1:28" s="15" customFormat="1" x14ac:dyDescent="0.25">
      <c r="A943" s="7">
        <v>931</v>
      </c>
      <c r="B943" s="6"/>
      <c r="C943" s="12"/>
      <c r="D943" s="8"/>
      <c r="E943" s="12"/>
      <c r="F943" s="216" t="str">
        <f t="shared" si="28"/>
        <v>N/A</v>
      </c>
      <c r="G943" s="6"/>
      <c r="AA943" s="15" t="str">
        <f t="shared" si="29"/>
        <v/>
      </c>
      <c r="AB943" s="15" t="str">
        <f>IF(LEN($AA943)=0,"N",IF(LEN($AA943)&gt;1,"Error -- Availability entered in an incorrect format",IF($AA943='Control Panel'!$F$36,$AA943,IF($AA943='Control Panel'!$F$37,$AA943,IF($AA943='Control Panel'!$F$38,$AA943,IF($AA943='Control Panel'!$F$39,$AA943,IF($AA943='Control Panel'!$F$40,$AA943,IF($AA943='Control Panel'!$F$41,$AA943,"Error -- Availability entered in an incorrect format"))))))))</f>
        <v>N</v>
      </c>
    </row>
    <row r="944" spans="1:28" s="15" customFormat="1" x14ac:dyDescent="0.25">
      <c r="A944" s="7">
        <v>932</v>
      </c>
      <c r="B944" s="6"/>
      <c r="C944" s="12"/>
      <c r="D944" s="8"/>
      <c r="E944" s="12"/>
      <c r="F944" s="216" t="str">
        <f t="shared" si="28"/>
        <v>N/A</v>
      </c>
      <c r="G944" s="6"/>
      <c r="AA944" s="15" t="str">
        <f t="shared" si="29"/>
        <v/>
      </c>
      <c r="AB944" s="15" t="str">
        <f>IF(LEN($AA944)=0,"N",IF(LEN($AA944)&gt;1,"Error -- Availability entered in an incorrect format",IF($AA944='Control Panel'!$F$36,$AA944,IF($AA944='Control Panel'!$F$37,$AA944,IF($AA944='Control Panel'!$F$38,$AA944,IF($AA944='Control Panel'!$F$39,$AA944,IF($AA944='Control Panel'!$F$40,$AA944,IF($AA944='Control Panel'!$F$41,$AA944,"Error -- Availability entered in an incorrect format"))))))))</f>
        <v>N</v>
      </c>
    </row>
    <row r="945" spans="1:28" s="15" customFormat="1" x14ac:dyDescent="0.25">
      <c r="A945" s="7">
        <v>933</v>
      </c>
      <c r="B945" s="6"/>
      <c r="C945" s="12"/>
      <c r="D945" s="8"/>
      <c r="E945" s="12"/>
      <c r="F945" s="216" t="str">
        <f t="shared" si="28"/>
        <v>N/A</v>
      </c>
      <c r="G945" s="6"/>
      <c r="AA945" s="15" t="str">
        <f t="shared" si="29"/>
        <v/>
      </c>
      <c r="AB945" s="15" t="str">
        <f>IF(LEN($AA945)=0,"N",IF(LEN($AA945)&gt;1,"Error -- Availability entered in an incorrect format",IF($AA945='Control Panel'!$F$36,$AA945,IF($AA945='Control Panel'!$F$37,$AA945,IF($AA945='Control Panel'!$F$38,$AA945,IF($AA945='Control Panel'!$F$39,$AA945,IF($AA945='Control Panel'!$F$40,$AA945,IF($AA945='Control Panel'!$F$41,$AA945,"Error -- Availability entered in an incorrect format"))))))))</f>
        <v>N</v>
      </c>
    </row>
    <row r="946" spans="1:28" s="15" customFormat="1" x14ac:dyDescent="0.25">
      <c r="A946" s="7">
        <v>934</v>
      </c>
      <c r="B946" s="6"/>
      <c r="C946" s="12"/>
      <c r="D946" s="8"/>
      <c r="E946" s="12"/>
      <c r="F946" s="216" t="str">
        <f t="shared" si="28"/>
        <v>N/A</v>
      </c>
      <c r="G946" s="6"/>
      <c r="AA946" s="15" t="str">
        <f t="shared" si="29"/>
        <v/>
      </c>
      <c r="AB946" s="15" t="str">
        <f>IF(LEN($AA946)=0,"N",IF(LEN($AA946)&gt;1,"Error -- Availability entered in an incorrect format",IF($AA946='Control Panel'!$F$36,$AA946,IF($AA946='Control Panel'!$F$37,$AA946,IF($AA946='Control Panel'!$F$38,$AA946,IF($AA946='Control Panel'!$F$39,$AA946,IF($AA946='Control Panel'!$F$40,$AA946,IF($AA946='Control Panel'!$F$41,$AA946,"Error -- Availability entered in an incorrect format"))))))))</f>
        <v>N</v>
      </c>
    </row>
    <row r="947" spans="1:28" s="15" customFormat="1" x14ac:dyDescent="0.25">
      <c r="A947" s="7">
        <v>935</v>
      </c>
      <c r="B947" s="6"/>
      <c r="C947" s="12"/>
      <c r="D947" s="8"/>
      <c r="E947" s="12"/>
      <c r="F947" s="216" t="str">
        <f t="shared" si="28"/>
        <v>N/A</v>
      </c>
      <c r="G947" s="6"/>
      <c r="AA947" s="15" t="str">
        <f t="shared" si="29"/>
        <v/>
      </c>
      <c r="AB947" s="15" t="str">
        <f>IF(LEN($AA947)=0,"N",IF(LEN($AA947)&gt;1,"Error -- Availability entered in an incorrect format",IF($AA947='Control Panel'!$F$36,$AA947,IF($AA947='Control Panel'!$F$37,$AA947,IF($AA947='Control Panel'!$F$38,$AA947,IF($AA947='Control Panel'!$F$39,$AA947,IF($AA947='Control Panel'!$F$40,$AA947,IF($AA947='Control Panel'!$F$41,$AA947,"Error -- Availability entered in an incorrect format"))))))))</f>
        <v>N</v>
      </c>
    </row>
    <row r="948" spans="1:28" s="15" customFormat="1" x14ac:dyDescent="0.25">
      <c r="A948" s="7">
        <v>936</v>
      </c>
      <c r="B948" s="6"/>
      <c r="C948" s="12"/>
      <c r="D948" s="8"/>
      <c r="E948" s="12"/>
      <c r="F948" s="216" t="str">
        <f t="shared" si="28"/>
        <v>N/A</v>
      </c>
      <c r="G948" s="6"/>
      <c r="AA948" s="15" t="str">
        <f t="shared" si="29"/>
        <v/>
      </c>
      <c r="AB948" s="15" t="str">
        <f>IF(LEN($AA948)=0,"N",IF(LEN($AA948)&gt;1,"Error -- Availability entered in an incorrect format",IF($AA948='Control Panel'!$F$36,$AA948,IF($AA948='Control Panel'!$F$37,$AA948,IF($AA948='Control Panel'!$F$38,$AA948,IF($AA948='Control Panel'!$F$39,$AA948,IF($AA948='Control Panel'!$F$40,$AA948,IF($AA948='Control Panel'!$F$41,$AA948,"Error -- Availability entered in an incorrect format"))))))))</f>
        <v>N</v>
      </c>
    </row>
    <row r="949" spans="1:28" s="15" customFormat="1" x14ac:dyDescent="0.25">
      <c r="A949" s="7">
        <v>937</v>
      </c>
      <c r="B949" s="6"/>
      <c r="C949" s="12"/>
      <c r="D949" s="8"/>
      <c r="E949" s="12"/>
      <c r="F949" s="216" t="str">
        <f t="shared" si="28"/>
        <v>N/A</v>
      </c>
      <c r="G949" s="6"/>
      <c r="AA949" s="15" t="str">
        <f t="shared" si="29"/>
        <v/>
      </c>
      <c r="AB949" s="15" t="str">
        <f>IF(LEN($AA949)=0,"N",IF(LEN($AA949)&gt;1,"Error -- Availability entered in an incorrect format",IF($AA949='Control Panel'!$F$36,$AA949,IF($AA949='Control Panel'!$F$37,$AA949,IF($AA949='Control Panel'!$F$38,$AA949,IF($AA949='Control Panel'!$F$39,$AA949,IF($AA949='Control Panel'!$F$40,$AA949,IF($AA949='Control Panel'!$F$41,$AA949,"Error -- Availability entered in an incorrect format"))))))))</f>
        <v>N</v>
      </c>
    </row>
    <row r="950" spans="1:28" s="15" customFormat="1" x14ac:dyDescent="0.25">
      <c r="A950" s="7">
        <v>938</v>
      </c>
      <c r="B950" s="6"/>
      <c r="C950" s="12"/>
      <c r="D950" s="8"/>
      <c r="E950" s="12"/>
      <c r="F950" s="216" t="str">
        <f t="shared" si="28"/>
        <v>N/A</v>
      </c>
      <c r="G950" s="6"/>
      <c r="AA950" s="15" t="str">
        <f t="shared" si="29"/>
        <v/>
      </c>
      <c r="AB950" s="15" t="str">
        <f>IF(LEN($AA950)=0,"N",IF(LEN($AA950)&gt;1,"Error -- Availability entered in an incorrect format",IF($AA950='Control Panel'!$F$36,$AA950,IF($AA950='Control Panel'!$F$37,$AA950,IF($AA950='Control Panel'!$F$38,$AA950,IF($AA950='Control Panel'!$F$39,$AA950,IF($AA950='Control Panel'!$F$40,$AA950,IF($AA950='Control Panel'!$F$41,$AA950,"Error -- Availability entered in an incorrect format"))))))))</f>
        <v>N</v>
      </c>
    </row>
    <row r="951" spans="1:28" s="15" customFormat="1" x14ac:dyDescent="0.25">
      <c r="A951" s="7">
        <v>939</v>
      </c>
      <c r="B951" s="6"/>
      <c r="C951" s="12"/>
      <c r="D951" s="8"/>
      <c r="E951" s="12"/>
      <c r="F951" s="216" t="str">
        <f t="shared" si="28"/>
        <v>N/A</v>
      </c>
      <c r="G951" s="6"/>
      <c r="AA951" s="15" t="str">
        <f t="shared" si="29"/>
        <v/>
      </c>
      <c r="AB951" s="15" t="str">
        <f>IF(LEN($AA951)=0,"N",IF(LEN($AA951)&gt;1,"Error -- Availability entered in an incorrect format",IF($AA951='Control Panel'!$F$36,$AA951,IF($AA951='Control Panel'!$F$37,$AA951,IF($AA951='Control Panel'!$F$38,$AA951,IF($AA951='Control Panel'!$F$39,$AA951,IF($AA951='Control Panel'!$F$40,$AA951,IF($AA951='Control Panel'!$F$41,$AA951,"Error -- Availability entered in an incorrect format"))))))))</f>
        <v>N</v>
      </c>
    </row>
    <row r="952" spans="1:28" s="15" customFormat="1" x14ac:dyDescent="0.25">
      <c r="A952" s="7">
        <v>940</v>
      </c>
      <c r="B952" s="6"/>
      <c r="C952" s="12"/>
      <c r="D952" s="8"/>
      <c r="E952" s="12"/>
      <c r="F952" s="216" t="str">
        <f t="shared" si="28"/>
        <v>N/A</v>
      </c>
      <c r="G952" s="6"/>
      <c r="AA952" s="15" t="str">
        <f t="shared" si="29"/>
        <v/>
      </c>
      <c r="AB952" s="15" t="str">
        <f>IF(LEN($AA952)=0,"N",IF(LEN($AA952)&gt;1,"Error -- Availability entered in an incorrect format",IF($AA952='Control Panel'!$F$36,$AA952,IF($AA952='Control Panel'!$F$37,$AA952,IF($AA952='Control Panel'!$F$38,$AA952,IF($AA952='Control Panel'!$F$39,$AA952,IF($AA952='Control Panel'!$F$40,$AA952,IF($AA952='Control Panel'!$F$41,$AA952,"Error -- Availability entered in an incorrect format"))))))))</f>
        <v>N</v>
      </c>
    </row>
    <row r="953" spans="1:28" s="15" customFormat="1" x14ac:dyDescent="0.25">
      <c r="A953" s="7">
        <v>941</v>
      </c>
      <c r="B953" s="6"/>
      <c r="C953" s="12"/>
      <c r="D953" s="8"/>
      <c r="E953" s="12"/>
      <c r="F953" s="216" t="str">
        <f t="shared" si="28"/>
        <v>N/A</v>
      </c>
      <c r="G953" s="6"/>
      <c r="AA953" s="15" t="str">
        <f t="shared" si="29"/>
        <v/>
      </c>
      <c r="AB953" s="15" t="str">
        <f>IF(LEN($AA953)=0,"N",IF(LEN($AA953)&gt;1,"Error -- Availability entered in an incorrect format",IF($AA953='Control Panel'!$F$36,$AA953,IF($AA953='Control Panel'!$F$37,$AA953,IF($AA953='Control Panel'!$F$38,$AA953,IF($AA953='Control Panel'!$F$39,$AA953,IF($AA953='Control Panel'!$F$40,$AA953,IF($AA953='Control Panel'!$F$41,$AA953,"Error -- Availability entered in an incorrect format"))))))))</f>
        <v>N</v>
      </c>
    </row>
    <row r="954" spans="1:28" s="15" customFormat="1" x14ac:dyDescent="0.25">
      <c r="A954" s="7">
        <v>942</v>
      </c>
      <c r="B954" s="6"/>
      <c r="C954" s="12"/>
      <c r="D954" s="8"/>
      <c r="E954" s="12"/>
      <c r="F954" s="216" t="str">
        <f t="shared" si="28"/>
        <v>N/A</v>
      </c>
      <c r="G954" s="6"/>
      <c r="AA954" s="15" t="str">
        <f t="shared" si="29"/>
        <v/>
      </c>
      <c r="AB954" s="15" t="str">
        <f>IF(LEN($AA954)=0,"N",IF(LEN($AA954)&gt;1,"Error -- Availability entered in an incorrect format",IF($AA954='Control Panel'!$F$36,$AA954,IF($AA954='Control Panel'!$F$37,$AA954,IF($AA954='Control Panel'!$F$38,$AA954,IF($AA954='Control Panel'!$F$39,$AA954,IF($AA954='Control Panel'!$F$40,$AA954,IF($AA954='Control Panel'!$F$41,$AA954,"Error -- Availability entered in an incorrect format"))))))))</f>
        <v>N</v>
      </c>
    </row>
    <row r="955" spans="1:28" s="15" customFormat="1" x14ac:dyDescent="0.25">
      <c r="A955" s="7">
        <v>943</v>
      </c>
      <c r="B955" s="6"/>
      <c r="C955" s="12"/>
      <c r="D955" s="8"/>
      <c r="E955" s="12"/>
      <c r="F955" s="216" t="str">
        <f t="shared" si="28"/>
        <v>N/A</v>
      </c>
      <c r="G955" s="6"/>
      <c r="AA955" s="15" t="str">
        <f t="shared" si="29"/>
        <v/>
      </c>
      <c r="AB955" s="15" t="str">
        <f>IF(LEN($AA955)=0,"N",IF(LEN($AA955)&gt;1,"Error -- Availability entered in an incorrect format",IF($AA955='Control Panel'!$F$36,$AA955,IF($AA955='Control Panel'!$F$37,$AA955,IF($AA955='Control Panel'!$F$38,$AA955,IF($AA955='Control Panel'!$F$39,$AA955,IF($AA955='Control Panel'!$F$40,$AA955,IF($AA955='Control Panel'!$F$41,$AA955,"Error -- Availability entered in an incorrect format"))))))))</f>
        <v>N</v>
      </c>
    </row>
    <row r="956" spans="1:28" s="15" customFormat="1" x14ac:dyDescent="0.25">
      <c r="A956" s="7">
        <v>944</v>
      </c>
      <c r="B956" s="6"/>
      <c r="C956" s="12"/>
      <c r="D956" s="8"/>
      <c r="E956" s="12"/>
      <c r="F956" s="216" t="str">
        <f t="shared" si="28"/>
        <v>N/A</v>
      </c>
      <c r="G956" s="6"/>
      <c r="AA956" s="15" t="str">
        <f t="shared" si="29"/>
        <v/>
      </c>
      <c r="AB956" s="15" t="str">
        <f>IF(LEN($AA956)=0,"N",IF(LEN($AA956)&gt;1,"Error -- Availability entered in an incorrect format",IF($AA956='Control Panel'!$F$36,$AA956,IF($AA956='Control Panel'!$F$37,$AA956,IF($AA956='Control Panel'!$F$38,$AA956,IF($AA956='Control Panel'!$F$39,$AA956,IF($AA956='Control Panel'!$F$40,$AA956,IF($AA956='Control Panel'!$F$41,$AA956,"Error -- Availability entered in an incorrect format"))))))))</f>
        <v>N</v>
      </c>
    </row>
    <row r="957" spans="1:28" s="15" customFormat="1" x14ac:dyDescent="0.25">
      <c r="A957" s="7">
        <v>945</v>
      </c>
      <c r="B957" s="6"/>
      <c r="C957" s="12"/>
      <c r="D957" s="8"/>
      <c r="E957" s="12"/>
      <c r="F957" s="216" t="str">
        <f t="shared" si="28"/>
        <v>N/A</v>
      </c>
      <c r="G957" s="6"/>
      <c r="AA957" s="15" t="str">
        <f t="shared" si="29"/>
        <v/>
      </c>
      <c r="AB957" s="15" t="str">
        <f>IF(LEN($AA957)=0,"N",IF(LEN($AA957)&gt;1,"Error -- Availability entered in an incorrect format",IF($AA957='Control Panel'!$F$36,$AA957,IF($AA957='Control Panel'!$F$37,$AA957,IF($AA957='Control Panel'!$F$38,$AA957,IF($AA957='Control Panel'!$F$39,$AA957,IF($AA957='Control Panel'!$F$40,$AA957,IF($AA957='Control Panel'!$F$41,$AA957,"Error -- Availability entered in an incorrect format"))))))))</f>
        <v>N</v>
      </c>
    </row>
    <row r="958" spans="1:28" s="15" customFormat="1" x14ac:dyDescent="0.25">
      <c r="A958" s="7">
        <v>946</v>
      </c>
      <c r="B958" s="6"/>
      <c r="C958" s="12"/>
      <c r="D958" s="8"/>
      <c r="E958" s="12"/>
      <c r="F958" s="216" t="str">
        <f t="shared" si="28"/>
        <v>N/A</v>
      </c>
      <c r="G958" s="6"/>
      <c r="AA958" s="15" t="str">
        <f t="shared" si="29"/>
        <v/>
      </c>
      <c r="AB958" s="15" t="str">
        <f>IF(LEN($AA958)=0,"N",IF(LEN($AA958)&gt;1,"Error -- Availability entered in an incorrect format",IF($AA958='Control Panel'!$F$36,$AA958,IF($AA958='Control Panel'!$F$37,$AA958,IF($AA958='Control Panel'!$F$38,$AA958,IF($AA958='Control Panel'!$F$39,$AA958,IF($AA958='Control Panel'!$F$40,$AA958,IF($AA958='Control Panel'!$F$41,$AA958,"Error -- Availability entered in an incorrect format"))))))))</f>
        <v>N</v>
      </c>
    </row>
    <row r="959" spans="1:28" s="15" customFormat="1" x14ac:dyDescent="0.25">
      <c r="A959" s="7">
        <v>947</v>
      </c>
      <c r="B959" s="6"/>
      <c r="C959" s="12"/>
      <c r="D959" s="8"/>
      <c r="E959" s="12"/>
      <c r="F959" s="216" t="str">
        <f t="shared" si="28"/>
        <v>N/A</v>
      </c>
      <c r="G959" s="6"/>
      <c r="AA959" s="15" t="str">
        <f t="shared" si="29"/>
        <v/>
      </c>
      <c r="AB959" s="15" t="str">
        <f>IF(LEN($AA959)=0,"N",IF(LEN($AA959)&gt;1,"Error -- Availability entered in an incorrect format",IF($AA959='Control Panel'!$F$36,$AA959,IF($AA959='Control Panel'!$F$37,$AA959,IF($AA959='Control Panel'!$F$38,$AA959,IF($AA959='Control Panel'!$F$39,$AA959,IF($AA959='Control Panel'!$F$40,$AA959,IF($AA959='Control Panel'!$F$41,$AA959,"Error -- Availability entered in an incorrect format"))))))))</f>
        <v>N</v>
      </c>
    </row>
    <row r="960" spans="1:28" s="15" customFormat="1" x14ac:dyDescent="0.25">
      <c r="A960" s="7">
        <v>948</v>
      </c>
      <c r="B960" s="6"/>
      <c r="C960" s="12"/>
      <c r="D960" s="8"/>
      <c r="E960" s="12"/>
      <c r="F960" s="216" t="str">
        <f t="shared" si="28"/>
        <v>N/A</v>
      </c>
      <c r="G960" s="6"/>
      <c r="AA960" s="15" t="str">
        <f t="shared" si="29"/>
        <v/>
      </c>
      <c r="AB960" s="15" t="str">
        <f>IF(LEN($AA960)=0,"N",IF(LEN($AA960)&gt;1,"Error -- Availability entered in an incorrect format",IF($AA960='Control Panel'!$F$36,$AA960,IF($AA960='Control Panel'!$F$37,$AA960,IF($AA960='Control Panel'!$F$38,$AA960,IF($AA960='Control Panel'!$F$39,$AA960,IF($AA960='Control Panel'!$F$40,$AA960,IF($AA960='Control Panel'!$F$41,$AA960,"Error -- Availability entered in an incorrect format"))))))))</f>
        <v>N</v>
      </c>
    </row>
    <row r="961" spans="1:28" s="15" customFormat="1" x14ac:dyDescent="0.25">
      <c r="A961" s="7">
        <v>949</v>
      </c>
      <c r="B961" s="6"/>
      <c r="C961" s="12"/>
      <c r="D961" s="8"/>
      <c r="E961" s="12"/>
      <c r="F961" s="216" t="str">
        <f t="shared" si="28"/>
        <v>N/A</v>
      </c>
      <c r="G961" s="6"/>
      <c r="AA961" s="15" t="str">
        <f t="shared" si="29"/>
        <v/>
      </c>
      <c r="AB961" s="15" t="str">
        <f>IF(LEN($AA961)=0,"N",IF(LEN($AA961)&gt;1,"Error -- Availability entered in an incorrect format",IF($AA961='Control Panel'!$F$36,$AA961,IF($AA961='Control Panel'!$F$37,$AA961,IF($AA961='Control Panel'!$F$38,$AA961,IF($AA961='Control Panel'!$F$39,$AA961,IF($AA961='Control Panel'!$F$40,$AA961,IF($AA961='Control Panel'!$F$41,$AA961,"Error -- Availability entered in an incorrect format"))))))))</f>
        <v>N</v>
      </c>
    </row>
    <row r="962" spans="1:28" s="15" customFormat="1" x14ac:dyDescent="0.25">
      <c r="A962" s="7">
        <v>950</v>
      </c>
      <c r="B962" s="6"/>
      <c r="C962" s="12"/>
      <c r="D962" s="8"/>
      <c r="E962" s="12"/>
      <c r="F962" s="216" t="str">
        <f t="shared" si="28"/>
        <v>N/A</v>
      </c>
      <c r="G962" s="6"/>
      <c r="AA962" s="15" t="str">
        <f t="shared" si="29"/>
        <v/>
      </c>
      <c r="AB962" s="15" t="str">
        <f>IF(LEN($AA962)=0,"N",IF(LEN($AA962)&gt;1,"Error -- Availability entered in an incorrect format",IF($AA962='Control Panel'!$F$36,$AA962,IF($AA962='Control Panel'!$F$37,$AA962,IF($AA962='Control Panel'!$F$38,$AA962,IF($AA962='Control Panel'!$F$39,$AA962,IF($AA962='Control Panel'!$F$40,$AA962,IF($AA962='Control Panel'!$F$41,$AA962,"Error -- Availability entered in an incorrect format"))))))))</f>
        <v>N</v>
      </c>
    </row>
    <row r="963" spans="1:28" s="15" customFormat="1" x14ac:dyDescent="0.25">
      <c r="A963" s="7">
        <v>951</v>
      </c>
      <c r="B963" s="6"/>
      <c r="C963" s="12"/>
      <c r="D963" s="8"/>
      <c r="E963" s="12"/>
      <c r="F963" s="216" t="str">
        <f t="shared" si="28"/>
        <v>N/A</v>
      </c>
      <c r="G963" s="6"/>
      <c r="AA963" s="15" t="str">
        <f t="shared" si="29"/>
        <v/>
      </c>
      <c r="AB963" s="15" t="str">
        <f>IF(LEN($AA963)=0,"N",IF(LEN($AA963)&gt;1,"Error -- Availability entered in an incorrect format",IF($AA963='Control Panel'!$F$36,$AA963,IF($AA963='Control Panel'!$F$37,$AA963,IF($AA963='Control Panel'!$F$38,$AA963,IF($AA963='Control Panel'!$F$39,$AA963,IF($AA963='Control Panel'!$F$40,$AA963,IF($AA963='Control Panel'!$F$41,$AA963,"Error -- Availability entered in an incorrect format"))))))))</f>
        <v>N</v>
      </c>
    </row>
    <row r="964" spans="1:28" s="15" customFormat="1" x14ac:dyDescent="0.25">
      <c r="A964" s="7">
        <v>952</v>
      </c>
      <c r="B964" s="6"/>
      <c r="C964" s="12"/>
      <c r="D964" s="8"/>
      <c r="E964" s="12"/>
      <c r="F964" s="216" t="str">
        <f t="shared" si="28"/>
        <v>N/A</v>
      </c>
      <c r="G964" s="6"/>
      <c r="AA964" s="15" t="str">
        <f t="shared" si="29"/>
        <v/>
      </c>
      <c r="AB964" s="15" t="str">
        <f>IF(LEN($AA964)=0,"N",IF(LEN($AA964)&gt;1,"Error -- Availability entered in an incorrect format",IF($AA964='Control Panel'!$F$36,$AA964,IF($AA964='Control Panel'!$F$37,$AA964,IF($AA964='Control Panel'!$F$38,$AA964,IF($AA964='Control Panel'!$F$39,$AA964,IF($AA964='Control Panel'!$F$40,$AA964,IF($AA964='Control Panel'!$F$41,$AA964,"Error -- Availability entered in an incorrect format"))))))))</f>
        <v>N</v>
      </c>
    </row>
    <row r="965" spans="1:28" s="15" customFormat="1" x14ac:dyDescent="0.25">
      <c r="A965" s="7">
        <v>953</v>
      </c>
      <c r="B965" s="6"/>
      <c r="C965" s="12"/>
      <c r="D965" s="8"/>
      <c r="E965" s="12"/>
      <c r="F965" s="216" t="str">
        <f t="shared" si="28"/>
        <v>N/A</v>
      </c>
      <c r="G965" s="6"/>
      <c r="AA965" s="15" t="str">
        <f t="shared" si="29"/>
        <v/>
      </c>
      <c r="AB965" s="15" t="str">
        <f>IF(LEN($AA965)=0,"N",IF(LEN($AA965)&gt;1,"Error -- Availability entered in an incorrect format",IF($AA965='Control Panel'!$F$36,$AA965,IF($AA965='Control Panel'!$F$37,$AA965,IF($AA965='Control Panel'!$F$38,$AA965,IF($AA965='Control Panel'!$F$39,$AA965,IF($AA965='Control Panel'!$F$40,$AA965,IF($AA965='Control Panel'!$F$41,$AA965,"Error -- Availability entered in an incorrect format"))))))))</f>
        <v>N</v>
      </c>
    </row>
    <row r="966" spans="1:28" s="15" customFormat="1" x14ac:dyDescent="0.25">
      <c r="A966" s="7">
        <v>954</v>
      </c>
      <c r="B966" s="6"/>
      <c r="C966" s="12"/>
      <c r="D966" s="8"/>
      <c r="E966" s="12"/>
      <c r="F966" s="216" t="str">
        <f t="shared" si="28"/>
        <v>N/A</v>
      </c>
      <c r="G966" s="6"/>
      <c r="AA966" s="15" t="str">
        <f t="shared" si="29"/>
        <v/>
      </c>
      <c r="AB966" s="15" t="str">
        <f>IF(LEN($AA966)=0,"N",IF(LEN($AA966)&gt;1,"Error -- Availability entered in an incorrect format",IF($AA966='Control Panel'!$F$36,$AA966,IF($AA966='Control Panel'!$F$37,$AA966,IF($AA966='Control Panel'!$F$38,$AA966,IF($AA966='Control Panel'!$F$39,$AA966,IF($AA966='Control Panel'!$F$40,$AA966,IF($AA966='Control Panel'!$F$41,$AA966,"Error -- Availability entered in an incorrect format"))))))))</f>
        <v>N</v>
      </c>
    </row>
    <row r="967" spans="1:28" s="15" customFormat="1" x14ac:dyDescent="0.25">
      <c r="A967" s="7">
        <v>955</v>
      </c>
      <c r="B967" s="6"/>
      <c r="C967" s="12"/>
      <c r="D967" s="8"/>
      <c r="E967" s="12"/>
      <c r="F967" s="216" t="str">
        <f t="shared" si="28"/>
        <v>N/A</v>
      </c>
      <c r="G967" s="6"/>
      <c r="AA967" s="15" t="str">
        <f t="shared" si="29"/>
        <v/>
      </c>
      <c r="AB967" s="15" t="str">
        <f>IF(LEN($AA967)=0,"N",IF(LEN($AA967)&gt;1,"Error -- Availability entered in an incorrect format",IF($AA967='Control Panel'!$F$36,$AA967,IF($AA967='Control Panel'!$F$37,$AA967,IF($AA967='Control Panel'!$F$38,$AA967,IF($AA967='Control Panel'!$F$39,$AA967,IF($AA967='Control Panel'!$F$40,$AA967,IF($AA967='Control Panel'!$F$41,$AA967,"Error -- Availability entered in an incorrect format"))))))))</f>
        <v>N</v>
      </c>
    </row>
    <row r="968" spans="1:28" s="15" customFormat="1" x14ac:dyDescent="0.25">
      <c r="A968" s="7">
        <v>956</v>
      </c>
      <c r="B968" s="6"/>
      <c r="C968" s="12"/>
      <c r="D968" s="8"/>
      <c r="E968" s="12"/>
      <c r="F968" s="216" t="str">
        <f t="shared" si="28"/>
        <v>N/A</v>
      </c>
      <c r="G968" s="6"/>
      <c r="AA968" s="15" t="str">
        <f t="shared" si="29"/>
        <v/>
      </c>
      <c r="AB968" s="15" t="str">
        <f>IF(LEN($AA968)=0,"N",IF(LEN($AA968)&gt;1,"Error -- Availability entered in an incorrect format",IF($AA968='Control Panel'!$F$36,$AA968,IF($AA968='Control Panel'!$F$37,$AA968,IF($AA968='Control Panel'!$F$38,$AA968,IF($AA968='Control Panel'!$F$39,$AA968,IF($AA968='Control Panel'!$F$40,$AA968,IF($AA968='Control Panel'!$F$41,$AA968,"Error -- Availability entered in an incorrect format"))))))))</f>
        <v>N</v>
      </c>
    </row>
    <row r="969" spans="1:28" s="15" customFormat="1" x14ac:dyDescent="0.25">
      <c r="A969" s="7">
        <v>957</v>
      </c>
      <c r="B969" s="6"/>
      <c r="C969" s="12"/>
      <c r="D969" s="8"/>
      <c r="E969" s="12"/>
      <c r="F969" s="216" t="str">
        <f t="shared" si="28"/>
        <v>N/A</v>
      </c>
      <c r="G969" s="6"/>
      <c r="AA969" s="15" t="str">
        <f t="shared" si="29"/>
        <v/>
      </c>
      <c r="AB969" s="15" t="str">
        <f>IF(LEN($AA969)=0,"N",IF(LEN($AA969)&gt;1,"Error -- Availability entered in an incorrect format",IF($AA969='Control Panel'!$F$36,$AA969,IF($AA969='Control Panel'!$F$37,$AA969,IF($AA969='Control Panel'!$F$38,$AA969,IF($AA969='Control Panel'!$F$39,$AA969,IF($AA969='Control Panel'!$F$40,$AA969,IF($AA969='Control Panel'!$F$41,$AA969,"Error -- Availability entered in an incorrect format"))))))))</f>
        <v>N</v>
      </c>
    </row>
    <row r="970" spans="1:28" s="15" customFormat="1" x14ac:dyDescent="0.25">
      <c r="A970" s="7">
        <v>958</v>
      </c>
      <c r="B970" s="6"/>
      <c r="C970" s="12"/>
      <c r="D970" s="8"/>
      <c r="E970" s="12"/>
      <c r="F970" s="216" t="str">
        <f t="shared" si="28"/>
        <v>N/A</v>
      </c>
      <c r="G970" s="6"/>
      <c r="AA970" s="15" t="str">
        <f t="shared" si="29"/>
        <v/>
      </c>
      <c r="AB970" s="15" t="str">
        <f>IF(LEN($AA970)=0,"N",IF(LEN($AA970)&gt;1,"Error -- Availability entered in an incorrect format",IF($AA970='Control Panel'!$F$36,$AA970,IF($AA970='Control Panel'!$F$37,$AA970,IF($AA970='Control Panel'!$F$38,$AA970,IF($AA970='Control Panel'!$F$39,$AA970,IF($AA970='Control Panel'!$F$40,$AA970,IF($AA970='Control Panel'!$F$41,$AA970,"Error -- Availability entered in an incorrect format"))))))))</f>
        <v>N</v>
      </c>
    </row>
    <row r="971" spans="1:28" s="15" customFormat="1" x14ac:dyDescent="0.25">
      <c r="A971" s="7">
        <v>959</v>
      </c>
      <c r="B971" s="6"/>
      <c r="C971" s="12"/>
      <c r="D971" s="8"/>
      <c r="E971" s="12"/>
      <c r="F971" s="216" t="str">
        <f t="shared" si="28"/>
        <v>N/A</v>
      </c>
      <c r="G971" s="6"/>
      <c r="AA971" s="15" t="str">
        <f t="shared" si="29"/>
        <v/>
      </c>
      <c r="AB971" s="15" t="str">
        <f>IF(LEN($AA971)=0,"N",IF(LEN($AA971)&gt;1,"Error -- Availability entered in an incorrect format",IF($AA971='Control Panel'!$F$36,$AA971,IF($AA971='Control Panel'!$F$37,$AA971,IF($AA971='Control Panel'!$F$38,$AA971,IF($AA971='Control Panel'!$F$39,$AA971,IF($AA971='Control Panel'!$F$40,$AA971,IF($AA971='Control Panel'!$F$41,$AA971,"Error -- Availability entered in an incorrect format"))))))))</f>
        <v>N</v>
      </c>
    </row>
    <row r="972" spans="1:28" s="15" customFormat="1" x14ac:dyDescent="0.25">
      <c r="A972" s="7">
        <v>960</v>
      </c>
      <c r="B972" s="6"/>
      <c r="C972" s="12"/>
      <c r="D972" s="8"/>
      <c r="E972" s="12"/>
      <c r="F972" s="216" t="str">
        <f t="shared" si="28"/>
        <v>N/A</v>
      </c>
      <c r="G972" s="6"/>
      <c r="AA972" s="15" t="str">
        <f t="shared" si="29"/>
        <v/>
      </c>
      <c r="AB972" s="15" t="str">
        <f>IF(LEN($AA972)=0,"N",IF(LEN($AA972)&gt;1,"Error -- Availability entered in an incorrect format",IF($AA972='Control Panel'!$F$36,$AA972,IF($AA972='Control Panel'!$F$37,$AA972,IF($AA972='Control Panel'!$F$38,$AA972,IF($AA972='Control Panel'!$F$39,$AA972,IF($AA972='Control Panel'!$F$40,$AA972,IF($AA972='Control Panel'!$F$41,$AA972,"Error -- Availability entered in an incorrect format"))))))))</f>
        <v>N</v>
      </c>
    </row>
    <row r="973" spans="1:28" s="15" customFormat="1" x14ac:dyDescent="0.25">
      <c r="A973" s="7">
        <v>961</v>
      </c>
      <c r="B973" s="6"/>
      <c r="C973" s="12"/>
      <c r="D973" s="8"/>
      <c r="E973" s="12"/>
      <c r="F973" s="216" t="str">
        <f t="shared" si="28"/>
        <v>N/A</v>
      </c>
      <c r="G973" s="6"/>
      <c r="AA973" s="15" t="str">
        <f t="shared" si="29"/>
        <v/>
      </c>
      <c r="AB973" s="15" t="str">
        <f>IF(LEN($AA973)=0,"N",IF(LEN($AA973)&gt;1,"Error -- Availability entered in an incorrect format",IF($AA973='Control Panel'!$F$36,$AA973,IF($AA973='Control Panel'!$F$37,$AA973,IF($AA973='Control Panel'!$F$38,$AA973,IF($AA973='Control Panel'!$F$39,$AA973,IF($AA973='Control Panel'!$F$40,$AA973,IF($AA973='Control Panel'!$F$41,$AA973,"Error -- Availability entered in an incorrect format"))))))))</f>
        <v>N</v>
      </c>
    </row>
    <row r="974" spans="1:28" s="15" customFormat="1" x14ac:dyDescent="0.25">
      <c r="A974" s="7">
        <v>962</v>
      </c>
      <c r="B974" s="6"/>
      <c r="C974" s="12"/>
      <c r="D974" s="8"/>
      <c r="E974" s="12"/>
      <c r="F974" s="216" t="str">
        <f t="shared" ref="F974:F1012" si="30">IF($D$10=$A$9,"N/A",$D$10)</f>
        <v>N/A</v>
      </c>
      <c r="G974" s="6"/>
      <c r="AA974" s="15" t="str">
        <f t="shared" ref="AA974:AA1012" si="31">TRIM($D974)</f>
        <v/>
      </c>
      <c r="AB974" s="15" t="str">
        <f>IF(LEN($AA974)=0,"N",IF(LEN($AA974)&gt;1,"Error -- Availability entered in an incorrect format",IF($AA974='Control Panel'!$F$36,$AA974,IF($AA974='Control Panel'!$F$37,$AA974,IF($AA974='Control Panel'!$F$38,$AA974,IF($AA974='Control Panel'!$F$39,$AA974,IF($AA974='Control Panel'!$F$40,$AA974,IF($AA974='Control Panel'!$F$41,$AA974,"Error -- Availability entered in an incorrect format"))))))))</f>
        <v>N</v>
      </c>
    </row>
    <row r="975" spans="1:28" s="15" customFormat="1" x14ac:dyDescent="0.25">
      <c r="A975" s="7">
        <v>963</v>
      </c>
      <c r="B975" s="6"/>
      <c r="C975" s="12"/>
      <c r="D975" s="8"/>
      <c r="E975" s="12"/>
      <c r="F975" s="216" t="str">
        <f t="shared" si="30"/>
        <v>N/A</v>
      </c>
      <c r="G975" s="6"/>
      <c r="AA975" s="15" t="str">
        <f t="shared" si="31"/>
        <v/>
      </c>
      <c r="AB975" s="15" t="str">
        <f>IF(LEN($AA975)=0,"N",IF(LEN($AA975)&gt;1,"Error -- Availability entered in an incorrect format",IF($AA975='Control Panel'!$F$36,$AA975,IF($AA975='Control Panel'!$F$37,$AA975,IF($AA975='Control Panel'!$F$38,$AA975,IF($AA975='Control Panel'!$F$39,$AA975,IF($AA975='Control Panel'!$F$40,$AA975,IF($AA975='Control Panel'!$F$41,$AA975,"Error -- Availability entered in an incorrect format"))))))))</f>
        <v>N</v>
      </c>
    </row>
    <row r="976" spans="1:28" s="15" customFormat="1" x14ac:dyDescent="0.25">
      <c r="A976" s="7">
        <v>964</v>
      </c>
      <c r="B976" s="6"/>
      <c r="C976" s="12"/>
      <c r="D976" s="8"/>
      <c r="E976" s="12"/>
      <c r="F976" s="216" t="str">
        <f t="shared" si="30"/>
        <v>N/A</v>
      </c>
      <c r="G976" s="6"/>
      <c r="AA976" s="15" t="str">
        <f t="shared" si="31"/>
        <v/>
      </c>
      <c r="AB976" s="15" t="str">
        <f>IF(LEN($AA976)=0,"N",IF(LEN($AA976)&gt;1,"Error -- Availability entered in an incorrect format",IF($AA976='Control Panel'!$F$36,$AA976,IF($AA976='Control Panel'!$F$37,$AA976,IF($AA976='Control Panel'!$F$38,$AA976,IF($AA976='Control Panel'!$F$39,$AA976,IF($AA976='Control Panel'!$F$40,$AA976,IF($AA976='Control Panel'!$F$41,$AA976,"Error -- Availability entered in an incorrect format"))))))))</f>
        <v>N</v>
      </c>
    </row>
    <row r="977" spans="1:28" s="15" customFormat="1" x14ac:dyDescent="0.25">
      <c r="A977" s="7">
        <v>965</v>
      </c>
      <c r="B977" s="6"/>
      <c r="C977" s="12"/>
      <c r="D977" s="8"/>
      <c r="E977" s="12"/>
      <c r="F977" s="216" t="str">
        <f t="shared" si="30"/>
        <v>N/A</v>
      </c>
      <c r="G977" s="6"/>
      <c r="AA977" s="15" t="str">
        <f t="shared" si="31"/>
        <v/>
      </c>
      <c r="AB977" s="15" t="str">
        <f>IF(LEN($AA977)=0,"N",IF(LEN($AA977)&gt;1,"Error -- Availability entered in an incorrect format",IF($AA977='Control Panel'!$F$36,$AA977,IF($AA977='Control Panel'!$F$37,$AA977,IF($AA977='Control Panel'!$F$38,$AA977,IF($AA977='Control Panel'!$F$39,$AA977,IF($AA977='Control Panel'!$F$40,$AA977,IF($AA977='Control Panel'!$F$41,$AA977,"Error -- Availability entered in an incorrect format"))))))))</f>
        <v>N</v>
      </c>
    </row>
    <row r="978" spans="1:28" s="15" customFormat="1" x14ac:dyDescent="0.25">
      <c r="A978" s="7">
        <v>966</v>
      </c>
      <c r="B978" s="6"/>
      <c r="C978" s="12"/>
      <c r="D978" s="8"/>
      <c r="E978" s="12"/>
      <c r="F978" s="216" t="str">
        <f t="shared" si="30"/>
        <v>N/A</v>
      </c>
      <c r="G978" s="6"/>
      <c r="AA978" s="15" t="str">
        <f t="shared" si="31"/>
        <v/>
      </c>
      <c r="AB978" s="15" t="str">
        <f>IF(LEN($AA978)=0,"N",IF(LEN($AA978)&gt;1,"Error -- Availability entered in an incorrect format",IF($AA978='Control Panel'!$F$36,$AA978,IF($AA978='Control Panel'!$F$37,$AA978,IF($AA978='Control Panel'!$F$38,$AA978,IF($AA978='Control Panel'!$F$39,$AA978,IF($AA978='Control Panel'!$F$40,$AA978,IF($AA978='Control Panel'!$F$41,$AA978,"Error -- Availability entered in an incorrect format"))))))))</f>
        <v>N</v>
      </c>
    </row>
    <row r="979" spans="1:28" s="15" customFormat="1" x14ac:dyDescent="0.25">
      <c r="A979" s="7">
        <v>967</v>
      </c>
      <c r="B979" s="6"/>
      <c r="C979" s="12"/>
      <c r="D979" s="8"/>
      <c r="E979" s="12"/>
      <c r="F979" s="216" t="str">
        <f t="shared" si="30"/>
        <v>N/A</v>
      </c>
      <c r="G979" s="6"/>
      <c r="AA979" s="15" t="str">
        <f t="shared" si="31"/>
        <v/>
      </c>
      <c r="AB979" s="15" t="str">
        <f>IF(LEN($AA979)=0,"N",IF(LEN($AA979)&gt;1,"Error -- Availability entered in an incorrect format",IF($AA979='Control Panel'!$F$36,$AA979,IF($AA979='Control Panel'!$F$37,$AA979,IF($AA979='Control Panel'!$F$38,$AA979,IF($AA979='Control Panel'!$F$39,$AA979,IF($AA979='Control Panel'!$F$40,$AA979,IF($AA979='Control Panel'!$F$41,$AA979,"Error -- Availability entered in an incorrect format"))))))))</f>
        <v>N</v>
      </c>
    </row>
    <row r="980" spans="1:28" s="15" customFormat="1" x14ac:dyDescent="0.25">
      <c r="A980" s="7">
        <v>968</v>
      </c>
      <c r="B980" s="6"/>
      <c r="C980" s="12"/>
      <c r="D980" s="8"/>
      <c r="E980" s="12"/>
      <c r="F980" s="216" t="str">
        <f t="shared" si="30"/>
        <v>N/A</v>
      </c>
      <c r="G980" s="6"/>
      <c r="AA980" s="15" t="str">
        <f t="shared" si="31"/>
        <v/>
      </c>
      <c r="AB980" s="15" t="str">
        <f>IF(LEN($AA980)=0,"N",IF(LEN($AA980)&gt;1,"Error -- Availability entered in an incorrect format",IF($AA980='Control Panel'!$F$36,$AA980,IF($AA980='Control Panel'!$F$37,$AA980,IF($AA980='Control Panel'!$F$38,$AA980,IF($AA980='Control Panel'!$F$39,$AA980,IF($AA980='Control Panel'!$F$40,$AA980,IF($AA980='Control Panel'!$F$41,$AA980,"Error -- Availability entered in an incorrect format"))))))))</f>
        <v>N</v>
      </c>
    </row>
    <row r="981" spans="1:28" s="15" customFormat="1" x14ac:dyDescent="0.25">
      <c r="A981" s="7">
        <v>969</v>
      </c>
      <c r="B981" s="6"/>
      <c r="C981" s="12"/>
      <c r="D981" s="8"/>
      <c r="E981" s="12"/>
      <c r="F981" s="216" t="str">
        <f t="shared" si="30"/>
        <v>N/A</v>
      </c>
      <c r="G981" s="6"/>
      <c r="AA981" s="15" t="str">
        <f t="shared" si="31"/>
        <v/>
      </c>
      <c r="AB981" s="15" t="str">
        <f>IF(LEN($AA981)=0,"N",IF(LEN($AA981)&gt;1,"Error -- Availability entered in an incorrect format",IF($AA981='Control Panel'!$F$36,$AA981,IF($AA981='Control Panel'!$F$37,$AA981,IF($AA981='Control Panel'!$F$38,$AA981,IF($AA981='Control Panel'!$F$39,$AA981,IF($AA981='Control Panel'!$F$40,$AA981,IF($AA981='Control Panel'!$F$41,$AA981,"Error -- Availability entered in an incorrect format"))))))))</f>
        <v>N</v>
      </c>
    </row>
    <row r="982" spans="1:28" s="15" customFormat="1" x14ac:dyDescent="0.25">
      <c r="A982" s="7">
        <v>970</v>
      </c>
      <c r="B982" s="6"/>
      <c r="C982" s="12"/>
      <c r="D982" s="8"/>
      <c r="E982" s="12"/>
      <c r="F982" s="216" t="str">
        <f t="shared" si="30"/>
        <v>N/A</v>
      </c>
      <c r="G982" s="6"/>
      <c r="AA982" s="15" t="str">
        <f t="shared" si="31"/>
        <v/>
      </c>
      <c r="AB982" s="15" t="str">
        <f>IF(LEN($AA982)=0,"N",IF(LEN($AA982)&gt;1,"Error -- Availability entered in an incorrect format",IF($AA982='Control Panel'!$F$36,$AA982,IF($AA982='Control Panel'!$F$37,$AA982,IF($AA982='Control Panel'!$F$38,$AA982,IF($AA982='Control Panel'!$F$39,$AA982,IF($AA982='Control Panel'!$F$40,$AA982,IF($AA982='Control Panel'!$F$41,$AA982,"Error -- Availability entered in an incorrect format"))))))))</f>
        <v>N</v>
      </c>
    </row>
    <row r="983" spans="1:28" s="15" customFormat="1" x14ac:dyDescent="0.25">
      <c r="A983" s="7">
        <v>971</v>
      </c>
      <c r="B983" s="6"/>
      <c r="C983" s="12"/>
      <c r="D983" s="8"/>
      <c r="E983" s="12"/>
      <c r="F983" s="216" t="str">
        <f t="shared" si="30"/>
        <v>N/A</v>
      </c>
      <c r="G983" s="6"/>
      <c r="AA983" s="15" t="str">
        <f t="shared" si="31"/>
        <v/>
      </c>
      <c r="AB983" s="15" t="str">
        <f>IF(LEN($AA983)=0,"N",IF(LEN($AA983)&gt;1,"Error -- Availability entered in an incorrect format",IF($AA983='Control Panel'!$F$36,$AA983,IF($AA983='Control Panel'!$F$37,$AA983,IF($AA983='Control Panel'!$F$38,$AA983,IF($AA983='Control Panel'!$F$39,$AA983,IF($AA983='Control Panel'!$F$40,$AA983,IF($AA983='Control Panel'!$F$41,$AA983,"Error -- Availability entered in an incorrect format"))))))))</f>
        <v>N</v>
      </c>
    </row>
    <row r="984" spans="1:28" s="15" customFormat="1" x14ac:dyDescent="0.25">
      <c r="A984" s="7">
        <v>972</v>
      </c>
      <c r="B984" s="6"/>
      <c r="C984" s="12"/>
      <c r="D984" s="8"/>
      <c r="E984" s="12"/>
      <c r="F984" s="216" t="str">
        <f t="shared" si="30"/>
        <v>N/A</v>
      </c>
      <c r="G984" s="6"/>
      <c r="AA984" s="15" t="str">
        <f t="shared" si="31"/>
        <v/>
      </c>
      <c r="AB984" s="15" t="str">
        <f>IF(LEN($AA984)=0,"N",IF(LEN($AA984)&gt;1,"Error -- Availability entered in an incorrect format",IF($AA984='Control Panel'!$F$36,$AA984,IF($AA984='Control Panel'!$F$37,$AA984,IF($AA984='Control Panel'!$F$38,$AA984,IF($AA984='Control Panel'!$F$39,$AA984,IF($AA984='Control Panel'!$F$40,$AA984,IF($AA984='Control Panel'!$F$41,$AA984,"Error -- Availability entered in an incorrect format"))))))))</f>
        <v>N</v>
      </c>
    </row>
    <row r="985" spans="1:28" s="15" customFormat="1" x14ac:dyDescent="0.25">
      <c r="A985" s="7">
        <v>973</v>
      </c>
      <c r="B985" s="6"/>
      <c r="C985" s="12"/>
      <c r="D985" s="8"/>
      <c r="E985" s="12"/>
      <c r="F985" s="216" t="str">
        <f t="shared" si="30"/>
        <v>N/A</v>
      </c>
      <c r="G985" s="6"/>
      <c r="AA985" s="15" t="str">
        <f t="shared" si="31"/>
        <v/>
      </c>
      <c r="AB985" s="15" t="str">
        <f>IF(LEN($AA985)=0,"N",IF(LEN($AA985)&gt;1,"Error -- Availability entered in an incorrect format",IF($AA985='Control Panel'!$F$36,$AA985,IF($AA985='Control Panel'!$F$37,$AA985,IF($AA985='Control Panel'!$F$38,$AA985,IF($AA985='Control Panel'!$F$39,$AA985,IF($AA985='Control Panel'!$F$40,$AA985,IF($AA985='Control Panel'!$F$41,$AA985,"Error -- Availability entered in an incorrect format"))))))))</f>
        <v>N</v>
      </c>
    </row>
    <row r="986" spans="1:28" s="15" customFormat="1" x14ac:dyDescent="0.25">
      <c r="A986" s="7">
        <v>974</v>
      </c>
      <c r="B986" s="6"/>
      <c r="C986" s="12"/>
      <c r="D986" s="8"/>
      <c r="E986" s="12"/>
      <c r="F986" s="216" t="str">
        <f t="shared" si="30"/>
        <v>N/A</v>
      </c>
      <c r="G986" s="6"/>
      <c r="AA986" s="15" t="str">
        <f t="shared" si="31"/>
        <v/>
      </c>
      <c r="AB986" s="15" t="str">
        <f>IF(LEN($AA986)=0,"N",IF(LEN($AA986)&gt;1,"Error -- Availability entered in an incorrect format",IF($AA986='Control Panel'!$F$36,$AA986,IF($AA986='Control Panel'!$F$37,$AA986,IF($AA986='Control Panel'!$F$38,$AA986,IF($AA986='Control Panel'!$F$39,$AA986,IF($AA986='Control Panel'!$F$40,$AA986,IF($AA986='Control Panel'!$F$41,$AA986,"Error -- Availability entered in an incorrect format"))))))))</f>
        <v>N</v>
      </c>
    </row>
    <row r="987" spans="1:28" s="15" customFormat="1" x14ac:dyDescent="0.25">
      <c r="A987" s="7">
        <v>975</v>
      </c>
      <c r="B987" s="6"/>
      <c r="C987" s="12"/>
      <c r="D987" s="8"/>
      <c r="E987" s="12"/>
      <c r="F987" s="216" t="str">
        <f t="shared" si="30"/>
        <v>N/A</v>
      </c>
      <c r="G987" s="6"/>
      <c r="AA987" s="15" t="str">
        <f t="shared" si="31"/>
        <v/>
      </c>
      <c r="AB987" s="15" t="str">
        <f>IF(LEN($AA987)=0,"N",IF(LEN($AA987)&gt;1,"Error -- Availability entered in an incorrect format",IF($AA987='Control Panel'!$F$36,$AA987,IF($AA987='Control Panel'!$F$37,$AA987,IF($AA987='Control Panel'!$F$38,$AA987,IF($AA987='Control Panel'!$F$39,$AA987,IF($AA987='Control Panel'!$F$40,$AA987,IF($AA987='Control Panel'!$F$41,$AA987,"Error -- Availability entered in an incorrect format"))))))))</f>
        <v>N</v>
      </c>
    </row>
    <row r="988" spans="1:28" s="15" customFormat="1" x14ac:dyDescent="0.25">
      <c r="A988" s="7">
        <v>976</v>
      </c>
      <c r="B988" s="6"/>
      <c r="C988" s="12"/>
      <c r="D988" s="8"/>
      <c r="E988" s="12"/>
      <c r="F988" s="216" t="str">
        <f t="shared" si="30"/>
        <v>N/A</v>
      </c>
      <c r="G988" s="6"/>
      <c r="AA988" s="15" t="str">
        <f t="shared" si="31"/>
        <v/>
      </c>
      <c r="AB988" s="15" t="str">
        <f>IF(LEN($AA988)=0,"N",IF(LEN($AA988)&gt;1,"Error -- Availability entered in an incorrect format",IF($AA988='Control Panel'!$F$36,$AA988,IF($AA988='Control Panel'!$F$37,$AA988,IF($AA988='Control Panel'!$F$38,$AA988,IF($AA988='Control Panel'!$F$39,$AA988,IF($AA988='Control Panel'!$F$40,$AA988,IF($AA988='Control Panel'!$F$41,$AA988,"Error -- Availability entered in an incorrect format"))))))))</f>
        <v>N</v>
      </c>
    </row>
    <row r="989" spans="1:28" s="15" customFormat="1" x14ac:dyDescent="0.25">
      <c r="A989" s="7">
        <v>977</v>
      </c>
      <c r="B989" s="6"/>
      <c r="C989" s="12"/>
      <c r="D989" s="8"/>
      <c r="E989" s="12"/>
      <c r="F989" s="216" t="str">
        <f t="shared" si="30"/>
        <v>N/A</v>
      </c>
      <c r="G989" s="6"/>
      <c r="AA989" s="15" t="str">
        <f t="shared" si="31"/>
        <v/>
      </c>
      <c r="AB989" s="15" t="str">
        <f>IF(LEN($AA989)=0,"N",IF(LEN($AA989)&gt;1,"Error -- Availability entered in an incorrect format",IF($AA989='Control Panel'!$F$36,$AA989,IF($AA989='Control Panel'!$F$37,$AA989,IF($AA989='Control Panel'!$F$38,$AA989,IF($AA989='Control Panel'!$F$39,$AA989,IF($AA989='Control Panel'!$F$40,$AA989,IF($AA989='Control Panel'!$F$41,$AA989,"Error -- Availability entered in an incorrect format"))))))))</f>
        <v>N</v>
      </c>
    </row>
    <row r="990" spans="1:28" s="15" customFormat="1" x14ac:dyDescent="0.25">
      <c r="A990" s="7">
        <v>978</v>
      </c>
      <c r="B990" s="6"/>
      <c r="C990" s="12"/>
      <c r="D990" s="8"/>
      <c r="E990" s="12"/>
      <c r="F990" s="216" t="str">
        <f t="shared" si="30"/>
        <v>N/A</v>
      </c>
      <c r="G990" s="6"/>
      <c r="AA990" s="15" t="str">
        <f t="shared" si="31"/>
        <v/>
      </c>
      <c r="AB990" s="15" t="str">
        <f>IF(LEN($AA990)=0,"N",IF(LEN($AA990)&gt;1,"Error -- Availability entered in an incorrect format",IF($AA990='Control Panel'!$F$36,$AA990,IF($AA990='Control Panel'!$F$37,$AA990,IF($AA990='Control Panel'!$F$38,$AA990,IF($AA990='Control Panel'!$F$39,$AA990,IF($AA990='Control Panel'!$F$40,$AA990,IF($AA990='Control Panel'!$F$41,$AA990,"Error -- Availability entered in an incorrect format"))))))))</f>
        <v>N</v>
      </c>
    </row>
    <row r="991" spans="1:28" s="15" customFormat="1" x14ac:dyDescent="0.25">
      <c r="A991" s="7">
        <v>979</v>
      </c>
      <c r="B991" s="6"/>
      <c r="C991" s="12"/>
      <c r="D991" s="8"/>
      <c r="E991" s="12"/>
      <c r="F991" s="216" t="str">
        <f t="shared" si="30"/>
        <v>N/A</v>
      </c>
      <c r="G991" s="6"/>
      <c r="AA991" s="15" t="str">
        <f t="shared" si="31"/>
        <v/>
      </c>
      <c r="AB991" s="15" t="str">
        <f>IF(LEN($AA991)=0,"N",IF(LEN($AA991)&gt;1,"Error -- Availability entered in an incorrect format",IF($AA991='Control Panel'!$F$36,$AA991,IF($AA991='Control Panel'!$F$37,$AA991,IF($AA991='Control Panel'!$F$38,$AA991,IF($AA991='Control Panel'!$F$39,$AA991,IF($AA991='Control Panel'!$F$40,$AA991,IF($AA991='Control Panel'!$F$41,$AA991,"Error -- Availability entered in an incorrect format"))))))))</f>
        <v>N</v>
      </c>
    </row>
    <row r="992" spans="1:28" s="15" customFormat="1" x14ac:dyDescent="0.25">
      <c r="A992" s="7">
        <v>980</v>
      </c>
      <c r="B992" s="6"/>
      <c r="C992" s="12"/>
      <c r="D992" s="8"/>
      <c r="E992" s="12"/>
      <c r="F992" s="216" t="str">
        <f t="shared" si="30"/>
        <v>N/A</v>
      </c>
      <c r="G992" s="6"/>
      <c r="AA992" s="15" t="str">
        <f t="shared" si="31"/>
        <v/>
      </c>
      <c r="AB992" s="15" t="str">
        <f>IF(LEN($AA992)=0,"N",IF(LEN($AA992)&gt;1,"Error -- Availability entered in an incorrect format",IF($AA992='Control Panel'!$F$36,$AA992,IF($AA992='Control Panel'!$F$37,$AA992,IF($AA992='Control Panel'!$F$38,$AA992,IF($AA992='Control Panel'!$F$39,$AA992,IF($AA992='Control Panel'!$F$40,$AA992,IF($AA992='Control Panel'!$F$41,$AA992,"Error -- Availability entered in an incorrect format"))))))))</f>
        <v>N</v>
      </c>
    </row>
    <row r="993" spans="1:28" s="15" customFormat="1" x14ac:dyDescent="0.25">
      <c r="A993" s="7">
        <v>981</v>
      </c>
      <c r="B993" s="6"/>
      <c r="C993" s="12"/>
      <c r="D993" s="8"/>
      <c r="E993" s="12"/>
      <c r="F993" s="216" t="str">
        <f t="shared" si="30"/>
        <v>N/A</v>
      </c>
      <c r="G993" s="6"/>
      <c r="AA993" s="15" t="str">
        <f t="shared" si="31"/>
        <v/>
      </c>
      <c r="AB993" s="15" t="str">
        <f>IF(LEN($AA993)=0,"N",IF(LEN($AA993)&gt;1,"Error -- Availability entered in an incorrect format",IF($AA993='Control Panel'!$F$36,$AA993,IF($AA993='Control Panel'!$F$37,$AA993,IF($AA993='Control Panel'!$F$38,$AA993,IF($AA993='Control Panel'!$F$39,$AA993,IF($AA993='Control Panel'!$F$40,$AA993,IF($AA993='Control Panel'!$F$41,$AA993,"Error -- Availability entered in an incorrect format"))))))))</f>
        <v>N</v>
      </c>
    </row>
    <row r="994" spans="1:28" s="15" customFormat="1" x14ac:dyDescent="0.25">
      <c r="A994" s="7">
        <v>982</v>
      </c>
      <c r="B994" s="6"/>
      <c r="C994" s="12"/>
      <c r="D994" s="8"/>
      <c r="E994" s="12"/>
      <c r="F994" s="216" t="str">
        <f t="shared" si="30"/>
        <v>N/A</v>
      </c>
      <c r="G994" s="6"/>
      <c r="AA994" s="15" t="str">
        <f t="shared" si="31"/>
        <v/>
      </c>
      <c r="AB994" s="15" t="str">
        <f>IF(LEN($AA994)=0,"N",IF(LEN($AA994)&gt;1,"Error -- Availability entered in an incorrect format",IF($AA994='Control Panel'!$F$36,$AA994,IF($AA994='Control Panel'!$F$37,$AA994,IF($AA994='Control Panel'!$F$38,$AA994,IF($AA994='Control Panel'!$F$39,$AA994,IF($AA994='Control Panel'!$F$40,$AA994,IF($AA994='Control Panel'!$F$41,$AA994,"Error -- Availability entered in an incorrect format"))))))))</f>
        <v>N</v>
      </c>
    </row>
    <row r="995" spans="1:28" s="15" customFormat="1" x14ac:dyDescent="0.25">
      <c r="A995" s="7">
        <v>983</v>
      </c>
      <c r="B995" s="6"/>
      <c r="C995" s="12"/>
      <c r="D995" s="8"/>
      <c r="E995" s="12"/>
      <c r="F995" s="216" t="str">
        <f t="shared" si="30"/>
        <v>N/A</v>
      </c>
      <c r="G995" s="6"/>
      <c r="AA995" s="15" t="str">
        <f t="shared" si="31"/>
        <v/>
      </c>
      <c r="AB995" s="15" t="str">
        <f>IF(LEN($AA995)=0,"N",IF(LEN($AA995)&gt;1,"Error -- Availability entered in an incorrect format",IF($AA995='Control Panel'!$F$36,$AA995,IF($AA995='Control Panel'!$F$37,$AA995,IF($AA995='Control Panel'!$F$38,$AA995,IF($AA995='Control Panel'!$F$39,$AA995,IF($AA995='Control Panel'!$F$40,$AA995,IF($AA995='Control Panel'!$F$41,$AA995,"Error -- Availability entered in an incorrect format"))))))))</f>
        <v>N</v>
      </c>
    </row>
    <row r="996" spans="1:28" s="15" customFormat="1" x14ac:dyDescent="0.25">
      <c r="A996" s="7">
        <v>984</v>
      </c>
      <c r="B996" s="6"/>
      <c r="C996" s="12"/>
      <c r="D996" s="8"/>
      <c r="E996" s="12"/>
      <c r="F996" s="216" t="str">
        <f t="shared" si="30"/>
        <v>N/A</v>
      </c>
      <c r="G996" s="6"/>
      <c r="AA996" s="15" t="str">
        <f t="shared" si="31"/>
        <v/>
      </c>
      <c r="AB996" s="15" t="str">
        <f>IF(LEN($AA996)=0,"N",IF(LEN($AA996)&gt;1,"Error -- Availability entered in an incorrect format",IF($AA996='Control Panel'!$F$36,$AA996,IF($AA996='Control Panel'!$F$37,$AA996,IF($AA996='Control Panel'!$F$38,$AA996,IF($AA996='Control Panel'!$F$39,$AA996,IF($AA996='Control Panel'!$F$40,$AA996,IF($AA996='Control Panel'!$F$41,$AA996,"Error -- Availability entered in an incorrect format"))))))))</f>
        <v>N</v>
      </c>
    </row>
    <row r="997" spans="1:28" s="15" customFormat="1" x14ac:dyDescent="0.25">
      <c r="A997" s="7">
        <v>985</v>
      </c>
      <c r="B997" s="6"/>
      <c r="C997" s="12"/>
      <c r="D997" s="8"/>
      <c r="E997" s="12"/>
      <c r="F997" s="216" t="str">
        <f t="shared" si="30"/>
        <v>N/A</v>
      </c>
      <c r="G997" s="6"/>
      <c r="AA997" s="15" t="str">
        <f t="shared" si="31"/>
        <v/>
      </c>
      <c r="AB997" s="15" t="str">
        <f>IF(LEN($AA997)=0,"N",IF(LEN($AA997)&gt;1,"Error -- Availability entered in an incorrect format",IF($AA997='Control Panel'!$F$36,$AA997,IF($AA997='Control Panel'!$F$37,$AA997,IF($AA997='Control Panel'!$F$38,$AA997,IF($AA997='Control Panel'!$F$39,$AA997,IF($AA997='Control Panel'!$F$40,$AA997,IF($AA997='Control Panel'!$F$41,$AA997,"Error -- Availability entered in an incorrect format"))))))))</f>
        <v>N</v>
      </c>
    </row>
    <row r="998" spans="1:28" s="15" customFormat="1" x14ac:dyDescent="0.25">
      <c r="A998" s="7">
        <v>986</v>
      </c>
      <c r="B998" s="6"/>
      <c r="C998" s="12"/>
      <c r="D998" s="8"/>
      <c r="E998" s="12"/>
      <c r="F998" s="216" t="str">
        <f t="shared" si="30"/>
        <v>N/A</v>
      </c>
      <c r="G998" s="6"/>
      <c r="AA998" s="15" t="str">
        <f t="shared" si="31"/>
        <v/>
      </c>
      <c r="AB998" s="15" t="str">
        <f>IF(LEN($AA998)=0,"N",IF(LEN($AA998)&gt;1,"Error -- Availability entered in an incorrect format",IF($AA998='Control Panel'!$F$36,$AA998,IF($AA998='Control Panel'!$F$37,$AA998,IF($AA998='Control Panel'!$F$38,$AA998,IF($AA998='Control Panel'!$F$39,$AA998,IF($AA998='Control Panel'!$F$40,$AA998,IF($AA998='Control Panel'!$F$41,$AA998,"Error -- Availability entered in an incorrect format"))))))))</f>
        <v>N</v>
      </c>
    </row>
    <row r="999" spans="1:28" s="15" customFormat="1" x14ac:dyDescent="0.25">
      <c r="A999" s="7">
        <v>987</v>
      </c>
      <c r="B999" s="6"/>
      <c r="C999" s="12"/>
      <c r="D999" s="8"/>
      <c r="E999" s="12"/>
      <c r="F999" s="216" t="str">
        <f t="shared" si="30"/>
        <v>N/A</v>
      </c>
      <c r="G999" s="6"/>
      <c r="AA999" s="15" t="str">
        <f t="shared" si="31"/>
        <v/>
      </c>
      <c r="AB999" s="15" t="str">
        <f>IF(LEN($AA999)=0,"N",IF(LEN($AA999)&gt;1,"Error -- Availability entered in an incorrect format",IF($AA999='Control Panel'!$F$36,$AA999,IF($AA999='Control Panel'!$F$37,$AA999,IF($AA999='Control Panel'!$F$38,$AA999,IF($AA999='Control Panel'!$F$39,$AA999,IF($AA999='Control Panel'!$F$40,$AA999,IF($AA999='Control Panel'!$F$41,$AA999,"Error -- Availability entered in an incorrect format"))))))))</f>
        <v>N</v>
      </c>
    </row>
    <row r="1000" spans="1:28" s="15" customFormat="1" x14ac:dyDescent="0.25">
      <c r="A1000" s="7">
        <v>988</v>
      </c>
      <c r="B1000" s="6"/>
      <c r="C1000" s="12"/>
      <c r="D1000" s="8"/>
      <c r="E1000" s="12"/>
      <c r="F1000" s="216" t="str">
        <f t="shared" si="30"/>
        <v>N/A</v>
      </c>
      <c r="G1000" s="6"/>
      <c r="AA1000" s="15" t="str">
        <f t="shared" si="31"/>
        <v/>
      </c>
      <c r="AB1000" s="15" t="str">
        <f>IF(LEN($AA1000)=0,"N",IF(LEN($AA1000)&gt;1,"Error -- Availability entered in an incorrect format",IF($AA1000='Control Panel'!$F$36,$AA1000,IF($AA1000='Control Panel'!$F$37,$AA1000,IF($AA1000='Control Panel'!$F$38,$AA1000,IF($AA1000='Control Panel'!$F$39,$AA1000,IF($AA1000='Control Panel'!$F$40,$AA1000,IF($AA1000='Control Panel'!$F$41,$AA1000,"Error -- Availability entered in an incorrect format"))))))))</f>
        <v>N</v>
      </c>
    </row>
    <row r="1001" spans="1:28" s="15" customFormat="1" x14ac:dyDescent="0.25">
      <c r="A1001" s="7">
        <v>989</v>
      </c>
      <c r="B1001" s="6"/>
      <c r="C1001" s="12"/>
      <c r="D1001" s="8"/>
      <c r="E1001" s="12"/>
      <c r="F1001" s="216" t="str">
        <f t="shared" si="30"/>
        <v>N/A</v>
      </c>
      <c r="G1001" s="6"/>
      <c r="AA1001" s="15" t="str">
        <f t="shared" si="31"/>
        <v/>
      </c>
      <c r="AB1001" s="15" t="str">
        <f>IF(LEN($AA1001)=0,"N",IF(LEN($AA1001)&gt;1,"Error -- Availability entered in an incorrect format",IF($AA1001='Control Panel'!$F$36,$AA1001,IF($AA1001='Control Panel'!$F$37,$AA1001,IF($AA1001='Control Panel'!$F$38,$AA1001,IF($AA1001='Control Panel'!$F$39,$AA1001,IF($AA1001='Control Panel'!$F$40,$AA1001,IF($AA1001='Control Panel'!$F$41,$AA1001,"Error -- Availability entered in an incorrect format"))))))))</f>
        <v>N</v>
      </c>
    </row>
    <row r="1002" spans="1:28" s="15" customFormat="1" x14ac:dyDescent="0.25">
      <c r="A1002" s="7">
        <v>990</v>
      </c>
      <c r="B1002" s="6"/>
      <c r="C1002" s="12"/>
      <c r="D1002" s="8"/>
      <c r="E1002" s="12"/>
      <c r="F1002" s="216" t="str">
        <f t="shared" si="30"/>
        <v>N/A</v>
      </c>
      <c r="G1002" s="6"/>
      <c r="AA1002" s="15" t="str">
        <f t="shared" si="31"/>
        <v/>
      </c>
      <c r="AB1002" s="15" t="str">
        <f>IF(LEN($AA1002)=0,"N",IF(LEN($AA1002)&gt;1,"Error -- Availability entered in an incorrect format",IF($AA1002='Control Panel'!$F$36,$AA1002,IF($AA1002='Control Panel'!$F$37,$AA1002,IF($AA1002='Control Panel'!$F$38,$AA1002,IF($AA1002='Control Panel'!$F$39,$AA1002,IF($AA1002='Control Panel'!$F$40,$AA1002,IF($AA1002='Control Panel'!$F$41,$AA1002,"Error -- Availability entered in an incorrect format"))))))))</f>
        <v>N</v>
      </c>
    </row>
    <row r="1003" spans="1:28" s="15" customFormat="1" x14ac:dyDescent="0.25">
      <c r="A1003" s="7">
        <v>991</v>
      </c>
      <c r="B1003" s="6"/>
      <c r="C1003" s="12"/>
      <c r="D1003" s="8"/>
      <c r="E1003" s="12"/>
      <c r="F1003" s="216" t="str">
        <f t="shared" si="30"/>
        <v>N/A</v>
      </c>
      <c r="G1003" s="6"/>
      <c r="AA1003" s="15" t="str">
        <f t="shared" si="31"/>
        <v/>
      </c>
      <c r="AB1003" s="15" t="str">
        <f>IF(LEN($AA1003)=0,"N",IF(LEN($AA1003)&gt;1,"Error -- Availability entered in an incorrect format",IF($AA1003='Control Panel'!$F$36,$AA1003,IF($AA1003='Control Panel'!$F$37,$AA1003,IF($AA1003='Control Panel'!$F$38,$AA1003,IF($AA1003='Control Panel'!$F$39,$AA1003,IF($AA1003='Control Panel'!$F$40,$AA1003,IF($AA1003='Control Panel'!$F$41,$AA1003,"Error -- Availability entered in an incorrect format"))))))))</f>
        <v>N</v>
      </c>
    </row>
    <row r="1004" spans="1:28" s="15" customFormat="1" x14ac:dyDescent="0.25">
      <c r="A1004" s="7">
        <v>992</v>
      </c>
      <c r="B1004" s="6"/>
      <c r="C1004" s="12"/>
      <c r="D1004" s="8"/>
      <c r="E1004" s="12"/>
      <c r="F1004" s="216" t="str">
        <f t="shared" si="30"/>
        <v>N/A</v>
      </c>
      <c r="G1004" s="6"/>
      <c r="AA1004" s="15" t="str">
        <f t="shared" si="31"/>
        <v/>
      </c>
      <c r="AB1004" s="15" t="str">
        <f>IF(LEN($AA1004)=0,"N",IF(LEN($AA1004)&gt;1,"Error -- Availability entered in an incorrect format",IF($AA1004='Control Panel'!$F$36,$AA1004,IF($AA1004='Control Panel'!$F$37,$AA1004,IF($AA1004='Control Panel'!$F$38,$AA1004,IF($AA1004='Control Panel'!$F$39,$AA1004,IF($AA1004='Control Panel'!$F$40,$AA1004,IF($AA1004='Control Panel'!$F$41,$AA1004,"Error -- Availability entered in an incorrect format"))))))))</f>
        <v>N</v>
      </c>
    </row>
    <row r="1005" spans="1:28" s="15" customFormat="1" x14ac:dyDescent="0.25">
      <c r="A1005" s="7">
        <v>993</v>
      </c>
      <c r="B1005" s="6"/>
      <c r="C1005" s="12"/>
      <c r="D1005" s="8"/>
      <c r="E1005" s="12"/>
      <c r="F1005" s="216" t="str">
        <f t="shared" si="30"/>
        <v>N/A</v>
      </c>
      <c r="G1005" s="6"/>
      <c r="AA1005" s="15" t="str">
        <f t="shared" si="31"/>
        <v/>
      </c>
      <c r="AB1005" s="15" t="str">
        <f>IF(LEN($AA1005)=0,"N",IF(LEN($AA1005)&gt;1,"Error -- Availability entered in an incorrect format",IF($AA1005='Control Panel'!$F$36,$AA1005,IF($AA1005='Control Panel'!$F$37,$AA1005,IF($AA1005='Control Panel'!$F$38,$AA1005,IF($AA1005='Control Panel'!$F$39,$AA1005,IF($AA1005='Control Panel'!$F$40,$AA1005,IF($AA1005='Control Panel'!$F$41,$AA1005,"Error -- Availability entered in an incorrect format"))))))))</f>
        <v>N</v>
      </c>
    </row>
    <row r="1006" spans="1:28" s="15" customFormat="1" x14ac:dyDescent="0.25">
      <c r="A1006" s="7">
        <v>994</v>
      </c>
      <c r="B1006" s="6"/>
      <c r="C1006" s="12"/>
      <c r="D1006" s="8"/>
      <c r="E1006" s="12"/>
      <c r="F1006" s="216" t="str">
        <f t="shared" si="30"/>
        <v>N/A</v>
      </c>
      <c r="G1006" s="6"/>
      <c r="AA1006" s="15" t="str">
        <f t="shared" si="31"/>
        <v/>
      </c>
      <c r="AB1006" s="15" t="str">
        <f>IF(LEN($AA1006)=0,"N",IF(LEN($AA1006)&gt;1,"Error -- Availability entered in an incorrect format",IF($AA1006='Control Panel'!$F$36,$AA1006,IF($AA1006='Control Panel'!$F$37,$AA1006,IF($AA1006='Control Panel'!$F$38,$AA1006,IF($AA1006='Control Panel'!$F$39,$AA1006,IF($AA1006='Control Panel'!$F$40,$AA1006,IF($AA1006='Control Panel'!$F$41,$AA1006,"Error -- Availability entered in an incorrect format"))))))))</f>
        <v>N</v>
      </c>
    </row>
    <row r="1007" spans="1:28" s="15" customFormat="1" x14ac:dyDescent="0.25">
      <c r="A1007" s="7">
        <v>995</v>
      </c>
      <c r="B1007" s="6"/>
      <c r="C1007" s="12"/>
      <c r="D1007" s="8"/>
      <c r="E1007" s="12"/>
      <c r="F1007" s="216" t="str">
        <f t="shared" si="30"/>
        <v>N/A</v>
      </c>
      <c r="G1007" s="6"/>
      <c r="AA1007" s="15" t="str">
        <f t="shared" si="31"/>
        <v/>
      </c>
      <c r="AB1007" s="15" t="str">
        <f>IF(LEN($AA1007)=0,"N",IF(LEN($AA1007)&gt;1,"Error -- Availability entered in an incorrect format",IF($AA1007='Control Panel'!$F$36,$AA1007,IF($AA1007='Control Panel'!$F$37,$AA1007,IF($AA1007='Control Panel'!$F$38,$AA1007,IF($AA1007='Control Panel'!$F$39,$AA1007,IF($AA1007='Control Panel'!$F$40,$AA1007,IF($AA1007='Control Panel'!$F$41,$AA1007,"Error -- Availability entered in an incorrect format"))))))))</f>
        <v>N</v>
      </c>
    </row>
    <row r="1008" spans="1:28" s="15" customFormat="1" x14ac:dyDescent="0.25">
      <c r="A1008" s="7">
        <v>996</v>
      </c>
      <c r="B1008" s="6"/>
      <c r="C1008" s="12"/>
      <c r="D1008" s="8"/>
      <c r="E1008" s="12"/>
      <c r="F1008" s="216" t="str">
        <f t="shared" si="30"/>
        <v>N/A</v>
      </c>
      <c r="G1008" s="6"/>
      <c r="AA1008" s="15" t="str">
        <f t="shared" si="31"/>
        <v/>
      </c>
      <c r="AB1008" s="15" t="str">
        <f>IF(LEN($AA1008)=0,"N",IF(LEN($AA1008)&gt;1,"Error -- Availability entered in an incorrect format",IF($AA1008='Control Panel'!$F$36,$AA1008,IF($AA1008='Control Panel'!$F$37,$AA1008,IF($AA1008='Control Panel'!$F$38,$AA1008,IF($AA1008='Control Panel'!$F$39,$AA1008,IF($AA1008='Control Panel'!$F$40,$AA1008,IF($AA1008='Control Panel'!$F$41,$AA1008,"Error -- Availability entered in an incorrect format"))))))))</f>
        <v>N</v>
      </c>
    </row>
    <row r="1009" spans="1:28" s="15" customFormat="1" x14ac:dyDescent="0.25">
      <c r="A1009" s="7">
        <v>997</v>
      </c>
      <c r="B1009" s="6"/>
      <c r="C1009" s="12"/>
      <c r="D1009" s="8"/>
      <c r="E1009" s="12"/>
      <c r="F1009" s="216" t="str">
        <f t="shared" si="30"/>
        <v>N/A</v>
      </c>
      <c r="G1009" s="6"/>
      <c r="AA1009" s="15" t="str">
        <f t="shared" si="31"/>
        <v/>
      </c>
      <c r="AB1009" s="15" t="str">
        <f>IF(LEN($AA1009)=0,"N",IF(LEN($AA1009)&gt;1,"Error -- Availability entered in an incorrect format",IF($AA1009='Control Panel'!$F$36,$AA1009,IF($AA1009='Control Panel'!$F$37,$AA1009,IF($AA1009='Control Panel'!$F$38,$AA1009,IF($AA1009='Control Panel'!$F$39,$AA1009,IF($AA1009='Control Panel'!$F$40,$AA1009,IF($AA1009='Control Panel'!$F$41,$AA1009,"Error -- Availability entered in an incorrect format"))))))))</f>
        <v>N</v>
      </c>
    </row>
    <row r="1010" spans="1:28" s="15" customFormat="1" x14ac:dyDescent="0.25">
      <c r="A1010" s="7">
        <v>998</v>
      </c>
      <c r="B1010" s="6"/>
      <c r="C1010" s="12"/>
      <c r="D1010" s="8"/>
      <c r="E1010" s="12"/>
      <c r="F1010" s="216" t="str">
        <f t="shared" si="30"/>
        <v>N/A</v>
      </c>
      <c r="G1010" s="6"/>
      <c r="AA1010" s="15" t="str">
        <f t="shared" si="31"/>
        <v/>
      </c>
      <c r="AB1010" s="15" t="str">
        <f>IF(LEN($AA1010)=0,"N",IF(LEN($AA1010)&gt;1,"Error -- Availability entered in an incorrect format",IF($AA1010='Control Panel'!$F$36,$AA1010,IF($AA1010='Control Panel'!$F$37,$AA1010,IF($AA1010='Control Panel'!$F$38,$AA1010,IF($AA1010='Control Panel'!$F$39,$AA1010,IF($AA1010='Control Panel'!$F$40,$AA1010,IF($AA1010='Control Panel'!$F$41,$AA1010,"Error -- Availability entered in an incorrect format"))))))))</f>
        <v>N</v>
      </c>
    </row>
    <row r="1011" spans="1:28" s="15" customFormat="1" x14ac:dyDescent="0.25">
      <c r="A1011" s="7">
        <v>999</v>
      </c>
      <c r="B1011" s="6"/>
      <c r="C1011" s="12"/>
      <c r="D1011" s="8"/>
      <c r="E1011" s="12"/>
      <c r="F1011" s="216" t="str">
        <f t="shared" si="30"/>
        <v>N/A</v>
      </c>
      <c r="G1011" s="6"/>
      <c r="AA1011" s="15" t="str">
        <f t="shared" si="31"/>
        <v/>
      </c>
      <c r="AB1011" s="15" t="str">
        <f>IF(LEN($AA1011)=0,"N",IF(LEN($AA1011)&gt;1,"Error -- Availability entered in an incorrect format",IF($AA1011='Control Panel'!$F$36,$AA1011,IF($AA1011='Control Panel'!$F$37,$AA1011,IF($AA1011='Control Panel'!$F$38,$AA1011,IF($AA1011='Control Panel'!$F$39,$AA1011,IF($AA1011='Control Panel'!$F$40,$AA1011,IF($AA1011='Control Panel'!$F$41,$AA1011,"Error -- Availability entered in an incorrect format"))))))))</f>
        <v>N</v>
      </c>
    </row>
    <row r="1012" spans="1:28" s="15" customFormat="1" x14ac:dyDescent="0.25">
      <c r="A1012" s="7">
        <v>1000</v>
      </c>
      <c r="B1012" s="6"/>
      <c r="C1012" s="12"/>
      <c r="D1012" s="8"/>
      <c r="E1012" s="12"/>
      <c r="F1012" s="216" t="str">
        <f t="shared" si="30"/>
        <v>N/A</v>
      </c>
      <c r="G1012" s="6"/>
      <c r="AA1012" s="15" t="str">
        <f t="shared" si="31"/>
        <v/>
      </c>
      <c r="AB1012" s="15" t="str">
        <f>IF(LEN($AA1012)=0,"N",IF(LEN($AA1012)&gt;1,"Error -- Availability entered in an incorrect format",IF($AA1012='Control Panel'!$F$36,$AA1012,IF($AA1012='Control Panel'!$F$37,$AA1012,IF($AA1012='Control Panel'!$F$38,$AA1012,IF($AA1012='Control Panel'!$F$39,$AA1012,IF($AA1012='Control Panel'!$F$40,$AA1012,IF($AA1012='Control Panel'!$F$41,$AA1012,"Error -- Availability entered in an incorrect format"))))))))</f>
        <v>N</v>
      </c>
    </row>
  </sheetData>
  <sheetProtection password="E125" sheet="1" objects="1" scenarios="1" formatCells="0" formatRows="0"/>
  <protectedRanges>
    <protectedRange sqref="D1:G1048576" name="Range1"/>
  </protectedRanges>
  <mergeCells count="12">
    <mergeCell ref="A11:G11"/>
    <mergeCell ref="A10:C10"/>
    <mergeCell ref="D10:G10"/>
    <mergeCell ref="A1:G1"/>
    <mergeCell ref="B2:G2"/>
    <mergeCell ref="B3:G3"/>
    <mergeCell ref="B4:G4"/>
    <mergeCell ref="B5:G5"/>
    <mergeCell ref="B6:G6"/>
    <mergeCell ref="B7:G7"/>
    <mergeCell ref="B8:G8"/>
    <mergeCell ref="A9:G9"/>
  </mergeCells>
  <conditionalFormatting sqref="A1:G1">
    <cfRule type="cellIs" dxfId="49" priority="1" operator="equal">
      <formula>"Replace this text with vendor name in the first module."</formula>
    </cfRule>
  </conditionalFormatting>
  <printOptions horizontalCentered="1"/>
  <pageMargins left="0.25" right="0.25" top="0.75" bottom="0.75" header="0.3" footer="0.3"/>
  <pageSetup scale="74" fitToHeight="0" orientation="landscape" r:id="rId1"/>
  <headerFooter>
    <oddHeader xml:space="preserve">&amp;C&amp;"-,Bold"Client Name - Project Name&amp;"-,Regular"
&amp;"-,Italic"&amp;A&amp;"-,Regular"
</oddHeader>
    <oddFooter>&amp;L&amp;"-,Bold"&amp;10&amp;U&amp;K01+019Priority&amp;"-,Regular"&amp;U
H - High | M - Medium | L - Low&amp;C&amp;10&amp;K01+019&amp;P of &amp;N&amp;R&amp;"-,Bold"&amp;10&amp;U&amp;K01+019Availability&amp;"-,Regular"&amp;U
Y - Yes | R - Reporting Tool | T - Third Party
M - Modification | F - Future | N - Not Available</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FormatSpecs">
                <anchor moveWithCells="1" sizeWithCells="1">
                  <from>
                    <xdr:col>28</xdr:col>
                    <xdr:colOff>161925</xdr:colOff>
                    <xdr:row>12</xdr:row>
                    <xdr:rowOff>85725</xdr:rowOff>
                  </from>
                  <to>
                    <xdr:col>28</xdr:col>
                    <xdr:colOff>428625</xdr:colOff>
                    <xdr:row>17</xdr:row>
                    <xdr:rowOff>152400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DEBC05E2-CF33-4CCA-97B7-55F5204C0B0D}">
            <xm:f>D10='Control Panel'!$I$25</xm:f>
            <x14:dxf>
              <font>
                <color rgb="FFFFFF00"/>
              </font>
              <fill>
                <patternFill>
                  <bgColor rgb="FFBF311A"/>
                </patternFill>
              </fill>
            </x14:dxf>
          </x14:cfRule>
          <xm:sqref>D10:G10</xm:sqref>
        </x14:conditionalFormatting>
      </x14:conditionalFormattings>
    </ext>
  </extLs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9">
    <pageSetUpPr fitToPage="1"/>
  </sheetPr>
  <dimension ref="A1:AI1012"/>
  <sheetViews>
    <sheetView showGridLines="0" showRowColHeaders="0" workbookViewId="0">
      <pane ySplit="12" topLeftCell="A13" activePane="bottomLeft" state="frozen"/>
      <selection activeCell="Y4" sqref="Y4"/>
      <selection pane="bottomLeft" activeCell="D10" sqref="D10:G10"/>
    </sheetView>
  </sheetViews>
  <sheetFormatPr defaultColWidth="0" defaultRowHeight="15" x14ac:dyDescent="0.25"/>
  <cols>
    <col min="1" max="1" width="8.7109375" style="218" customWidth="1"/>
    <col min="2" max="2" width="65.7109375" style="219" customWidth="1"/>
    <col min="3" max="3" width="12.7109375" style="220" customWidth="1"/>
    <col min="4" max="4" width="12.7109375" style="221" customWidth="1"/>
    <col min="5" max="5" width="12.7109375" style="220" customWidth="1"/>
    <col min="6" max="6" width="27.7109375" style="222" customWidth="1"/>
    <col min="7" max="7" width="35.7109375" style="219" customWidth="1"/>
    <col min="8" max="8" width="9.140625" style="2" customWidth="1"/>
    <col min="9" max="34" width="9.140625" style="2" hidden="1" customWidth="1"/>
    <col min="35" max="35" width="4.140625" style="2" hidden="1" customWidth="1"/>
    <col min="36" max="16384" width="9.140625" style="2" hidden="1"/>
  </cols>
  <sheetData>
    <row r="1" spans="1:35" ht="15" customHeight="1" x14ac:dyDescent="0.25">
      <c r="A1" s="548" t="str">
        <f>'Accounts Payable'!A1</f>
        <v>Replace this text with vendor name in the first module.</v>
      </c>
      <c r="B1" s="548"/>
      <c r="C1" s="548"/>
      <c r="D1" s="548"/>
      <c r="E1" s="548"/>
      <c r="F1" s="548"/>
      <c r="G1" s="548"/>
    </row>
    <row r="2" spans="1:35" x14ac:dyDescent="0.25">
      <c r="A2" s="210" t="s">
        <v>8</v>
      </c>
      <c r="B2" s="538" t="s">
        <v>193</v>
      </c>
      <c r="C2" s="538"/>
      <c r="D2" s="538"/>
      <c r="E2" s="538"/>
      <c r="F2" s="538"/>
      <c r="G2" s="538"/>
      <c r="AB2" s="2" t="s">
        <v>219</v>
      </c>
      <c r="AC2" s="2">
        <f>SUBTOTAL(3,A13:A1012)</f>
        <v>1000</v>
      </c>
    </row>
    <row r="3" spans="1:35" ht="45" customHeight="1" x14ac:dyDescent="0.25">
      <c r="A3" s="232" t="str">
        <f>'Control Panel'!F36</f>
        <v>Y</v>
      </c>
      <c r="B3" s="543" t="str">
        <f>'Control Panel'!H36</f>
        <v>Functionality is provided out of the box through the completion of a task associated with a routine configurable area that includes, but is not limited to, user-defined fields, delivered or configurable workflows, alerts or notifications, standard import/export, table driven setups and standard reports with no changes.  These configuration areas will not be affected by a future upgrade.  The proposed services include implementation and training on this functionality, unless specifically excluded in the Statement of Work, as part of the deployment of the solution.</v>
      </c>
      <c r="C3" s="543"/>
      <c r="D3" s="543"/>
      <c r="E3" s="543"/>
      <c r="F3" s="543"/>
      <c r="G3" s="543"/>
    </row>
    <row r="4" spans="1:35" x14ac:dyDescent="0.25">
      <c r="A4" s="233" t="str">
        <f>'Control Panel'!F37</f>
        <v>R</v>
      </c>
      <c r="B4" s="544" t="str">
        <f>'Control Panel'!H37</f>
        <v>Functionality is provided through reports generated using proposed Reporting Tools.</v>
      </c>
      <c r="C4" s="544"/>
      <c r="D4" s="544"/>
      <c r="E4" s="544"/>
      <c r="F4" s="544"/>
      <c r="G4" s="544"/>
    </row>
    <row r="5" spans="1:35" ht="30" customHeight="1" x14ac:dyDescent="0.25">
      <c r="A5" s="232" t="str">
        <f>'Control Panel'!F38</f>
        <v>T</v>
      </c>
      <c r="B5" s="543" t="str">
        <f>'Control Panel'!H38</f>
        <v>Functionality is provided by proposed third party functionality (i.e., third party is defined as a separate software vendor from the primary software vendor).  The pricing of all third party products that provide this functionality MUST be included in the cost proposal.</v>
      </c>
      <c r="C5" s="543"/>
      <c r="D5" s="543"/>
      <c r="E5" s="543"/>
      <c r="F5" s="543"/>
      <c r="G5" s="543"/>
    </row>
    <row r="6" spans="1:35" x14ac:dyDescent="0.25">
      <c r="A6" s="233" t="str">
        <f>'Control Panel'!F39</f>
        <v>M</v>
      </c>
      <c r="B6" s="544" t="str">
        <f>'Control Panel'!H39</f>
        <v>Functionality is provided through customization to the application, including creation of a new workflow or development of a custom interface, that may have an impact on future upgradability.</v>
      </c>
      <c r="C6" s="544"/>
      <c r="D6" s="544"/>
      <c r="E6" s="544"/>
      <c r="F6" s="544"/>
      <c r="G6" s="544"/>
    </row>
    <row r="7" spans="1:35" ht="16.5" customHeight="1" x14ac:dyDescent="0.25">
      <c r="A7" s="232" t="str">
        <f>'Control Panel'!F40</f>
        <v>F</v>
      </c>
      <c r="B7" s="543" t="str">
        <f>'Control Panel'!H40</f>
        <v>Functionality is provided through a future general availability (GA) release that is scheduled to occur within 1 year of the proposal response.</v>
      </c>
      <c r="C7" s="543"/>
      <c r="D7" s="543"/>
      <c r="E7" s="543"/>
      <c r="F7" s="543"/>
      <c r="G7" s="543"/>
    </row>
    <row r="8" spans="1:35" x14ac:dyDescent="0.25">
      <c r="A8" s="233" t="str">
        <f>'Control Panel'!F41</f>
        <v>N</v>
      </c>
      <c r="B8" s="544" t="str">
        <f>'Control Panel'!H41</f>
        <v>Functionality is not provided.</v>
      </c>
      <c r="C8" s="544"/>
      <c r="D8" s="544"/>
      <c r="E8" s="544"/>
      <c r="F8" s="544"/>
      <c r="G8" s="544"/>
    </row>
    <row r="9" spans="1:35" x14ac:dyDescent="0.25">
      <c r="A9" s="545" t="str">
        <f>'Control Panel'!I25</f>
        <v>Replace this text with the primary product name(s) which satisfy requirements.</v>
      </c>
      <c r="B9" s="546"/>
      <c r="C9" s="546"/>
      <c r="D9" s="546"/>
      <c r="E9" s="546"/>
      <c r="F9" s="546"/>
      <c r="G9" s="547"/>
    </row>
    <row r="10" spans="1:35" ht="15" customHeight="1" x14ac:dyDescent="0.25">
      <c r="A10" s="541" t="str">
        <f>'Control Panel'!F73&amp;" - "&amp;'Control Panel'!E73</f>
        <v>4.28 - Module 27</v>
      </c>
      <c r="B10" s="541"/>
      <c r="C10" s="541"/>
      <c r="D10" s="542" t="str">
        <f>A9</f>
        <v>Replace this text with the primary product name(s) which satisfy requirements.</v>
      </c>
      <c r="E10" s="542"/>
      <c r="F10" s="542"/>
      <c r="G10" s="542"/>
    </row>
    <row r="11" spans="1:35" x14ac:dyDescent="0.25">
      <c r="A11" s="540" t="s">
        <v>72</v>
      </c>
      <c r="B11" s="540"/>
      <c r="C11" s="540"/>
      <c r="D11" s="540"/>
      <c r="E11" s="540"/>
      <c r="F11" s="540"/>
      <c r="G11" s="540"/>
      <c r="AA11" s="2" t="s">
        <v>30</v>
      </c>
      <c r="AI11" s="3"/>
    </row>
    <row r="12" spans="1:35" ht="15" customHeight="1" x14ac:dyDescent="0.25">
      <c r="A12" s="17" t="str">
        <f>'Accounts Payable'!A12</f>
        <v>Number</v>
      </c>
      <c r="B12" s="18" t="str">
        <f>'Accounts Payable'!B12</f>
        <v>Application Requirements</v>
      </c>
      <c r="C12" s="19" t="str">
        <f>'Accounts Payable'!C12</f>
        <v>Priority</v>
      </c>
      <c r="D12" s="17" t="str">
        <f>'Accounts Payable'!D12</f>
        <v>Availability</v>
      </c>
      <c r="E12" s="19" t="str">
        <f>'Accounts Payable'!E12</f>
        <v>Cost</v>
      </c>
      <c r="F12" s="18" t="str">
        <f>'Accounts Payable'!F12</f>
        <v>Required Product(s)</v>
      </c>
      <c r="G12" s="18" t="str">
        <f>'Accounts Payable'!G12</f>
        <v>Comments</v>
      </c>
      <c r="AA12" s="4" t="s">
        <v>27</v>
      </c>
      <c r="AC12" s="5">
        <f>COUNTIF(AB:AB,"Error -- Availability entered in an incorrect format")</f>
        <v>0</v>
      </c>
    </row>
    <row r="13" spans="1:35" s="15" customFormat="1" x14ac:dyDescent="0.25">
      <c r="A13" s="9">
        <v>1</v>
      </c>
      <c r="B13" s="11"/>
      <c r="C13" s="16"/>
      <c r="D13" s="9"/>
      <c r="E13" s="16"/>
      <c r="F13" s="216" t="str">
        <f>IF($D$10=$A$9,"N/A",$D$10)</f>
        <v>N/A</v>
      </c>
      <c r="G13" s="11"/>
      <c r="AA13" s="15" t="str">
        <f>TRIM($D13)</f>
        <v/>
      </c>
      <c r="AB13" s="15" t="str">
        <f>IF(LEN($AA13)=0,"N",IF(LEN($AA13)&gt;1,"Error -- Availability entered in an incorrect format",IF($AA13='Control Panel'!$F$36,$AA13,IF($AA13='Control Panel'!$F$37,$AA13,IF($AA13='Control Panel'!$F$38,$AA13,IF($AA13='Control Panel'!$F$39,$AA13,IF($AA13='Control Panel'!$F$40,$AA13,IF($AA13='Control Panel'!$F$41,$AA13,"Error -- Availability entered in an incorrect format"))))))))</f>
        <v>N</v>
      </c>
    </row>
    <row r="14" spans="1:35" s="15" customFormat="1" x14ac:dyDescent="0.25">
      <c r="A14" s="7">
        <v>2</v>
      </c>
      <c r="B14" s="11"/>
      <c r="C14" s="16"/>
      <c r="D14" s="9"/>
      <c r="E14" s="16"/>
      <c r="F14" s="216" t="str">
        <f t="shared" ref="F14:F77" si="0">IF($D$10=$A$9,"N/A",$D$10)</f>
        <v>N/A</v>
      </c>
      <c r="G14" s="11"/>
      <c r="AA14" s="15" t="str">
        <f t="shared" ref="AA14:AA77" si="1">TRIM($D14)</f>
        <v/>
      </c>
      <c r="AB14" s="15" t="str">
        <f>IF(LEN($AA14)=0,"N",IF(LEN($AA14)&gt;1,"Error -- Availability entered in an incorrect format",IF($AA14='Control Panel'!$F$36,$AA14,IF($AA14='Control Panel'!$F$37,$AA14,IF($AA14='Control Panel'!$F$38,$AA14,IF($AA14='Control Panel'!$F$39,$AA14,IF($AA14='Control Panel'!$F$40,$AA14,IF($AA14='Control Panel'!$F$41,$AA14,"Error -- Availability entered in an incorrect format"))))))))</f>
        <v>N</v>
      </c>
    </row>
    <row r="15" spans="1:35" s="13" customFormat="1" x14ac:dyDescent="0.25">
      <c r="A15" s="7">
        <v>3</v>
      </c>
      <c r="B15" s="11"/>
      <c r="C15" s="16"/>
      <c r="D15" s="9"/>
      <c r="E15" s="16"/>
      <c r="F15" s="216" t="str">
        <f t="shared" si="0"/>
        <v>N/A</v>
      </c>
      <c r="G15" s="11"/>
      <c r="AA15" s="13" t="str">
        <f t="shared" si="1"/>
        <v/>
      </c>
      <c r="AB15" s="13" t="str">
        <f>IF(LEN($AA15)=0,"N",IF(LEN($AA15)&gt;1,"Error -- Availability entered in an incorrect format",IF($AA15='Control Panel'!$F$36,$AA15,IF($AA15='Control Panel'!$F$37,$AA15,IF($AA15='Control Panel'!$F$38,$AA15,IF($AA15='Control Panel'!$F$39,$AA15,IF($AA15='Control Panel'!$F$40,$AA15,IF($AA15='Control Panel'!$F$41,$AA15,"Error -- Availability entered in an incorrect format"))))))))</f>
        <v>N</v>
      </c>
    </row>
    <row r="16" spans="1:35" s="13" customFormat="1" x14ac:dyDescent="0.25">
      <c r="A16" s="7">
        <v>4</v>
      </c>
      <c r="B16" s="11"/>
      <c r="C16" s="16"/>
      <c r="D16" s="9"/>
      <c r="E16" s="16"/>
      <c r="F16" s="216" t="str">
        <f t="shared" si="0"/>
        <v>N/A</v>
      </c>
      <c r="G16" s="11"/>
      <c r="AA16" s="13" t="str">
        <f t="shared" si="1"/>
        <v/>
      </c>
      <c r="AB16" s="13" t="str">
        <f>IF(LEN($AA16)=0,"N",IF(LEN($AA16)&gt;1,"Error -- Availability entered in an incorrect format",IF($AA16='Control Panel'!$F$36,$AA16,IF($AA16='Control Panel'!$F$37,$AA16,IF($AA16='Control Panel'!$F$38,$AA16,IF($AA16='Control Panel'!$F$39,$AA16,IF($AA16='Control Panel'!$F$40,$AA16,IF($AA16='Control Panel'!$F$41,$AA16,"Error -- Availability entered in an incorrect format"))))))))</f>
        <v>N</v>
      </c>
    </row>
    <row r="17" spans="1:28" s="13" customFormat="1" x14ac:dyDescent="0.25">
      <c r="A17" s="7">
        <v>5</v>
      </c>
      <c r="B17" s="11"/>
      <c r="C17" s="16"/>
      <c r="D17" s="9"/>
      <c r="E17" s="16"/>
      <c r="F17" s="216" t="str">
        <f t="shared" si="0"/>
        <v>N/A</v>
      </c>
      <c r="G17" s="11"/>
      <c r="AA17" s="13" t="str">
        <f t="shared" si="1"/>
        <v/>
      </c>
      <c r="AB17" s="13" t="str">
        <f>IF(LEN($AA17)=0,"N",IF(LEN($AA17)&gt;1,"Error -- Availability entered in an incorrect format",IF($AA17='Control Panel'!$F$36,$AA17,IF($AA17='Control Panel'!$F$37,$AA17,IF($AA17='Control Panel'!$F$38,$AA17,IF($AA17='Control Panel'!$F$39,$AA17,IF($AA17='Control Panel'!$F$40,$AA17,IF($AA17='Control Panel'!$F$41,$AA17,"Error -- Availability entered in an incorrect format"))))))))</f>
        <v>N</v>
      </c>
    </row>
    <row r="18" spans="1:28" s="13" customFormat="1" x14ac:dyDescent="0.25">
      <c r="A18" s="7">
        <v>6</v>
      </c>
      <c r="B18" s="11"/>
      <c r="C18" s="16"/>
      <c r="D18" s="9"/>
      <c r="E18" s="16"/>
      <c r="F18" s="216" t="str">
        <f t="shared" si="0"/>
        <v>N/A</v>
      </c>
      <c r="G18" s="11"/>
      <c r="AA18" s="13" t="str">
        <f t="shared" si="1"/>
        <v/>
      </c>
      <c r="AB18" s="13" t="str">
        <f>IF(LEN($AA18)=0,"N",IF(LEN($AA18)&gt;1,"Error -- Availability entered in an incorrect format",IF($AA18='Control Panel'!$F$36,$AA18,IF($AA18='Control Panel'!$F$37,$AA18,IF($AA18='Control Panel'!$F$38,$AA18,IF($AA18='Control Panel'!$F$39,$AA18,IF($AA18='Control Panel'!$F$40,$AA18,IF($AA18='Control Panel'!$F$41,$AA18,"Error -- Availability entered in an incorrect format"))))))))</f>
        <v>N</v>
      </c>
    </row>
    <row r="19" spans="1:28" s="13" customFormat="1" x14ac:dyDescent="0.25">
      <c r="A19" s="7">
        <v>7</v>
      </c>
      <c r="B19" s="11"/>
      <c r="C19" s="16"/>
      <c r="D19" s="9"/>
      <c r="E19" s="16"/>
      <c r="F19" s="216" t="str">
        <f t="shared" si="0"/>
        <v>N/A</v>
      </c>
      <c r="G19" s="11"/>
      <c r="AA19" s="13" t="str">
        <f t="shared" si="1"/>
        <v/>
      </c>
      <c r="AB19" s="13" t="str">
        <f>IF(LEN($AA19)=0,"N",IF(LEN($AA19)&gt;1,"Error -- Availability entered in an incorrect format",IF($AA19='Control Panel'!$F$36,$AA19,IF($AA19='Control Panel'!$F$37,$AA19,IF($AA19='Control Panel'!$F$38,$AA19,IF($AA19='Control Panel'!$F$39,$AA19,IF($AA19='Control Panel'!$F$40,$AA19,IF($AA19='Control Panel'!$F$41,$AA19,"Error -- Availability entered in an incorrect format"))))))))</f>
        <v>N</v>
      </c>
    </row>
    <row r="20" spans="1:28" s="13" customFormat="1" x14ac:dyDescent="0.25">
      <c r="A20" s="7">
        <v>8</v>
      </c>
      <c r="B20" s="11"/>
      <c r="C20" s="16"/>
      <c r="D20" s="9"/>
      <c r="E20" s="16"/>
      <c r="F20" s="216" t="str">
        <f t="shared" si="0"/>
        <v>N/A</v>
      </c>
      <c r="G20" s="11"/>
      <c r="AA20" s="13" t="str">
        <f t="shared" si="1"/>
        <v/>
      </c>
      <c r="AB20" s="13" t="str">
        <f>IF(LEN($AA20)=0,"N",IF(LEN($AA20)&gt;1,"Error -- Availability entered in an incorrect format",IF($AA20='Control Panel'!$F$36,$AA20,IF($AA20='Control Panel'!$F$37,$AA20,IF($AA20='Control Panel'!$F$38,$AA20,IF($AA20='Control Panel'!$F$39,$AA20,IF($AA20='Control Panel'!$F$40,$AA20,IF($AA20='Control Panel'!$F$41,$AA20,"Error -- Availability entered in an incorrect format"))))))))</f>
        <v>N</v>
      </c>
    </row>
    <row r="21" spans="1:28" s="13" customFormat="1" x14ac:dyDescent="0.25">
      <c r="A21" s="7">
        <v>9</v>
      </c>
      <c r="B21" s="11"/>
      <c r="C21" s="16"/>
      <c r="D21" s="9"/>
      <c r="E21" s="16"/>
      <c r="F21" s="216" t="str">
        <f t="shared" si="0"/>
        <v>N/A</v>
      </c>
      <c r="G21" s="11"/>
      <c r="AA21" s="13" t="str">
        <f t="shared" si="1"/>
        <v/>
      </c>
      <c r="AB21" s="13" t="str">
        <f>IF(LEN($AA21)=0,"N",IF(LEN($AA21)&gt;1,"Error -- Availability entered in an incorrect format",IF($AA21='Control Panel'!$F$36,$AA21,IF($AA21='Control Panel'!$F$37,$AA21,IF($AA21='Control Panel'!$F$38,$AA21,IF($AA21='Control Panel'!$F$39,$AA21,IF($AA21='Control Panel'!$F$40,$AA21,IF($AA21='Control Panel'!$F$41,$AA21,"Error -- Availability entered in an incorrect format"))))))))</f>
        <v>N</v>
      </c>
    </row>
    <row r="22" spans="1:28" s="13" customFormat="1" x14ac:dyDescent="0.25">
      <c r="A22" s="7">
        <v>10</v>
      </c>
      <c r="B22" s="11"/>
      <c r="C22" s="16"/>
      <c r="D22" s="9"/>
      <c r="E22" s="16"/>
      <c r="F22" s="216" t="str">
        <f t="shared" si="0"/>
        <v>N/A</v>
      </c>
      <c r="G22" s="11"/>
      <c r="AA22" s="13" t="str">
        <f t="shared" si="1"/>
        <v/>
      </c>
      <c r="AB22" s="13" t="str">
        <f>IF(LEN($AA22)=0,"N",IF(LEN($AA22)&gt;1,"Error -- Availability entered in an incorrect format",IF($AA22='Control Panel'!$F$36,$AA22,IF($AA22='Control Panel'!$F$37,$AA22,IF($AA22='Control Panel'!$F$38,$AA22,IF($AA22='Control Panel'!$F$39,$AA22,IF($AA22='Control Panel'!$F$40,$AA22,IF($AA22='Control Panel'!$F$41,$AA22,"Error -- Availability entered in an incorrect format"))))))))</f>
        <v>N</v>
      </c>
    </row>
    <row r="23" spans="1:28" s="13" customFormat="1" x14ac:dyDescent="0.25">
      <c r="A23" s="7">
        <v>11</v>
      </c>
      <c r="B23" s="11"/>
      <c r="C23" s="16"/>
      <c r="D23" s="9"/>
      <c r="E23" s="16"/>
      <c r="F23" s="216" t="str">
        <f t="shared" si="0"/>
        <v>N/A</v>
      </c>
      <c r="G23" s="11"/>
      <c r="AA23" s="13" t="str">
        <f t="shared" si="1"/>
        <v/>
      </c>
      <c r="AB23" s="13" t="str">
        <f>IF(LEN($AA23)=0,"N",IF(LEN($AA23)&gt;1,"Error -- Availability entered in an incorrect format",IF($AA23='Control Panel'!$F$36,$AA23,IF($AA23='Control Panel'!$F$37,$AA23,IF($AA23='Control Panel'!$F$38,$AA23,IF($AA23='Control Panel'!$F$39,$AA23,IF($AA23='Control Panel'!$F$40,$AA23,IF($AA23='Control Panel'!$F$41,$AA23,"Error -- Availability entered in an incorrect format"))))))))</f>
        <v>N</v>
      </c>
    </row>
    <row r="24" spans="1:28" s="13" customFormat="1" x14ac:dyDescent="0.25">
      <c r="A24" s="7">
        <v>12</v>
      </c>
      <c r="B24" s="11"/>
      <c r="C24" s="16"/>
      <c r="D24" s="9"/>
      <c r="E24" s="16"/>
      <c r="F24" s="216" t="str">
        <f t="shared" si="0"/>
        <v>N/A</v>
      </c>
      <c r="G24" s="11"/>
      <c r="AA24" s="13" t="str">
        <f t="shared" si="1"/>
        <v/>
      </c>
      <c r="AB24" s="13" t="str">
        <f>IF(LEN($AA24)=0,"N",IF(LEN($AA24)&gt;1,"Error -- Availability entered in an incorrect format",IF($AA24='Control Panel'!$F$36,$AA24,IF($AA24='Control Panel'!$F$37,$AA24,IF($AA24='Control Panel'!$F$38,$AA24,IF($AA24='Control Panel'!$F$39,$AA24,IF($AA24='Control Panel'!$F$40,$AA24,IF($AA24='Control Panel'!$F$41,$AA24,"Error -- Availability entered in an incorrect format"))))))))</f>
        <v>N</v>
      </c>
    </row>
    <row r="25" spans="1:28" s="15" customFormat="1" x14ac:dyDescent="0.25">
      <c r="A25" s="7">
        <v>13</v>
      </c>
      <c r="B25" s="6"/>
      <c r="C25" s="12"/>
      <c r="D25" s="12"/>
      <c r="E25" s="12"/>
      <c r="F25" s="216" t="str">
        <f t="shared" si="0"/>
        <v>N/A</v>
      </c>
      <c r="G25" s="6"/>
      <c r="AA25" s="15" t="str">
        <f t="shared" si="1"/>
        <v/>
      </c>
      <c r="AB25" s="15" t="str">
        <f>IF(LEN($AA25)=0,"N",IF(LEN($AA25)&gt;1,"Error -- Availability entered in an incorrect format",IF($AA25='Control Panel'!$F$36,$AA25,IF($AA25='Control Panel'!$F$37,$AA25,IF($AA25='Control Panel'!$F$38,$AA25,IF($AA25='Control Panel'!$F$39,$AA25,IF($AA25='Control Panel'!$F$40,$AA25,IF($AA25='Control Panel'!$F$41,$AA25,"Error -- Availability entered in an incorrect format"))))))))</f>
        <v>N</v>
      </c>
    </row>
    <row r="26" spans="1:28" s="15" customFormat="1" x14ac:dyDescent="0.25">
      <c r="A26" s="7">
        <v>14</v>
      </c>
      <c r="B26" s="6"/>
      <c r="C26" s="12"/>
      <c r="D26" s="12"/>
      <c r="E26" s="12"/>
      <c r="F26" s="216" t="str">
        <f t="shared" si="0"/>
        <v>N/A</v>
      </c>
      <c r="G26" s="6"/>
      <c r="AA26" s="15" t="str">
        <f t="shared" si="1"/>
        <v/>
      </c>
      <c r="AB26" s="15" t="str">
        <f>IF(LEN($AA26)=0,"N",IF(LEN($AA26)&gt;1,"Error -- Availability entered in an incorrect format",IF($AA26='Control Panel'!$F$36,$AA26,IF($AA26='Control Panel'!$F$37,$AA26,IF($AA26='Control Panel'!$F$38,$AA26,IF($AA26='Control Panel'!$F$39,$AA26,IF($AA26='Control Panel'!$F$40,$AA26,IF($AA26='Control Panel'!$F$41,$AA26,"Error -- Availability entered in an incorrect format"))))))))</f>
        <v>N</v>
      </c>
    </row>
    <row r="27" spans="1:28" s="15" customFormat="1" x14ac:dyDescent="0.25">
      <c r="A27" s="7">
        <v>15</v>
      </c>
      <c r="B27" s="6"/>
      <c r="C27" s="12"/>
      <c r="D27" s="12"/>
      <c r="E27" s="12"/>
      <c r="F27" s="216" t="str">
        <f t="shared" si="0"/>
        <v>N/A</v>
      </c>
      <c r="G27" s="6"/>
      <c r="AA27" s="15" t="str">
        <f t="shared" si="1"/>
        <v/>
      </c>
      <c r="AB27" s="15" t="str">
        <f>IF(LEN($AA27)=0,"N",IF(LEN($AA27)&gt;1,"Error -- Availability entered in an incorrect format",IF($AA27='Control Panel'!$F$36,$AA27,IF($AA27='Control Panel'!$F$37,$AA27,IF($AA27='Control Panel'!$F$38,$AA27,IF($AA27='Control Panel'!$F$39,$AA27,IF($AA27='Control Panel'!$F$40,$AA27,IF($AA27='Control Panel'!$F$41,$AA27,"Error -- Availability entered in an incorrect format"))))))))</f>
        <v>N</v>
      </c>
    </row>
    <row r="28" spans="1:28" s="15" customFormat="1" x14ac:dyDescent="0.25">
      <c r="A28" s="7">
        <v>16</v>
      </c>
      <c r="B28" s="6"/>
      <c r="C28" s="12"/>
      <c r="D28" s="12"/>
      <c r="E28" s="12"/>
      <c r="F28" s="216" t="str">
        <f t="shared" si="0"/>
        <v>N/A</v>
      </c>
      <c r="G28" s="6"/>
      <c r="AA28" s="15" t="str">
        <f t="shared" si="1"/>
        <v/>
      </c>
      <c r="AB28" s="15" t="str">
        <f>IF(LEN($AA28)=0,"N",IF(LEN($AA28)&gt;1,"Error -- Availability entered in an incorrect format",IF($AA28='Control Panel'!$F$36,$AA28,IF($AA28='Control Panel'!$F$37,$AA28,IF($AA28='Control Panel'!$F$38,$AA28,IF($AA28='Control Panel'!$F$39,$AA28,IF($AA28='Control Panel'!$F$40,$AA28,IF($AA28='Control Panel'!$F$41,$AA28,"Error -- Availability entered in an incorrect format"))))))))</f>
        <v>N</v>
      </c>
    </row>
    <row r="29" spans="1:28" s="15" customFormat="1" x14ac:dyDescent="0.25">
      <c r="A29" s="7">
        <v>17</v>
      </c>
      <c r="B29" s="6"/>
      <c r="C29" s="12"/>
      <c r="D29" s="12"/>
      <c r="E29" s="12"/>
      <c r="F29" s="216" t="str">
        <f t="shared" si="0"/>
        <v>N/A</v>
      </c>
      <c r="G29" s="6"/>
      <c r="AA29" s="15" t="str">
        <f t="shared" si="1"/>
        <v/>
      </c>
      <c r="AB29" s="15" t="str">
        <f>IF(LEN($AA29)=0,"N",IF(LEN($AA29)&gt;1,"Error -- Availability entered in an incorrect format",IF($AA29='Control Panel'!$F$36,$AA29,IF($AA29='Control Panel'!$F$37,$AA29,IF($AA29='Control Panel'!$F$38,$AA29,IF($AA29='Control Panel'!$F$39,$AA29,IF($AA29='Control Panel'!$F$40,$AA29,IF($AA29='Control Panel'!$F$41,$AA29,"Error -- Availability entered in an incorrect format"))))))))</f>
        <v>N</v>
      </c>
    </row>
    <row r="30" spans="1:28" s="15" customFormat="1" x14ac:dyDescent="0.25">
      <c r="A30" s="7">
        <v>18</v>
      </c>
      <c r="B30" s="6"/>
      <c r="C30" s="12"/>
      <c r="D30" s="12"/>
      <c r="E30" s="12"/>
      <c r="F30" s="216" t="str">
        <f t="shared" si="0"/>
        <v>N/A</v>
      </c>
      <c r="G30" s="6"/>
      <c r="AA30" s="15" t="str">
        <f t="shared" si="1"/>
        <v/>
      </c>
      <c r="AB30" s="15" t="str">
        <f>IF(LEN($AA30)=0,"N",IF(LEN($AA30)&gt;1,"Error -- Availability entered in an incorrect format",IF($AA30='Control Panel'!$F$36,$AA30,IF($AA30='Control Panel'!$F$37,$AA30,IF($AA30='Control Panel'!$F$38,$AA30,IF($AA30='Control Panel'!$F$39,$AA30,IF($AA30='Control Panel'!$F$40,$AA30,IF($AA30='Control Panel'!$F$41,$AA30,"Error -- Availability entered in an incorrect format"))))))))</f>
        <v>N</v>
      </c>
    </row>
    <row r="31" spans="1:28" s="15" customFormat="1" x14ac:dyDescent="0.25">
      <c r="A31" s="7">
        <v>19</v>
      </c>
      <c r="B31" s="6"/>
      <c r="C31" s="12"/>
      <c r="D31" s="8"/>
      <c r="E31" s="12"/>
      <c r="F31" s="216" t="str">
        <f t="shared" si="0"/>
        <v>N/A</v>
      </c>
      <c r="G31" s="6"/>
      <c r="AA31" s="15" t="str">
        <f t="shared" si="1"/>
        <v/>
      </c>
      <c r="AB31" s="15" t="str">
        <f>IF(LEN($AA31)=0,"N",IF(LEN($AA31)&gt;1,"Error -- Availability entered in an incorrect format",IF($AA31='Control Panel'!$F$36,$AA31,IF($AA31='Control Panel'!$F$37,$AA31,IF($AA31='Control Panel'!$F$38,$AA31,IF($AA31='Control Panel'!$F$39,$AA31,IF($AA31='Control Panel'!$F$40,$AA31,IF($AA31='Control Panel'!$F$41,$AA31,"Error -- Availability entered in an incorrect format"))))))))</f>
        <v>N</v>
      </c>
    </row>
    <row r="32" spans="1:28" s="15" customFormat="1" x14ac:dyDescent="0.25">
      <c r="A32" s="7">
        <v>20</v>
      </c>
      <c r="B32" s="6"/>
      <c r="C32" s="12"/>
      <c r="D32" s="8"/>
      <c r="E32" s="12"/>
      <c r="F32" s="216" t="str">
        <f t="shared" si="0"/>
        <v>N/A</v>
      </c>
      <c r="G32" s="6"/>
      <c r="AA32" s="15" t="str">
        <f t="shared" si="1"/>
        <v/>
      </c>
      <c r="AB32" s="15" t="str">
        <f>IF(LEN($AA32)=0,"N",IF(LEN($AA32)&gt;1,"Error -- Availability entered in an incorrect format",IF($AA32='Control Panel'!$F$36,$AA32,IF($AA32='Control Panel'!$F$37,$AA32,IF($AA32='Control Panel'!$F$38,$AA32,IF($AA32='Control Panel'!$F$39,$AA32,IF($AA32='Control Panel'!$F$40,$AA32,IF($AA32='Control Panel'!$F$41,$AA32,"Error -- Availability entered in an incorrect format"))))))))</f>
        <v>N</v>
      </c>
    </row>
    <row r="33" spans="1:28" s="15" customFormat="1" x14ac:dyDescent="0.25">
      <c r="A33" s="7">
        <v>21</v>
      </c>
      <c r="B33" s="6"/>
      <c r="C33" s="12"/>
      <c r="D33" s="8"/>
      <c r="E33" s="12"/>
      <c r="F33" s="216" t="str">
        <f t="shared" si="0"/>
        <v>N/A</v>
      </c>
      <c r="G33" s="6"/>
      <c r="AA33" s="15" t="str">
        <f t="shared" si="1"/>
        <v/>
      </c>
      <c r="AB33" s="15" t="str">
        <f>IF(LEN($AA33)=0,"N",IF(LEN($AA33)&gt;1,"Error -- Availability entered in an incorrect format",IF($AA33='Control Panel'!$F$36,$AA33,IF($AA33='Control Panel'!$F$37,$AA33,IF($AA33='Control Panel'!$F$38,$AA33,IF($AA33='Control Panel'!$F$39,$AA33,IF($AA33='Control Panel'!$F$40,$AA33,IF($AA33='Control Panel'!$F$41,$AA33,"Error -- Availability entered in an incorrect format"))))))))</f>
        <v>N</v>
      </c>
    </row>
    <row r="34" spans="1:28" s="15" customFormat="1" x14ac:dyDescent="0.25">
      <c r="A34" s="7">
        <v>22</v>
      </c>
      <c r="B34" s="6"/>
      <c r="C34" s="12"/>
      <c r="D34" s="8"/>
      <c r="E34" s="12"/>
      <c r="F34" s="216" t="str">
        <f t="shared" si="0"/>
        <v>N/A</v>
      </c>
      <c r="G34" s="6"/>
      <c r="AA34" s="15" t="str">
        <f t="shared" si="1"/>
        <v/>
      </c>
      <c r="AB34" s="15" t="str">
        <f>IF(LEN($AA34)=0,"N",IF(LEN($AA34)&gt;1,"Error -- Availability entered in an incorrect format",IF($AA34='Control Panel'!$F$36,$AA34,IF($AA34='Control Panel'!$F$37,$AA34,IF($AA34='Control Panel'!$F$38,$AA34,IF($AA34='Control Panel'!$F$39,$AA34,IF($AA34='Control Panel'!$F$40,$AA34,IF($AA34='Control Panel'!$F$41,$AA34,"Error -- Availability entered in an incorrect format"))))))))</f>
        <v>N</v>
      </c>
    </row>
    <row r="35" spans="1:28" s="15" customFormat="1" x14ac:dyDescent="0.25">
      <c r="A35" s="7">
        <v>23</v>
      </c>
      <c r="B35" s="6"/>
      <c r="C35" s="12"/>
      <c r="D35" s="8"/>
      <c r="E35" s="12"/>
      <c r="F35" s="216" t="str">
        <f t="shared" si="0"/>
        <v>N/A</v>
      </c>
      <c r="G35" s="6"/>
      <c r="AA35" s="15" t="str">
        <f t="shared" si="1"/>
        <v/>
      </c>
      <c r="AB35" s="15" t="str">
        <f>IF(LEN($AA35)=0,"N",IF(LEN($AA35)&gt;1,"Error -- Availability entered in an incorrect format",IF($AA35='Control Panel'!$F$36,$AA35,IF($AA35='Control Panel'!$F$37,$AA35,IF($AA35='Control Panel'!$F$38,$AA35,IF($AA35='Control Panel'!$F$39,$AA35,IF($AA35='Control Panel'!$F$40,$AA35,IF($AA35='Control Panel'!$F$41,$AA35,"Error -- Availability entered in an incorrect format"))))))))</f>
        <v>N</v>
      </c>
    </row>
    <row r="36" spans="1:28" s="15" customFormat="1" x14ac:dyDescent="0.25">
      <c r="A36" s="7">
        <v>24</v>
      </c>
      <c r="B36" s="6"/>
      <c r="C36" s="12"/>
      <c r="D36" s="8"/>
      <c r="E36" s="12"/>
      <c r="F36" s="216" t="str">
        <f t="shared" si="0"/>
        <v>N/A</v>
      </c>
      <c r="G36" s="6"/>
      <c r="AA36" s="15" t="str">
        <f t="shared" si="1"/>
        <v/>
      </c>
      <c r="AB36" s="15" t="str">
        <f>IF(LEN($AA36)=0,"N",IF(LEN($AA36)&gt;1,"Error -- Availability entered in an incorrect format",IF($AA36='Control Panel'!$F$36,$AA36,IF($AA36='Control Panel'!$F$37,$AA36,IF($AA36='Control Panel'!$F$38,$AA36,IF($AA36='Control Panel'!$F$39,$AA36,IF($AA36='Control Panel'!$F$40,$AA36,IF($AA36='Control Panel'!$F$41,$AA36,"Error -- Availability entered in an incorrect format"))))))))</f>
        <v>N</v>
      </c>
    </row>
    <row r="37" spans="1:28" s="15" customFormat="1" x14ac:dyDescent="0.25">
      <c r="A37" s="7">
        <v>25</v>
      </c>
      <c r="B37" s="6"/>
      <c r="C37" s="12"/>
      <c r="D37" s="8"/>
      <c r="E37" s="12"/>
      <c r="F37" s="216" t="str">
        <f t="shared" si="0"/>
        <v>N/A</v>
      </c>
      <c r="G37" s="6"/>
      <c r="AA37" s="15" t="str">
        <f t="shared" si="1"/>
        <v/>
      </c>
      <c r="AB37" s="15" t="str">
        <f>IF(LEN($AA37)=0,"N",IF(LEN($AA37)&gt;1,"Error -- Availability entered in an incorrect format",IF($AA37='Control Panel'!$F$36,$AA37,IF($AA37='Control Panel'!$F$37,$AA37,IF($AA37='Control Panel'!$F$38,$AA37,IF($AA37='Control Panel'!$F$39,$AA37,IF($AA37='Control Panel'!$F$40,$AA37,IF($AA37='Control Panel'!$F$41,$AA37,"Error -- Availability entered in an incorrect format"))))))))</f>
        <v>N</v>
      </c>
    </row>
    <row r="38" spans="1:28" s="15" customFormat="1" x14ac:dyDescent="0.25">
      <c r="A38" s="7">
        <v>26</v>
      </c>
      <c r="B38" s="6"/>
      <c r="C38" s="12"/>
      <c r="D38" s="8"/>
      <c r="E38" s="12"/>
      <c r="F38" s="216" t="str">
        <f t="shared" si="0"/>
        <v>N/A</v>
      </c>
      <c r="G38" s="6"/>
      <c r="AA38" s="15" t="str">
        <f t="shared" si="1"/>
        <v/>
      </c>
      <c r="AB38" s="15" t="str">
        <f>IF(LEN($AA38)=0,"N",IF(LEN($AA38)&gt;1,"Error -- Availability entered in an incorrect format",IF($AA38='Control Panel'!$F$36,$AA38,IF($AA38='Control Panel'!$F$37,$AA38,IF($AA38='Control Panel'!$F$38,$AA38,IF($AA38='Control Panel'!$F$39,$AA38,IF($AA38='Control Panel'!$F$40,$AA38,IF($AA38='Control Panel'!$F$41,$AA38,"Error -- Availability entered in an incorrect format"))))))))</f>
        <v>N</v>
      </c>
    </row>
    <row r="39" spans="1:28" s="15" customFormat="1" x14ac:dyDescent="0.25">
      <c r="A39" s="7">
        <v>27</v>
      </c>
      <c r="B39" s="6"/>
      <c r="C39" s="12"/>
      <c r="D39" s="8"/>
      <c r="E39" s="12"/>
      <c r="F39" s="216" t="str">
        <f t="shared" si="0"/>
        <v>N/A</v>
      </c>
      <c r="G39" s="6"/>
      <c r="AA39" s="15" t="str">
        <f t="shared" si="1"/>
        <v/>
      </c>
      <c r="AB39" s="15" t="str">
        <f>IF(LEN($AA39)=0,"N",IF(LEN($AA39)&gt;1,"Error -- Availability entered in an incorrect format",IF($AA39='Control Panel'!$F$36,$AA39,IF($AA39='Control Panel'!$F$37,$AA39,IF($AA39='Control Panel'!$F$38,$AA39,IF($AA39='Control Panel'!$F$39,$AA39,IF($AA39='Control Panel'!$F$40,$AA39,IF($AA39='Control Panel'!$F$41,$AA39,"Error -- Availability entered in an incorrect format"))))))))</f>
        <v>N</v>
      </c>
    </row>
    <row r="40" spans="1:28" s="15" customFormat="1" x14ac:dyDescent="0.25">
      <c r="A40" s="7">
        <v>28</v>
      </c>
      <c r="B40" s="6"/>
      <c r="C40" s="12"/>
      <c r="D40" s="8"/>
      <c r="E40" s="12"/>
      <c r="F40" s="216" t="str">
        <f t="shared" si="0"/>
        <v>N/A</v>
      </c>
      <c r="G40" s="6"/>
      <c r="AA40" s="15" t="str">
        <f t="shared" si="1"/>
        <v/>
      </c>
      <c r="AB40" s="15" t="str">
        <f>IF(LEN($AA40)=0,"N",IF(LEN($AA40)&gt;1,"Error -- Availability entered in an incorrect format",IF($AA40='Control Panel'!$F$36,$AA40,IF($AA40='Control Panel'!$F$37,$AA40,IF($AA40='Control Panel'!$F$38,$AA40,IF($AA40='Control Panel'!$F$39,$AA40,IF($AA40='Control Panel'!$F$40,$AA40,IF($AA40='Control Panel'!$F$41,$AA40,"Error -- Availability entered in an incorrect format"))))))))</f>
        <v>N</v>
      </c>
    </row>
    <row r="41" spans="1:28" s="15" customFormat="1" x14ac:dyDescent="0.25">
      <c r="A41" s="7">
        <v>29</v>
      </c>
      <c r="B41" s="6"/>
      <c r="C41" s="12"/>
      <c r="D41" s="8"/>
      <c r="E41" s="12"/>
      <c r="F41" s="216" t="str">
        <f t="shared" si="0"/>
        <v>N/A</v>
      </c>
      <c r="G41" s="6"/>
      <c r="AA41" s="15" t="str">
        <f t="shared" si="1"/>
        <v/>
      </c>
      <c r="AB41" s="15" t="str">
        <f>IF(LEN($AA41)=0,"N",IF(LEN($AA41)&gt;1,"Error -- Availability entered in an incorrect format",IF($AA41='Control Panel'!$F$36,$AA41,IF($AA41='Control Panel'!$F$37,$AA41,IF($AA41='Control Panel'!$F$38,$AA41,IF($AA41='Control Panel'!$F$39,$AA41,IF($AA41='Control Panel'!$F$40,$AA41,IF($AA41='Control Panel'!$F$41,$AA41,"Error -- Availability entered in an incorrect format"))))))))</f>
        <v>N</v>
      </c>
    </row>
    <row r="42" spans="1:28" s="15" customFormat="1" x14ac:dyDescent="0.25">
      <c r="A42" s="7">
        <v>30</v>
      </c>
      <c r="B42" s="6"/>
      <c r="C42" s="12"/>
      <c r="D42" s="8"/>
      <c r="E42" s="12"/>
      <c r="F42" s="216" t="str">
        <f t="shared" si="0"/>
        <v>N/A</v>
      </c>
      <c r="G42" s="6"/>
      <c r="AA42" s="15" t="str">
        <f t="shared" si="1"/>
        <v/>
      </c>
      <c r="AB42" s="15" t="str">
        <f>IF(LEN($AA42)=0,"N",IF(LEN($AA42)&gt;1,"Error -- Availability entered in an incorrect format",IF($AA42='Control Panel'!$F$36,$AA42,IF($AA42='Control Panel'!$F$37,$AA42,IF($AA42='Control Panel'!$F$38,$AA42,IF($AA42='Control Panel'!$F$39,$AA42,IF($AA42='Control Panel'!$F$40,$AA42,IF($AA42='Control Panel'!$F$41,$AA42,"Error -- Availability entered in an incorrect format"))))))))</f>
        <v>N</v>
      </c>
    </row>
    <row r="43" spans="1:28" s="15" customFormat="1" x14ac:dyDescent="0.25">
      <c r="A43" s="7">
        <v>31</v>
      </c>
      <c r="B43" s="6"/>
      <c r="C43" s="12"/>
      <c r="D43" s="8"/>
      <c r="E43" s="12"/>
      <c r="F43" s="216" t="str">
        <f t="shared" si="0"/>
        <v>N/A</v>
      </c>
      <c r="G43" s="6"/>
      <c r="AA43" s="15" t="str">
        <f t="shared" si="1"/>
        <v/>
      </c>
      <c r="AB43" s="15" t="str">
        <f>IF(LEN($AA43)=0,"N",IF(LEN($AA43)&gt;1,"Error -- Availability entered in an incorrect format",IF($AA43='Control Panel'!$F$36,$AA43,IF($AA43='Control Panel'!$F$37,$AA43,IF($AA43='Control Panel'!$F$38,$AA43,IF($AA43='Control Panel'!$F$39,$AA43,IF($AA43='Control Panel'!$F$40,$AA43,IF($AA43='Control Panel'!$F$41,$AA43,"Error -- Availability entered in an incorrect format"))))))))</f>
        <v>N</v>
      </c>
    </row>
    <row r="44" spans="1:28" s="15" customFormat="1" x14ac:dyDescent="0.25">
      <c r="A44" s="7">
        <v>32</v>
      </c>
      <c r="B44" s="6"/>
      <c r="C44" s="12"/>
      <c r="D44" s="8"/>
      <c r="E44" s="12"/>
      <c r="F44" s="216" t="str">
        <f t="shared" si="0"/>
        <v>N/A</v>
      </c>
      <c r="G44" s="6"/>
      <c r="AA44" s="15" t="str">
        <f t="shared" si="1"/>
        <v/>
      </c>
      <c r="AB44" s="15" t="str">
        <f>IF(LEN($AA44)=0,"N",IF(LEN($AA44)&gt;1,"Error -- Availability entered in an incorrect format",IF($AA44='Control Panel'!$F$36,$AA44,IF($AA44='Control Panel'!$F$37,$AA44,IF($AA44='Control Panel'!$F$38,$AA44,IF($AA44='Control Panel'!$F$39,$AA44,IF($AA44='Control Panel'!$F$40,$AA44,IF($AA44='Control Panel'!$F$41,$AA44,"Error -- Availability entered in an incorrect format"))))))))</f>
        <v>N</v>
      </c>
    </row>
    <row r="45" spans="1:28" s="15" customFormat="1" x14ac:dyDescent="0.25">
      <c r="A45" s="7">
        <v>33</v>
      </c>
      <c r="B45" s="6"/>
      <c r="C45" s="12"/>
      <c r="D45" s="8"/>
      <c r="E45" s="12"/>
      <c r="F45" s="216" t="str">
        <f t="shared" si="0"/>
        <v>N/A</v>
      </c>
      <c r="G45" s="6"/>
      <c r="AA45" s="15" t="str">
        <f t="shared" si="1"/>
        <v/>
      </c>
      <c r="AB45" s="15" t="str">
        <f>IF(LEN($AA45)=0,"N",IF(LEN($AA45)&gt;1,"Error -- Availability entered in an incorrect format",IF($AA45='Control Panel'!$F$36,$AA45,IF($AA45='Control Panel'!$F$37,$AA45,IF($AA45='Control Panel'!$F$38,$AA45,IF($AA45='Control Panel'!$F$39,$AA45,IF($AA45='Control Panel'!$F$40,$AA45,IF($AA45='Control Panel'!$F$41,$AA45,"Error -- Availability entered in an incorrect format"))))))))</f>
        <v>N</v>
      </c>
    </row>
    <row r="46" spans="1:28" s="15" customFormat="1" x14ac:dyDescent="0.25">
      <c r="A46" s="7">
        <v>34</v>
      </c>
      <c r="B46" s="6"/>
      <c r="C46" s="12"/>
      <c r="D46" s="8"/>
      <c r="E46" s="12"/>
      <c r="F46" s="216" t="str">
        <f t="shared" si="0"/>
        <v>N/A</v>
      </c>
      <c r="G46" s="6"/>
      <c r="AA46" s="15" t="str">
        <f t="shared" si="1"/>
        <v/>
      </c>
      <c r="AB46" s="15" t="str">
        <f>IF(LEN($AA46)=0,"N",IF(LEN($AA46)&gt;1,"Error -- Availability entered in an incorrect format",IF($AA46='Control Panel'!$F$36,$AA46,IF($AA46='Control Panel'!$F$37,$AA46,IF($AA46='Control Panel'!$F$38,$AA46,IF($AA46='Control Panel'!$F$39,$AA46,IF($AA46='Control Panel'!$F$40,$AA46,IF($AA46='Control Panel'!$F$41,$AA46,"Error -- Availability entered in an incorrect format"))))))))</f>
        <v>N</v>
      </c>
    </row>
    <row r="47" spans="1:28" s="15" customFormat="1" x14ac:dyDescent="0.25">
      <c r="A47" s="7">
        <v>35</v>
      </c>
      <c r="B47" s="6"/>
      <c r="C47" s="12"/>
      <c r="D47" s="8"/>
      <c r="E47" s="12"/>
      <c r="F47" s="216" t="str">
        <f t="shared" si="0"/>
        <v>N/A</v>
      </c>
      <c r="G47" s="6"/>
      <c r="AA47" s="15" t="str">
        <f t="shared" si="1"/>
        <v/>
      </c>
      <c r="AB47" s="15" t="str">
        <f>IF(LEN($AA47)=0,"N",IF(LEN($AA47)&gt;1,"Error -- Availability entered in an incorrect format",IF($AA47='Control Panel'!$F$36,$AA47,IF($AA47='Control Panel'!$F$37,$AA47,IF($AA47='Control Panel'!$F$38,$AA47,IF($AA47='Control Panel'!$F$39,$AA47,IF($AA47='Control Panel'!$F$40,$AA47,IF($AA47='Control Panel'!$F$41,$AA47,"Error -- Availability entered in an incorrect format"))))))))</f>
        <v>N</v>
      </c>
    </row>
    <row r="48" spans="1:28" s="15" customFormat="1" x14ac:dyDescent="0.25">
      <c r="A48" s="7">
        <v>36</v>
      </c>
      <c r="B48" s="6"/>
      <c r="C48" s="12"/>
      <c r="D48" s="8"/>
      <c r="E48" s="12"/>
      <c r="F48" s="216" t="str">
        <f t="shared" si="0"/>
        <v>N/A</v>
      </c>
      <c r="G48" s="6"/>
      <c r="AA48" s="15" t="str">
        <f t="shared" si="1"/>
        <v/>
      </c>
      <c r="AB48" s="15" t="str">
        <f>IF(LEN($AA48)=0,"N",IF(LEN($AA48)&gt;1,"Error -- Availability entered in an incorrect format",IF($AA48='Control Panel'!$F$36,$AA48,IF($AA48='Control Panel'!$F$37,$AA48,IF($AA48='Control Panel'!$F$38,$AA48,IF($AA48='Control Panel'!$F$39,$AA48,IF($AA48='Control Panel'!$F$40,$AA48,IF($AA48='Control Panel'!$F$41,$AA48,"Error -- Availability entered in an incorrect format"))))))))</f>
        <v>N</v>
      </c>
    </row>
    <row r="49" spans="1:28" s="15" customFormat="1" x14ac:dyDescent="0.25">
      <c r="A49" s="7">
        <v>37</v>
      </c>
      <c r="B49" s="6"/>
      <c r="C49" s="12"/>
      <c r="D49" s="8"/>
      <c r="E49" s="12"/>
      <c r="F49" s="216" t="str">
        <f t="shared" si="0"/>
        <v>N/A</v>
      </c>
      <c r="G49" s="6"/>
      <c r="AA49" s="15" t="str">
        <f t="shared" si="1"/>
        <v/>
      </c>
      <c r="AB49" s="15" t="str">
        <f>IF(LEN($AA49)=0,"N",IF(LEN($AA49)&gt;1,"Error -- Availability entered in an incorrect format",IF($AA49='Control Panel'!$F$36,$AA49,IF($AA49='Control Panel'!$F$37,$AA49,IF($AA49='Control Panel'!$F$38,$AA49,IF($AA49='Control Panel'!$F$39,$AA49,IF($AA49='Control Panel'!$F$40,$AA49,IF($AA49='Control Panel'!$F$41,$AA49,"Error -- Availability entered in an incorrect format"))))))))</f>
        <v>N</v>
      </c>
    </row>
    <row r="50" spans="1:28" s="15" customFormat="1" x14ac:dyDescent="0.25">
      <c r="A50" s="7">
        <v>38</v>
      </c>
      <c r="B50" s="6"/>
      <c r="C50" s="12"/>
      <c r="D50" s="8"/>
      <c r="E50" s="12"/>
      <c r="F50" s="216" t="str">
        <f t="shared" si="0"/>
        <v>N/A</v>
      </c>
      <c r="G50" s="6"/>
      <c r="AA50" s="15" t="str">
        <f t="shared" si="1"/>
        <v/>
      </c>
      <c r="AB50" s="15" t="str">
        <f>IF(LEN($AA50)=0,"N",IF(LEN($AA50)&gt;1,"Error -- Availability entered in an incorrect format",IF($AA50='Control Panel'!$F$36,$AA50,IF($AA50='Control Panel'!$F$37,$AA50,IF($AA50='Control Panel'!$F$38,$AA50,IF($AA50='Control Panel'!$F$39,$AA50,IF($AA50='Control Panel'!$F$40,$AA50,IF($AA50='Control Panel'!$F$41,$AA50,"Error -- Availability entered in an incorrect format"))))))))</f>
        <v>N</v>
      </c>
    </row>
    <row r="51" spans="1:28" s="15" customFormat="1" x14ac:dyDescent="0.25">
      <c r="A51" s="7">
        <v>39</v>
      </c>
      <c r="B51" s="6"/>
      <c r="C51" s="12"/>
      <c r="D51" s="8"/>
      <c r="E51" s="12"/>
      <c r="F51" s="216" t="str">
        <f t="shared" si="0"/>
        <v>N/A</v>
      </c>
      <c r="G51" s="6"/>
      <c r="AA51" s="15" t="str">
        <f t="shared" si="1"/>
        <v/>
      </c>
      <c r="AB51" s="15" t="str">
        <f>IF(LEN($AA51)=0,"N",IF(LEN($AA51)&gt;1,"Error -- Availability entered in an incorrect format",IF($AA51='Control Panel'!$F$36,$AA51,IF($AA51='Control Panel'!$F$37,$AA51,IF($AA51='Control Panel'!$F$38,$AA51,IF($AA51='Control Panel'!$F$39,$AA51,IF($AA51='Control Panel'!$F$40,$AA51,IF($AA51='Control Panel'!$F$41,$AA51,"Error -- Availability entered in an incorrect format"))))))))</f>
        <v>N</v>
      </c>
    </row>
    <row r="52" spans="1:28" s="15" customFormat="1" x14ac:dyDescent="0.25">
      <c r="A52" s="7">
        <v>40</v>
      </c>
      <c r="B52" s="6"/>
      <c r="C52" s="12"/>
      <c r="D52" s="8"/>
      <c r="E52" s="12"/>
      <c r="F52" s="216" t="str">
        <f t="shared" si="0"/>
        <v>N/A</v>
      </c>
      <c r="G52" s="6"/>
      <c r="AA52" s="15" t="str">
        <f t="shared" si="1"/>
        <v/>
      </c>
      <c r="AB52" s="15" t="str">
        <f>IF(LEN($AA52)=0,"N",IF(LEN($AA52)&gt;1,"Error -- Availability entered in an incorrect format",IF($AA52='Control Panel'!$F$36,$AA52,IF($AA52='Control Panel'!$F$37,$AA52,IF($AA52='Control Panel'!$F$38,$AA52,IF($AA52='Control Panel'!$F$39,$AA52,IF($AA52='Control Panel'!$F$40,$AA52,IF($AA52='Control Panel'!$F$41,$AA52,"Error -- Availability entered in an incorrect format"))))))))</f>
        <v>N</v>
      </c>
    </row>
    <row r="53" spans="1:28" s="15" customFormat="1" x14ac:dyDescent="0.25">
      <c r="A53" s="7">
        <v>41</v>
      </c>
      <c r="B53" s="6"/>
      <c r="C53" s="12"/>
      <c r="D53" s="8"/>
      <c r="E53" s="12"/>
      <c r="F53" s="216" t="str">
        <f t="shared" si="0"/>
        <v>N/A</v>
      </c>
      <c r="G53" s="6"/>
      <c r="AA53" s="15" t="str">
        <f t="shared" si="1"/>
        <v/>
      </c>
      <c r="AB53" s="15" t="str">
        <f>IF(LEN($AA53)=0,"N",IF(LEN($AA53)&gt;1,"Error -- Availability entered in an incorrect format",IF($AA53='Control Panel'!$F$36,$AA53,IF($AA53='Control Panel'!$F$37,$AA53,IF($AA53='Control Panel'!$F$38,$AA53,IF($AA53='Control Panel'!$F$39,$AA53,IF($AA53='Control Panel'!$F$40,$AA53,IF($AA53='Control Panel'!$F$41,$AA53,"Error -- Availability entered in an incorrect format"))))))))</f>
        <v>N</v>
      </c>
    </row>
    <row r="54" spans="1:28" s="15" customFormat="1" x14ac:dyDescent="0.25">
      <c r="A54" s="7">
        <v>42</v>
      </c>
      <c r="B54" s="6"/>
      <c r="C54" s="12"/>
      <c r="D54" s="8"/>
      <c r="E54" s="12"/>
      <c r="F54" s="216" t="str">
        <f t="shared" si="0"/>
        <v>N/A</v>
      </c>
      <c r="G54" s="6"/>
      <c r="AA54" s="15" t="str">
        <f t="shared" si="1"/>
        <v/>
      </c>
      <c r="AB54" s="15" t="str">
        <f>IF(LEN($AA54)=0,"N",IF(LEN($AA54)&gt;1,"Error -- Availability entered in an incorrect format",IF($AA54='Control Panel'!$F$36,$AA54,IF($AA54='Control Panel'!$F$37,$AA54,IF($AA54='Control Panel'!$F$38,$AA54,IF($AA54='Control Panel'!$F$39,$AA54,IF($AA54='Control Panel'!$F$40,$AA54,IF($AA54='Control Panel'!$F$41,$AA54,"Error -- Availability entered in an incorrect format"))))))))</f>
        <v>N</v>
      </c>
    </row>
    <row r="55" spans="1:28" s="15" customFormat="1" x14ac:dyDescent="0.25">
      <c r="A55" s="7">
        <v>43</v>
      </c>
      <c r="B55" s="6"/>
      <c r="C55" s="12"/>
      <c r="D55" s="8"/>
      <c r="E55" s="12"/>
      <c r="F55" s="216" t="str">
        <f t="shared" si="0"/>
        <v>N/A</v>
      </c>
      <c r="G55" s="6"/>
      <c r="AA55" s="15" t="str">
        <f t="shared" si="1"/>
        <v/>
      </c>
      <c r="AB55" s="15" t="str">
        <f>IF(LEN($AA55)=0,"N",IF(LEN($AA55)&gt;1,"Error -- Availability entered in an incorrect format",IF($AA55='Control Panel'!$F$36,$AA55,IF($AA55='Control Panel'!$F$37,$AA55,IF($AA55='Control Panel'!$F$38,$AA55,IF($AA55='Control Panel'!$F$39,$AA55,IF($AA55='Control Panel'!$F$40,$AA55,IF($AA55='Control Panel'!$F$41,$AA55,"Error -- Availability entered in an incorrect format"))))))))</f>
        <v>N</v>
      </c>
    </row>
    <row r="56" spans="1:28" s="15" customFormat="1" x14ac:dyDescent="0.25">
      <c r="A56" s="7">
        <v>44</v>
      </c>
      <c r="B56" s="6"/>
      <c r="C56" s="12"/>
      <c r="D56" s="8"/>
      <c r="E56" s="12"/>
      <c r="F56" s="216" t="str">
        <f t="shared" si="0"/>
        <v>N/A</v>
      </c>
      <c r="G56" s="6"/>
      <c r="AA56" s="15" t="str">
        <f t="shared" si="1"/>
        <v/>
      </c>
      <c r="AB56" s="15" t="str">
        <f>IF(LEN($AA56)=0,"N",IF(LEN($AA56)&gt;1,"Error -- Availability entered in an incorrect format",IF($AA56='Control Panel'!$F$36,$AA56,IF($AA56='Control Panel'!$F$37,$AA56,IF($AA56='Control Panel'!$F$38,$AA56,IF($AA56='Control Panel'!$F$39,$AA56,IF($AA56='Control Panel'!$F$40,$AA56,IF($AA56='Control Panel'!$F$41,$AA56,"Error -- Availability entered in an incorrect format"))))))))</f>
        <v>N</v>
      </c>
    </row>
    <row r="57" spans="1:28" s="15" customFormat="1" x14ac:dyDescent="0.25">
      <c r="A57" s="7">
        <v>45</v>
      </c>
      <c r="B57" s="6"/>
      <c r="C57" s="12"/>
      <c r="D57" s="8"/>
      <c r="E57" s="12"/>
      <c r="F57" s="216" t="str">
        <f t="shared" si="0"/>
        <v>N/A</v>
      </c>
      <c r="G57" s="6"/>
      <c r="AA57" s="15" t="str">
        <f t="shared" si="1"/>
        <v/>
      </c>
      <c r="AB57" s="15" t="str">
        <f>IF(LEN($AA57)=0,"N",IF(LEN($AA57)&gt;1,"Error -- Availability entered in an incorrect format",IF($AA57='Control Panel'!$F$36,$AA57,IF($AA57='Control Panel'!$F$37,$AA57,IF($AA57='Control Panel'!$F$38,$AA57,IF($AA57='Control Panel'!$F$39,$AA57,IF($AA57='Control Panel'!$F$40,$AA57,IF($AA57='Control Panel'!$F$41,$AA57,"Error -- Availability entered in an incorrect format"))))))))</f>
        <v>N</v>
      </c>
    </row>
    <row r="58" spans="1:28" s="15" customFormat="1" x14ac:dyDescent="0.25">
      <c r="A58" s="7">
        <v>46</v>
      </c>
      <c r="B58" s="6"/>
      <c r="C58" s="12"/>
      <c r="D58" s="8"/>
      <c r="E58" s="12"/>
      <c r="F58" s="216" t="str">
        <f t="shared" si="0"/>
        <v>N/A</v>
      </c>
      <c r="G58" s="6"/>
      <c r="AA58" s="15" t="str">
        <f t="shared" si="1"/>
        <v/>
      </c>
      <c r="AB58" s="15" t="str">
        <f>IF(LEN($AA58)=0,"N",IF(LEN($AA58)&gt;1,"Error -- Availability entered in an incorrect format",IF($AA58='Control Panel'!$F$36,$AA58,IF($AA58='Control Panel'!$F$37,$AA58,IF($AA58='Control Panel'!$F$38,$AA58,IF($AA58='Control Panel'!$F$39,$AA58,IF($AA58='Control Panel'!$F$40,$AA58,IF($AA58='Control Panel'!$F$41,$AA58,"Error -- Availability entered in an incorrect format"))))))))</f>
        <v>N</v>
      </c>
    </row>
    <row r="59" spans="1:28" s="15" customFormat="1" x14ac:dyDescent="0.25">
      <c r="A59" s="7">
        <v>47</v>
      </c>
      <c r="B59" s="6"/>
      <c r="C59" s="12"/>
      <c r="D59" s="8"/>
      <c r="E59" s="12"/>
      <c r="F59" s="216" t="str">
        <f t="shared" si="0"/>
        <v>N/A</v>
      </c>
      <c r="G59" s="6"/>
      <c r="AA59" s="15" t="str">
        <f t="shared" si="1"/>
        <v/>
      </c>
      <c r="AB59" s="15" t="str">
        <f>IF(LEN($AA59)=0,"N",IF(LEN($AA59)&gt;1,"Error -- Availability entered in an incorrect format",IF($AA59='Control Panel'!$F$36,$AA59,IF($AA59='Control Panel'!$F$37,$AA59,IF($AA59='Control Panel'!$F$38,$AA59,IF($AA59='Control Panel'!$F$39,$AA59,IF($AA59='Control Panel'!$F$40,$AA59,IF($AA59='Control Panel'!$F$41,$AA59,"Error -- Availability entered in an incorrect format"))))))))</f>
        <v>N</v>
      </c>
    </row>
    <row r="60" spans="1:28" s="15" customFormat="1" x14ac:dyDescent="0.25">
      <c r="A60" s="7">
        <v>48</v>
      </c>
      <c r="B60" s="6"/>
      <c r="C60" s="12"/>
      <c r="D60" s="8"/>
      <c r="E60" s="12"/>
      <c r="F60" s="216" t="str">
        <f t="shared" si="0"/>
        <v>N/A</v>
      </c>
      <c r="G60" s="6"/>
      <c r="AA60" s="15" t="str">
        <f t="shared" si="1"/>
        <v/>
      </c>
      <c r="AB60" s="15" t="str">
        <f>IF(LEN($AA60)=0,"N",IF(LEN($AA60)&gt;1,"Error -- Availability entered in an incorrect format",IF($AA60='Control Panel'!$F$36,$AA60,IF($AA60='Control Panel'!$F$37,$AA60,IF($AA60='Control Panel'!$F$38,$AA60,IF($AA60='Control Panel'!$F$39,$AA60,IF($AA60='Control Panel'!$F$40,$AA60,IF($AA60='Control Panel'!$F$41,$AA60,"Error -- Availability entered in an incorrect format"))))))))</f>
        <v>N</v>
      </c>
    </row>
    <row r="61" spans="1:28" s="15" customFormat="1" x14ac:dyDescent="0.25">
      <c r="A61" s="7">
        <v>49</v>
      </c>
      <c r="B61" s="6"/>
      <c r="C61" s="12"/>
      <c r="D61" s="8"/>
      <c r="E61" s="12"/>
      <c r="F61" s="216" t="str">
        <f t="shared" si="0"/>
        <v>N/A</v>
      </c>
      <c r="G61" s="6"/>
      <c r="AA61" s="15" t="str">
        <f t="shared" si="1"/>
        <v/>
      </c>
      <c r="AB61" s="15" t="str">
        <f>IF(LEN($AA61)=0,"N",IF(LEN($AA61)&gt;1,"Error -- Availability entered in an incorrect format",IF($AA61='Control Panel'!$F$36,$AA61,IF($AA61='Control Panel'!$F$37,$AA61,IF($AA61='Control Panel'!$F$38,$AA61,IF($AA61='Control Panel'!$F$39,$AA61,IF($AA61='Control Panel'!$F$40,$AA61,IF($AA61='Control Panel'!$F$41,$AA61,"Error -- Availability entered in an incorrect format"))))))))</f>
        <v>N</v>
      </c>
    </row>
    <row r="62" spans="1:28" s="15" customFormat="1" x14ac:dyDescent="0.25">
      <c r="A62" s="7">
        <v>50</v>
      </c>
      <c r="B62" s="6"/>
      <c r="C62" s="12"/>
      <c r="D62" s="8"/>
      <c r="E62" s="12"/>
      <c r="F62" s="216" t="str">
        <f t="shared" si="0"/>
        <v>N/A</v>
      </c>
      <c r="G62" s="6"/>
      <c r="AA62" s="15" t="str">
        <f t="shared" si="1"/>
        <v/>
      </c>
      <c r="AB62" s="15" t="str">
        <f>IF(LEN($AA62)=0,"N",IF(LEN($AA62)&gt;1,"Error -- Availability entered in an incorrect format",IF($AA62='Control Panel'!$F$36,$AA62,IF($AA62='Control Panel'!$F$37,$AA62,IF($AA62='Control Panel'!$F$38,$AA62,IF($AA62='Control Panel'!$F$39,$AA62,IF($AA62='Control Panel'!$F$40,$AA62,IF($AA62='Control Panel'!$F$41,$AA62,"Error -- Availability entered in an incorrect format"))))))))</f>
        <v>N</v>
      </c>
    </row>
    <row r="63" spans="1:28" s="15" customFormat="1" x14ac:dyDescent="0.25">
      <c r="A63" s="7">
        <v>51</v>
      </c>
      <c r="B63" s="6"/>
      <c r="C63" s="12"/>
      <c r="D63" s="8"/>
      <c r="E63" s="12"/>
      <c r="F63" s="216" t="str">
        <f t="shared" si="0"/>
        <v>N/A</v>
      </c>
      <c r="G63" s="6"/>
      <c r="AA63" s="15" t="str">
        <f t="shared" si="1"/>
        <v/>
      </c>
      <c r="AB63" s="15" t="str">
        <f>IF(LEN($AA63)=0,"N",IF(LEN($AA63)&gt;1,"Error -- Availability entered in an incorrect format",IF($AA63='Control Panel'!$F$36,$AA63,IF($AA63='Control Panel'!$F$37,$AA63,IF($AA63='Control Panel'!$F$38,$AA63,IF($AA63='Control Panel'!$F$39,$AA63,IF($AA63='Control Panel'!$F$40,$AA63,IF($AA63='Control Panel'!$F$41,$AA63,"Error -- Availability entered in an incorrect format"))))))))</f>
        <v>N</v>
      </c>
    </row>
    <row r="64" spans="1:28" s="15" customFormat="1" x14ac:dyDescent="0.25">
      <c r="A64" s="7">
        <v>52</v>
      </c>
      <c r="B64" s="6"/>
      <c r="C64" s="12"/>
      <c r="D64" s="8"/>
      <c r="E64" s="12"/>
      <c r="F64" s="216" t="str">
        <f t="shared" si="0"/>
        <v>N/A</v>
      </c>
      <c r="G64" s="6"/>
      <c r="AA64" s="15" t="str">
        <f t="shared" si="1"/>
        <v/>
      </c>
      <c r="AB64" s="15" t="str">
        <f>IF(LEN($AA64)=0,"N",IF(LEN($AA64)&gt;1,"Error -- Availability entered in an incorrect format",IF($AA64='Control Panel'!$F$36,$AA64,IF($AA64='Control Panel'!$F$37,$AA64,IF($AA64='Control Panel'!$F$38,$AA64,IF($AA64='Control Panel'!$F$39,$AA64,IF($AA64='Control Panel'!$F$40,$AA64,IF($AA64='Control Panel'!$F$41,$AA64,"Error -- Availability entered in an incorrect format"))))))))</f>
        <v>N</v>
      </c>
    </row>
    <row r="65" spans="1:28" s="15" customFormat="1" x14ac:dyDescent="0.25">
      <c r="A65" s="7">
        <v>53</v>
      </c>
      <c r="B65" s="6"/>
      <c r="C65" s="12"/>
      <c r="D65" s="8"/>
      <c r="E65" s="12"/>
      <c r="F65" s="216" t="str">
        <f t="shared" si="0"/>
        <v>N/A</v>
      </c>
      <c r="G65" s="6"/>
      <c r="AA65" s="15" t="str">
        <f t="shared" si="1"/>
        <v/>
      </c>
      <c r="AB65" s="15" t="str">
        <f>IF(LEN($AA65)=0,"N",IF(LEN($AA65)&gt;1,"Error -- Availability entered in an incorrect format",IF($AA65='Control Panel'!$F$36,$AA65,IF($AA65='Control Panel'!$F$37,$AA65,IF($AA65='Control Panel'!$F$38,$AA65,IF($AA65='Control Panel'!$F$39,$AA65,IF($AA65='Control Panel'!$F$40,$AA65,IF($AA65='Control Panel'!$F$41,$AA65,"Error -- Availability entered in an incorrect format"))))))))</f>
        <v>N</v>
      </c>
    </row>
    <row r="66" spans="1:28" s="15" customFormat="1" x14ac:dyDescent="0.25">
      <c r="A66" s="7">
        <v>54</v>
      </c>
      <c r="B66" s="6"/>
      <c r="C66" s="12"/>
      <c r="D66" s="8"/>
      <c r="E66" s="12"/>
      <c r="F66" s="216" t="str">
        <f t="shared" si="0"/>
        <v>N/A</v>
      </c>
      <c r="G66" s="6"/>
      <c r="AA66" s="15" t="str">
        <f t="shared" si="1"/>
        <v/>
      </c>
      <c r="AB66" s="15" t="str">
        <f>IF(LEN($AA66)=0,"N",IF(LEN($AA66)&gt;1,"Error -- Availability entered in an incorrect format",IF($AA66='Control Panel'!$F$36,$AA66,IF($AA66='Control Panel'!$F$37,$AA66,IF($AA66='Control Panel'!$F$38,$AA66,IF($AA66='Control Panel'!$F$39,$AA66,IF($AA66='Control Panel'!$F$40,$AA66,IF($AA66='Control Panel'!$F$41,$AA66,"Error -- Availability entered in an incorrect format"))))))))</f>
        <v>N</v>
      </c>
    </row>
    <row r="67" spans="1:28" s="15" customFormat="1" x14ac:dyDescent="0.25">
      <c r="A67" s="7">
        <v>55</v>
      </c>
      <c r="B67" s="6"/>
      <c r="C67" s="12"/>
      <c r="D67" s="8"/>
      <c r="E67" s="12"/>
      <c r="F67" s="216" t="str">
        <f t="shared" si="0"/>
        <v>N/A</v>
      </c>
      <c r="G67" s="6"/>
      <c r="AA67" s="15" t="str">
        <f t="shared" si="1"/>
        <v/>
      </c>
      <c r="AB67" s="15" t="str">
        <f>IF(LEN($AA67)=0,"N",IF(LEN($AA67)&gt;1,"Error -- Availability entered in an incorrect format",IF($AA67='Control Panel'!$F$36,$AA67,IF($AA67='Control Panel'!$F$37,$AA67,IF($AA67='Control Panel'!$F$38,$AA67,IF($AA67='Control Panel'!$F$39,$AA67,IF($AA67='Control Panel'!$F$40,$AA67,IF($AA67='Control Panel'!$F$41,$AA67,"Error -- Availability entered in an incorrect format"))))))))</f>
        <v>N</v>
      </c>
    </row>
    <row r="68" spans="1:28" s="15" customFormat="1" x14ac:dyDescent="0.25">
      <c r="A68" s="7">
        <v>56</v>
      </c>
      <c r="B68" s="6"/>
      <c r="C68" s="12"/>
      <c r="D68" s="8"/>
      <c r="E68" s="12"/>
      <c r="F68" s="216" t="str">
        <f t="shared" si="0"/>
        <v>N/A</v>
      </c>
      <c r="G68" s="6"/>
      <c r="AA68" s="15" t="str">
        <f t="shared" si="1"/>
        <v/>
      </c>
      <c r="AB68" s="15" t="str">
        <f>IF(LEN($AA68)=0,"N",IF(LEN($AA68)&gt;1,"Error -- Availability entered in an incorrect format",IF($AA68='Control Panel'!$F$36,$AA68,IF($AA68='Control Panel'!$F$37,$AA68,IF($AA68='Control Panel'!$F$38,$AA68,IF($AA68='Control Panel'!$F$39,$AA68,IF($AA68='Control Panel'!$F$40,$AA68,IF($AA68='Control Panel'!$F$41,$AA68,"Error -- Availability entered in an incorrect format"))))))))</f>
        <v>N</v>
      </c>
    </row>
    <row r="69" spans="1:28" s="15" customFormat="1" x14ac:dyDescent="0.25">
      <c r="A69" s="7">
        <v>57</v>
      </c>
      <c r="B69" s="6"/>
      <c r="C69" s="12"/>
      <c r="D69" s="8"/>
      <c r="E69" s="12"/>
      <c r="F69" s="216" t="str">
        <f t="shared" si="0"/>
        <v>N/A</v>
      </c>
      <c r="G69" s="6"/>
      <c r="AA69" s="15" t="str">
        <f t="shared" si="1"/>
        <v/>
      </c>
      <c r="AB69" s="15" t="str">
        <f>IF(LEN($AA69)=0,"N",IF(LEN($AA69)&gt;1,"Error -- Availability entered in an incorrect format",IF($AA69='Control Panel'!$F$36,$AA69,IF($AA69='Control Panel'!$F$37,$AA69,IF($AA69='Control Panel'!$F$38,$AA69,IF($AA69='Control Panel'!$F$39,$AA69,IF($AA69='Control Panel'!$F$40,$AA69,IF($AA69='Control Panel'!$F$41,$AA69,"Error -- Availability entered in an incorrect format"))))))))</f>
        <v>N</v>
      </c>
    </row>
    <row r="70" spans="1:28" s="15" customFormat="1" x14ac:dyDescent="0.25">
      <c r="A70" s="7">
        <v>58</v>
      </c>
      <c r="B70" s="6"/>
      <c r="C70" s="12"/>
      <c r="D70" s="8"/>
      <c r="E70" s="12"/>
      <c r="F70" s="216" t="str">
        <f t="shared" si="0"/>
        <v>N/A</v>
      </c>
      <c r="G70" s="6"/>
      <c r="AA70" s="15" t="str">
        <f t="shared" si="1"/>
        <v/>
      </c>
      <c r="AB70" s="15" t="str">
        <f>IF(LEN($AA70)=0,"N",IF(LEN($AA70)&gt;1,"Error -- Availability entered in an incorrect format",IF($AA70='Control Panel'!$F$36,$AA70,IF($AA70='Control Panel'!$F$37,$AA70,IF($AA70='Control Panel'!$F$38,$AA70,IF($AA70='Control Panel'!$F$39,$AA70,IF($AA70='Control Panel'!$F$40,$AA70,IF($AA70='Control Panel'!$F$41,$AA70,"Error -- Availability entered in an incorrect format"))))))))</f>
        <v>N</v>
      </c>
    </row>
    <row r="71" spans="1:28" s="15" customFormat="1" x14ac:dyDescent="0.25">
      <c r="A71" s="7">
        <v>59</v>
      </c>
      <c r="B71" s="6"/>
      <c r="C71" s="12"/>
      <c r="D71" s="8"/>
      <c r="E71" s="12"/>
      <c r="F71" s="216" t="str">
        <f t="shared" si="0"/>
        <v>N/A</v>
      </c>
      <c r="G71" s="6"/>
      <c r="AA71" s="15" t="str">
        <f t="shared" si="1"/>
        <v/>
      </c>
      <c r="AB71" s="15" t="str">
        <f>IF(LEN($AA71)=0,"N",IF(LEN($AA71)&gt;1,"Error -- Availability entered in an incorrect format",IF($AA71='Control Panel'!$F$36,$AA71,IF($AA71='Control Panel'!$F$37,$AA71,IF($AA71='Control Panel'!$F$38,$AA71,IF($AA71='Control Panel'!$F$39,$AA71,IF($AA71='Control Panel'!$F$40,$AA71,IF($AA71='Control Panel'!$F$41,$AA71,"Error -- Availability entered in an incorrect format"))))))))</f>
        <v>N</v>
      </c>
    </row>
    <row r="72" spans="1:28" s="15" customFormat="1" x14ac:dyDescent="0.25">
      <c r="A72" s="7">
        <v>60</v>
      </c>
      <c r="B72" s="6"/>
      <c r="C72" s="12"/>
      <c r="D72" s="8"/>
      <c r="E72" s="12"/>
      <c r="F72" s="216" t="str">
        <f t="shared" si="0"/>
        <v>N/A</v>
      </c>
      <c r="G72" s="6"/>
      <c r="AA72" s="15" t="str">
        <f t="shared" si="1"/>
        <v/>
      </c>
      <c r="AB72" s="15" t="str">
        <f>IF(LEN($AA72)=0,"N",IF(LEN($AA72)&gt;1,"Error -- Availability entered in an incorrect format",IF($AA72='Control Panel'!$F$36,$AA72,IF($AA72='Control Panel'!$F$37,$AA72,IF($AA72='Control Panel'!$F$38,$AA72,IF($AA72='Control Panel'!$F$39,$AA72,IF($AA72='Control Panel'!$F$40,$AA72,IF($AA72='Control Panel'!$F$41,$AA72,"Error -- Availability entered in an incorrect format"))))))))</f>
        <v>N</v>
      </c>
    </row>
    <row r="73" spans="1:28" s="15" customFormat="1" x14ac:dyDescent="0.25">
      <c r="A73" s="7">
        <v>61</v>
      </c>
      <c r="B73" s="6"/>
      <c r="C73" s="12"/>
      <c r="D73" s="8"/>
      <c r="E73" s="12"/>
      <c r="F73" s="216" t="str">
        <f t="shared" si="0"/>
        <v>N/A</v>
      </c>
      <c r="G73" s="6"/>
      <c r="AA73" s="15" t="str">
        <f t="shared" si="1"/>
        <v/>
      </c>
      <c r="AB73" s="15" t="str">
        <f>IF(LEN($AA73)=0,"N",IF(LEN($AA73)&gt;1,"Error -- Availability entered in an incorrect format",IF($AA73='Control Panel'!$F$36,$AA73,IF($AA73='Control Panel'!$F$37,$AA73,IF($AA73='Control Panel'!$F$38,$AA73,IF($AA73='Control Panel'!$F$39,$AA73,IF($AA73='Control Panel'!$F$40,$AA73,IF($AA73='Control Panel'!$F$41,$AA73,"Error -- Availability entered in an incorrect format"))))))))</f>
        <v>N</v>
      </c>
    </row>
    <row r="74" spans="1:28" s="15" customFormat="1" x14ac:dyDescent="0.25">
      <c r="A74" s="7">
        <v>62</v>
      </c>
      <c r="B74" s="6"/>
      <c r="C74" s="12"/>
      <c r="D74" s="8"/>
      <c r="E74" s="12"/>
      <c r="F74" s="216" t="str">
        <f t="shared" si="0"/>
        <v>N/A</v>
      </c>
      <c r="G74" s="6"/>
      <c r="AA74" s="15" t="str">
        <f t="shared" si="1"/>
        <v/>
      </c>
      <c r="AB74" s="15" t="str">
        <f>IF(LEN($AA74)=0,"N",IF(LEN($AA74)&gt;1,"Error -- Availability entered in an incorrect format",IF($AA74='Control Panel'!$F$36,$AA74,IF($AA74='Control Panel'!$F$37,$AA74,IF($AA74='Control Panel'!$F$38,$AA74,IF($AA74='Control Panel'!$F$39,$AA74,IF($AA74='Control Panel'!$F$40,$AA74,IF($AA74='Control Panel'!$F$41,$AA74,"Error -- Availability entered in an incorrect format"))))))))</f>
        <v>N</v>
      </c>
    </row>
    <row r="75" spans="1:28" s="15" customFormat="1" x14ac:dyDescent="0.25">
      <c r="A75" s="7">
        <v>63</v>
      </c>
      <c r="B75" s="6"/>
      <c r="C75" s="12"/>
      <c r="D75" s="8"/>
      <c r="E75" s="12"/>
      <c r="F75" s="216" t="str">
        <f t="shared" si="0"/>
        <v>N/A</v>
      </c>
      <c r="G75" s="6"/>
      <c r="AA75" s="15" t="str">
        <f t="shared" si="1"/>
        <v/>
      </c>
      <c r="AB75" s="15" t="str">
        <f>IF(LEN($AA75)=0,"N",IF(LEN($AA75)&gt;1,"Error -- Availability entered in an incorrect format",IF($AA75='Control Panel'!$F$36,$AA75,IF($AA75='Control Panel'!$F$37,$AA75,IF($AA75='Control Panel'!$F$38,$AA75,IF($AA75='Control Panel'!$F$39,$AA75,IF($AA75='Control Panel'!$F$40,$AA75,IF($AA75='Control Panel'!$F$41,$AA75,"Error -- Availability entered in an incorrect format"))))))))</f>
        <v>N</v>
      </c>
    </row>
    <row r="76" spans="1:28" s="15" customFormat="1" x14ac:dyDescent="0.25">
      <c r="A76" s="7">
        <v>64</v>
      </c>
      <c r="B76" s="6"/>
      <c r="C76" s="12"/>
      <c r="D76" s="8"/>
      <c r="E76" s="12"/>
      <c r="F76" s="216" t="str">
        <f t="shared" si="0"/>
        <v>N/A</v>
      </c>
      <c r="G76" s="6"/>
      <c r="AA76" s="15" t="str">
        <f t="shared" si="1"/>
        <v/>
      </c>
      <c r="AB76" s="15" t="str">
        <f>IF(LEN($AA76)=0,"N",IF(LEN($AA76)&gt;1,"Error -- Availability entered in an incorrect format",IF($AA76='Control Panel'!$F$36,$AA76,IF($AA76='Control Panel'!$F$37,$AA76,IF($AA76='Control Panel'!$F$38,$AA76,IF($AA76='Control Panel'!$F$39,$AA76,IF($AA76='Control Panel'!$F$40,$AA76,IF($AA76='Control Panel'!$F$41,$AA76,"Error -- Availability entered in an incorrect format"))))))))</f>
        <v>N</v>
      </c>
    </row>
    <row r="77" spans="1:28" s="15" customFormat="1" x14ac:dyDescent="0.25">
      <c r="A77" s="7">
        <v>65</v>
      </c>
      <c r="B77" s="6"/>
      <c r="C77" s="12"/>
      <c r="D77" s="8"/>
      <c r="E77" s="12"/>
      <c r="F77" s="216" t="str">
        <f t="shared" si="0"/>
        <v>N/A</v>
      </c>
      <c r="G77" s="6"/>
      <c r="AA77" s="15" t="str">
        <f t="shared" si="1"/>
        <v/>
      </c>
      <c r="AB77" s="15" t="str">
        <f>IF(LEN($AA77)=0,"N",IF(LEN($AA77)&gt;1,"Error -- Availability entered in an incorrect format",IF($AA77='Control Panel'!$F$36,$AA77,IF($AA77='Control Panel'!$F$37,$AA77,IF($AA77='Control Panel'!$F$38,$AA77,IF($AA77='Control Panel'!$F$39,$AA77,IF($AA77='Control Panel'!$F$40,$AA77,IF($AA77='Control Panel'!$F$41,$AA77,"Error -- Availability entered in an incorrect format"))))))))</f>
        <v>N</v>
      </c>
    </row>
    <row r="78" spans="1:28" s="15" customFormat="1" x14ac:dyDescent="0.25">
      <c r="A78" s="7">
        <v>66</v>
      </c>
      <c r="B78" s="6"/>
      <c r="C78" s="12"/>
      <c r="D78" s="8"/>
      <c r="E78" s="12"/>
      <c r="F78" s="216" t="str">
        <f t="shared" ref="F78:F141" si="2">IF($D$10=$A$9,"N/A",$D$10)</f>
        <v>N/A</v>
      </c>
      <c r="G78" s="6"/>
      <c r="AA78" s="15" t="str">
        <f t="shared" ref="AA78:AA141" si="3">TRIM($D78)</f>
        <v/>
      </c>
      <c r="AB78" s="15" t="str">
        <f>IF(LEN($AA78)=0,"N",IF(LEN($AA78)&gt;1,"Error -- Availability entered in an incorrect format",IF($AA78='Control Panel'!$F$36,$AA78,IF($AA78='Control Panel'!$F$37,$AA78,IF($AA78='Control Panel'!$F$38,$AA78,IF($AA78='Control Panel'!$F$39,$AA78,IF($AA78='Control Panel'!$F$40,$AA78,IF($AA78='Control Panel'!$F$41,$AA78,"Error -- Availability entered in an incorrect format"))))))))</f>
        <v>N</v>
      </c>
    </row>
    <row r="79" spans="1:28" s="15" customFormat="1" x14ac:dyDescent="0.25">
      <c r="A79" s="7">
        <v>67</v>
      </c>
      <c r="B79" s="6"/>
      <c r="C79" s="12"/>
      <c r="D79" s="8"/>
      <c r="E79" s="12"/>
      <c r="F79" s="216" t="str">
        <f t="shared" si="2"/>
        <v>N/A</v>
      </c>
      <c r="G79" s="6"/>
      <c r="AA79" s="15" t="str">
        <f t="shared" si="3"/>
        <v/>
      </c>
      <c r="AB79" s="15" t="str">
        <f>IF(LEN($AA79)=0,"N",IF(LEN($AA79)&gt;1,"Error -- Availability entered in an incorrect format",IF($AA79='Control Panel'!$F$36,$AA79,IF($AA79='Control Panel'!$F$37,$AA79,IF($AA79='Control Panel'!$F$38,$AA79,IF($AA79='Control Panel'!$F$39,$AA79,IF($AA79='Control Panel'!$F$40,$AA79,IF($AA79='Control Panel'!$F$41,$AA79,"Error -- Availability entered in an incorrect format"))))))))</f>
        <v>N</v>
      </c>
    </row>
    <row r="80" spans="1:28" s="15" customFormat="1" x14ac:dyDescent="0.25">
      <c r="A80" s="7">
        <v>68</v>
      </c>
      <c r="B80" s="6"/>
      <c r="C80" s="12"/>
      <c r="D80" s="8"/>
      <c r="E80" s="12"/>
      <c r="F80" s="216" t="str">
        <f t="shared" si="2"/>
        <v>N/A</v>
      </c>
      <c r="G80" s="6"/>
      <c r="AA80" s="15" t="str">
        <f t="shared" si="3"/>
        <v/>
      </c>
      <c r="AB80" s="15" t="str">
        <f>IF(LEN($AA80)=0,"N",IF(LEN($AA80)&gt;1,"Error -- Availability entered in an incorrect format",IF($AA80='Control Panel'!$F$36,$AA80,IF($AA80='Control Panel'!$F$37,$AA80,IF($AA80='Control Panel'!$F$38,$AA80,IF($AA80='Control Panel'!$F$39,$AA80,IF($AA80='Control Panel'!$F$40,$AA80,IF($AA80='Control Panel'!$F$41,$AA80,"Error -- Availability entered in an incorrect format"))))))))</f>
        <v>N</v>
      </c>
    </row>
    <row r="81" spans="1:28" s="15" customFormat="1" x14ac:dyDescent="0.25">
      <c r="A81" s="7">
        <v>69</v>
      </c>
      <c r="B81" s="6"/>
      <c r="C81" s="12"/>
      <c r="D81" s="8"/>
      <c r="E81" s="12"/>
      <c r="F81" s="216" t="str">
        <f t="shared" si="2"/>
        <v>N/A</v>
      </c>
      <c r="G81" s="6"/>
      <c r="AA81" s="15" t="str">
        <f t="shared" si="3"/>
        <v/>
      </c>
      <c r="AB81" s="15" t="str">
        <f>IF(LEN($AA81)=0,"N",IF(LEN($AA81)&gt;1,"Error -- Availability entered in an incorrect format",IF($AA81='Control Panel'!$F$36,$AA81,IF($AA81='Control Panel'!$F$37,$AA81,IF($AA81='Control Panel'!$F$38,$AA81,IF($AA81='Control Panel'!$F$39,$AA81,IF($AA81='Control Panel'!$F$40,$AA81,IF($AA81='Control Panel'!$F$41,$AA81,"Error -- Availability entered in an incorrect format"))))))))</f>
        <v>N</v>
      </c>
    </row>
    <row r="82" spans="1:28" s="15" customFormat="1" x14ac:dyDescent="0.25">
      <c r="A82" s="7">
        <v>70</v>
      </c>
      <c r="B82" s="6"/>
      <c r="C82" s="12"/>
      <c r="D82" s="8"/>
      <c r="E82" s="12"/>
      <c r="F82" s="216" t="str">
        <f t="shared" si="2"/>
        <v>N/A</v>
      </c>
      <c r="G82" s="6"/>
      <c r="AA82" s="15" t="str">
        <f t="shared" si="3"/>
        <v/>
      </c>
      <c r="AB82" s="15" t="str">
        <f>IF(LEN($AA82)=0,"N",IF(LEN($AA82)&gt;1,"Error -- Availability entered in an incorrect format",IF($AA82='Control Panel'!$F$36,$AA82,IF($AA82='Control Panel'!$F$37,$AA82,IF($AA82='Control Panel'!$F$38,$AA82,IF($AA82='Control Panel'!$F$39,$AA82,IF($AA82='Control Panel'!$F$40,$AA82,IF($AA82='Control Panel'!$F$41,$AA82,"Error -- Availability entered in an incorrect format"))))))))</f>
        <v>N</v>
      </c>
    </row>
    <row r="83" spans="1:28" s="15" customFormat="1" x14ac:dyDescent="0.25">
      <c r="A83" s="7">
        <v>71</v>
      </c>
      <c r="B83" s="6"/>
      <c r="C83" s="12"/>
      <c r="D83" s="8"/>
      <c r="E83" s="12"/>
      <c r="F83" s="216" t="str">
        <f t="shared" si="2"/>
        <v>N/A</v>
      </c>
      <c r="G83" s="6"/>
      <c r="AA83" s="15" t="str">
        <f t="shared" si="3"/>
        <v/>
      </c>
      <c r="AB83" s="15" t="str">
        <f>IF(LEN($AA83)=0,"N",IF(LEN($AA83)&gt;1,"Error -- Availability entered in an incorrect format",IF($AA83='Control Panel'!$F$36,$AA83,IF($AA83='Control Panel'!$F$37,$AA83,IF($AA83='Control Panel'!$F$38,$AA83,IF($AA83='Control Panel'!$F$39,$AA83,IF($AA83='Control Panel'!$F$40,$AA83,IF($AA83='Control Panel'!$F$41,$AA83,"Error -- Availability entered in an incorrect format"))))))))</f>
        <v>N</v>
      </c>
    </row>
    <row r="84" spans="1:28" s="15" customFormat="1" x14ac:dyDescent="0.25">
      <c r="A84" s="7">
        <v>72</v>
      </c>
      <c r="B84" s="6"/>
      <c r="C84" s="12"/>
      <c r="D84" s="8"/>
      <c r="E84" s="12"/>
      <c r="F84" s="216" t="str">
        <f t="shared" si="2"/>
        <v>N/A</v>
      </c>
      <c r="G84" s="6"/>
      <c r="AA84" s="15" t="str">
        <f t="shared" si="3"/>
        <v/>
      </c>
      <c r="AB84" s="15" t="str">
        <f>IF(LEN($AA84)=0,"N",IF(LEN($AA84)&gt;1,"Error -- Availability entered in an incorrect format",IF($AA84='Control Panel'!$F$36,$AA84,IF($AA84='Control Panel'!$F$37,$AA84,IF($AA84='Control Panel'!$F$38,$AA84,IF($AA84='Control Panel'!$F$39,$AA84,IF($AA84='Control Panel'!$F$40,$AA84,IF($AA84='Control Panel'!$F$41,$AA84,"Error -- Availability entered in an incorrect format"))))))))</f>
        <v>N</v>
      </c>
    </row>
    <row r="85" spans="1:28" s="15" customFormat="1" x14ac:dyDescent="0.25">
      <c r="A85" s="7">
        <v>73</v>
      </c>
      <c r="B85" s="6"/>
      <c r="C85" s="12"/>
      <c r="D85" s="8"/>
      <c r="E85" s="12"/>
      <c r="F85" s="216" t="str">
        <f t="shared" si="2"/>
        <v>N/A</v>
      </c>
      <c r="G85" s="6"/>
      <c r="AA85" s="15" t="str">
        <f t="shared" si="3"/>
        <v/>
      </c>
      <c r="AB85" s="15" t="str">
        <f>IF(LEN($AA85)=0,"N",IF(LEN($AA85)&gt;1,"Error -- Availability entered in an incorrect format",IF($AA85='Control Panel'!$F$36,$AA85,IF($AA85='Control Panel'!$F$37,$AA85,IF($AA85='Control Panel'!$F$38,$AA85,IF($AA85='Control Panel'!$F$39,$AA85,IF($AA85='Control Panel'!$F$40,$AA85,IF($AA85='Control Panel'!$F$41,$AA85,"Error -- Availability entered in an incorrect format"))))))))</f>
        <v>N</v>
      </c>
    </row>
    <row r="86" spans="1:28" s="15" customFormat="1" x14ac:dyDescent="0.25">
      <c r="A86" s="7">
        <v>74</v>
      </c>
      <c r="B86" s="6"/>
      <c r="C86" s="12"/>
      <c r="D86" s="8"/>
      <c r="E86" s="12"/>
      <c r="F86" s="216" t="str">
        <f t="shared" si="2"/>
        <v>N/A</v>
      </c>
      <c r="G86" s="6"/>
      <c r="AA86" s="15" t="str">
        <f t="shared" si="3"/>
        <v/>
      </c>
      <c r="AB86" s="15" t="str">
        <f>IF(LEN($AA86)=0,"N",IF(LEN($AA86)&gt;1,"Error -- Availability entered in an incorrect format",IF($AA86='Control Panel'!$F$36,$AA86,IF($AA86='Control Panel'!$F$37,$AA86,IF($AA86='Control Panel'!$F$38,$AA86,IF($AA86='Control Panel'!$F$39,$AA86,IF($AA86='Control Panel'!$F$40,$AA86,IF($AA86='Control Panel'!$F$41,$AA86,"Error -- Availability entered in an incorrect format"))))))))</f>
        <v>N</v>
      </c>
    </row>
    <row r="87" spans="1:28" s="15" customFormat="1" x14ac:dyDescent="0.25">
      <c r="A87" s="7">
        <v>75</v>
      </c>
      <c r="B87" s="6"/>
      <c r="C87" s="12"/>
      <c r="D87" s="8"/>
      <c r="E87" s="12"/>
      <c r="F87" s="216" t="str">
        <f t="shared" si="2"/>
        <v>N/A</v>
      </c>
      <c r="G87" s="6"/>
      <c r="AA87" s="15" t="str">
        <f t="shared" si="3"/>
        <v/>
      </c>
      <c r="AB87" s="15" t="str">
        <f>IF(LEN($AA87)=0,"N",IF(LEN($AA87)&gt;1,"Error -- Availability entered in an incorrect format",IF($AA87='Control Panel'!$F$36,$AA87,IF($AA87='Control Panel'!$F$37,$AA87,IF($AA87='Control Panel'!$F$38,$AA87,IF($AA87='Control Panel'!$F$39,$AA87,IF($AA87='Control Panel'!$F$40,$AA87,IF($AA87='Control Panel'!$F$41,$AA87,"Error -- Availability entered in an incorrect format"))))))))</f>
        <v>N</v>
      </c>
    </row>
    <row r="88" spans="1:28" s="15" customFormat="1" x14ac:dyDescent="0.25">
      <c r="A88" s="7">
        <v>76</v>
      </c>
      <c r="B88" s="6"/>
      <c r="C88" s="12"/>
      <c r="D88" s="8"/>
      <c r="E88" s="12"/>
      <c r="F88" s="216" t="str">
        <f t="shared" si="2"/>
        <v>N/A</v>
      </c>
      <c r="G88" s="6"/>
      <c r="AA88" s="15" t="str">
        <f t="shared" si="3"/>
        <v/>
      </c>
      <c r="AB88" s="15" t="str">
        <f>IF(LEN($AA88)=0,"N",IF(LEN($AA88)&gt;1,"Error -- Availability entered in an incorrect format",IF($AA88='Control Panel'!$F$36,$AA88,IF($AA88='Control Panel'!$F$37,$AA88,IF($AA88='Control Panel'!$F$38,$AA88,IF($AA88='Control Panel'!$F$39,$AA88,IF($AA88='Control Panel'!$F$40,$AA88,IF($AA88='Control Panel'!$F$41,$AA88,"Error -- Availability entered in an incorrect format"))))))))</f>
        <v>N</v>
      </c>
    </row>
    <row r="89" spans="1:28" s="15" customFormat="1" x14ac:dyDescent="0.25">
      <c r="A89" s="7">
        <v>77</v>
      </c>
      <c r="B89" s="6"/>
      <c r="C89" s="12"/>
      <c r="D89" s="8"/>
      <c r="E89" s="12"/>
      <c r="F89" s="216" t="str">
        <f t="shared" si="2"/>
        <v>N/A</v>
      </c>
      <c r="G89" s="6"/>
      <c r="AA89" s="15" t="str">
        <f t="shared" si="3"/>
        <v/>
      </c>
      <c r="AB89" s="15" t="str">
        <f>IF(LEN($AA89)=0,"N",IF(LEN($AA89)&gt;1,"Error -- Availability entered in an incorrect format",IF($AA89='Control Panel'!$F$36,$AA89,IF($AA89='Control Panel'!$F$37,$AA89,IF($AA89='Control Panel'!$F$38,$AA89,IF($AA89='Control Panel'!$F$39,$AA89,IF($AA89='Control Panel'!$F$40,$AA89,IF($AA89='Control Panel'!$F$41,$AA89,"Error -- Availability entered in an incorrect format"))))))))</f>
        <v>N</v>
      </c>
    </row>
    <row r="90" spans="1:28" s="15" customFormat="1" x14ac:dyDescent="0.25">
      <c r="A90" s="7">
        <v>78</v>
      </c>
      <c r="B90" s="6"/>
      <c r="C90" s="12"/>
      <c r="D90" s="8"/>
      <c r="E90" s="12"/>
      <c r="F90" s="216" t="str">
        <f t="shared" si="2"/>
        <v>N/A</v>
      </c>
      <c r="G90" s="6"/>
      <c r="AA90" s="15" t="str">
        <f t="shared" si="3"/>
        <v/>
      </c>
      <c r="AB90" s="15" t="str">
        <f>IF(LEN($AA90)=0,"N",IF(LEN($AA90)&gt;1,"Error -- Availability entered in an incorrect format",IF($AA90='Control Panel'!$F$36,$AA90,IF($AA90='Control Panel'!$F$37,$AA90,IF($AA90='Control Panel'!$F$38,$AA90,IF($AA90='Control Panel'!$F$39,$AA90,IF($AA90='Control Panel'!$F$40,$AA90,IF($AA90='Control Panel'!$F$41,$AA90,"Error -- Availability entered in an incorrect format"))))))))</f>
        <v>N</v>
      </c>
    </row>
    <row r="91" spans="1:28" s="15" customFormat="1" x14ac:dyDescent="0.25">
      <c r="A91" s="7">
        <v>79</v>
      </c>
      <c r="B91" s="6"/>
      <c r="C91" s="12"/>
      <c r="D91" s="8"/>
      <c r="E91" s="12"/>
      <c r="F91" s="216" t="str">
        <f t="shared" si="2"/>
        <v>N/A</v>
      </c>
      <c r="G91" s="6"/>
      <c r="AA91" s="15" t="str">
        <f t="shared" si="3"/>
        <v/>
      </c>
      <c r="AB91" s="15" t="str">
        <f>IF(LEN($AA91)=0,"N",IF(LEN($AA91)&gt;1,"Error -- Availability entered in an incorrect format",IF($AA91='Control Panel'!$F$36,$AA91,IF($AA91='Control Panel'!$F$37,$AA91,IF($AA91='Control Panel'!$F$38,$AA91,IF($AA91='Control Panel'!$F$39,$AA91,IF($AA91='Control Panel'!$F$40,$AA91,IF($AA91='Control Panel'!$F$41,$AA91,"Error -- Availability entered in an incorrect format"))))))))</f>
        <v>N</v>
      </c>
    </row>
    <row r="92" spans="1:28" s="15" customFormat="1" x14ac:dyDescent="0.25">
      <c r="A92" s="7">
        <v>80</v>
      </c>
      <c r="B92" s="6"/>
      <c r="C92" s="12"/>
      <c r="D92" s="8"/>
      <c r="E92" s="12"/>
      <c r="F92" s="216" t="str">
        <f t="shared" si="2"/>
        <v>N/A</v>
      </c>
      <c r="G92" s="6"/>
      <c r="AA92" s="15" t="str">
        <f t="shared" si="3"/>
        <v/>
      </c>
      <c r="AB92" s="15" t="str">
        <f>IF(LEN($AA92)=0,"N",IF(LEN($AA92)&gt;1,"Error -- Availability entered in an incorrect format",IF($AA92='Control Panel'!$F$36,$AA92,IF($AA92='Control Panel'!$F$37,$AA92,IF($AA92='Control Panel'!$F$38,$AA92,IF($AA92='Control Panel'!$F$39,$AA92,IF($AA92='Control Panel'!$F$40,$AA92,IF($AA92='Control Panel'!$F$41,$AA92,"Error -- Availability entered in an incorrect format"))))))))</f>
        <v>N</v>
      </c>
    </row>
    <row r="93" spans="1:28" s="15" customFormat="1" x14ac:dyDescent="0.25">
      <c r="A93" s="7">
        <v>81</v>
      </c>
      <c r="B93" s="6"/>
      <c r="C93" s="12"/>
      <c r="D93" s="8"/>
      <c r="E93" s="12"/>
      <c r="F93" s="216" t="str">
        <f t="shared" si="2"/>
        <v>N/A</v>
      </c>
      <c r="G93" s="6"/>
      <c r="AA93" s="15" t="str">
        <f t="shared" si="3"/>
        <v/>
      </c>
      <c r="AB93" s="15" t="str">
        <f>IF(LEN($AA93)=0,"N",IF(LEN($AA93)&gt;1,"Error -- Availability entered in an incorrect format",IF($AA93='Control Panel'!$F$36,$AA93,IF($AA93='Control Panel'!$F$37,$AA93,IF($AA93='Control Panel'!$F$38,$AA93,IF($AA93='Control Panel'!$F$39,$AA93,IF($AA93='Control Panel'!$F$40,$AA93,IF($AA93='Control Panel'!$F$41,$AA93,"Error -- Availability entered in an incorrect format"))))))))</f>
        <v>N</v>
      </c>
    </row>
    <row r="94" spans="1:28" s="15" customFormat="1" x14ac:dyDescent="0.25">
      <c r="A94" s="7">
        <v>82</v>
      </c>
      <c r="B94" s="6"/>
      <c r="C94" s="12"/>
      <c r="D94" s="8"/>
      <c r="E94" s="12"/>
      <c r="F94" s="216" t="str">
        <f t="shared" si="2"/>
        <v>N/A</v>
      </c>
      <c r="G94" s="6"/>
      <c r="AA94" s="15" t="str">
        <f t="shared" si="3"/>
        <v/>
      </c>
      <c r="AB94" s="15" t="str">
        <f>IF(LEN($AA94)=0,"N",IF(LEN($AA94)&gt;1,"Error -- Availability entered in an incorrect format",IF($AA94='Control Panel'!$F$36,$AA94,IF($AA94='Control Panel'!$F$37,$AA94,IF($AA94='Control Panel'!$F$38,$AA94,IF($AA94='Control Panel'!$F$39,$AA94,IF($AA94='Control Panel'!$F$40,$AA94,IF($AA94='Control Panel'!$F$41,$AA94,"Error -- Availability entered in an incorrect format"))))))))</f>
        <v>N</v>
      </c>
    </row>
    <row r="95" spans="1:28" s="15" customFormat="1" x14ac:dyDescent="0.25">
      <c r="A95" s="7">
        <v>83</v>
      </c>
      <c r="B95" s="6"/>
      <c r="C95" s="12"/>
      <c r="D95" s="8"/>
      <c r="E95" s="12"/>
      <c r="F95" s="216" t="str">
        <f t="shared" si="2"/>
        <v>N/A</v>
      </c>
      <c r="G95" s="6"/>
      <c r="AA95" s="15" t="str">
        <f t="shared" si="3"/>
        <v/>
      </c>
      <c r="AB95" s="15" t="str">
        <f>IF(LEN($AA95)=0,"N",IF(LEN($AA95)&gt;1,"Error -- Availability entered in an incorrect format",IF($AA95='Control Panel'!$F$36,$AA95,IF($AA95='Control Panel'!$F$37,$AA95,IF($AA95='Control Panel'!$F$38,$AA95,IF($AA95='Control Panel'!$F$39,$AA95,IF($AA95='Control Panel'!$F$40,$AA95,IF($AA95='Control Panel'!$F$41,$AA95,"Error -- Availability entered in an incorrect format"))))))))</f>
        <v>N</v>
      </c>
    </row>
    <row r="96" spans="1:28" s="15" customFormat="1" x14ac:dyDescent="0.25">
      <c r="A96" s="7">
        <v>84</v>
      </c>
      <c r="B96" s="6"/>
      <c r="C96" s="12"/>
      <c r="D96" s="8"/>
      <c r="E96" s="12"/>
      <c r="F96" s="216" t="str">
        <f t="shared" si="2"/>
        <v>N/A</v>
      </c>
      <c r="G96" s="6"/>
      <c r="AA96" s="15" t="str">
        <f t="shared" si="3"/>
        <v/>
      </c>
      <c r="AB96" s="15" t="str">
        <f>IF(LEN($AA96)=0,"N",IF(LEN($AA96)&gt;1,"Error -- Availability entered in an incorrect format",IF($AA96='Control Panel'!$F$36,$AA96,IF($AA96='Control Panel'!$F$37,$AA96,IF($AA96='Control Panel'!$F$38,$AA96,IF($AA96='Control Panel'!$F$39,$AA96,IF($AA96='Control Panel'!$F$40,$AA96,IF($AA96='Control Panel'!$F$41,$AA96,"Error -- Availability entered in an incorrect format"))))))))</f>
        <v>N</v>
      </c>
    </row>
    <row r="97" spans="1:28" s="15" customFormat="1" x14ac:dyDescent="0.25">
      <c r="A97" s="7">
        <v>85</v>
      </c>
      <c r="B97" s="6"/>
      <c r="C97" s="12"/>
      <c r="D97" s="8"/>
      <c r="E97" s="12"/>
      <c r="F97" s="216" t="str">
        <f t="shared" si="2"/>
        <v>N/A</v>
      </c>
      <c r="G97" s="6"/>
      <c r="AA97" s="15" t="str">
        <f t="shared" si="3"/>
        <v/>
      </c>
      <c r="AB97" s="15" t="str">
        <f>IF(LEN($AA97)=0,"N",IF(LEN($AA97)&gt;1,"Error -- Availability entered in an incorrect format",IF($AA97='Control Panel'!$F$36,$AA97,IF($AA97='Control Panel'!$F$37,$AA97,IF($AA97='Control Panel'!$F$38,$AA97,IF($AA97='Control Panel'!$F$39,$AA97,IF($AA97='Control Panel'!$F$40,$AA97,IF($AA97='Control Panel'!$F$41,$AA97,"Error -- Availability entered in an incorrect format"))))))))</f>
        <v>N</v>
      </c>
    </row>
    <row r="98" spans="1:28" s="15" customFormat="1" x14ac:dyDescent="0.25">
      <c r="A98" s="7">
        <v>86</v>
      </c>
      <c r="B98" s="6"/>
      <c r="C98" s="12"/>
      <c r="D98" s="8"/>
      <c r="E98" s="12"/>
      <c r="F98" s="216" t="str">
        <f t="shared" si="2"/>
        <v>N/A</v>
      </c>
      <c r="G98" s="6"/>
      <c r="AA98" s="15" t="str">
        <f t="shared" si="3"/>
        <v/>
      </c>
      <c r="AB98" s="15" t="str">
        <f>IF(LEN($AA98)=0,"N",IF(LEN($AA98)&gt;1,"Error -- Availability entered in an incorrect format",IF($AA98='Control Panel'!$F$36,$AA98,IF($AA98='Control Panel'!$F$37,$AA98,IF($AA98='Control Panel'!$F$38,$AA98,IF($AA98='Control Panel'!$F$39,$AA98,IF($AA98='Control Panel'!$F$40,$AA98,IF($AA98='Control Panel'!$F$41,$AA98,"Error -- Availability entered in an incorrect format"))))))))</f>
        <v>N</v>
      </c>
    </row>
    <row r="99" spans="1:28" s="15" customFormat="1" x14ac:dyDescent="0.25">
      <c r="A99" s="7">
        <v>87</v>
      </c>
      <c r="B99" s="6"/>
      <c r="C99" s="12"/>
      <c r="D99" s="8"/>
      <c r="E99" s="12"/>
      <c r="F99" s="216" t="str">
        <f t="shared" si="2"/>
        <v>N/A</v>
      </c>
      <c r="G99" s="6"/>
      <c r="AA99" s="15" t="str">
        <f t="shared" si="3"/>
        <v/>
      </c>
      <c r="AB99" s="15" t="str">
        <f>IF(LEN($AA99)=0,"N",IF(LEN($AA99)&gt;1,"Error -- Availability entered in an incorrect format",IF($AA99='Control Panel'!$F$36,$AA99,IF($AA99='Control Panel'!$F$37,$AA99,IF($AA99='Control Panel'!$F$38,$AA99,IF($AA99='Control Panel'!$F$39,$AA99,IF($AA99='Control Panel'!$F$40,$AA99,IF($AA99='Control Panel'!$F$41,$AA99,"Error -- Availability entered in an incorrect format"))))))))</f>
        <v>N</v>
      </c>
    </row>
    <row r="100" spans="1:28" s="15" customFormat="1" x14ac:dyDescent="0.25">
      <c r="A100" s="7">
        <v>88</v>
      </c>
      <c r="B100" s="6"/>
      <c r="C100" s="12"/>
      <c r="D100" s="8"/>
      <c r="E100" s="12"/>
      <c r="F100" s="216" t="str">
        <f t="shared" si="2"/>
        <v>N/A</v>
      </c>
      <c r="G100" s="6"/>
      <c r="AA100" s="15" t="str">
        <f t="shared" si="3"/>
        <v/>
      </c>
      <c r="AB100" s="15" t="str">
        <f>IF(LEN($AA100)=0,"N",IF(LEN($AA100)&gt;1,"Error -- Availability entered in an incorrect format",IF($AA100='Control Panel'!$F$36,$AA100,IF($AA100='Control Panel'!$F$37,$AA100,IF($AA100='Control Panel'!$F$38,$AA100,IF($AA100='Control Panel'!$F$39,$AA100,IF($AA100='Control Panel'!$F$40,$AA100,IF($AA100='Control Panel'!$F$41,$AA100,"Error -- Availability entered in an incorrect format"))))))))</f>
        <v>N</v>
      </c>
    </row>
    <row r="101" spans="1:28" s="15" customFormat="1" x14ac:dyDescent="0.25">
      <c r="A101" s="7">
        <v>89</v>
      </c>
      <c r="B101" s="6"/>
      <c r="C101" s="12"/>
      <c r="D101" s="8"/>
      <c r="E101" s="12"/>
      <c r="F101" s="216" t="str">
        <f t="shared" si="2"/>
        <v>N/A</v>
      </c>
      <c r="G101" s="6"/>
      <c r="AA101" s="15" t="str">
        <f t="shared" si="3"/>
        <v/>
      </c>
      <c r="AB101" s="15" t="str">
        <f>IF(LEN($AA101)=0,"N",IF(LEN($AA101)&gt;1,"Error -- Availability entered in an incorrect format",IF($AA101='Control Panel'!$F$36,$AA101,IF($AA101='Control Panel'!$F$37,$AA101,IF($AA101='Control Panel'!$F$38,$AA101,IF($AA101='Control Panel'!$F$39,$AA101,IF($AA101='Control Panel'!$F$40,$AA101,IF($AA101='Control Panel'!$F$41,$AA101,"Error -- Availability entered in an incorrect format"))))))))</f>
        <v>N</v>
      </c>
    </row>
    <row r="102" spans="1:28" s="15" customFormat="1" x14ac:dyDescent="0.25">
      <c r="A102" s="7">
        <v>90</v>
      </c>
      <c r="B102" s="6"/>
      <c r="C102" s="12"/>
      <c r="D102" s="8"/>
      <c r="E102" s="12"/>
      <c r="F102" s="216" t="str">
        <f t="shared" si="2"/>
        <v>N/A</v>
      </c>
      <c r="G102" s="6"/>
      <c r="AA102" s="15" t="str">
        <f t="shared" si="3"/>
        <v/>
      </c>
      <c r="AB102" s="15" t="str">
        <f>IF(LEN($AA102)=0,"N",IF(LEN($AA102)&gt;1,"Error -- Availability entered in an incorrect format",IF($AA102='Control Panel'!$F$36,$AA102,IF($AA102='Control Panel'!$F$37,$AA102,IF($AA102='Control Panel'!$F$38,$AA102,IF($AA102='Control Panel'!$F$39,$AA102,IF($AA102='Control Panel'!$F$40,$AA102,IF($AA102='Control Panel'!$F$41,$AA102,"Error -- Availability entered in an incorrect format"))))))))</f>
        <v>N</v>
      </c>
    </row>
    <row r="103" spans="1:28" s="15" customFormat="1" x14ac:dyDescent="0.25">
      <c r="A103" s="7">
        <v>91</v>
      </c>
      <c r="B103" s="6"/>
      <c r="C103" s="12"/>
      <c r="D103" s="8"/>
      <c r="E103" s="12"/>
      <c r="F103" s="216" t="str">
        <f t="shared" si="2"/>
        <v>N/A</v>
      </c>
      <c r="G103" s="6"/>
      <c r="AA103" s="15" t="str">
        <f t="shared" si="3"/>
        <v/>
      </c>
      <c r="AB103" s="15" t="str">
        <f>IF(LEN($AA103)=0,"N",IF(LEN($AA103)&gt;1,"Error -- Availability entered in an incorrect format",IF($AA103='Control Panel'!$F$36,$AA103,IF($AA103='Control Panel'!$F$37,$AA103,IF($AA103='Control Panel'!$F$38,$AA103,IF($AA103='Control Panel'!$F$39,$AA103,IF($AA103='Control Panel'!$F$40,$AA103,IF($AA103='Control Panel'!$F$41,$AA103,"Error -- Availability entered in an incorrect format"))))))))</f>
        <v>N</v>
      </c>
    </row>
    <row r="104" spans="1:28" s="15" customFormat="1" x14ac:dyDescent="0.25">
      <c r="A104" s="7">
        <v>92</v>
      </c>
      <c r="B104" s="6"/>
      <c r="C104" s="12"/>
      <c r="D104" s="8"/>
      <c r="E104" s="12"/>
      <c r="F104" s="216" t="str">
        <f t="shared" si="2"/>
        <v>N/A</v>
      </c>
      <c r="G104" s="6"/>
      <c r="AA104" s="15" t="str">
        <f t="shared" si="3"/>
        <v/>
      </c>
      <c r="AB104" s="15" t="str">
        <f>IF(LEN($AA104)=0,"N",IF(LEN($AA104)&gt;1,"Error -- Availability entered in an incorrect format",IF($AA104='Control Panel'!$F$36,$AA104,IF($AA104='Control Panel'!$F$37,$AA104,IF($AA104='Control Panel'!$F$38,$AA104,IF($AA104='Control Panel'!$F$39,$AA104,IF($AA104='Control Panel'!$F$40,$AA104,IF($AA104='Control Panel'!$F$41,$AA104,"Error -- Availability entered in an incorrect format"))))))))</f>
        <v>N</v>
      </c>
    </row>
    <row r="105" spans="1:28" s="15" customFormat="1" x14ac:dyDescent="0.25">
      <c r="A105" s="7">
        <v>93</v>
      </c>
      <c r="B105" s="6"/>
      <c r="C105" s="12"/>
      <c r="D105" s="8"/>
      <c r="E105" s="12"/>
      <c r="F105" s="216" t="str">
        <f t="shared" si="2"/>
        <v>N/A</v>
      </c>
      <c r="G105" s="6"/>
      <c r="AA105" s="15" t="str">
        <f t="shared" si="3"/>
        <v/>
      </c>
      <c r="AB105" s="15" t="str">
        <f>IF(LEN($AA105)=0,"N",IF(LEN($AA105)&gt;1,"Error -- Availability entered in an incorrect format",IF($AA105='Control Panel'!$F$36,$AA105,IF($AA105='Control Panel'!$F$37,$AA105,IF($AA105='Control Panel'!$F$38,$AA105,IF($AA105='Control Panel'!$F$39,$AA105,IF($AA105='Control Panel'!$F$40,$AA105,IF($AA105='Control Panel'!$F$41,$AA105,"Error -- Availability entered in an incorrect format"))))))))</f>
        <v>N</v>
      </c>
    </row>
    <row r="106" spans="1:28" s="15" customFormat="1" x14ac:dyDescent="0.25">
      <c r="A106" s="7">
        <v>94</v>
      </c>
      <c r="B106" s="6"/>
      <c r="C106" s="12"/>
      <c r="D106" s="8"/>
      <c r="E106" s="12"/>
      <c r="F106" s="216" t="str">
        <f t="shared" si="2"/>
        <v>N/A</v>
      </c>
      <c r="G106" s="6"/>
      <c r="AA106" s="15" t="str">
        <f t="shared" si="3"/>
        <v/>
      </c>
      <c r="AB106" s="15" t="str">
        <f>IF(LEN($AA106)=0,"N",IF(LEN($AA106)&gt;1,"Error -- Availability entered in an incorrect format",IF($AA106='Control Panel'!$F$36,$AA106,IF($AA106='Control Panel'!$F$37,$AA106,IF($AA106='Control Panel'!$F$38,$AA106,IF($AA106='Control Panel'!$F$39,$AA106,IF($AA106='Control Panel'!$F$40,$AA106,IF($AA106='Control Panel'!$F$41,$AA106,"Error -- Availability entered in an incorrect format"))))))))</f>
        <v>N</v>
      </c>
    </row>
    <row r="107" spans="1:28" s="15" customFormat="1" x14ac:dyDescent="0.25">
      <c r="A107" s="7">
        <v>95</v>
      </c>
      <c r="B107" s="6"/>
      <c r="C107" s="12"/>
      <c r="D107" s="8"/>
      <c r="E107" s="12"/>
      <c r="F107" s="216" t="str">
        <f t="shared" si="2"/>
        <v>N/A</v>
      </c>
      <c r="G107" s="6"/>
      <c r="AA107" s="15" t="str">
        <f t="shared" si="3"/>
        <v/>
      </c>
      <c r="AB107" s="15" t="str">
        <f>IF(LEN($AA107)=0,"N",IF(LEN($AA107)&gt;1,"Error -- Availability entered in an incorrect format",IF($AA107='Control Panel'!$F$36,$AA107,IF($AA107='Control Panel'!$F$37,$AA107,IF($AA107='Control Panel'!$F$38,$AA107,IF($AA107='Control Panel'!$F$39,$AA107,IF($AA107='Control Panel'!$F$40,$AA107,IF($AA107='Control Panel'!$F$41,$AA107,"Error -- Availability entered in an incorrect format"))))))))</f>
        <v>N</v>
      </c>
    </row>
    <row r="108" spans="1:28" s="15" customFormat="1" x14ac:dyDescent="0.25">
      <c r="A108" s="7">
        <v>96</v>
      </c>
      <c r="B108" s="6"/>
      <c r="C108" s="12"/>
      <c r="D108" s="8"/>
      <c r="E108" s="12"/>
      <c r="F108" s="216" t="str">
        <f t="shared" si="2"/>
        <v>N/A</v>
      </c>
      <c r="G108" s="6"/>
      <c r="AA108" s="15" t="str">
        <f t="shared" si="3"/>
        <v/>
      </c>
      <c r="AB108" s="15" t="str">
        <f>IF(LEN($AA108)=0,"N",IF(LEN($AA108)&gt;1,"Error -- Availability entered in an incorrect format",IF($AA108='Control Panel'!$F$36,$AA108,IF($AA108='Control Panel'!$F$37,$AA108,IF($AA108='Control Panel'!$F$38,$AA108,IF($AA108='Control Panel'!$F$39,$AA108,IF($AA108='Control Panel'!$F$40,$AA108,IF($AA108='Control Panel'!$F$41,$AA108,"Error -- Availability entered in an incorrect format"))))))))</f>
        <v>N</v>
      </c>
    </row>
    <row r="109" spans="1:28" s="15" customFormat="1" x14ac:dyDescent="0.25">
      <c r="A109" s="7">
        <v>97</v>
      </c>
      <c r="B109" s="6"/>
      <c r="C109" s="12"/>
      <c r="D109" s="8"/>
      <c r="E109" s="12"/>
      <c r="F109" s="216" t="str">
        <f t="shared" si="2"/>
        <v>N/A</v>
      </c>
      <c r="G109" s="6"/>
      <c r="AA109" s="15" t="str">
        <f t="shared" si="3"/>
        <v/>
      </c>
      <c r="AB109" s="15" t="str">
        <f>IF(LEN($AA109)=0,"N",IF(LEN($AA109)&gt;1,"Error -- Availability entered in an incorrect format",IF($AA109='Control Panel'!$F$36,$AA109,IF($AA109='Control Panel'!$F$37,$AA109,IF($AA109='Control Panel'!$F$38,$AA109,IF($AA109='Control Panel'!$F$39,$AA109,IF($AA109='Control Panel'!$F$40,$AA109,IF($AA109='Control Panel'!$F$41,$AA109,"Error -- Availability entered in an incorrect format"))))))))</f>
        <v>N</v>
      </c>
    </row>
    <row r="110" spans="1:28" s="15" customFormat="1" x14ac:dyDescent="0.25">
      <c r="A110" s="7">
        <v>98</v>
      </c>
      <c r="B110" s="6"/>
      <c r="C110" s="12"/>
      <c r="D110" s="8"/>
      <c r="E110" s="12"/>
      <c r="F110" s="216" t="str">
        <f t="shared" si="2"/>
        <v>N/A</v>
      </c>
      <c r="G110" s="6"/>
      <c r="AA110" s="15" t="str">
        <f t="shared" si="3"/>
        <v/>
      </c>
      <c r="AB110" s="15" t="str">
        <f>IF(LEN($AA110)=0,"N",IF(LEN($AA110)&gt;1,"Error -- Availability entered in an incorrect format",IF($AA110='Control Panel'!$F$36,$AA110,IF($AA110='Control Panel'!$F$37,$AA110,IF($AA110='Control Panel'!$F$38,$AA110,IF($AA110='Control Panel'!$F$39,$AA110,IF($AA110='Control Panel'!$F$40,$AA110,IF($AA110='Control Panel'!$F$41,$AA110,"Error -- Availability entered in an incorrect format"))))))))</f>
        <v>N</v>
      </c>
    </row>
    <row r="111" spans="1:28" s="15" customFormat="1" x14ac:dyDescent="0.25">
      <c r="A111" s="7">
        <v>99</v>
      </c>
      <c r="B111" s="6"/>
      <c r="C111" s="12"/>
      <c r="D111" s="8"/>
      <c r="E111" s="12"/>
      <c r="F111" s="216" t="str">
        <f t="shared" si="2"/>
        <v>N/A</v>
      </c>
      <c r="G111" s="6"/>
      <c r="AA111" s="15" t="str">
        <f t="shared" si="3"/>
        <v/>
      </c>
      <c r="AB111" s="15" t="str">
        <f>IF(LEN($AA111)=0,"N",IF(LEN($AA111)&gt;1,"Error -- Availability entered in an incorrect format",IF($AA111='Control Panel'!$F$36,$AA111,IF($AA111='Control Panel'!$F$37,$AA111,IF($AA111='Control Panel'!$F$38,$AA111,IF($AA111='Control Panel'!$F$39,$AA111,IF($AA111='Control Panel'!$F$40,$AA111,IF($AA111='Control Panel'!$F$41,$AA111,"Error -- Availability entered in an incorrect format"))))))))</f>
        <v>N</v>
      </c>
    </row>
    <row r="112" spans="1:28" s="15" customFormat="1" x14ac:dyDescent="0.25">
      <c r="A112" s="7">
        <v>100</v>
      </c>
      <c r="B112" s="6"/>
      <c r="C112" s="12"/>
      <c r="D112" s="8"/>
      <c r="E112" s="12"/>
      <c r="F112" s="216" t="str">
        <f t="shared" si="2"/>
        <v>N/A</v>
      </c>
      <c r="G112" s="6"/>
      <c r="AA112" s="15" t="str">
        <f t="shared" si="3"/>
        <v/>
      </c>
      <c r="AB112" s="15" t="str">
        <f>IF(LEN($AA112)=0,"N",IF(LEN($AA112)&gt;1,"Error -- Availability entered in an incorrect format",IF($AA112='Control Panel'!$F$36,$AA112,IF($AA112='Control Panel'!$F$37,$AA112,IF($AA112='Control Panel'!$F$38,$AA112,IF($AA112='Control Panel'!$F$39,$AA112,IF($AA112='Control Panel'!$F$40,$AA112,IF($AA112='Control Panel'!$F$41,$AA112,"Error -- Availability entered in an incorrect format"))))))))</f>
        <v>N</v>
      </c>
    </row>
    <row r="113" spans="1:28" s="15" customFormat="1" x14ac:dyDescent="0.25">
      <c r="A113" s="7">
        <v>101</v>
      </c>
      <c r="B113" s="6"/>
      <c r="C113" s="12"/>
      <c r="D113" s="8"/>
      <c r="E113" s="12"/>
      <c r="F113" s="216" t="str">
        <f t="shared" si="2"/>
        <v>N/A</v>
      </c>
      <c r="G113" s="6"/>
      <c r="AA113" s="15" t="str">
        <f t="shared" si="3"/>
        <v/>
      </c>
      <c r="AB113" s="15" t="str">
        <f>IF(LEN($AA113)=0,"N",IF(LEN($AA113)&gt;1,"Error -- Availability entered in an incorrect format",IF($AA113='Control Panel'!$F$36,$AA113,IF($AA113='Control Panel'!$F$37,$AA113,IF($AA113='Control Panel'!$F$38,$AA113,IF($AA113='Control Panel'!$F$39,$AA113,IF($AA113='Control Panel'!$F$40,$AA113,IF($AA113='Control Panel'!$F$41,$AA113,"Error -- Availability entered in an incorrect format"))))))))</f>
        <v>N</v>
      </c>
    </row>
    <row r="114" spans="1:28" s="15" customFormat="1" x14ac:dyDescent="0.25">
      <c r="A114" s="7">
        <v>102</v>
      </c>
      <c r="B114" s="6"/>
      <c r="C114" s="12"/>
      <c r="D114" s="8"/>
      <c r="E114" s="12"/>
      <c r="F114" s="216" t="str">
        <f t="shared" si="2"/>
        <v>N/A</v>
      </c>
      <c r="G114" s="6"/>
      <c r="AA114" s="15" t="str">
        <f t="shared" si="3"/>
        <v/>
      </c>
      <c r="AB114" s="15" t="str">
        <f>IF(LEN($AA114)=0,"N",IF(LEN($AA114)&gt;1,"Error -- Availability entered in an incorrect format",IF($AA114='Control Panel'!$F$36,$AA114,IF($AA114='Control Panel'!$F$37,$AA114,IF($AA114='Control Panel'!$F$38,$AA114,IF($AA114='Control Panel'!$F$39,$AA114,IF($AA114='Control Panel'!$F$40,$AA114,IF($AA114='Control Panel'!$F$41,$AA114,"Error -- Availability entered in an incorrect format"))))))))</f>
        <v>N</v>
      </c>
    </row>
    <row r="115" spans="1:28" s="15" customFormat="1" x14ac:dyDescent="0.25">
      <c r="A115" s="7">
        <v>103</v>
      </c>
      <c r="B115" s="6"/>
      <c r="C115" s="12"/>
      <c r="D115" s="8"/>
      <c r="E115" s="12"/>
      <c r="F115" s="216" t="str">
        <f t="shared" si="2"/>
        <v>N/A</v>
      </c>
      <c r="G115" s="6"/>
      <c r="AA115" s="15" t="str">
        <f t="shared" si="3"/>
        <v/>
      </c>
      <c r="AB115" s="15" t="str">
        <f>IF(LEN($AA115)=0,"N",IF(LEN($AA115)&gt;1,"Error -- Availability entered in an incorrect format",IF($AA115='Control Panel'!$F$36,$AA115,IF($AA115='Control Panel'!$F$37,$AA115,IF($AA115='Control Panel'!$F$38,$AA115,IF($AA115='Control Panel'!$F$39,$AA115,IF($AA115='Control Panel'!$F$40,$AA115,IF($AA115='Control Panel'!$F$41,$AA115,"Error -- Availability entered in an incorrect format"))))))))</f>
        <v>N</v>
      </c>
    </row>
    <row r="116" spans="1:28" s="15" customFormat="1" x14ac:dyDescent="0.25">
      <c r="A116" s="7">
        <v>104</v>
      </c>
      <c r="B116" s="6"/>
      <c r="C116" s="12"/>
      <c r="D116" s="8"/>
      <c r="E116" s="12"/>
      <c r="F116" s="216" t="str">
        <f t="shared" si="2"/>
        <v>N/A</v>
      </c>
      <c r="G116" s="6"/>
      <c r="AA116" s="15" t="str">
        <f t="shared" si="3"/>
        <v/>
      </c>
      <c r="AB116" s="15" t="str">
        <f>IF(LEN($AA116)=0,"N",IF(LEN($AA116)&gt;1,"Error -- Availability entered in an incorrect format",IF($AA116='Control Panel'!$F$36,$AA116,IF($AA116='Control Panel'!$F$37,$AA116,IF($AA116='Control Panel'!$F$38,$AA116,IF($AA116='Control Panel'!$F$39,$AA116,IF($AA116='Control Panel'!$F$40,$AA116,IF($AA116='Control Panel'!$F$41,$AA116,"Error -- Availability entered in an incorrect format"))))))))</f>
        <v>N</v>
      </c>
    </row>
    <row r="117" spans="1:28" s="15" customFormat="1" x14ac:dyDescent="0.25">
      <c r="A117" s="7">
        <v>105</v>
      </c>
      <c r="B117" s="6"/>
      <c r="C117" s="12"/>
      <c r="D117" s="8"/>
      <c r="E117" s="12"/>
      <c r="F117" s="216" t="str">
        <f t="shared" si="2"/>
        <v>N/A</v>
      </c>
      <c r="G117" s="6"/>
      <c r="AA117" s="15" t="str">
        <f t="shared" si="3"/>
        <v/>
      </c>
      <c r="AB117" s="15" t="str">
        <f>IF(LEN($AA117)=0,"N",IF(LEN($AA117)&gt;1,"Error -- Availability entered in an incorrect format",IF($AA117='Control Panel'!$F$36,$AA117,IF($AA117='Control Panel'!$F$37,$AA117,IF($AA117='Control Panel'!$F$38,$AA117,IF($AA117='Control Panel'!$F$39,$AA117,IF($AA117='Control Panel'!$F$40,$AA117,IF($AA117='Control Panel'!$F$41,$AA117,"Error -- Availability entered in an incorrect format"))))))))</f>
        <v>N</v>
      </c>
    </row>
    <row r="118" spans="1:28" s="15" customFormat="1" x14ac:dyDescent="0.25">
      <c r="A118" s="7">
        <v>106</v>
      </c>
      <c r="B118" s="6"/>
      <c r="C118" s="12"/>
      <c r="D118" s="8"/>
      <c r="E118" s="12"/>
      <c r="F118" s="216" t="str">
        <f t="shared" si="2"/>
        <v>N/A</v>
      </c>
      <c r="G118" s="6"/>
      <c r="AA118" s="15" t="str">
        <f t="shared" si="3"/>
        <v/>
      </c>
      <c r="AB118" s="15" t="str">
        <f>IF(LEN($AA118)=0,"N",IF(LEN($AA118)&gt;1,"Error -- Availability entered in an incorrect format",IF($AA118='Control Panel'!$F$36,$AA118,IF($AA118='Control Panel'!$F$37,$AA118,IF($AA118='Control Panel'!$F$38,$AA118,IF($AA118='Control Panel'!$F$39,$AA118,IF($AA118='Control Panel'!$F$40,$AA118,IF($AA118='Control Panel'!$F$41,$AA118,"Error -- Availability entered in an incorrect format"))))))))</f>
        <v>N</v>
      </c>
    </row>
    <row r="119" spans="1:28" s="15" customFormat="1" x14ac:dyDescent="0.25">
      <c r="A119" s="7">
        <v>107</v>
      </c>
      <c r="B119" s="6"/>
      <c r="C119" s="12"/>
      <c r="D119" s="8"/>
      <c r="E119" s="12"/>
      <c r="F119" s="216" t="str">
        <f t="shared" si="2"/>
        <v>N/A</v>
      </c>
      <c r="G119" s="6"/>
      <c r="AA119" s="15" t="str">
        <f t="shared" si="3"/>
        <v/>
      </c>
      <c r="AB119" s="15" t="str">
        <f>IF(LEN($AA119)=0,"N",IF(LEN($AA119)&gt;1,"Error -- Availability entered in an incorrect format",IF($AA119='Control Panel'!$F$36,$AA119,IF($AA119='Control Panel'!$F$37,$AA119,IF($AA119='Control Panel'!$F$38,$AA119,IF($AA119='Control Panel'!$F$39,$AA119,IF($AA119='Control Panel'!$F$40,$AA119,IF($AA119='Control Panel'!$F$41,$AA119,"Error -- Availability entered in an incorrect format"))))))))</f>
        <v>N</v>
      </c>
    </row>
    <row r="120" spans="1:28" s="15" customFormat="1" x14ac:dyDescent="0.25">
      <c r="A120" s="7">
        <v>108</v>
      </c>
      <c r="B120" s="6"/>
      <c r="C120" s="12"/>
      <c r="D120" s="8"/>
      <c r="E120" s="12"/>
      <c r="F120" s="216" t="str">
        <f t="shared" si="2"/>
        <v>N/A</v>
      </c>
      <c r="G120" s="6"/>
      <c r="AA120" s="15" t="str">
        <f t="shared" si="3"/>
        <v/>
      </c>
      <c r="AB120" s="15" t="str">
        <f>IF(LEN($AA120)=0,"N",IF(LEN($AA120)&gt;1,"Error -- Availability entered in an incorrect format",IF($AA120='Control Panel'!$F$36,$AA120,IF($AA120='Control Panel'!$F$37,$AA120,IF($AA120='Control Panel'!$F$38,$AA120,IF($AA120='Control Panel'!$F$39,$AA120,IF($AA120='Control Panel'!$F$40,$AA120,IF($AA120='Control Panel'!$F$41,$AA120,"Error -- Availability entered in an incorrect format"))))))))</f>
        <v>N</v>
      </c>
    </row>
    <row r="121" spans="1:28" s="15" customFormat="1" x14ac:dyDescent="0.25">
      <c r="A121" s="7">
        <v>109</v>
      </c>
      <c r="B121" s="6"/>
      <c r="C121" s="12"/>
      <c r="D121" s="8"/>
      <c r="E121" s="12"/>
      <c r="F121" s="216" t="str">
        <f t="shared" si="2"/>
        <v>N/A</v>
      </c>
      <c r="G121" s="6"/>
      <c r="AA121" s="15" t="str">
        <f t="shared" si="3"/>
        <v/>
      </c>
      <c r="AB121" s="15" t="str">
        <f>IF(LEN($AA121)=0,"N",IF(LEN($AA121)&gt;1,"Error -- Availability entered in an incorrect format",IF($AA121='Control Panel'!$F$36,$AA121,IF($AA121='Control Panel'!$F$37,$AA121,IF($AA121='Control Panel'!$F$38,$AA121,IF($AA121='Control Panel'!$F$39,$AA121,IF($AA121='Control Panel'!$F$40,$AA121,IF($AA121='Control Panel'!$F$41,$AA121,"Error -- Availability entered in an incorrect format"))))))))</f>
        <v>N</v>
      </c>
    </row>
    <row r="122" spans="1:28" s="15" customFormat="1" x14ac:dyDescent="0.25">
      <c r="A122" s="7">
        <v>110</v>
      </c>
      <c r="B122" s="6"/>
      <c r="C122" s="12"/>
      <c r="D122" s="8"/>
      <c r="E122" s="12"/>
      <c r="F122" s="216" t="str">
        <f t="shared" si="2"/>
        <v>N/A</v>
      </c>
      <c r="G122" s="6"/>
      <c r="AA122" s="15" t="str">
        <f t="shared" si="3"/>
        <v/>
      </c>
      <c r="AB122" s="15" t="str">
        <f>IF(LEN($AA122)=0,"N",IF(LEN($AA122)&gt;1,"Error -- Availability entered in an incorrect format",IF($AA122='Control Panel'!$F$36,$AA122,IF($AA122='Control Panel'!$F$37,$AA122,IF($AA122='Control Panel'!$F$38,$AA122,IF($AA122='Control Panel'!$F$39,$AA122,IF($AA122='Control Panel'!$F$40,$AA122,IF($AA122='Control Panel'!$F$41,$AA122,"Error -- Availability entered in an incorrect format"))))))))</f>
        <v>N</v>
      </c>
    </row>
    <row r="123" spans="1:28" s="15" customFormat="1" x14ac:dyDescent="0.25">
      <c r="A123" s="7">
        <v>111</v>
      </c>
      <c r="B123" s="6"/>
      <c r="C123" s="12"/>
      <c r="D123" s="8"/>
      <c r="E123" s="12"/>
      <c r="F123" s="216" t="str">
        <f t="shared" si="2"/>
        <v>N/A</v>
      </c>
      <c r="G123" s="6"/>
      <c r="AA123" s="15" t="str">
        <f t="shared" si="3"/>
        <v/>
      </c>
      <c r="AB123" s="15" t="str">
        <f>IF(LEN($AA123)=0,"N",IF(LEN($AA123)&gt;1,"Error -- Availability entered in an incorrect format",IF($AA123='Control Panel'!$F$36,$AA123,IF($AA123='Control Panel'!$F$37,$AA123,IF($AA123='Control Panel'!$F$38,$AA123,IF($AA123='Control Panel'!$F$39,$AA123,IF($AA123='Control Panel'!$F$40,$AA123,IF($AA123='Control Panel'!$F$41,$AA123,"Error -- Availability entered in an incorrect format"))))))))</f>
        <v>N</v>
      </c>
    </row>
    <row r="124" spans="1:28" s="15" customFormat="1" x14ac:dyDescent="0.25">
      <c r="A124" s="7">
        <v>112</v>
      </c>
      <c r="B124" s="6"/>
      <c r="C124" s="12"/>
      <c r="D124" s="8"/>
      <c r="E124" s="12"/>
      <c r="F124" s="216" t="str">
        <f t="shared" si="2"/>
        <v>N/A</v>
      </c>
      <c r="G124" s="6"/>
      <c r="AA124" s="15" t="str">
        <f t="shared" si="3"/>
        <v/>
      </c>
      <c r="AB124" s="15" t="str">
        <f>IF(LEN($AA124)=0,"N",IF(LEN($AA124)&gt;1,"Error -- Availability entered in an incorrect format",IF($AA124='Control Panel'!$F$36,$AA124,IF($AA124='Control Panel'!$F$37,$AA124,IF($AA124='Control Panel'!$F$38,$AA124,IF($AA124='Control Panel'!$F$39,$AA124,IF($AA124='Control Panel'!$F$40,$AA124,IF($AA124='Control Panel'!$F$41,$AA124,"Error -- Availability entered in an incorrect format"))))))))</f>
        <v>N</v>
      </c>
    </row>
    <row r="125" spans="1:28" s="15" customFormat="1" x14ac:dyDescent="0.25">
      <c r="A125" s="7">
        <v>113</v>
      </c>
      <c r="B125" s="6"/>
      <c r="C125" s="12"/>
      <c r="D125" s="8"/>
      <c r="E125" s="12"/>
      <c r="F125" s="216" t="str">
        <f t="shared" si="2"/>
        <v>N/A</v>
      </c>
      <c r="G125" s="6"/>
      <c r="AA125" s="15" t="str">
        <f t="shared" si="3"/>
        <v/>
      </c>
      <c r="AB125" s="15" t="str">
        <f>IF(LEN($AA125)=0,"N",IF(LEN($AA125)&gt;1,"Error -- Availability entered in an incorrect format",IF($AA125='Control Panel'!$F$36,$AA125,IF($AA125='Control Panel'!$F$37,$AA125,IF($AA125='Control Panel'!$F$38,$AA125,IF($AA125='Control Panel'!$F$39,$AA125,IF($AA125='Control Panel'!$F$40,$AA125,IF($AA125='Control Panel'!$F$41,$AA125,"Error -- Availability entered in an incorrect format"))))))))</f>
        <v>N</v>
      </c>
    </row>
    <row r="126" spans="1:28" s="15" customFormat="1" x14ac:dyDescent="0.25">
      <c r="A126" s="7">
        <v>114</v>
      </c>
      <c r="B126" s="6"/>
      <c r="C126" s="12"/>
      <c r="D126" s="8"/>
      <c r="E126" s="12"/>
      <c r="F126" s="216" t="str">
        <f t="shared" si="2"/>
        <v>N/A</v>
      </c>
      <c r="G126" s="6"/>
      <c r="AA126" s="15" t="str">
        <f t="shared" si="3"/>
        <v/>
      </c>
      <c r="AB126" s="15" t="str">
        <f>IF(LEN($AA126)=0,"N",IF(LEN($AA126)&gt;1,"Error -- Availability entered in an incorrect format",IF($AA126='Control Panel'!$F$36,$AA126,IF($AA126='Control Panel'!$F$37,$AA126,IF($AA126='Control Panel'!$F$38,$AA126,IF($AA126='Control Panel'!$F$39,$AA126,IF($AA126='Control Panel'!$F$40,$AA126,IF($AA126='Control Panel'!$F$41,$AA126,"Error -- Availability entered in an incorrect format"))))))))</f>
        <v>N</v>
      </c>
    </row>
    <row r="127" spans="1:28" s="15" customFormat="1" x14ac:dyDescent="0.25">
      <c r="A127" s="7">
        <v>115</v>
      </c>
      <c r="B127" s="6"/>
      <c r="C127" s="12"/>
      <c r="D127" s="8"/>
      <c r="E127" s="12"/>
      <c r="F127" s="216" t="str">
        <f t="shared" si="2"/>
        <v>N/A</v>
      </c>
      <c r="G127" s="6"/>
      <c r="AA127" s="15" t="str">
        <f t="shared" si="3"/>
        <v/>
      </c>
      <c r="AB127" s="15" t="str">
        <f>IF(LEN($AA127)=0,"N",IF(LEN($AA127)&gt;1,"Error -- Availability entered in an incorrect format",IF($AA127='Control Panel'!$F$36,$AA127,IF($AA127='Control Panel'!$F$37,$AA127,IF($AA127='Control Panel'!$F$38,$AA127,IF($AA127='Control Panel'!$F$39,$AA127,IF($AA127='Control Panel'!$F$40,$AA127,IF($AA127='Control Panel'!$F$41,$AA127,"Error -- Availability entered in an incorrect format"))))))))</f>
        <v>N</v>
      </c>
    </row>
    <row r="128" spans="1:28" s="15" customFormat="1" x14ac:dyDescent="0.25">
      <c r="A128" s="7">
        <v>116</v>
      </c>
      <c r="B128" s="6"/>
      <c r="C128" s="12"/>
      <c r="D128" s="8"/>
      <c r="E128" s="12"/>
      <c r="F128" s="216" t="str">
        <f t="shared" si="2"/>
        <v>N/A</v>
      </c>
      <c r="G128" s="6"/>
      <c r="AA128" s="15" t="str">
        <f t="shared" si="3"/>
        <v/>
      </c>
      <c r="AB128" s="15" t="str">
        <f>IF(LEN($AA128)=0,"N",IF(LEN($AA128)&gt;1,"Error -- Availability entered in an incorrect format",IF($AA128='Control Panel'!$F$36,$AA128,IF($AA128='Control Panel'!$F$37,$AA128,IF($AA128='Control Panel'!$F$38,$AA128,IF($AA128='Control Panel'!$F$39,$AA128,IF($AA128='Control Panel'!$F$40,$AA128,IF($AA128='Control Panel'!$F$41,$AA128,"Error -- Availability entered in an incorrect format"))))))))</f>
        <v>N</v>
      </c>
    </row>
    <row r="129" spans="1:28" s="15" customFormat="1" x14ac:dyDescent="0.25">
      <c r="A129" s="7">
        <v>117</v>
      </c>
      <c r="B129" s="6"/>
      <c r="C129" s="12"/>
      <c r="D129" s="8"/>
      <c r="E129" s="12"/>
      <c r="F129" s="216" t="str">
        <f t="shared" si="2"/>
        <v>N/A</v>
      </c>
      <c r="G129" s="6"/>
      <c r="AA129" s="15" t="str">
        <f t="shared" si="3"/>
        <v/>
      </c>
      <c r="AB129" s="15" t="str">
        <f>IF(LEN($AA129)=0,"N",IF(LEN($AA129)&gt;1,"Error -- Availability entered in an incorrect format",IF($AA129='Control Panel'!$F$36,$AA129,IF($AA129='Control Panel'!$F$37,$AA129,IF($AA129='Control Panel'!$F$38,$AA129,IF($AA129='Control Panel'!$F$39,$AA129,IF($AA129='Control Panel'!$F$40,$AA129,IF($AA129='Control Panel'!$F$41,$AA129,"Error -- Availability entered in an incorrect format"))))))))</f>
        <v>N</v>
      </c>
    </row>
    <row r="130" spans="1:28" s="15" customFormat="1" x14ac:dyDescent="0.25">
      <c r="A130" s="7">
        <v>118</v>
      </c>
      <c r="B130" s="6"/>
      <c r="C130" s="12"/>
      <c r="D130" s="8"/>
      <c r="E130" s="12"/>
      <c r="F130" s="216" t="str">
        <f t="shared" si="2"/>
        <v>N/A</v>
      </c>
      <c r="G130" s="6"/>
      <c r="AA130" s="15" t="str">
        <f t="shared" si="3"/>
        <v/>
      </c>
      <c r="AB130" s="15" t="str">
        <f>IF(LEN($AA130)=0,"N",IF(LEN($AA130)&gt;1,"Error -- Availability entered in an incorrect format",IF($AA130='Control Panel'!$F$36,$AA130,IF($AA130='Control Panel'!$F$37,$AA130,IF($AA130='Control Panel'!$F$38,$AA130,IF($AA130='Control Panel'!$F$39,$AA130,IF($AA130='Control Panel'!$F$40,$AA130,IF($AA130='Control Panel'!$F$41,$AA130,"Error -- Availability entered in an incorrect format"))))))))</f>
        <v>N</v>
      </c>
    </row>
    <row r="131" spans="1:28" s="15" customFormat="1" x14ac:dyDescent="0.25">
      <c r="A131" s="7">
        <v>119</v>
      </c>
      <c r="B131" s="6"/>
      <c r="C131" s="12"/>
      <c r="D131" s="8"/>
      <c r="E131" s="12"/>
      <c r="F131" s="216" t="str">
        <f t="shared" si="2"/>
        <v>N/A</v>
      </c>
      <c r="G131" s="6"/>
      <c r="AA131" s="15" t="str">
        <f t="shared" si="3"/>
        <v/>
      </c>
      <c r="AB131" s="15" t="str">
        <f>IF(LEN($AA131)=0,"N",IF(LEN($AA131)&gt;1,"Error -- Availability entered in an incorrect format",IF($AA131='Control Panel'!$F$36,$AA131,IF($AA131='Control Panel'!$F$37,$AA131,IF($AA131='Control Panel'!$F$38,$AA131,IF($AA131='Control Panel'!$F$39,$AA131,IF($AA131='Control Panel'!$F$40,$AA131,IF($AA131='Control Panel'!$F$41,$AA131,"Error -- Availability entered in an incorrect format"))))))))</f>
        <v>N</v>
      </c>
    </row>
    <row r="132" spans="1:28" s="15" customFormat="1" x14ac:dyDescent="0.25">
      <c r="A132" s="7">
        <v>120</v>
      </c>
      <c r="B132" s="6"/>
      <c r="C132" s="12"/>
      <c r="D132" s="8"/>
      <c r="E132" s="12"/>
      <c r="F132" s="216" t="str">
        <f t="shared" si="2"/>
        <v>N/A</v>
      </c>
      <c r="G132" s="6"/>
      <c r="AA132" s="15" t="str">
        <f t="shared" si="3"/>
        <v/>
      </c>
      <c r="AB132" s="15" t="str">
        <f>IF(LEN($AA132)=0,"N",IF(LEN($AA132)&gt;1,"Error -- Availability entered in an incorrect format",IF($AA132='Control Panel'!$F$36,$AA132,IF($AA132='Control Panel'!$F$37,$AA132,IF($AA132='Control Panel'!$F$38,$AA132,IF($AA132='Control Panel'!$F$39,$AA132,IF($AA132='Control Panel'!$F$40,$AA132,IF($AA132='Control Panel'!$F$41,$AA132,"Error -- Availability entered in an incorrect format"))))))))</f>
        <v>N</v>
      </c>
    </row>
    <row r="133" spans="1:28" s="15" customFormat="1" x14ac:dyDescent="0.25">
      <c r="A133" s="7">
        <v>121</v>
      </c>
      <c r="B133" s="6"/>
      <c r="C133" s="12"/>
      <c r="D133" s="8"/>
      <c r="E133" s="12"/>
      <c r="F133" s="216" t="str">
        <f t="shared" si="2"/>
        <v>N/A</v>
      </c>
      <c r="G133" s="6"/>
      <c r="AA133" s="15" t="str">
        <f t="shared" si="3"/>
        <v/>
      </c>
      <c r="AB133" s="15" t="str">
        <f>IF(LEN($AA133)=0,"N",IF(LEN($AA133)&gt;1,"Error -- Availability entered in an incorrect format",IF($AA133='Control Panel'!$F$36,$AA133,IF($AA133='Control Panel'!$F$37,$AA133,IF($AA133='Control Panel'!$F$38,$AA133,IF($AA133='Control Panel'!$F$39,$AA133,IF($AA133='Control Panel'!$F$40,$AA133,IF($AA133='Control Panel'!$F$41,$AA133,"Error -- Availability entered in an incorrect format"))))))))</f>
        <v>N</v>
      </c>
    </row>
    <row r="134" spans="1:28" s="15" customFormat="1" x14ac:dyDescent="0.25">
      <c r="A134" s="7">
        <v>122</v>
      </c>
      <c r="B134" s="6"/>
      <c r="C134" s="12"/>
      <c r="D134" s="8"/>
      <c r="E134" s="12"/>
      <c r="F134" s="216" t="str">
        <f t="shared" si="2"/>
        <v>N/A</v>
      </c>
      <c r="G134" s="6"/>
      <c r="AA134" s="15" t="str">
        <f t="shared" si="3"/>
        <v/>
      </c>
      <c r="AB134" s="15" t="str">
        <f>IF(LEN($AA134)=0,"N",IF(LEN($AA134)&gt;1,"Error -- Availability entered in an incorrect format",IF($AA134='Control Panel'!$F$36,$AA134,IF($AA134='Control Panel'!$F$37,$AA134,IF($AA134='Control Panel'!$F$38,$AA134,IF($AA134='Control Panel'!$F$39,$AA134,IF($AA134='Control Panel'!$F$40,$AA134,IF($AA134='Control Panel'!$F$41,$AA134,"Error -- Availability entered in an incorrect format"))))))))</f>
        <v>N</v>
      </c>
    </row>
    <row r="135" spans="1:28" s="15" customFormat="1" x14ac:dyDescent="0.25">
      <c r="A135" s="7">
        <v>123</v>
      </c>
      <c r="B135" s="6"/>
      <c r="C135" s="12"/>
      <c r="D135" s="8"/>
      <c r="E135" s="12"/>
      <c r="F135" s="216" t="str">
        <f t="shared" si="2"/>
        <v>N/A</v>
      </c>
      <c r="G135" s="6"/>
      <c r="AA135" s="15" t="str">
        <f t="shared" si="3"/>
        <v/>
      </c>
      <c r="AB135" s="15" t="str">
        <f>IF(LEN($AA135)=0,"N",IF(LEN($AA135)&gt;1,"Error -- Availability entered in an incorrect format",IF($AA135='Control Panel'!$F$36,$AA135,IF($AA135='Control Panel'!$F$37,$AA135,IF($AA135='Control Panel'!$F$38,$AA135,IF($AA135='Control Panel'!$F$39,$AA135,IF($AA135='Control Panel'!$F$40,$AA135,IF($AA135='Control Panel'!$F$41,$AA135,"Error -- Availability entered in an incorrect format"))))))))</f>
        <v>N</v>
      </c>
    </row>
    <row r="136" spans="1:28" s="15" customFormat="1" x14ac:dyDescent="0.25">
      <c r="A136" s="7">
        <v>124</v>
      </c>
      <c r="B136" s="6"/>
      <c r="C136" s="12"/>
      <c r="D136" s="8"/>
      <c r="E136" s="12"/>
      <c r="F136" s="216" t="str">
        <f t="shared" si="2"/>
        <v>N/A</v>
      </c>
      <c r="G136" s="6"/>
      <c r="AA136" s="15" t="str">
        <f t="shared" si="3"/>
        <v/>
      </c>
      <c r="AB136" s="15" t="str">
        <f>IF(LEN($AA136)=0,"N",IF(LEN($AA136)&gt;1,"Error -- Availability entered in an incorrect format",IF($AA136='Control Panel'!$F$36,$AA136,IF($AA136='Control Panel'!$F$37,$AA136,IF($AA136='Control Panel'!$F$38,$AA136,IF($AA136='Control Panel'!$F$39,$AA136,IF($AA136='Control Panel'!$F$40,$AA136,IF($AA136='Control Panel'!$F$41,$AA136,"Error -- Availability entered in an incorrect format"))))))))</f>
        <v>N</v>
      </c>
    </row>
    <row r="137" spans="1:28" s="15" customFormat="1" x14ac:dyDescent="0.25">
      <c r="A137" s="7">
        <v>125</v>
      </c>
      <c r="B137" s="6"/>
      <c r="C137" s="12"/>
      <c r="D137" s="8"/>
      <c r="E137" s="12"/>
      <c r="F137" s="216" t="str">
        <f t="shared" si="2"/>
        <v>N/A</v>
      </c>
      <c r="G137" s="6"/>
      <c r="AA137" s="15" t="str">
        <f t="shared" si="3"/>
        <v/>
      </c>
      <c r="AB137" s="15" t="str">
        <f>IF(LEN($AA137)=0,"N",IF(LEN($AA137)&gt;1,"Error -- Availability entered in an incorrect format",IF($AA137='Control Panel'!$F$36,$AA137,IF($AA137='Control Panel'!$F$37,$AA137,IF($AA137='Control Panel'!$F$38,$AA137,IF($AA137='Control Panel'!$F$39,$AA137,IF($AA137='Control Panel'!$F$40,$AA137,IF($AA137='Control Panel'!$F$41,$AA137,"Error -- Availability entered in an incorrect format"))))))))</f>
        <v>N</v>
      </c>
    </row>
    <row r="138" spans="1:28" s="15" customFormat="1" x14ac:dyDescent="0.25">
      <c r="A138" s="7">
        <v>126</v>
      </c>
      <c r="B138" s="6"/>
      <c r="C138" s="12"/>
      <c r="D138" s="8"/>
      <c r="E138" s="12"/>
      <c r="F138" s="216" t="str">
        <f t="shared" si="2"/>
        <v>N/A</v>
      </c>
      <c r="G138" s="6"/>
      <c r="AA138" s="15" t="str">
        <f t="shared" si="3"/>
        <v/>
      </c>
      <c r="AB138" s="15" t="str">
        <f>IF(LEN($AA138)=0,"N",IF(LEN($AA138)&gt;1,"Error -- Availability entered in an incorrect format",IF($AA138='Control Panel'!$F$36,$AA138,IF($AA138='Control Panel'!$F$37,$AA138,IF($AA138='Control Panel'!$F$38,$AA138,IF($AA138='Control Panel'!$F$39,$AA138,IF($AA138='Control Panel'!$F$40,$AA138,IF($AA138='Control Panel'!$F$41,$AA138,"Error -- Availability entered in an incorrect format"))))))))</f>
        <v>N</v>
      </c>
    </row>
    <row r="139" spans="1:28" s="15" customFormat="1" x14ac:dyDescent="0.25">
      <c r="A139" s="7">
        <v>127</v>
      </c>
      <c r="B139" s="6"/>
      <c r="C139" s="12"/>
      <c r="D139" s="8"/>
      <c r="E139" s="12"/>
      <c r="F139" s="216" t="str">
        <f t="shared" si="2"/>
        <v>N/A</v>
      </c>
      <c r="G139" s="6"/>
      <c r="AA139" s="15" t="str">
        <f t="shared" si="3"/>
        <v/>
      </c>
      <c r="AB139" s="15" t="str">
        <f>IF(LEN($AA139)=0,"N",IF(LEN($AA139)&gt;1,"Error -- Availability entered in an incorrect format",IF($AA139='Control Panel'!$F$36,$AA139,IF($AA139='Control Panel'!$F$37,$AA139,IF($AA139='Control Panel'!$F$38,$AA139,IF($AA139='Control Panel'!$F$39,$AA139,IF($AA139='Control Panel'!$F$40,$AA139,IF($AA139='Control Panel'!$F$41,$AA139,"Error -- Availability entered in an incorrect format"))))))))</f>
        <v>N</v>
      </c>
    </row>
    <row r="140" spans="1:28" s="15" customFormat="1" x14ac:dyDescent="0.25">
      <c r="A140" s="7">
        <v>128</v>
      </c>
      <c r="B140" s="6"/>
      <c r="C140" s="12"/>
      <c r="D140" s="8"/>
      <c r="E140" s="12"/>
      <c r="F140" s="216" t="str">
        <f t="shared" si="2"/>
        <v>N/A</v>
      </c>
      <c r="G140" s="6"/>
      <c r="AA140" s="15" t="str">
        <f t="shared" si="3"/>
        <v/>
      </c>
      <c r="AB140" s="15" t="str">
        <f>IF(LEN($AA140)=0,"N",IF(LEN($AA140)&gt;1,"Error -- Availability entered in an incorrect format",IF($AA140='Control Panel'!$F$36,$AA140,IF($AA140='Control Panel'!$F$37,$AA140,IF($AA140='Control Panel'!$F$38,$AA140,IF($AA140='Control Panel'!$F$39,$AA140,IF($AA140='Control Panel'!$F$40,$AA140,IF($AA140='Control Panel'!$F$41,$AA140,"Error -- Availability entered in an incorrect format"))))))))</f>
        <v>N</v>
      </c>
    </row>
    <row r="141" spans="1:28" s="15" customFormat="1" x14ac:dyDescent="0.25">
      <c r="A141" s="7">
        <v>129</v>
      </c>
      <c r="B141" s="6"/>
      <c r="C141" s="12"/>
      <c r="D141" s="8"/>
      <c r="E141" s="12"/>
      <c r="F141" s="216" t="str">
        <f t="shared" si="2"/>
        <v>N/A</v>
      </c>
      <c r="G141" s="6"/>
      <c r="AA141" s="15" t="str">
        <f t="shared" si="3"/>
        <v/>
      </c>
      <c r="AB141" s="15" t="str">
        <f>IF(LEN($AA141)=0,"N",IF(LEN($AA141)&gt;1,"Error -- Availability entered in an incorrect format",IF($AA141='Control Panel'!$F$36,$AA141,IF($AA141='Control Panel'!$F$37,$AA141,IF($AA141='Control Panel'!$F$38,$AA141,IF($AA141='Control Panel'!$F$39,$AA141,IF($AA141='Control Panel'!$F$40,$AA141,IF($AA141='Control Panel'!$F$41,$AA141,"Error -- Availability entered in an incorrect format"))))))))</f>
        <v>N</v>
      </c>
    </row>
    <row r="142" spans="1:28" s="15" customFormat="1" x14ac:dyDescent="0.25">
      <c r="A142" s="7">
        <v>130</v>
      </c>
      <c r="B142" s="6"/>
      <c r="C142" s="12"/>
      <c r="D142" s="8"/>
      <c r="E142" s="12"/>
      <c r="F142" s="216" t="str">
        <f t="shared" ref="F142:F205" si="4">IF($D$10=$A$9,"N/A",$D$10)</f>
        <v>N/A</v>
      </c>
      <c r="G142" s="6"/>
      <c r="AA142" s="15" t="str">
        <f t="shared" ref="AA142:AA205" si="5">TRIM($D142)</f>
        <v/>
      </c>
      <c r="AB142" s="15" t="str">
        <f>IF(LEN($AA142)=0,"N",IF(LEN($AA142)&gt;1,"Error -- Availability entered in an incorrect format",IF($AA142='Control Panel'!$F$36,$AA142,IF($AA142='Control Panel'!$F$37,$AA142,IF($AA142='Control Panel'!$F$38,$AA142,IF($AA142='Control Panel'!$F$39,$AA142,IF($AA142='Control Panel'!$F$40,$AA142,IF($AA142='Control Panel'!$F$41,$AA142,"Error -- Availability entered in an incorrect format"))))))))</f>
        <v>N</v>
      </c>
    </row>
    <row r="143" spans="1:28" s="15" customFormat="1" x14ac:dyDescent="0.25">
      <c r="A143" s="7">
        <v>131</v>
      </c>
      <c r="B143" s="6"/>
      <c r="C143" s="12"/>
      <c r="D143" s="8"/>
      <c r="E143" s="12"/>
      <c r="F143" s="216" t="str">
        <f t="shared" si="4"/>
        <v>N/A</v>
      </c>
      <c r="G143" s="6"/>
      <c r="AA143" s="15" t="str">
        <f t="shared" si="5"/>
        <v/>
      </c>
      <c r="AB143" s="15" t="str">
        <f>IF(LEN($AA143)=0,"N",IF(LEN($AA143)&gt;1,"Error -- Availability entered in an incorrect format",IF($AA143='Control Panel'!$F$36,$AA143,IF($AA143='Control Panel'!$F$37,$AA143,IF($AA143='Control Panel'!$F$38,$AA143,IF($AA143='Control Panel'!$F$39,$AA143,IF($AA143='Control Panel'!$F$40,$AA143,IF($AA143='Control Panel'!$F$41,$AA143,"Error -- Availability entered in an incorrect format"))))))))</f>
        <v>N</v>
      </c>
    </row>
    <row r="144" spans="1:28" s="15" customFormat="1" x14ac:dyDescent="0.25">
      <c r="A144" s="7">
        <v>132</v>
      </c>
      <c r="B144" s="6"/>
      <c r="C144" s="12"/>
      <c r="D144" s="8"/>
      <c r="E144" s="12"/>
      <c r="F144" s="216" t="str">
        <f t="shared" si="4"/>
        <v>N/A</v>
      </c>
      <c r="G144" s="6"/>
      <c r="AA144" s="15" t="str">
        <f t="shared" si="5"/>
        <v/>
      </c>
      <c r="AB144" s="15" t="str">
        <f>IF(LEN($AA144)=0,"N",IF(LEN($AA144)&gt;1,"Error -- Availability entered in an incorrect format",IF($AA144='Control Panel'!$F$36,$AA144,IF($AA144='Control Panel'!$F$37,$AA144,IF($AA144='Control Panel'!$F$38,$AA144,IF($AA144='Control Panel'!$F$39,$AA144,IF($AA144='Control Panel'!$F$40,$AA144,IF($AA144='Control Panel'!$F$41,$AA144,"Error -- Availability entered in an incorrect format"))))))))</f>
        <v>N</v>
      </c>
    </row>
    <row r="145" spans="1:28" s="15" customFormat="1" x14ac:dyDescent="0.25">
      <c r="A145" s="7">
        <v>133</v>
      </c>
      <c r="B145" s="6"/>
      <c r="C145" s="12"/>
      <c r="D145" s="8"/>
      <c r="E145" s="12"/>
      <c r="F145" s="216" t="str">
        <f t="shared" si="4"/>
        <v>N/A</v>
      </c>
      <c r="G145" s="6"/>
      <c r="AA145" s="15" t="str">
        <f t="shared" si="5"/>
        <v/>
      </c>
      <c r="AB145" s="15" t="str">
        <f>IF(LEN($AA145)=0,"N",IF(LEN($AA145)&gt;1,"Error -- Availability entered in an incorrect format",IF($AA145='Control Panel'!$F$36,$AA145,IF($AA145='Control Panel'!$F$37,$AA145,IF($AA145='Control Panel'!$F$38,$AA145,IF($AA145='Control Panel'!$F$39,$AA145,IF($AA145='Control Panel'!$F$40,$AA145,IF($AA145='Control Panel'!$F$41,$AA145,"Error -- Availability entered in an incorrect format"))))))))</f>
        <v>N</v>
      </c>
    </row>
    <row r="146" spans="1:28" s="15" customFormat="1" x14ac:dyDescent="0.25">
      <c r="A146" s="7">
        <v>134</v>
      </c>
      <c r="B146" s="6"/>
      <c r="C146" s="12"/>
      <c r="D146" s="8"/>
      <c r="E146" s="12"/>
      <c r="F146" s="216" t="str">
        <f t="shared" si="4"/>
        <v>N/A</v>
      </c>
      <c r="G146" s="6"/>
      <c r="AA146" s="15" t="str">
        <f t="shared" si="5"/>
        <v/>
      </c>
      <c r="AB146" s="15" t="str">
        <f>IF(LEN($AA146)=0,"N",IF(LEN($AA146)&gt;1,"Error -- Availability entered in an incorrect format",IF($AA146='Control Panel'!$F$36,$AA146,IF($AA146='Control Panel'!$F$37,$AA146,IF($AA146='Control Panel'!$F$38,$AA146,IF($AA146='Control Panel'!$F$39,$AA146,IF($AA146='Control Panel'!$F$40,$AA146,IF($AA146='Control Panel'!$F$41,$AA146,"Error -- Availability entered in an incorrect format"))))))))</f>
        <v>N</v>
      </c>
    </row>
    <row r="147" spans="1:28" s="15" customFormat="1" x14ac:dyDescent="0.25">
      <c r="A147" s="7">
        <v>135</v>
      </c>
      <c r="B147" s="6"/>
      <c r="C147" s="12"/>
      <c r="D147" s="8"/>
      <c r="E147" s="12"/>
      <c r="F147" s="216" t="str">
        <f t="shared" si="4"/>
        <v>N/A</v>
      </c>
      <c r="G147" s="6"/>
      <c r="AA147" s="15" t="str">
        <f t="shared" si="5"/>
        <v/>
      </c>
      <c r="AB147" s="15" t="str">
        <f>IF(LEN($AA147)=0,"N",IF(LEN($AA147)&gt;1,"Error -- Availability entered in an incorrect format",IF($AA147='Control Panel'!$F$36,$AA147,IF($AA147='Control Panel'!$F$37,$AA147,IF($AA147='Control Panel'!$F$38,$AA147,IF($AA147='Control Panel'!$F$39,$AA147,IF($AA147='Control Panel'!$F$40,$AA147,IF($AA147='Control Panel'!$F$41,$AA147,"Error -- Availability entered in an incorrect format"))))))))</f>
        <v>N</v>
      </c>
    </row>
    <row r="148" spans="1:28" s="15" customFormat="1" x14ac:dyDescent="0.25">
      <c r="A148" s="7">
        <v>136</v>
      </c>
      <c r="B148" s="6"/>
      <c r="C148" s="12"/>
      <c r="D148" s="8"/>
      <c r="E148" s="12"/>
      <c r="F148" s="216" t="str">
        <f t="shared" si="4"/>
        <v>N/A</v>
      </c>
      <c r="G148" s="6"/>
      <c r="AA148" s="15" t="str">
        <f t="shared" si="5"/>
        <v/>
      </c>
      <c r="AB148" s="15" t="str">
        <f>IF(LEN($AA148)=0,"N",IF(LEN($AA148)&gt;1,"Error -- Availability entered in an incorrect format",IF($AA148='Control Panel'!$F$36,$AA148,IF($AA148='Control Panel'!$F$37,$AA148,IF($AA148='Control Panel'!$F$38,$AA148,IF($AA148='Control Panel'!$F$39,$AA148,IF($AA148='Control Panel'!$F$40,$AA148,IF($AA148='Control Panel'!$F$41,$AA148,"Error -- Availability entered in an incorrect format"))))))))</f>
        <v>N</v>
      </c>
    </row>
    <row r="149" spans="1:28" s="15" customFormat="1" x14ac:dyDescent="0.25">
      <c r="A149" s="7">
        <v>137</v>
      </c>
      <c r="B149" s="6"/>
      <c r="C149" s="12"/>
      <c r="D149" s="8"/>
      <c r="E149" s="12"/>
      <c r="F149" s="216" t="str">
        <f t="shared" si="4"/>
        <v>N/A</v>
      </c>
      <c r="G149" s="6"/>
      <c r="AA149" s="15" t="str">
        <f t="shared" si="5"/>
        <v/>
      </c>
      <c r="AB149" s="15" t="str">
        <f>IF(LEN($AA149)=0,"N",IF(LEN($AA149)&gt;1,"Error -- Availability entered in an incorrect format",IF($AA149='Control Panel'!$F$36,$AA149,IF($AA149='Control Panel'!$F$37,$AA149,IF($AA149='Control Panel'!$F$38,$AA149,IF($AA149='Control Panel'!$F$39,$AA149,IF($AA149='Control Panel'!$F$40,$AA149,IF($AA149='Control Panel'!$F$41,$AA149,"Error -- Availability entered in an incorrect format"))))))))</f>
        <v>N</v>
      </c>
    </row>
    <row r="150" spans="1:28" s="15" customFormat="1" x14ac:dyDescent="0.25">
      <c r="A150" s="7">
        <v>138</v>
      </c>
      <c r="B150" s="6"/>
      <c r="C150" s="12"/>
      <c r="D150" s="8"/>
      <c r="E150" s="12"/>
      <c r="F150" s="216" t="str">
        <f t="shared" si="4"/>
        <v>N/A</v>
      </c>
      <c r="G150" s="6"/>
      <c r="AA150" s="15" t="str">
        <f t="shared" si="5"/>
        <v/>
      </c>
      <c r="AB150" s="15" t="str">
        <f>IF(LEN($AA150)=0,"N",IF(LEN($AA150)&gt;1,"Error -- Availability entered in an incorrect format",IF($AA150='Control Panel'!$F$36,$AA150,IF($AA150='Control Panel'!$F$37,$AA150,IF($AA150='Control Panel'!$F$38,$AA150,IF($AA150='Control Panel'!$F$39,$AA150,IF($AA150='Control Panel'!$F$40,$AA150,IF($AA150='Control Panel'!$F$41,$AA150,"Error -- Availability entered in an incorrect format"))))))))</f>
        <v>N</v>
      </c>
    </row>
    <row r="151" spans="1:28" s="15" customFormat="1" x14ac:dyDescent="0.25">
      <c r="A151" s="7">
        <v>139</v>
      </c>
      <c r="B151" s="6"/>
      <c r="C151" s="12"/>
      <c r="D151" s="8"/>
      <c r="E151" s="12"/>
      <c r="F151" s="216" t="str">
        <f t="shared" si="4"/>
        <v>N/A</v>
      </c>
      <c r="G151" s="6"/>
      <c r="AA151" s="15" t="str">
        <f t="shared" si="5"/>
        <v/>
      </c>
      <c r="AB151" s="15" t="str">
        <f>IF(LEN($AA151)=0,"N",IF(LEN($AA151)&gt;1,"Error -- Availability entered in an incorrect format",IF($AA151='Control Panel'!$F$36,$AA151,IF($AA151='Control Panel'!$F$37,$AA151,IF($AA151='Control Panel'!$F$38,$AA151,IF($AA151='Control Panel'!$F$39,$AA151,IF($AA151='Control Panel'!$F$40,$AA151,IF($AA151='Control Panel'!$F$41,$AA151,"Error -- Availability entered in an incorrect format"))))))))</f>
        <v>N</v>
      </c>
    </row>
    <row r="152" spans="1:28" s="15" customFormat="1" x14ac:dyDescent="0.25">
      <c r="A152" s="7">
        <v>140</v>
      </c>
      <c r="B152" s="6"/>
      <c r="C152" s="12"/>
      <c r="D152" s="8"/>
      <c r="E152" s="12"/>
      <c r="F152" s="216" t="str">
        <f t="shared" si="4"/>
        <v>N/A</v>
      </c>
      <c r="G152" s="6"/>
      <c r="AA152" s="15" t="str">
        <f t="shared" si="5"/>
        <v/>
      </c>
      <c r="AB152" s="15" t="str">
        <f>IF(LEN($AA152)=0,"N",IF(LEN($AA152)&gt;1,"Error -- Availability entered in an incorrect format",IF($AA152='Control Panel'!$F$36,$AA152,IF($AA152='Control Panel'!$F$37,$AA152,IF($AA152='Control Panel'!$F$38,$AA152,IF($AA152='Control Panel'!$F$39,$AA152,IF($AA152='Control Panel'!$F$40,$AA152,IF($AA152='Control Panel'!$F$41,$AA152,"Error -- Availability entered in an incorrect format"))))))))</f>
        <v>N</v>
      </c>
    </row>
    <row r="153" spans="1:28" s="15" customFormat="1" x14ac:dyDescent="0.25">
      <c r="A153" s="7">
        <v>141</v>
      </c>
      <c r="B153" s="6"/>
      <c r="C153" s="12"/>
      <c r="D153" s="8"/>
      <c r="E153" s="12"/>
      <c r="F153" s="216" t="str">
        <f t="shared" si="4"/>
        <v>N/A</v>
      </c>
      <c r="G153" s="6"/>
      <c r="AA153" s="15" t="str">
        <f t="shared" si="5"/>
        <v/>
      </c>
      <c r="AB153" s="15" t="str">
        <f>IF(LEN($AA153)=0,"N",IF(LEN($AA153)&gt;1,"Error -- Availability entered in an incorrect format",IF($AA153='Control Panel'!$F$36,$AA153,IF($AA153='Control Panel'!$F$37,$AA153,IF($AA153='Control Panel'!$F$38,$AA153,IF($AA153='Control Panel'!$F$39,$AA153,IF($AA153='Control Panel'!$F$40,$AA153,IF($AA153='Control Panel'!$F$41,$AA153,"Error -- Availability entered in an incorrect format"))))))))</f>
        <v>N</v>
      </c>
    </row>
    <row r="154" spans="1:28" s="15" customFormat="1" x14ac:dyDescent="0.25">
      <c r="A154" s="7">
        <v>142</v>
      </c>
      <c r="B154" s="6"/>
      <c r="C154" s="12"/>
      <c r="D154" s="8"/>
      <c r="E154" s="12"/>
      <c r="F154" s="216" t="str">
        <f t="shared" si="4"/>
        <v>N/A</v>
      </c>
      <c r="G154" s="6"/>
      <c r="AA154" s="15" t="str">
        <f t="shared" si="5"/>
        <v/>
      </c>
      <c r="AB154" s="15" t="str">
        <f>IF(LEN($AA154)=0,"N",IF(LEN($AA154)&gt;1,"Error -- Availability entered in an incorrect format",IF($AA154='Control Panel'!$F$36,$AA154,IF($AA154='Control Panel'!$F$37,$AA154,IF($AA154='Control Panel'!$F$38,$AA154,IF($AA154='Control Panel'!$F$39,$AA154,IF($AA154='Control Panel'!$F$40,$AA154,IF($AA154='Control Panel'!$F$41,$AA154,"Error -- Availability entered in an incorrect format"))))))))</f>
        <v>N</v>
      </c>
    </row>
    <row r="155" spans="1:28" s="15" customFormat="1" x14ac:dyDescent="0.25">
      <c r="A155" s="7">
        <v>143</v>
      </c>
      <c r="B155" s="6"/>
      <c r="C155" s="12"/>
      <c r="D155" s="8"/>
      <c r="E155" s="12"/>
      <c r="F155" s="216" t="str">
        <f t="shared" si="4"/>
        <v>N/A</v>
      </c>
      <c r="G155" s="6"/>
      <c r="AA155" s="15" t="str">
        <f t="shared" si="5"/>
        <v/>
      </c>
      <c r="AB155" s="15" t="str">
        <f>IF(LEN($AA155)=0,"N",IF(LEN($AA155)&gt;1,"Error -- Availability entered in an incorrect format",IF($AA155='Control Panel'!$F$36,$AA155,IF($AA155='Control Panel'!$F$37,$AA155,IF($AA155='Control Panel'!$F$38,$AA155,IF($AA155='Control Panel'!$F$39,$AA155,IF($AA155='Control Panel'!$F$40,$AA155,IF($AA155='Control Panel'!$F$41,$AA155,"Error -- Availability entered in an incorrect format"))))))))</f>
        <v>N</v>
      </c>
    </row>
    <row r="156" spans="1:28" s="15" customFormat="1" x14ac:dyDescent="0.25">
      <c r="A156" s="7">
        <v>144</v>
      </c>
      <c r="B156" s="6"/>
      <c r="C156" s="12"/>
      <c r="D156" s="8"/>
      <c r="E156" s="12"/>
      <c r="F156" s="216" t="str">
        <f t="shared" si="4"/>
        <v>N/A</v>
      </c>
      <c r="G156" s="6"/>
      <c r="AA156" s="15" t="str">
        <f t="shared" si="5"/>
        <v/>
      </c>
      <c r="AB156" s="15" t="str">
        <f>IF(LEN($AA156)=0,"N",IF(LEN($AA156)&gt;1,"Error -- Availability entered in an incorrect format",IF($AA156='Control Panel'!$F$36,$AA156,IF($AA156='Control Panel'!$F$37,$AA156,IF($AA156='Control Panel'!$F$38,$AA156,IF($AA156='Control Panel'!$F$39,$AA156,IF($AA156='Control Panel'!$F$40,$AA156,IF($AA156='Control Panel'!$F$41,$AA156,"Error -- Availability entered in an incorrect format"))))))))</f>
        <v>N</v>
      </c>
    </row>
    <row r="157" spans="1:28" s="15" customFormat="1" x14ac:dyDescent="0.25">
      <c r="A157" s="7">
        <v>145</v>
      </c>
      <c r="B157" s="6"/>
      <c r="C157" s="12"/>
      <c r="D157" s="8"/>
      <c r="E157" s="12"/>
      <c r="F157" s="216" t="str">
        <f t="shared" si="4"/>
        <v>N/A</v>
      </c>
      <c r="G157" s="6"/>
      <c r="AA157" s="15" t="str">
        <f t="shared" si="5"/>
        <v/>
      </c>
      <c r="AB157" s="15" t="str">
        <f>IF(LEN($AA157)=0,"N",IF(LEN($AA157)&gt;1,"Error -- Availability entered in an incorrect format",IF($AA157='Control Panel'!$F$36,$AA157,IF($AA157='Control Panel'!$F$37,$AA157,IF($AA157='Control Panel'!$F$38,$AA157,IF($AA157='Control Panel'!$F$39,$AA157,IF($AA157='Control Panel'!$F$40,$AA157,IF($AA157='Control Panel'!$F$41,$AA157,"Error -- Availability entered in an incorrect format"))))))))</f>
        <v>N</v>
      </c>
    </row>
    <row r="158" spans="1:28" s="15" customFormat="1" x14ac:dyDescent="0.25">
      <c r="A158" s="7">
        <v>146</v>
      </c>
      <c r="B158" s="6"/>
      <c r="C158" s="12"/>
      <c r="D158" s="8"/>
      <c r="E158" s="12"/>
      <c r="F158" s="216" t="str">
        <f t="shared" si="4"/>
        <v>N/A</v>
      </c>
      <c r="G158" s="6"/>
      <c r="AA158" s="15" t="str">
        <f t="shared" si="5"/>
        <v/>
      </c>
      <c r="AB158" s="15" t="str">
        <f>IF(LEN($AA158)=0,"N",IF(LEN($AA158)&gt;1,"Error -- Availability entered in an incorrect format",IF($AA158='Control Panel'!$F$36,$AA158,IF($AA158='Control Panel'!$F$37,$AA158,IF($AA158='Control Panel'!$F$38,$AA158,IF($AA158='Control Panel'!$F$39,$AA158,IF($AA158='Control Panel'!$F$40,$AA158,IF($AA158='Control Panel'!$F$41,$AA158,"Error -- Availability entered in an incorrect format"))))))))</f>
        <v>N</v>
      </c>
    </row>
    <row r="159" spans="1:28" s="15" customFormat="1" x14ac:dyDescent="0.25">
      <c r="A159" s="7">
        <v>147</v>
      </c>
      <c r="B159" s="6"/>
      <c r="C159" s="12"/>
      <c r="D159" s="8"/>
      <c r="E159" s="12"/>
      <c r="F159" s="216" t="str">
        <f t="shared" si="4"/>
        <v>N/A</v>
      </c>
      <c r="G159" s="6"/>
      <c r="AA159" s="15" t="str">
        <f t="shared" si="5"/>
        <v/>
      </c>
      <c r="AB159" s="15" t="str">
        <f>IF(LEN($AA159)=0,"N",IF(LEN($AA159)&gt;1,"Error -- Availability entered in an incorrect format",IF($AA159='Control Panel'!$F$36,$AA159,IF($AA159='Control Panel'!$F$37,$AA159,IF($AA159='Control Panel'!$F$38,$AA159,IF($AA159='Control Panel'!$F$39,$AA159,IF($AA159='Control Panel'!$F$40,$AA159,IF($AA159='Control Panel'!$F$41,$AA159,"Error -- Availability entered in an incorrect format"))))))))</f>
        <v>N</v>
      </c>
    </row>
    <row r="160" spans="1:28" s="15" customFormat="1" x14ac:dyDescent="0.25">
      <c r="A160" s="7">
        <v>148</v>
      </c>
      <c r="B160" s="6"/>
      <c r="C160" s="12"/>
      <c r="D160" s="8"/>
      <c r="E160" s="12"/>
      <c r="F160" s="216" t="str">
        <f t="shared" si="4"/>
        <v>N/A</v>
      </c>
      <c r="G160" s="6"/>
      <c r="AA160" s="15" t="str">
        <f t="shared" si="5"/>
        <v/>
      </c>
      <c r="AB160" s="15" t="str">
        <f>IF(LEN($AA160)=0,"N",IF(LEN($AA160)&gt;1,"Error -- Availability entered in an incorrect format",IF($AA160='Control Panel'!$F$36,$AA160,IF($AA160='Control Panel'!$F$37,$AA160,IF($AA160='Control Panel'!$F$38,$AA160,IF($AA160='Control Panel'!$F$39,$AA160,IF($AA160='Control Panel'!$F$40,$AA160,IF($AA160='Control Panel'!$F$41,$AA160,"Error -- Availability entered in an incorrect format"))))))))</f>
        <v>N</v>
      </c>
    </row>
    <row r="161" spans="1:28" s="15" customFormat="1" x14ac:dyDescent="0.25">
      <c r="A161" s="7">
        <v>149</v>
      </c>
      <c r="B161" s="6"/>
      <c r="C161" s="12"/>
      <c r="D161" s="8"/>
      <c r="E161" s="12"/>
      <c r="F161" s="216" t="str">
        <f t="shared" si="4"/>
        <v>N/A</v>
      </c>
      <c r="G161" s="6"/>
      <c r="AA161" s="15" t="str">
        <f t="shared" si="5"/>
        <v/>
      </c>
      <c r="AB161" s="15" t="str">
        <f>IF(LEN($AA161)=0,"N",IF(LEN($AA161)&gt;1,"Error -- Availability entered in an incorrect format",IF($AA161='Control Panel'!$F$36,$AA161,IF($AA161='Control Panel'!$F$37,$AA161,IF($AA161='Control Panel'!$F$38,$AA161,IF($AA161='Control Panel'!$F$39,$AA161,IF($AA161='Control Panel'!$F$40,$AA161,IF($AA161='Control Panel'!$F$41,$AA161,"Error -- Availability entered in an incorrect format"))))))))</f>
        <v>N</v>
      </c>
    </row>
    <row r="162" spans="1:28" s="15" customFormat="1" x14ac:dyDescent="0.25">
      <c r="A162" s="7">
        <v>150</v>
      </c>
      <c r="B162" s="6"/>
      <c r="C162" s="12"/>
      <c r="D162" s="8"/>
      <c r="E162" s="12"/>
      <c r="F162" s="216" t="str">
        <f t="shared" si="4"/>
        <v>N/A</v>
      </c>
      <c r="G162" s="6"/>
      <c r="AA162" s="15" t="str">
        <f t="shared" si="5"/>
        <v/>
      </c>
      <c r="AB162" s="15" t="str">
        <f>IF(LEN($AA162)=0,"N",IF(LEN($AA162)&gt;1,"Error -- Availability entered in an incorrect format",IF($AA162='Control Panel'!$F$36,$AA162,IF($AA162='Control Panel'!$F$37,$AA162,IF($AA162='Control Panel'!$F$38,$AA162,IF($AA162='Control Panel'!$F$39,$AA162,IF($AA162='Control Panel'!$F$40,$AA162,IF($AA162='Control Panel'!$F$41,$AA162,"Error -- Availability entered in an incorrect format"))))))))</f>
        <v>N</v>
      </c>
    </row>
    <row r="163" spans="1:28" s="15" customFormat="1" x14ac:dyDescent="0.25">
      <c r="A163" s="7">
        <v>151</v>
      </c>
      <c r="B163" s="6"/>
      <c r="C163" s="12"/>
      <c r="D163" s="8"/>
      <c r="E163" s="12"/>
      <c r="F163" s="216" t="str">
        <f t="shared" si="4"/>
        <v>N/A</v>
      </c>
      <c r="G163" s="6"/>
      <c r="AA163" s="15" t="str">
        <f t="shared" si="5"/>
        <v/>
      </c>
      <c r="AB163" s="15" t="str">
        <f>IF(LEN($AA163)=0,"N",IF(LEN($AA163)&gt;1,"Error -- Availability entered in an incorrect format",IF($AA163='Control Panel'!$F$36,$AA163,IF($AA163='Control Panel'!$F$37,$AA163,IF($AA163='Control Panel'!$F$38,$AA163,IF($AA163='Control Panel'!$F$39,$AA163,IF($AA163='Control Panel'!$F$40,$AA163,IF($AA163='Control Panel'!$F$41,$AA163,"Error -- Availability entered in an incorrect format"))))))))</f>
        <v>N</v>
      </c>
    </row>
    <row r="164" spans="1:28" s="15" customFormat="1" x14ac:dyDescent="0.25">
      <c r="A164" s="7">
        <v>152</v>
      </c>
      <c r="B164" s="6"/>
      <c r="C164" s="12"/>
      <c r="D164" s="8"/>
      <c r="E164" s="12"/>
      <c r="F164" s="216" t="str">
        <f t="shared" si="4"/>
        <v>N/A</v>
      </c>
      <c r="G164" s="6"/>
      <c r="AA164" s="15" t="str">
        <f t="shared" si="5"/>
        <v/>
      </c>
      <c r="AB164" s="15" t="str">
        <f>IF(LEN($AA164)=0,"N",IF(LEN($AA164)&gt;1,"Error -- Availability entered in an incorrect format",IF($AA164='Control Panel'!$F$36,$AA164,IF($AA164='Control Panel'!$F$37,$AA164,IF($AA164='Control Panel'!$F$38,$AA164,IF($AA164='Control Panel'!$F$39,$AA164,IF($AA164='Control Panel'!$F$40,$AA164,IF($AA164='Control Panel'!$F$41,$AA164,"Error -- Availability entered in an incorrect format"))))))))</f>
        <v>N</v>
      </c>
    </row>
    <row r="165" spans="1:28" s="15" customFormat="1" x14ac:dyDescent="0.25">
      <c r="A165" s="7">
        <v>153</v>
      </c>
      <c r="B165" s="6"/>
      <c r="C165" s="12"/>
      <c r="D165" s="8"/>
      <c r="E165" s="12"/>
      <c r="F165" s="216" t="str">
        <f t="shared" si="4"/>
        <v>N/A</v>
      </c>
      <c r="G165" s="6"/>
      <c r="AA165" s="15" t="str">
        <f t="shared" si="5"/>
        <v/>
      </c>
      <c r="AB165" s="15" t="str">
        <f>IF(LEN($AA165)=0,"N",IF(LEN($AA165)&gt;1,"Error -- Availability entered in an incorrect format",IF($AA165='Control Panel'!$F$36,$AA165,IF($AA165='Control Panel'!$F$37,$AA165,IF($AA165='Control Panel'!$F$38,$AA165,IF($AA165='Control Panel'!$F$39,$AA165,IF($AA165='Control Panel'!$F$40,$AA165,IF($AA165='Control Panel'!$F$41,$AA165,"Error -- Availability entered in an incorrect format"))))))))</f>
        <v>N</v>
      </c>
    </row>
    <row r="166" spans="1:28" s="15" customFormat="1" x14ac:dyDescent="0.25">
      <c r="A166" s="7">
        <v>154</v>
      </c>
      <c r="B166" s="6"/>
      <c r="C166" s="12"/>
      <c r="D166" s="8"/>
      <c r="E166" s="12"/>
      <c r="F166" s="216" t="str">
        <f t="shared" si="4"/>
        <v>N/A</v>
      </c>
      <c r="G166" s="6"/>
      <c r="AA166" s="15" t="str">
        <f t="shared" si="5"/>
        <v/>
      </c>
      <c r="AB166" s="15" t="str">
        <f>IF(LEN($AA166)=0,"N",IF(LEN($AA166)&gt;1,"Error -- Availability entered in an incorrect format",IF($AA166='Control Panel'!$F$36,$AA166,IF($AA166='Control Panel'!$F$37,$AA166,IF($AA166='Control Panel'!$F$38,$AA166,IF($AA166='Control Panel'!$F$39,$AA166,IF($AA166='Control Panel'!$F$40,$AA166,IF($AA166='Control Panel'!$F$41,$AA166,"Error -- Availability entered in an incorrect format"))))))))</f>
        <v>N</v>
      </c>
    </row>
    <row r="167" spans="1:28" s="15" customFormat="1" x14ac:dyDescent="0.25">
      <c r="A167" s="7">
        <v>155</v>
      </c>
      <c r="B167" s="6"/>
      <c r="C167" s="12"/>
      <c r="D167" s="8"/>
      <c r="E167" s="12"/>
      <c r="F167" s="216" t="str">
        <f t="shared" si="4"/>
        <v>N/A</v>
      </c>
      <c r="G167" s="6"/>
      <c r="AA167" s="15" t="str">
        <f t="shared" si="5"/>
        <v/>
      </c>
      <c r="AB167" s="15" t="str">
        <f>IF(LEN($AA167)=0,"N",IF(LEN($AA167)&gt;1,"Error -- Availability entered in an incorrect format",IF($AA167='Control Panel'!$F$36,$AA167,IF($AA167='Control Panel'!$F$37,$AA167,IF($AA167='Control Panel'!$F$38,$AA167,IF($AA167='Control Panel'!$F$39,$AA167,IF($AA167='Control Panel'!$F$40,$AA167,IF($AA167='Control Panel'!$F$41,$AA167,"Error -- Availability entered in an incorrect format"))))))))</f>
        <v>N</v>
      </c>
    </row>
    <row r="168" spans="1:28" s="15" customFormat="1" x14ac:dyDescent="0.25">
      <c r="A168" s="7">
        <v>156</v>
      </c>
      <c r="B168" s="6"/>
      <c r="C168" s="12"/>
      <c r="D168" s="8"/>
      <c r="E168" s="12"/>
      <c r="F168" s="216" t="str">
        <f t="shared" si="4"/>
        <v>N/A</v>
      </c>
      <c r="G168" s="6"/>
      <c r="AA168" s="15" t="str">
        <f t="shared" si="5"/>
        <v/>
      </c>
      <c r="AB168" s="15" t="str">
        <f>IF(LEN($AA168)=0,"N",IF(LEN($AA168)&gt;1,"Error -- Availability entered in an incorrect format",IF($AA168='Control Panel'!$F$36,$AA168,IF($AA168='Control Panel'!$F$37,$AA168,IF($AA168='Control Panel'!$F$38,$AA168,IF($AA168='Control Panel'!$F$39,$AA168,IF($AA168='Control Panel'!$F$40,$AA168,IF($AA168='Control Panel'!$F$41,$AA168,"Error -- Availability entered in an incorrect format"))))))))</f>
        <v>N</v>
      </c>
    </row>
    <row r="169" spans="1:28" s="15" customFormat="1" x14ac:dyDescent="0.25">
      <c r="A169" s="7">
        <v>157</v>
      </c>
      <c r="B169" s="6"/>
      <c r="C169" s="12"/>
      <c r="D169" s="8"/>
      <c r="E169" s="12"/>
      <c r="F169" s="216" t="str">
        <f t="shared" si="4"/>
        <v>N/A</v>
      </c>
      <c r="G169" s="6"/>
      <c r="AA169" s="15" t="str">
        <f t="shared" si="5"/>
        <v/>
      </c>
      <c r="AB169" s="15" t="str">
        <f>IF(LEN($AA169)=0,"N",IF(LEN($AA169)&gt;1,"Error -- Availability entered in an incorrect format",IF($AA169='Control Panel'!$F$36,$AA169,IF($AA169='Control Panel'!$F$37,$AA169,IF($AA169='Control Panel'!$F$38,$AA169,IF($AA169='Control Panel'!$F$39,$AA169,IF($AA169='Control Panel'!$F$40,$AA169,IF($AA169='Control Panel'!$F$41,$AA169,"Error -- Availability entered in an incorrect format"))))))))</f>
        <v>N</v>
      </c>
    </row>
    <row r="170" spans="1:28" s="15" customFormat="1" x14ac:dyDescent="0.25">
      <c r="A170" s="7">
        <v>158</v>
      </c>
      <c r="B170" s="6"/>
      <c r="C170" s="12"/>
      <c r="D170" s="8"/>
      <c r="E170" s="12"/>
      <c r="F170" s="216" t="str">
        <f t="shared" si="4"/>
        <v>N/A</v>
      </c>
      <c r="G170" s="6"/>
      <c r="AA170" s="15" t="str">
        <f t="shared" si="5"/>
        <v/>
      </c>
      <c r="AB170" s="15" t="str">
        <f>IF(LEN($AA170)=0,"N",IF(LEN($AA170)&gt;1,"Error -- Availability entered in an incorrect format",IF($AA170='Control Panel'!$F$36,$AA170,IF($AA170='Control Panel'!$F$37,$AA170,IF($AA170='Control Panel'!$F$38,$AA170,IF($AA170='Control Panel'!$F$39,$AA170,IF($AA170='Control Panel'!$F$40,$AA170,IF($AA170='Control Panel'!$F$41,$AA170,"Error -- Availability entered in an incorrect format"))))))))</f>
        <v>N</v>
      </c>
    </row>
    <row r="171" spans="1:28" s="15" customFormat="1" x14ac:dyDescent="0.25">
      <c r="A171" s="7">
        <v>159</v>
      </c>
      <c r="B171" s="6"/>
      <c r="C171" s="12"/>
      <c r="D171" s="8"/>
      <c r="E171" s="12"/>
      <c r="F171" s="216" t="str">
        <f t="shared" si="4"/>
        <v>N/A</v>
      </c>
      <c r="G171" s="6"/>
      <c r="AA171" s="15" t="str">
        <f t="shared" si="5"/>
        <v/>
      </c>
      <c r="AB171" s="15" t="str">
        <f>IF(LEN($AA171)=0,"N",IF(LEN($AA171)&gt;1,"Error -- Availability entered in an incorrect format",IF($AA171='Control Panel'!$F$36,$AA171,IF($AA171='Control Panel'!$F$37,$AA171,IF($AA171='Control Panel'!$F$38,$AA171,IF($AA171='Control Panel'!$F$39,$AA171,IF($AA171='Control Panel'!$F$40,$AA171,IF($AA171='Control Panel'!$F$41,$AA171,"Error -- Availability entered in an incorrect format"))))))))</f>
        <v>N</v>
      </c>
    </row>
    <row r="172" spans="1:28" s="15" customFormat="1" x14ac:dyDescent="0.25">
      <c r="A172" s="7">
        <v>160</v>
      </c>
      <c r="B172" s="6"/>
      <c r="C172" s="12"/>
      <c r="D172" s="8"/>
      <c r="E172" s="12"/>
      <c r="F172" s="216" t="str">
        <f t="shared" si="4"/>
        <v>N/A</v>
      </c>
      <c r="G172" s="6"/>
      <c r="AA172" s="15" t="str">
        <f t="shared" si="5"/>
        <v/>
      </c>
      <c r="AB172" s="15" t="str">
        <f>IF(LEN($AA172)=0,"N",IF(LEN($AA172)&gt;1,"Error -- Availability entered in an incorrect format",IF($AA172='Control Panel'!$F$36,$AA172,IF($AA172='Control Panel'!$F$37,$AA172,IF($AA172='Control Panel'!$F$38,$AA172,IF($AA172='Control Panel'!$F$39,$AA172,IF($AA172='Control Panel'!$F$40,$AA172,IF($AA172='Control Panel'!$F$41,$AA172,"Error -- Availability entered in an incorrect format"))))))))</f>
        <v>N</v>
      </c>
    </row>
    <row r="173" spans="1:28" s="15" customFormat="1" x14ac:dyDescent="0.25">
      <c r="A173" s="7">
        <v>161</v>
      </c>
      <c r="B173" s="6"/>
      <c r="C173" s="12"/>
      <c r="D173" s="8"/>
      <c r="E173" s="12"/>
      <c r="F173" s="216" t="str">
        <f t="shared" si="4"/>
        <v>N/A</v>
      </c>
      <c r="G173" s="6"/>
      <c r="AA173" s="15" t="str">
        <f t="shared" si="5"/>
        <v/>
      </c>
      <c r="AB173" s="15" t="str">
        <f>IF(LEN($AA173)=0,"N",IF(LEN($AA173)&gt;1,"Error -- Availability entered in an incorrect format",IF($AA173='Control Panel'!$F$36,$AA173,IF($AA173='Control Panel'!$F$37,$AA173,IF($AA173='Control Panel'!$F$38,$AA173,IF($AA173='Control Panel'!$F$39,$AA173,IF($AA173='Control Panel'!$F$40,$AA173,IF($AA173='Control Panel'!$F$41,$AA173,"Error -- Availability entered in an incorrect format"))))))))</f>
        <v>N</v>
      </c>
    </row>
    <row r="174" spans="1:28" s="15" customFormat="1" x14ac:dyDescent="0.25">
      <c r="A174" s="7">
        <v>162</v>
      </c>
      <c r="B174" s="6"/>
      <c r="C174" s="12"/>
      <c r="D174" s="8"/>
      <c r="E174" s="12"/>
      <c r="F174" s="216" t="str">
        <f t="shared" si="4"/>
        <v>N/A</v>
      </c>
      <c r="G174" s="6"/>
      <c r="AA174" s="15" t="str">
        <f t="shared" si="5"/>
        <v/>
      </c>
      <c r="AB174" s="15" t="str">
        <f>IF(LEN($AA174)=0,"N",IF(LEN($AA174)&gt;1,"Error -- Availability entered in an incorrect format",IF($AA174='Control Panel'!$F$36,$AA174,IF($AA174='Control Panel'!$F$37,$AA174,IF($AA174='Control Panel'!$F$38,$AA174,IF($AA174='Control Panel'!$F$39,$AA174,IF($AA174='Control Panel'!$F$40,$AA174,IF($AA174='Control Panel'!$F$41,$AA174,"Error -- Availability entered in an incorrect format"))))))))</f>
        <v>N</v>
      </c>
    </row>
    <row r="175" spans="1:28" s="15" customFormat="1" x14ac:dyDescent="0.25">
      <c r="A175" s="7">
        <v>163</v>
      </c>
      <c r="B175" s="6"/>
      <c r="C175" s="12"/>
      <c r="D175" s="8"/>
      <c r="E175" s="12"/>
      <c r="F175" s="216" t="str">
        <f t="shared" si="4"/>
        <v>N/A</v>
      </c>
      <c r="G175" s="6"/>
      <c r="AA175" s="15" t="str">
        <f t="shared" si="5"/>
        <v/>
      </c>
      <c r="AB175" s="15" t="str">
        <f>IF(LEN($AA175)=0,"N",IF(LEN($AA175)&gt;1,"Error -- Availability entered in an incorrect format",IF($AA175='Control Panel'!$F$36,$AA175,IF($AA175='Control Panel'!$F$37,$AA175,IF($AA175='Control Panel'!$F$38,$AA175,IF($AA175='Control Panel'!$F$39,$AA175,IF($AA175='Control Panel'!$F$40,$AA175,IF($AA175='Control Panel'!$F$41,$AA175,"Error -- Availability entered in an incorrect format"))))))))</f>
        <v>N</v>
      </c>
    </row>
    <row r="176" spans="1:28" s="15" customFormat="1" x14ac:dyDescent="0.25">
      <c r="A176" s="7">
        <v>164</v>
      </c>
      <c r="B176" s="6"/>
      <c r="C176" s="12"/>
      <c r="D176" s="8"/>
      <c r="E176" s="12"/>
      <c r="F176" s="216" t="str">
        <f t="shared" si="4"/>
        <v>N/A</v>
      </c>
      <c r="G176" s="6"/>
      <c r="AA176" s="15" t="str">
        <f t="shared" si="5"/>
        <v/>
      </c>
      <c r="AB176" s="15" t="str">
        <f>IF(LEN($AA176)=0,"N",IF(LEN($AA176)&gt;1,"Error -- Availability entered in an incorrect format",IF($AA176='Control Panel'!$F$36,$AA176,IF($AA176='Control Panel'!$F$37,$AA176,IF($AA176='Control Panel'!$F$38,$AA176,IF($AA176='Control Panel'!$F$39,$AA176,IF($AA176='Control Panel'!$F$40,$AA176,IF($AA176='Control Panel'!$F$41,$AA176,"Error -- Availability entered in an incorrect format"))))))))</f>
        <v>N</v>
      </c>
    </row>
    <row r="177" spans="1:28" s="15" customFormat="1" x14ac:dyDescent="0.25">
      <c r="A177" s="7">
        <v>165</v>
      </c>
      <c r="B177" s="6"/>
      <c r="C177" s="12"/>
      <c r="D177" s="8"/>
      <c r="E177" s="12"/>
      <c r="F177" s="216" t="str">
        <f t="shared" si="4"/>
        <v>N/A</v>
      </c>
      <c r="G177" s="6"/>
      <c r="AA177" s="15" t="str">
        <f t="shared" si="5"/>
        <v/>
      </c>
      <c r="AB177" s="15" t="str">
        <f>IF(LEN($AA177)=0,"N",IF(LEN($AA177)&gt;1,"Error -- Availability entered in an incorrect format",IF($AA177='Control Panel'!$F$36,$AA177,IF($AA177='Control Panel'!$F$37,$AA177,IF($AA177='Control Panel'!$F$38,$AA177,IF($AA177='Control Panel'!$F$39,$AA177,IF($AA177='Control Panel'!$F$40,$AA177,IF($AA177='Control Panel'!$F$41,$AA177,"Error -- Availability entered in an incorrect format"))))))))</f>
        <v>N</v>
      </c>
    </row>
    <row r="178" spans="1:28" s="15" customFormat="1" x14ac:dyDescent="0.25">
      <c r="A178" s="7">
        <v>166</v>
      </c>
      <c r="B178" s="6"/>
      <c r="C178" s="12"/>
      <c r="D178" s="8"/>
      <c r="E178" s="12"/>
      <c r="F178" s="216" t="str">
        <f t="shared" si="4"/>
        <v>N/A</v>
      </c>
      <c r="G178" s="6"/>
      <c r="AA178" s="15" t="str">
        <f t="shared" si="5"/>
        <v/>
      </c>
      <c r="AB178" s="15" t="str">
        <f>IF(LEN($AA178)=0,"N",IF(LEN($AA178)&gt;1,"Error -- Availability entered in an incorrect format",IF($AA178='Control Panel'!$F$36,$AA178,IF($AA178='Control Panel'!$F$37,$AA178,IF($AA178='Control Panel'!$F$38,$AA178,IF($AA178='Control Panel'!$F$39,$AA178,IF($AA178='Control Panel'!$F$40,$AA178,IF($AA178='Control Panel'!$F$41,$AA178,"Error -- Availability entered in an incorrect format"))))))))</f>
        <v>N</v>
      </c>
    </row>
    <row r="179" spans="1:28" s="15" customFormat="1" x14ac:dyDescent="0.25">
      <c r="A179" s="7">
        <v>167</v>
      </c>
      <c r="B179" s="6"/>
      <c r="C179" s="12"/>
      <c r="D179" s="8"/>
      <c r="E179" s="12"/>
      <c r="F179" s="216" t="str">
        <f t="shared" si="4"/>
        <v>N/A</v>
      </c>
      <c r="G179" s="6"/>
      <c r="AA179" s="15" t="str">
        <f t="shared" si="5"/>
        <v/>
      </c>
      <c r="AB179" s="15" t="str">
        <f>IF(LEN($AA179)=0,"N",IF(LEN($AA179)&gt;1,"Error -- Availability entered in an incorrect format",IF($AA179='Control Panel'!$F$36,$AA179,IF($AA179='Control Panel'!$F$37,$AA179,IF($AA179='Control Panel'!$F$38,$AA179,IF($AA179='Control Panel'!$F$39,$AA179,IF($AA179='Control Panel'!$F$40,$AA179,IF($AA179='Control Panel'!$F$41,$AA179,"Error -- Availability entered in an incorrect format"))))))))</f>
        <v>N</v>
      </c>
    </row>
    <row r="180" spans="1:28" s="15" customFormat="1" x14ac:dyDescent="0.25">
      <c r="A180" s="7">
        <v>168</v>
      </c>
      <c r="B180" s="6"/>
      <c r="C180" s="12"/>
      <c r="D180" s="8"/>
      <c r="E180" s="12"/>
      <c r="F180" s="216" t="str">
        <f t="shared" si="4"/>
        <v>N/A</v>
      </c>
      <c r="G180" s="6"/>
      <c r="AA180" s="15" t="str">
        <f t="shared" si="5"/>
        <v/>
      </c>
      <c r="AB180" s="15" t="str">
        <f>IF(LEN($AA180)=0,"N",IF(LEN($AA180)&gt;1,"Error -- Availability entered in an incorrect format",IF($AA180='Control Panel'!$F$36,$AA180,IF($AA180='Control Panel'!$F$37,$AA180,IF($AA180='Control Panel'!$F$38,$AA180,IF($AA180='Control Panel'!$F$39,$AA180,IF($AA180='Control Panel'!$F$40,$AA180,IF($AA180='Control Panel'!$F$41,$AA180,"Error -- Availability entered in an incorrect format"))))))))</f>
        <v>N</v>
      </c>
    </row>
    <row r="181" spans="1:28" s="15" customFormat="1" x14ac:dyDescent="0.25">
      <c r="A181" s="7">
        <v>169</v>
      </c>
      <c r="B181" s="6"/>
      <c r="C181" s="12"/>
      <c r="D181" s="8"/>
      <c r="E181" s="12"/>
      <c r="F181" s="216" t="str">
        <f t="shared" si="4"/>
        <v>N/A</v>
      </c>
      <c r="G181" s="6"/>
      <c r="AA181" s="15" t="str">
        <f t="shared" si="5"/>
        <v/>
      </c>
      <c r="AB181" s="15" t="str">
        <f>IF(LEN($AA181)=0,"N",IF(LEN($AA181)&gt;1,"Error -- Availability entered in an incorrect format",IF($AA181='Control Panel'!$F$36,$AA181,IF($AA181='Control Panel'!$F$37,$AA181,IF($AA181='Control Panel'!$F$38,$AA181,IF($AA181='Control Panel'!$F$39,$AA181,IF($AA181='Control Panel'!$F$40,$AA181,IF($AA181='Control Panel'!$F$41,$AA181,"Error -- Availability entered in an incorrect format"))))))))</f>
        <v>N</v>
      </c>
    </row>
    <row r="182" spans="1:28" s="15" customFormat="1" x14ac:dyDescent="0.25">
      <c r="A182" s="7">
        <v>170</v>
      </c>
      <c r="B182" s="6"/>
      <c r="C182" s="12"/>
      <c r="D182" s="8"/>
      <c r="E182" s="12"/>
      <c r="F182" s="216" t="str">
        <f t="shared" si="4"/>
        <v>N/A</v>
      </c>
      <c r="G182" s="6"/>
      <c r="AA182" s="15" t="str">
        <f t="shared" si="5"/>
        <v/>
      </c>
      <c r="AB182" s="15" t="str">
        <f>IF(LEN($AA182)=0,"N",IF(LEN($AA182)&gt;1,"Error -- Availability entered in an incorrect format",IF($AA182='Control Panel'!$F$36,$AA182,IF($AA182='Control Panel'!$F$37,$AA182,IF($AA182='Control Panel'!$F$38,$AA182,IF($AA182='Control Panel'!$F$39,$AA182,IF($AA182='Control Panel'!$F$40,$AA182,IF($AA182='Control Panel'!$F$41,$AA182,"Error -- Availability entered in an incorrect format"))))))))</f>
        <v>N</v>
      </c>
    </row>
    <row r="183" spans="1:28" s="15" customFormat="1" x14ac:dyDescent="0.25">
      <c r="A183" s="7">
        <v>171</v>
      </c>
      <c r="B183" s="6"/>
      <c r="C183" s="12"/>
      <c r="D183" s="8"/>
      <c r="E183" s="12"/>
      <c r="F183" s="216" t="str">
        <f t="shared" si="4"/>
        <v>N/A</v>
      </c>
      <c r="G183" s="6"/>
      <c r="AA183" s="15" t="str">
        <f t="shared" si="5"/>
        <v/>
      </c>
      <c r="AB183" s="15" t="str">
        <f>IF(LEN($AA183)=0,"N",IF(LEN($AA183)&gt;1,"Error -- Availability entered in an incorrect format",IF($AA183='Control Panel'!$F$36,$AA183,IF($AA183='Control Panel'!$F$37,$AA183,IF($AA183='Control Panel'!$F$38,$AA183,IF($AA183='Control Panel'!$F$39,$AA183,IF($AA183='Control Panel'!$F$40,$AA183,IF($AA183='Control Panel'!$F$41,$AA183,"Error -- Availability entered in an incorrect format"))))))))</f>
        <v>N</v>
      </c>
    </row>
    <row r="184" spans="1:28" s="15" customFormat="1" x14ac:dyDescent="0.25">
      <c r="A184" s="7">
        <v>172</v>
      </c>
      <c r="B184" s="6"/>
      <c r="C184" s="12"/>
      <c r="D184" s="8"/>
      <c r="E184" s="12"/>
      <c r="F184" s="216" t="str">
        <f t="shared" si="4"/>
        <v>N/A</v>
      </c>
      <c r="G184" s="6"/>
      <c r="AA184" s="15" t="str">
        <f t="shared" si="5"/>
        <v/>
      </c>
      <c r="AB184" s="15" t="str">
        <f>IF(LEN($AA184)=0,"N",IF(LEN($AA184)&gt;1,"Error -- Availability entered in an incorrect format",IF($AA184='Control Panel'!$F$36,$AA184,IF($AA184='Control Panel'!$F$37,$AA184,IF($AA184='Control Panel'!$F$38,$AA184,IF($AA184='Control Panel'!$F$39,$AA184,IF($AA184='Control Panel'!$F$40,$AA184,IF($AA184='Control Panel'!$F$41,$AA184,"Error -- Availability entered in an incorrect format"))))))))</f>
        <v>N</v>
      </c>
    </row>
    <row r="185" spans="1:28" s="15" customFormat="1" x14ac:dyDescent="0.25">
      <c r="A185" s="7">
        <v>173</v>
      </c>
      <c r="B185" s="6"/>
      <c r="C185" s="12"/>
      <c r="D185" s="8"/>
      <c r="E185" s="12"/>
      <c r="F185" s="216" t="str">
        <f t="shared" si="4"/>
        <v>N/A</v>
      </c>
      <c r="G185" s="6"/>
      <c r="AA185" s="15" t="str">
        <f t="shared" si="5"/>
        <v/>
      </c>
      <c r="AB185" s="15" t="str">
        <f>IF(LEN($AA185)=0,"N",IF(LEN($AA185)&gt;1,"Error -- Availability entered in an incorrect format",IF($AA185='Control Panel'!$F$36,$AA185,IF($AA185='Control Panel'!$F$37,$AA185,IF($AA185='Control Panel'!$F$38,$AA185,IF($AA185='Control Panel'!$F$39,$AA185,IF($AA185='Control Panel'!$F$40,$AA185,IF($AA185='Control Panel'!$F$41,$AA185,"Error -- Availability entered in an incorrect format"))))))))</f>
        <v>N</v>
      </c>
    </row>
    <row r="186" spans="1:28" s="15" customFormat="1" x14ac:dyDescent="0.25">
      <c r="A186" s="7">
        <v>174</v>
      </c>
      <c r="B186" s="6"/>
      <c r="C186" s="12"/>
      <c r="D186" s="8"/>
      <c r="E186" s="12"/>
      <c r="F186" s="216" t="str">
        <f t="shared" si="4"/>
        <v>N/A</v>
      </c>
      <c r="G186" s="6"/>
      <c r="AA186" s="15" t="str">
        <f t="shared" si="5"/>
        <v/>
      </c>
      <c r="AB186" s="15" t="str">
        <f>IF(LEN($AA186)=0,"N",IF(LEN($AA186)&gt;1,"Error -- Availability entered in an incorrect format",IF($AA186='Control Panel'!$F$36,$AA186,IF($AA186='Control Panel'!$F$37,$AA186,IF($AA186='Control Panel'!$F$38,$AA186,IF($AA186='Control Panel'!$F$39,$AA186,IF($AA186='Control Panel'!$F$40,$AA186,IF($AA186='Control Panel'!$F$41,$AA186,"Error -- Availability entered in an incorrect format"))))))))</f>
        <v>N</v>
      </c>
    </row>
    <row r="187" spans="1:28" s="15" customFormat="1" x14ac:dyDescent="0.25">
      <c r="A187" s="7">
        <v>175</v>
      </c>
      <c r="B187" s="6"/>
      <c r="C187" s="12"/>
      <c r="D187" s="8"/>
      <c r="E187" s="12"/>
      <c r="F187" s="216" t="str">
        <f t="shared" si="4"/>
        <v>N/A</v>
      </c>
      <c r="G187" s="6"/>
      <c r="AA187" s="15" t="str">
        <f t="shared" si="5"/>
        <v/>
      </c>
      <c r="AB187" s="15" t="str">
        <f>IF(LEN($AA187)=0,"N",IF(LEN($AA187)&gt;1,"Error -- Availability entered in an incorrect format",IF($AA187='Control Panel'!$F$36,$AA187,IF($AA187='Control Panel'!$F$37,$AA187,IF($AA187='Control Panel'!$F$38,$AA187,IF($AA187='Control Panel'!$F$39,$AA187,IF($AA187='Control Panel'!$F$40,$AA187,IF($AA187='Control Panel'!$F$41,$AA187,"Error -- Availability entered in an incorrect format"))))))))</f>
        <v>N</v>
      </c>
    </row>
    <row r="188" spans="1:28" s="15" customFormat="1" x14ac:dyDescent="0.25">
      <c r="A188" s="7">
        <v>176</v>
      </c>
      <c r="B188" s="6"/>
      <c r="C188" s="12"/>
      <c r="D188" s="8"/>
      <c r="E188" s="12"/>
      <c r="F188" s="216" t="str">
        <f t="shared" si="4"/>
        <v>N/A</v>
      </c>
      <c r="G188" s="6"/>
      <c r="AA188" s="15" t="str">
        <f t="shared" si="5"/>
        <v/>
      </c>
      <c r="AB188" s="15" t="str">
        <f>IF(LEN($AA188)=0,"N",IF(LEN($AA188)&gt;1,"Error -- Availability entered in an incorrect format",IF($AA188='Control Panel'!$F$36,$AA188,IF($AA188='Control Panel'!$F$37,$AA188,IF($AA188='Control Panel'!$F$38,$AA188,IF($AA188='Control Panel'!$F$39,$AA188,IF($AA188='Control Panel'!$F$40,$AA188,IF($AA188='Control Panel'!$F$41,$AA188,"Error -- Availability entered in an incorrect format"))))))))</f>
        <v>N</v>
      </c>
    </row>
    <row r="189" spans="1:28" s="15" customFormat="1" x14ac:dyDescent="0.25">
      <c r="A189" s="7">
        <v>177</v>
      </c>
      <c r="B189" s="6"/>
      <c r="C189" s="12"/>
      <c r="D189" s="8"/>
      <c r="E189" s="12"/>
      <c r="F189" s="216" t="str">
        <f t="shared" si="4"/>
        <v>N/A</v>
      </c>
      <c r="G189" s="6"/>
      <c r="AA189" s="15" t="str">
        <f t="shared" si="5"/>
        <v/>
      </c>
      <c r="AB189" s="15" t="str">
        <f>IF(LEN($AA189)=0,"N",IF(LEN($AA189)&gt;1,"Error -- Availability entered in an incorrect format",IF($AA189='Control Panel'!$F$36,$AA189,IF($AA189='Control Panel'!$F$37,$AA189,IF($AA189='Control Panel'!$F$38,$AA189,IF($AA189='Control Panel'!$F$39,$AA189,IF($AA189='Control Panel'!$F$40,$AA189,IF($AA189='Control Panel'!$F$41,$AA189,"Error -- Availability entered in an incorrect format"))))))))</f>
        <v>N</v>
      </c>
    </row>
    <row r="190" spans="1:28" s="15" customFormat="1" x14ac:dyDescent="0.25">
      <c r="A190" s="7">
        <v>178</v>
      </c>
      <c r="B190" s="6"/>
      <c r="C190" s="12"/>
      <c r="D190" s="8"/>
      <c r="E190" s="12"/>
      <c r="F190" s="216" t="str">
        <f t="shared" si="4"/>
        <v>N/A</v>
      </c>
      <c r="G190" s="6"/>
      <c r="AA190" s="15" t="str">
        <f t="shared" si="5"/>
        <v/>
      </c>
      <c r="AB190" s="15" t="str">
        <f>IF(LEN($AA190)=0,"N",IF(LEN($AA190)&gt;1,"Error -- Availability entered in an incorrect format",IF($AA190='Control Panel'!$F$36,$AA190,IF($AA190='Control Panel'!$F$37,$AA190,IF($AA190='Control Panel'!$F$38,$AA190,IF($AA190='Control Panel'!$F$39,$AA190,IF($AA190='Control Panel'!$F$40,$AA190,IF($AA190='Control Panel'!$F$41,$AA190,"Error -- Availability entered in an incorrect format"))))))))</f>
        <v>N</v>
      </c>
    </row>
    <row r="191" spans="1:28" s="15" customFormat="1" x14ac:dyDescent="0.25">
      <c r="A191" s="7">
        <v>179</v>
      </c>
      <c r="B191" s="6"/>
      <c r="C191" s="12"/>
      <c r="D191" s="8"/>
      <c r="E191" s="12"/>
      <c r="F191" s="216" t="str">
        <f t="shared" si="4"/>
        <v>N/A</v>
      </c>
      <c r="G191" s="6"/>
      <c r="AA191" s="15" t="str">
        <f t="shared" si="5"/>
        <v/>
      </c>
      <c r="AB191" s="15" t="str">
        <f>IF(LEN($AA191)=0,"N",IF(LEN($AA191)&gt;1,"Error -- Availability entered in an incorrect format",IF($AA191='Control Panel'!$F$36,$AA191,IF($AA191='Control Panel'!$F$37,$AA191,IF($AA191='Control Panel'!$F$38,$AA191,IF($AA191='Control Panel'!$F$39,$AA191,IF($AA191='Control Panel'!$F$40,$AA191,IF($AA191='Control Panel'!$F$41,$AA191,"Error -- Availability entered in an incorrect format"))))))))</f>
        <v>N</v>
      </c>
    </row>
    <row r="192" spans="1:28" s="15" customFormat="1" x14ac:dyDescent="0.25">
      <c r="A192" s="7">
        <v>180</v>
      </c>
      <c r="B192" s="6"/>
      <c r="C192" s="12"/>
      <c r="D192" s="8"/>
      <c r="E192" s="12"/>
      <c r="F192" s="216" t="str">
        <f t="shared" si="4"/>
        <v>N/A</v>
      </c>
      <c r="G192" s="6"/>
      <c r="AA192" s="15" t="str">
        <f t="shared" si="5"/>
        <v/>
      </c>
      <c r="AB192" s="15" t="str">
        <f>IF(LEN($AA192)=0,"N",IF(LEN($AA192)&gt;1,"Error -- Availability entered in an incorrect format",IF($AA192='Control Panel'!$F$36,$AA192,IF($AA192='Control Panel'!$F$37,$AA192,IF($AA192='Control Panel'!$F$38,$AA192,IF($AA192='Control Panel'!$F$39,$AA192,IF($AA192='Control Panel'!$F$40,$AA192,IF($AA192='Control Panel'!$F$41,$AA192,"Error -- Availability entered in an incorrect format"))))))))</f>
        <v>N</v>
      </c>
    </row>
    <row r="193" spans="1:28" s="15" customFormat="1" x14ac:dyDescent="0.25">
      <c r="A193" s="7">
        <v>181</v>
      </c>
      <c r="B193" s="6"/>
      <c r="C193" s="12"/>
      <c r="D193" s="8"/>
      <c r="E193" s="12"/>
      <c r="F193" s="216" t="str">
        <f t="shared" si="4"/>
        <v>N/A</v>
      </c>
      <c r="G193" s="6"/>
      <c r="AA193" s="15" t="str">
        <f t="shared" si="5"/>
        <v/>
      </c>
      <c r="AB193" s="15" t="str">
        <f>IF(LEN($AA193)=0,"N",IF(LEN($AA193)&gt;1,"Error -- Availability entered in an incorrect format",IF($AA193='Control Panel'!$F$36,$AA193,IF($AA193='Control Panel'!$F$37,$AA193,IF($AA193='Control Panel'!$F$38,$AA193,IF($AA193='Control Panel'!$F$39,$AA193,IF($AA193='Control Panel'!$F$40,$AA193,IF($AA193='Control Panel'!$F$41,$AA193,"Error -- Availability entered in an incorrect format"))))))))</f>
        <v>N</v>
      </c>
    </row>
    <row r="194" spans="1:28" s="15" customFormat="1" x14ac:dyDescent="0.25">
      <c r="A194" s="7">
        <v>182</v>
      </c>
      <c r="B194" s="6"/>
      <c r="C194" s="12"/>
      <c r="D194" s="8"/>
      <c r="E194" s="12"/>
      <c r="F194" s="216" t="str">
        <f t="shared" si="4"/>
        <v>N/A</v>
      </c>
      <c r="G194" s="6"/>
      <c r="AA194" s="15" t="str">
        <f t="shared" si="5"/>
        <v/>
      </c>
      <c r="AB194" s="15" t="str">
        <f>IF(LEN($AA194)=0,"N",IF(LEN($AA194)&gt;1,"Error -- Availability entered in an incorrect format",IF($AA194='Control Panel'!$F$36,$AA194,IF($AA194='Control Panel'!$F$37,$AA194,IF($AA194='Control Panel'!$F$38,$AA194,IF($AA194='Control Panel'!$F$39,$AA194,IF($AA194='Control Panel'!$F$40,$AA194,IF($AA194='Control Panel'!$F$41,$AA194,"Error -- Availability entered in an incorrect format"))))))))</f>
        <v>N</v>
      </c>
    </row>
    <row r="195" spans="1:28" s="15" customFormat="1" x14ac:dyDescent="0.25">
      <c r="A195" s="7">
        <v>183</v>
      </c>
      <c r="B195" s="6"/>
      <c r="C195" s="12"/>
      <c r="D195" s="8"/>
      <c r="E195" s="12"/>
      <c r="F195" s="216" t="str">
        <f t="shared" si="4"/>
        <v>N/A</v>
      </c>
      <c r="G195" s="6"/>
      <c r="AA195" s="15" t="str">
        <f t="shared" si="5"/>
        <v/>
      </c>
      <c r="AB195" s="15" t="str">
        <f>IF(LEN($AA195)=0,"N",IF(LEN($AA195)&gt;1,"Error -- Availability entered in an incorrect format",IF($AA195='Control Panel'!$F$36,$AA195,IF($AA195='Control Panel'!$F$37,$AA195,IF($AA195='Control Panel'!$F$38,$AA195,IF($AA195='Control Panel'!$F$39,$AA195,IF($AA195='Control Panel'!$F$40,$AA195,IF($AA195='Control Panel'!$F$41,$AA195,"Error -- Availability entered in an incorrect format"))))))))</f>
        <v>N</v>
      </c>
    </row>
    <row r="196" spans="1:28" s="15" customFormat="1" x14ac:dyDescent="0.25">
      <c r="A196" s="7">
        <v>184</v>
      </c>
      <c r="B196" s="6"/>
      <c r="C196" s="12"/>
      <c r="D196" s="8"/>
      <c r="E196" s="12"/>
      <c r="F196" s="216" t="str">
        <f t="shared" si="4"/>
        <v>N/A</v>
      </c>
      <c r="G196" s="6"/>
      <c r="AA196" s="15" t="str">
        <f t="shared" si="5"/>
        <v/>
      </c>
      <c r="AB196" s="15" t="str">
        <f>IF(LEN($AA196)=0,"N",IF(LEN($AA196)&gt;1,"Error -- Availability entered in an incorrect format",IF($AA196='Control Panel'!$F$36,$AA196,IF($AA196='Control Panel'!$F$37,$AA196,IF($AA196='Control Panel'!$F$38,$AA196,IF($AA196='Control Panel'!$F$39,$AA196,IF($AA196='Control Panel'!$F$40,$AA196,IF($AA196='Control Panel'!$F$41,$AA196,"Error -- Availability entered in an incorrect format"))))))))</f>
        <v>N</v>
      </c>
    </row>
    <row r="197" spans="1:28" s="15" customFormat="1" x14ac:dyDescent="0.25">
      <c r="A197" s="7">
        <v>185</v>
      </c>
      <c r="B197" s="6"/>
      <c r="C197" s="12"/>
      <c r="D197" s="8"/>
      <c r="E197" s="12"/>
      <c r="F197" s="216" t="str">
        <f t="shared" si="4"/>
        <v>N/A</v>
      </c>
      <c r="G197" s="6"/>
      <c r="AA197" s="15" t="str">
        <f t="shared" si="5"/>
        <v/>
      </c>
      <c r="AB197" s="15" t="str">
        <f>IF(LEN($AA197)=0,"N",IF(LEN($AA197)&gt;1,"Error -- Availability entered in an incorrect format",IF($AA197='Control Panel'!$F$36,$AA197,IF($AA197='Control Panel'!$F$37,$AA197,IF($AA197='Control Panel'!$F$38,$AA197,IF($AA197='Control Panel'!$F$39,$AA197,IF($AA197='Control Panel'!$F$40,$AA197,IF($AA197='Control Panel'!$F$41,$AA197,"Error -- Availability entered in an incorrect format"))))))))</f>
        <v>N</v>
      </c>
    </row>
    <row r="198" spans="1:28" s="15" customFormat="1" x14ac:dyDescent="0.25">
      <c r="A198" s="7">
        <v>186</v>
      </c>
      <c r="B198" s="6"/>
      <c r="C198" s="12"/>
      <c r="D198" s="8"/>
      <c r="E198" s="12"/>
      <c r="F198" s="216" t="str">
        <f t="shared" si="4"/>
        <v>N/A</v>
      </c>
      <c r="G198" s="6"/>
      <c r="AA198" s="15" t="str">
        <f t="shared" si="5"/>
        <v/>
      </c>
      <c r="AB198" s="15" t="str">
        <f>IF(LEN($AA198)=0,"N",IF(LEN($AA198)&gt;1,"Error -- Availability entered in an incorrect format",IF($AA198='Control Panel'!$F$36,$AA198,IF($AA198='Control Panel'!$F$37,$AA198,IF($AA198='Control Panel'!$F$38,$AA198,IF($AA198='Control Panel'!$F$39,$AA198,IF($AA198='Control Panel'!$F$40,$AA198,IF($AA198='Control Panel'!$F$41,$AA198,"Error -- Availability entered in an incorrect format"))))))))</f>
        <v>N</v>
      </c>
    </row>
    <row r="199" spans="1:28" s="15" customFormat="1" x14ac:dyDescent="0.25">
      <c r="A199" s="7">
        <v>187</v>
      </c>
      <c r="B199" s="6"/>
      <c r="C199" s="12"/>
      <c r="D199" s="8"/>
      <c r="E199" s="12"/>
      <c r="F199" s="216" t="str">
        <f t="shared" si="4"/>
        <v>N/A</v>
      </c>
      <c r="G199" s="6"/>
      <c r="AA199" s="15" t="str">
        <f t="shared" si="5"/>
        <v/>
      </c>
      <c r="AB199" s="15" t="str">
        <f>IF(LEN($AA199)=0,"N",IF(LEN($AA199)&gt;1,"Error -- Availability entered in an incorrect format",IF($AA199='Control Panel'!$F$36,$AA199,IF($AA199='Control Panel'!$F$37,$AA199,IF($AA199='Control Panel'!$F$38,$AA199,IF($AA199='Control Panel'!$F$39,$AA199,IF($AA199='Control Panel'!$F$40,$AA199,IF($AA199='Control Panel'!$F$41,$AA199,"Error -- Availability entered in an incorrect format"))))))))</f>
        <v>N</v>
      </c>
    </row>
    <row r="200" spans="1:28" s="15" customFormat="1" x14ac:dyDescent="0.25">
      <c r="A200" s="7">
        <v>188</v>
      </c>
      <c r="B200" s="6"/>
      <c r="C200" s="12"/>
      <c r="D200" s="8"/>
      <c r="E200" s="12"/>
      <c r="F200" s="216" t="str">
        <f t="shared" si="4"/>
        <v>N/A</v>
      </c>
      <c r="G200" s="6"/>
      <c r="AA200" s="15" t="str">
        <f t="shared" si="5"/>
        <v/>
      </c>
      <c r="AB200" s="15" t="str">
        <f>IF(LEN($AA200)=0,"N",IF(LEN($AA200)&gt;1,"Error -- Availability entered in an incorrect format",IF($AA200='Control Panel'!$F$36,$AA200,IF($AA200='Control Panel'!$F$37,$AA200,IF($AA200='Control Panel'!$F$38,$AA200,IF($AA200='Control Panel'!$F$39,$AA200,IF($AA200='Control Panel'!$F$40,$AA200,IF($AA200='Control Panel'!$F$41,$AA200,"Error -- Availability entered in an incorrect format"))))))))</f>
        <v>N</v>
      </c>
    </row>
    <row r="201" spans="1:28" s="15" customFormat="1" x14ac:dyDescent="0.25">
      <c r="A201" s="7">
        <v>189</v>
      </c>
      <c r="B201" s="6"/>
      <c r="C201" s="12"/>
      <c r="D201" s="8"/>
      <c r="E201" s="12"/>
      <c r="F201" s="216" t="str">
        <f t="shared" si="4"/>
        <v>N/A</v>
      </c>
      <c r="G201" s="6"/>
      <c r="AA201" s="15" t="str">
        <f t="shared" si="5"/>
        <v/>
      </c>
      <c r="AB201" s="15" t="str">
        <f>IF(LEN($AA201)=0,"N",IF(LEN($AA201)&gt;1,"Error -- Availability entered in an incorrect format",IF($AA201='Control Panel'!$F$36,$AA201,IF($AA201='Control Panel'!$F$37,$AA201,IF($AA201='Control Panel'!$F$38,$AA201,IF($AA201='Control Panel'!$F$39,$AA201,IF($AA201='Control Panel'!$F$40,$AA201,IF($AA201='Control Panel'!$F$41,$AA201,"Error -- Availability entered in an incorrect format"))))))))</f>
        <v>N</v>
      </c>
    </row>
    <row r="202" spans="1:28" s="15" customFormat="1" x14ac:dyDescent="0.25">
      <c r="A202" s="7">
        <v>190</v>
      </c>
      <c r="B202" s="6"/>
      <c r="C202" s="12"/>
      <c r="D202" s="8"/>
      <c r="E202" s="12"/>
      <c r="F202" s="216" t="str">
        <f t="shared" si="4"/>
        <v>N/A</v>
      </c>
      <c r="G202" s="6"/>
      <c r="AA202" s="15" t="str">
        <f t="shared" si="5"/>
        <v/>
      </c>
      <c r="AB202" s="15" t="str">
        <f>IF(LEN($AA202)=0,"N",IF(LEN($AA202)&gt;1,"Error -- Availability entered in an incorrect format",IF($AA202='Control Panel'!$F$36,$AA202,IF($AA202='Control Panel'!$F$37,$AA202,IF($AA202='Control Panel'!$F$38,$AA202,IF($AA202='Control Panel'!$F$39,$AA202,IF($AA202='Control Panel'!$F$40,$AA202,IF($AA202='Control Panel'!$F$41,$AA202,"Error -- Availability entered in an incorrect format"))))))))</f>
        <v>N</v>
      </c>
    </row>
    <row r="203" spans="1:28" s="15" customFormat="1" x14ac:dyDescent="0.25">
      <c r="A203" s="7">
        <v>191</v>
      </c>
      <c r="B203" s="6"/>
      <c r="C203" s="12"/>
      <c r="D203" s="8"/>
      <c r="E203" s="12"/>
      <c r="F203" s="216" t="str">
        <f t="shared" si="4"/>
        <v>N/A</v>
      </c>
      <c r="G203" s="6"/>
      <c r="AA203" s="15" t="str">
        <f t="shared" si="5"/>
        <v/>
      </c>
      <c r="AB203" s="15" t="str">
        <f>IF(LEN($AA203)=0,"N",IF(LEN($AA203)&gt;1,"Error -- Availability entered in an incorrect format",IF($AA203='Control Panel'!$F$36,$AA203,IF($AA203='Control Panel'!$F$37,$AA203,IF($AA203='Control Panel'!$F$38,$AA203,IF($AA203='Control Panel'!$F$39,$AA203,IF($AA203='Control Panel'!$F$40,$AA203,IF($AA203='Control Panel'!$F$41,$AA203,"Error -- Availability entered in an incorrect format"))))))))</f>
        <v>N</v>
      </c>
    </row>
    <row r="204" spans="1:28" s="15" customFormat="1" x14ac:dyDescent="0.25">
      <c r="A204" s="7">
        <v>192</v>
      </c>
      <c r="B204" s="6"/>
      <c r="C204" s="12"/>
      <c r="D204" s="8"/>
      <c r="E204" s="12"/>
      <c r="F204" s="216" t="str">
        <f t="shared" si="4"/>
        <v>N/A</v>
      </c>
      <c r="G204" s="6"/>
      <c r="AA204" s="15" t="str">
        <f t="shared" si="5"/>
        <v/>
      </c>
      <c r="AB204" s="15" t="str">
        <f>IF(LEN($AA204)=0,"N",IF(LEN($AA204)&gt;1,"Error -- Availability entered in an incorrect format",IF($AA204='Control Panel'!$F$36,$AA204,IF($AA204='Control Panel'!$F$37,$AA204,IF($AA204='Control Panel'!$F$38,$AA204,IF($AA204='Control Panel'!$F$39,$AA204,IF($AA204='Control Panel'!$F$40,$AA204,IF($AA204='Control Panel'!$F$41,$AA204,"Error -- Availability entered in an incorrect format"))))))))</f>
        <v>N</v>
      </c>
    </row>
    <row r="205" spans="1:28" s="15" customFormat="1" x14ac:dyDescent="0.25">
      <c r="A205" s="7">
        <v>193</v>
      </c>
      <c r="B205" s="6"/>
      <c r="C205" s="12"/>
      <c r="D205" s="8"/>
      <c r="E205" s="12"/>
      <c r="F205" s="216" t="str">
        <f t="shared" si="4"/>
        <v>N/A</v>
      </c>
      <c r="G205" s="6"/>
      <c r="AA205" s="15" t="str">
        <f t="shared" si="5"/>
        <v/>
      </c>
      <c r="AB205" s="15" t="str">
        <f>IF(LEN($AA205)=0,"N",IF(LEN($AA205)&gt;1,"Error -- Availability entered in an incorrect format",IF($AA205='Control Panel'!$F$36,$AA205,IF($AA205='Control Panel'!$F$37,$AA205,IF($AA205='Control Panel'!$F$38,$AA205,IF($AA205='Control Panel'!$F$39,$AA205,IF($AA205='Control Panel'!$F$40,$AA205,IF($AA205='Control Panel'!$F$41,$AA205,"Error -- Availability entered in an incorrect format"))))))))</f>
        <v>N</v>
      </c>
    </row>
    <row r="206" spans="1:28" s="15" customFormat="1" x14ac:dyDescent="0.25">
      <c r="A206" s="7">
        <v>194</v>
      </c>
      <c r="B206" s="6"/>
      <c r="C206" s="12"/>
      <c r="D206" s="8"/>
      <c r="E206" s="12"/>
      <c r="F206" s="216" t="str">
        <f t="shared" ref="F206:F269" si="6">IF($D$10=$A$9,"N/A",$D$10)</f>
        <v>N/A</v>
      </c>
      <c r="G206" s="6"/>
      <c r="AA206" s="15" t="str">
        <f t="shared" ref="AA206:AA269" si="7">TRIM($D206)</f>
        <v/>
      </c>
      <c r="AB206" s="15" t="str">
        <f>IF(LEN($AA206)=0,"N",IF(LEN($AA206)&gt;1,"Error -- Availability entered in an incorrect format",IF($AA206='Control Panel'!$F$36,$AA206,IF($AA206='Control Panel'!$F$37,$AA206,IF($AA206='Control Panel'!$F$38,$AA206,IF($AA206='Control Panel'!$F$39,$AA206,IF($AA206='Control Panel'!$F$40,$AA206,IF($AA206='Control Panel'!$F$41,$AA206,"Error -- Availability entered in an incorrect format"))))))))</f>
        <v>N</v>
      </c>
    </row>
    <row r="207" spans="1:28" s="15" customFormat="1" x14ac:dyDescent="0.25">
      <c r="A207" s="7">
        <v>195</v>
      </c>
      <c r="B207" s="6"/>
      <c r="C207" s="12"/>
      <c r="D207" s="8"/>
      <c r="E207" s="12"/>
      <c r="F207" s="216" t="str">
        <f t="shared" si="6"/>
        <v>N/A</v>
      </c>
      <c r="G207" s="6"/>
      <c r="AA207" s="15" t="str">
        <f t="shared" si="7"/>
        <v/>
      </c>
      <c r="AB207" s="15" t="str">
        <f>IF(LEN($AA207)=0,"N",IF(LEN($AA207)&gt;1,"Error -- Availability entered in an incorrect format",IF($AA207='Control Panel'!$F$36,$AA207,IF($AA207='Control Panel'!$F$37,$AA207,IF($AA207='Control Panel'!$F$38,$AA207,IF($AA207='Control Panel'!$F$39,$AA207,IF($AA207='Control Panel'!$F$40,$AA207,IF($AA207='Control Panel'!$F$41,$AA207,"Error -- Availability entered in an incorrect format"))))))))</f>
        <v>N</v>
      </c>
    </row>
    <row r="208" spans="1:28" s="15" customFormat="1" x14ac:dyDescent="0.25">
      <c r="A208" s="7">
        <v>196</v>
      </c>
      <c r="B208" s="6"/>
      <c r="C208" s="12"/>
      <c r="D208" s="8"/>
      <c r="E208" s="12"/>
      <c r="F208" s="216" t="str">
        <f t="shared" si="6"/>
        <v>N/A</v>
      </c>
      <c r="G208" s="6"/>
      <c r="AA208" s="15" t="str">
        <f t="shared" si="7"/>
        <v/>
      </c>
      <c r="AB208" s="15" t="str">
        <f>IF(LEN($AA208)=0,"N",IF(LEN($AA208)&gt;1,"Error -- Availability entered in an incorrect format",IF($AA208='Control Panel'!$F$36,$AA208,IF($AA208='Control Panel'!$F$37,$AA208,IF($AA208='Control Panel'!$F$38,$AA208,IF($AA208='Control Panel'!$F$39,$AA208,IF($AA208='Control Panel'!$F$40,$AA208,IF($AA208='Control Panel'!$F$41,$AA208,"Error -- Availability entered in an incorrect format"))))))))</f>
        <v>N</v>
      </c>
    </row>
    <row r="209" spans="1:28" s="15" customFormat="1" x14ac:dyDescent="0.25">
      <c r="A209" s="7">
        <v>197</v>
      </c>
      <c r="B209" s="6"/>
      <c r="C209" s="12"/>
      <c r="D209" s="8"/>
      <c r="E209" s="12"/>
      <c r="F209" s="216" t="str">
        <f t="shared" si="6"/>
        <v>N/A</v>
      </c>
      <c r="G209" s="6"/>
      <c r="AA209" s="15" t="str">
        <f t="shared" si="7"/>
        <v/>
      </c>
      <c r="AB209" s="15" t="str">
        <f>IF(LEN($AA209)=0,"N",IF(LEN($AA209)&gt;1,"Error -- Availability entered in an incorrect format",IF($AA209='Control Panel'!$F$36,$AA209,IF($AA209='Control Panel'!$F$37,$AA209,IF($AA209='Control Panel'!$F$38,$AA209,IF($AA209='Control Panel'!$F$39,$AA209,IF($AA209='Control Panel'!$F$40,$AA209,IF($AA209='Control Panel'!$F$41,$AA209,"Error -- Availability entered in an incorrect format"))))))))</f>
        <v>N</v>
      </c>
    </row>
    <row r="210" spans="1:28" s="15" customFormat="1" x14ac:dyDescent="0.25">
      <c r="A210" s="7">
        <v>198</v>
      </c>
      <c r="B210" s="6"/>
      <c r="C210" s="12"/>
      <c r="D210" s="8"/>
      <c r="E210" s="12"/>
      <c r="F210" s="216" t="str">
        <f t="shared" si="6"/>
        <v>N/A</v>
      </c>
      <c r="G210" s="6"/>
      <c r="AA210" s="15" t="str">
        <f t="shared" si="7"/>
        <v/>
      </c>
      <c r="AB210" s="15" t="str">
        <f>IF(LEN($AA210)=0,"N",IF(LEN($AA210)&gt;1,"Error -- Availability entered in an incorrect format",IF($AA210='Control Panel'!$F$36,$AA210,IF($AA210='Control Panel'!$F$37,$AA210,IF($AA210='Control Panel'!$F$38,$AA210,IF($AA210='Control Panel'!$F$39,$AA210,IF($AA210='Control Panel'!$F$40,$AA210,IF($AA210='Control Panel'!$F$41,$AA210,"Error -- Availability entered in an incorrect format"))))))))</f>
        <v>N</v>
      </c>
    </row>
    <row r="211" spans="1:28" s="15" customFormat="1" x14ac:dyDescent="0.25">
      <c r="A211" s="7">
        <v>199</v>
      </c>
      <c r="B211" s="6"/>
      <c r="C211" s="12"/>
      <c r="D211" s="8"/>
      <c r="E211" s="12"/>
      <c r="F211" s="216" t="str">
        <f t="shared" si="6"/>
        <v>N/A</v>
      </c>
      <c r="G211" s="6"/>
      <c r="AA211" s="15" t="str">
        <f t="shared" si="7"/>
        <v/>
      </c>
      <c r="AB211" s="15" t="str">
        <f>IF(LEN($AA211)=0,"N",IF(LEN($AA211)&gt;1,"Error -- Availability entered in an incorrect format",IF($AA211='Control Panel'!$F$36,$AA211,IF($AA211='Control Panel'!$F$37,$AA211,IF($AA211='Control Panel'!$F$38,$AA211,IF($AA211='Control Panel'!$F$39,$AA211,IF($AA211='Control Panel'!$F$40,$AA211,IF($AA211='Control Panel'!$F$41,$AA211,"Error -- Availability entered in an incorrect format"))))))))</f>
        <v>N</v>
      </c>
    </row>
    <row r="212" spans="1:28" s="15" customFormat="1" x14ac:dyDescent="0.25">
      <c r="A212" s="7">
        <v>200</v>
      </c>
      <c r="B212" s="6"/>
      <c r="C212" s="12"/>
      <c r="D212" s="8"/>
      <c r="E212" s="12"/>
      <c r="F212" s="216" t="str">
        <f t="shared" si="6"/>
        <v>N/A</v>
      </c>
      <c r="G212" s="6"/>
      <c r="AA212" s="15" t="str">
        <f t="shared" si="7"/>
        <v/>
      </c>
      <c r="AB212" s="15" t="str">
        <f>IF(LEN($AA212)=0,"N",IF(LEN($AA212)&gt;1,"Error -- Availability entered in an incorrect format",IF($AA212='Control Panel'!$F$36,$AA212,IF($AA212='Control Panel'!$F$37,$AA212,IF($AA212='Control Panel'!$F$38,$AA212,IF($AA212='Control Panel'!$F$39,$AA212,IF($AA212='Control Panel'!$F$40,$AA212,IF($AA212='Control Panel'!$F$41,$AA212,"Error -- Availability entered in an incorrect format"))))))))</f>
        <v>N</v>
      </c>
    </row>
    <row r="213" spans="1:28" s="15" customFormat="1" x14ac:dyDescent="0.25">
      <c r="A213" s="7">
        <v>201</v>
      </c>
      <c r="B213" s="6"/>
      <c r="C213" s="12"/>
      <c r="D213" s="8"/>
      <c r="E213" s="12"/>
      <c r="F213" s="216" t="str">
        <f t="shared" si="6"/>
        <v>N/A</v>
      </c>
      <c r="G213" s="6"/>
      <c r="AA213" s="15" t="str">
        <f t="shared" si="7"/>
        <v/>
      </c>
      <c r="AB213" s="15" t="str">
        <f>IF(LEN($AA213)=0,"N",IF(LEN($AA213)&gt;1,"Error -- Availability entered in an incorrect format",IF($AA213='Control Panel'!$F$36,$AA213,IF($AA213='Control Panel'!$F$37,$AA213,IF($AA213='Control Panel'!$F$38,$AA213,IF($AA213='Control Panel'!$F$39,$AA213,IF($AA213='Control Panel'!$F$40,$AA213,IF($AA213='Control Panel'!$F$41,$AA213,"Error -- Availability entered in an incorrect format"))))))))</f>
        <v>N</v>
      </c>
    </row>
    <row r="214" spans="1:28" s="15" customFormat="1" x14ac:dyDescent="0.25">
      <c r="A214" s="7">
        <v>202</v>
      </c>
      <c r="B214" s="6"/>
      <c r="C214" s="12"/>
      <c r="D214" s="8"/>
      <c r="E214" s="12"/>
      <c r="F214" s="216" t="str">
        <f t="shared" si="6"/>
        <v>N/A</v>
      </c>
      <c r="G214" s="6"/>
      <c r="AA214" s="15" t="str">
        <f t="shared" si="7"/>
        <v/>
      </c>
      <c r="AB214" s="15" t="str">
        <f>IF(LEN($AA214)=0,"N",IF(LEN($AA214)&gt;1,"Error -- Availability entered in an incorrect format",IF($AA214='Control Panel'!$F$36,$AA214,IF($AA214='Control Panel'!$F$37,$AA214,IF($AA214='Control Panel'!$F$38,$AA214,IF($AA214='Control Panel'!$F$39,$AA214,IF($AA214='Control Panel'!$F$40,$AA214,IF($AA214='Control Panel'!$F$41,$AA214,"Error -- Availability entered in an incorrect format"))))))))</f>
        <v>N</v>
      </c>
    </row>
    <row r="215" spans="1:28" s="15" customFormat="1" x14ac:dyDescent="0.25">
      <c r="A215" s="7">
        <v>203</v>
      </c>
      <c r="B215" s="6"/>
      <c r="C215" s="12"/>
      <c r="D215" s="8"/>
      <c r="E215" s="12"/>
      <c r="F215" s="216" t="str">
        <f t="shared" si="6"/>
        <v>N/A</v>
      </c>
      <c r="G215" s="6"/>
      <c r="AA215" s="15" t="str">
        <f t="shared" si="7"/>
        <v/>
      </c>
      <c r="AB215" s="15" t="str">
        <f>IF(LEN($AA215)=0,"N",IF(LEN($AA215)&gt;1,"Error -- Availability entered in an incorrect format",IF($AA215='Control Panel'!$F$36,$AA215,IF($AA215='Control Panel'!$F$37,$AA215,IF($AA215='Control Panel'!$F$38,$AA215,IF($AA215='Control Panel'!$F$39,$AA215,IF($AA215='Control Panel'!$F$40,$AA215,IF($AA215='Control Panel'!$F$41,$AA215,"Error -- Availability entered in an incorrect format"))))))))</f>
        <v>N</v>
      </c>
    </row>
    <row r="216" spans="1:28" s="15" customFormat="1" x14ac:dyDescent="0.25">
      <c r="A216" s="7">
        <v>204</v>
      </c>
      <c r="B216" s="6"/>
      <c r="C216" s="12"/>
      <c r="D216" s="8"/>
      <c r="E216" s="12"/>
      <c r="F216" s="216" t="str">
        <f t="shared" si="6"/>
        <v>N/A</v>
      </c>
      <c r="G216" s="6"/>
      <c r="AA216" s="15" t="str">
        <f t="shared" si="7"/>
        <v/>
      </c>
      <c r="AB216" s="15" t="str">
        <f>IF(LEN($AA216)=0,"N",IF(LEN($AA216)&gt;1,"Error -- Availability entered in an incorrect format",IF($AA216='Control Panel'!$F$36,$AA216,IF($AA216='Control Panel'!$F$37,$AA216,IF($AA216='Control Panel'!$F$38,$AA216,IF($AA216='Control Panel'!$F$39,$AA216,IF($AA216='Control Panel'!$F$40,$AA216,IF($AA216='Control Panel'!$F$41,$AA216,"Error -- Availability entered in an incorrect format"))))))))</f>
        <v>N</v>
      </c>
    </row>
    <row r="217" spans="1:28" s="15" customFormat="1" x14ac:dyDescent="0.25">
      <c r="A217" s="7">
        <v>205</v>
      </c>
      <c r="B217" s="6"/>
      <c r="C217" s="12"/>
      <c r="D217" s="8"/>
      <c r="E217" s="12"/>
      <c r="F217" s="216" t="str">
        <f t="shared" si="6"/>
        <v>N/A</v>
      </c>
      <c r="G217" s="6"/>
      <c r="AA217" s="15" t="str">
        <f t="shared" si="7"/>
        <v/>
      </c>
      <c r="AB217" s="15" t="str">
        <f>IF(LEN($AA217)=0,"N",IF(LEN($AA217)&gt;1,"Error -- Availability entered in an incorrect format",IF($AA217='Control Panel'!$F$36,$AA217,IF($AA217='Control Panel'!$F$37,$AA217,IF($AA217='Control Panel'!$F$38,$AA217,IF($AA217='Control Panel'!$F$39,$AA217,IF($AA217='Control Panel'!$F$40,$AA217,IF($AA217='Control Panel'!$F$41,$AA217,"Error -- Availability entered in an incorrect format"))))))))</f>
        <v>N</v>
      </c>
    </row>
    <row r="218" spans="1:28" s="15" customFormat="1" x14ac:dyDescent="0.25">
      <c r="A218" s="7">
        <v>206</v>
      </c>
      <c r="B218" s="6"/>
      <c r="C218" s="12"/>
      <c r="D218" s="8"/>
      <c r="E218" s="12"/>
      <c r="F218" s="216" t="str">
        <f t="shared" si="6"/>
        <v>N/A</v>
      </c>
      <c r="G218" s="6"/>
      <c r="AA218" s="15" t="str">
        <f t="shared" si="7"/>
        <v/>
      </c>
      <c r="AB218" s="15" t="str">
        <f>IF(LEN($AA218)=0,"N",IF(LEN($AA218)&gt;1,"Error -- Availability entered in an incorrect format",IF($AA218='Control Panel'!$F$36,$AA218,IF($AA218='Control Panel'!$F$37,$AA218,IF($AA218='Control Panel'!$F$38,$AA218,IF($AA218='Control Panel'!$F$39,$AA218,IF($AA218='Control Panel'!$F$40,$AA218,IF($AA218='Control Panel'!$F$41,$AA218,"Error -- Availability entered in an incorrect format"))))))))</f>
        <v>N</v>
      </c>
    </row>
    <row r="219" spans="1:28" s="15" customFormat="1" x14ac:dyDescent="0.25">
      <c r="A219" s="7">
        <v>207</v>
      </c>
      <c r="B219" s="6"/>
      <c r="C219" s="12"/>
      <c r="D219" s="8"/>
      <c r="E219" s="12"/>
      <c r="F219" s="216" t="str">
        <f t="shared" si="6"/>
        <v>N/A</v>
      </c>
      <c r="G219" s="6"/>
      <c r="AA219" s="15" t="str">
        <f t="shared" si="7"/>
        <v/>
      </c>
      <c r="AB219" s="15" t="str">
        <f>IF(LEN($AA219)=0,"N",IF(LEN($AA219)&gt;1,"Error -- Availability entered in an incorrect format",IF($AA219='Control Panel'!$F$36,$AA219,IF($AA219='Control Panel'!$F$37,$AA219,IF($AA219='Control Panel'!$F$38,$AA219,IF($AA219='Control Panel'!$F$39,$AA219,IF($AA219='Control Panel'!$F$40,$AA219,IF($AA219='Control Panel'!$F$41,$AA219,"Error -- Availability entered in an incorrect format"))))))))</f>
        <v>N</v>
      </c>
    </row>
    <row r="220" spans="1:28" s="15" customFormat="1" x14ac:dyDescent="0.25">
      <c r="A220" s="7">
        <v>208</v>
      </c>
      <c r="B220" s="6"/>
      <c r="C220" s="12"/>
      <c r="D220" s="8"/>
      <c r="E220" s="12"/>
      <c r="F220" s="216" t="str">
        <f t="shared" si="6"/>
        <v>N/A</v>
      </c>
      <c r="G220" s="6"/>
      <c r="AA220" s="15" t="str">
        <f t="shared" si="7"/>
        <v/>
      </c>
      <c r="AB220" s="15" t="str">
        <f>IF(LEN($AA220)=0,"N",IF(LEN($AA220)&gt;1,"Error -- Availability entered in an incorrect format",IF($AA220='Control Panel'!$F$36,$AA220,IF($AA220='Control Panel'!$F$37,$AA220,IF($AA220='Control Panel'!$F$38,$AA220,IF($AA220='Control Panel'!$F$39,$AA220,IF($AA220='Control Panel'!$F$40,$AA220,IF($AA220='Control Panel'!$F$41,$AA220,"Error -- Availability entered in an incorrect format"))))))))</f>
        <v>N</v>
      </c>
    </row>
    <row r="221" spans="1:28" s="15" customFormat="1" x14ac:dyDescent="0.25">
      <c r="A221" s="7">
        <v>209</v>
      </c>
      <c r="B221" s="6"/>
      <c r="C221" s="12"/>
      <c r="D221" s="8"/>
      <c r="E221" s="12"/>
      <c r="F221" s="216" t="str">
        <f t="shared" si="6"/>
        <v>N/A</v>
      </c>
      <c r="G221" s="6"/>
      <c r="AA221" s="15" t="str">
        <f t="shared" si="7"/>
        <v/>
      </c>
      <c r="AB221" s="15" t="str">
        <f>IF(LEN($AA221)=0,"N",IF(LEN($AA221)&gt;1,"Error -- Availability entered in an incorrect format",IF($AA221='Control Panel'!$F$36,$AA221,IF($AA221='Control Panel'!$F$37,$AA221,IF($AA221='Control Panel'!$F$38,$AA221,IF($AA221='Control Panel'!$F$39,$AA221,IF($AA221='Control Panel'!$F$40,$AA221,IF($AA221='Control Panel'!$F$41,$AA221,"Error -- Availability entered in an incorrect format"))))))))</f>
        <v>N</v>
      </c>
    </row>
    <row r="222" spans="1:28" s="15" customFormat="1" x14ac:dyDescent="0.25">
      <c r="A222" s="7">
        <v>210</v>
      </c>
      <c r="B222" s="6"/>
      <c r="C222" s="12"/>
      <c r="D222" s="8"/>
      <c r="E222" s="12"/>
      <c r="F222" s="216" t="str">
        <f t="shared" si="6"/>
        <v>N/A</v>
      </c>
      <c r="G222" s="6"/>
      <c r="AA222" s="15" t="str">
        <f t="shared" si="7"/>
        <v/>
      </c>
      <c r="AB222" s="15" t="str">
        <f>IF(LEN($AA222)=0,"N",IF(LEN($AA222)&gt;1,"Error -- Availability entered in an incorrect format",IF($AA222='Control Panel'!$F$36,$AA222,IF($AA222='Control Panel'!$F$37,$AA222,IF($AA222='Control Panel'!$F$38,$AA222,IF($AA222='Control Panel'!$F$39,$AA222,IF($AA222='Control Panel'!$F$40,$AA222,IF($AA222='Control Panel'!$F$41,$AA222,"Error -- Availability entered in an incorrect format"))))))))</f>
        <v>N</v>
      </c>
    </row>
    <row r="223" spans="1:28" s="15" customFormat="1" x14ac:dyDescent="0.25">
      <c r="A223" s="7">
        <v>211</v>
      </c>
      <c r="B223" s="6"/>
      <c r="C223" s="12"/>
      <c r="D223" s="8"/>
      <c r="E223" s="12"/>
      <c r="F223" s="216" t="str">
        <f t="shared" si="6"/>
        <v>N/A</v>
      </c>
      <c r="G223" s="6"/>
      <c r="AA223" s="15" t="str">
        <f t="shared" si="7"/>
        <v/>
      </c>
      <c r="AB223" s="15" t="str">
        <f>IF(LEN($AA223)=0,"N",IF(LEN($AA223)&gt;1,"Error -- Availability entered in an incorrect format",IF($AA223='Control Panel'!$F$36,$AA223,IF($AA223='Control Panel'!$F$37,$AA223,IF($AA223='Control Panel'!$F$38,$AA223,IF($AA223='Control Panel'!$F$39,$AA223,IF($AA223='Control Panel'!$F$40,$AA223,IF($AA223='Control Panel'!$F$41,$AA223,"Error -- Availability entered in an incorrect format"))))))))</f>
        <v>N</v>
      </c>
    </row>
    <row r="224" spans="1:28" s="15" customFormat="1" x14ac:dyDescent="0.25">
      <c r="A224" s="7">
        <v>212</v>
      </c>
      <c r="B224" s="6"/>
      <c r="C224" s="12"/>
      <c r="D224" s="8"/>
      <c r="E224" s="12"/>
      <c r="F224" s="216" t="str">
        <f t="shared" si="6"/>
        <v>N/A</v>
      </c>
      <c r="G224" s="6"/>
      <c r="AA224" s="15" t="str">
        <f t="shared" si="7"/>
        <v/>
      </c>
      <c r="AB224" s="15" t="str">
        <f>IF(LEN($AA224)=0,"N",IF(LEN($AA224)&gt;1,"Error -- Availability entered in an incorrect format",IF($AA224='Control Panel'!$F$36,$AA224,IF($AA224='Control Panel'!$F$37,$AA224,IF($AA224='Control Panel'!$F$38,$AA224,IF($AA224='Control Panel'!$F$39,$AA224,IF($AA224='Control Panel'!$F$40,$AA224,IF($AA224='Control Panel'!$F$41,$AA224,"Error -- Availability entered in an incorrect format"))))))))</f>
        <v>N</v>
      </c>
    </row>
    <row r="225" spans="1:28" s="15" customFormat="1" x14ac:dyDescent="0.25">
      <c r="A225" s="7">
        <v>213</v>
      </c>
      <c r="B225" s="6"/>
      <c r="C225" s="12"/>
      <c r="D225" s="8"/>
      <c r="E225" s="12"/>
      <c r="F225" s="216" t="str">
        <f t="shared" si="6"/>
        <v>N/A</v>
      </c>
      <c r="G225" s="6"/>
      <c r="AA225" s="15" t="str">
        <f t="shared" si="7"/>
        <v/>
      </c>
      <c r="AB225" s="15" t="str">
        <f>IF(LEN($AA225)=0,"N",IF(LEN($AA225)&gt;1,"Error -- Availability entered in an incorrect format",IF($AA225='Control Panel'!$F$36,$AA225,IF($AA225='Control Panel'!$F$37,$AA225,IF($AA225='Control Panel'!$F$38,$AA225,IF($AA225='Control Panel'!$F$39,$AA225,IF($AA225='Control Panel'!$F$40,$AA225,IF($AA225='Control Panel'!$F$41,$AA225,"Error -- Availability entered in an incorrect format"))))))))</f>
        <v>N</v>
      </c>
    </row>
    <row r="226" spans="1:28" s="15" customFormat="1" x14ac:dyDescent="0.25">
      <c r="A226" s="7">
        <v>214</v>
      </c>
      <c r="B226" s="6"/>
      <c r="C226" s="12"/>
      <c r="D226" s="8"/>
      <c r="E226" s="12"/>
      <c r="F226" s="216" t="str">
        <f t="shared" si="6"/>
        <v>N/A</v>
      </c>
      <c r="G226" s="6"/>
      <c r="AA226" s="15" t="str">
        <f t="shared" si="7"/>
        <v/>
      </c>
      <c r="AB226" s="15" t="str">
        <f>IF(LEN($AA226)=0,"N",IF(LEN($AA226)&gt;1,"Error -- Availability entered in an incorrect format",IF($AA226='Control Panel'!$F$36,$AA226,IF($AA226='Control Panel'!$F$37,$AA226,IF($AA226='Control Panel'!$F$38,$AA226,IF($AA226='Control Panel'!$F$39,$AA226,IF($AA226='Control Panel'!$F$40,$AA226,IF($AA226='Control Panel'!$F$41,$AA226,"Error -- Availability entered in an incorrect format"))))))))</f>
        <v>N</v>
      </c>
    </row>
    <row r="227" spans="1:28" s="15" customFormat="1" x14ac:dyDescent="0.25">
      <c r="A227" s="7">
        <v>215</v>
      </c>
      <c r="B227" s="6"/>
      <c r="C227" s="12"/>
      <c r="D227" s="8"/>
      <c r="E227" s="12"/>
      <c r="F227" s="216" t="str">
        <f t="shared" si="6"/>
        <v>N/A</v>
      </c>
      <c r="G227" s="6"/>
      <c r="AA227" s="15" t="str">
        <f t="shared" si="7"/>
        <v/>
      </c>
      <c r="AB227" s="15" t="str">
        <f>IF(LEN($AA227)=0,"N",IF(LEN($AA227)&gt;1,"Error -- Availability entered in an incorrect format",IF($AA227='Control Panel'!$F$36,$AA227,IF($AA227='Control Panel'!$F$37,$AA227,IF($AA227='Control Panel'!$F$38,$AA227,IF($AA227='Control Panel'!$F$39,$AA227,IF($AA227='Control Panel'!$F$40,$AA227,IF($AA227='Control Panel'!$F$41,$AA227,"Error -- Availability entered in an incorrect format"))))))))</f>
        <v>N</v>
      </c>
    </row>
    <row r="228" spans="1:28" s="15" customFormat="1" x14ac:dyDescent="0.25">
      <c r="A228" s="7">
        <v>216</v>
      </c>
      <c r="B228" s="6"/>
      <c r="C228" s="12"/>
      <c r="D228" s="8"/>
      <c r="E228" s="12"/>
      <c r="F228" s="216" t="str">
        <f t="shared" si="6"/>
        <v>N/A</v>
      </c>
      <c r="G228" s="6"/>
      <c r="AA228" s="15" t="str">
        <f t="shared" si="7"/>
        <v/>
      </c>
      <c r="AB228" s="15" t="str">
        <f>IF(LEN($AA228)=0,"N",IF(LEN($AA228)&gt;1,"Error -- Availability entered in an incorrect format",IF($AA228='Control Panel'!$F$36,$AA228,IF($AA228='Control Panel'!$F$37,$AA228,IF($AA228='Control Panel'!$F$38,$AA228,IF($AA228='Control Panel'!$F$39,$AA228,IF($AA228='Control Panel'!$F$40,$AA228,IF($AA228='Control Panel'!$F$41,$AA228,"Error -- Availability entered in an incorrect format"))))))))</f>
        <v>N</v>
      </c>
    </row>
    <row r="229" spans="1:28" s="15" customFormat="1" x14ac:dyDescent="0.25">
      <c r="A229" s="7">
        <v>217</v>
      </c>
      <c r="B229" s="6"/>
      <c r="C229" s="12"/>
      <c r="D229" s="8"/>
      <c r="E229" s="12"/>
      <c r="F229" s="216" t="str">
        <f t="shared" si="6"/>
        <v>N/A</v>
      </c>
      <c r="G229" s="6"/>
      <c r="AA229" s="15" t="str">
        <f t="shared" si="7"/>
        <v/>
      </c>
      <c r="AB229" s="15" t="str">
        <f>IF(LEN($AA229)=0,"N",IF(LEN($AA229)&gt;1,"Error -- Availability entered in an incorrect format",IF($AA229='Control Panel'!$F$36,$AA229,IF($AA229='Control Panel'!$F$37,$AA229,IF($AA229='Control Panel'!$F$38,$AA229,IF($AA229='Control Panel'!$F$39,$AA229,IF($AA229='Control Panel'!$F$40,$AA229,IF($AA229='Control Panel'!$F$41,$AA229,"Error -- Availability entered in an incorrect format"))))))))</f>
        <v>N</v>
      </c>
    </row>
    <row r="230" spans="1:28" s="15" customFormat="1" x14ac:dyDescent="0.25">
      <c r="A230" s="7">
        <v>218</v>
      </c>
      <c r="B230" s="6"/>
      <c r="C230" s="12"/>
      <c r="D230" s="8"/>
      <c r="E230" s="12"/>
      <c r="F230" s="216" t="str">
        <f t="shared" si="6"/>
        <v>N/A</v>
      </c>
      <c r="G230" s="6"/>
      <c r="AA230" s="15" t="str">
        <f t="shared" si="7"/>
        <v/>
      </c>
      <c r="AB230" s="15" t="str">
        <f>IF(LEN($AA230)=0,"N",IF(LEN($AA230)&gt;1,"Error -- Availability entered in an incorrect format",IF($AA230='Control Panel'!$F$36,$AA230,IF($AA230='Control Panel'!$F$37,$AA230,IF($AA230='Control Panel'!$F$38,$AA230,IF($AA230='Control Panel'!$F$39,$AA230,IF($AA230='Control Panel'!$F$40,$AA230,IF($AA230='Control Panel'!$F$41,$AA230,"Error -- Availability entered in an incorrect format"))))))))</f>
        <v>N</v>
      </c>
    </row>
    <row r="231" spans="1:28" s="15" customFormat="1" x14ac:dyDescent="0.25">
      <c r="A231" s="7">
        <v>219</v>
      </c>
      <c r="B231" s="6"/>
      <c r="C231" s="12"/>
      <c r="D231" s="8"/>
      <c r="E231" s="12"/>
      <c r="F231" s="216" t="str">
        <f t="shared" si="6"/>
        <v>N/A</v>
      </c>
      <c r="G231" s="6"/>
      <c r="AA231" s="15" t="str">
        <f t="shared" si="7"/>
        <v/>
      </c>
      <c r="AB231" s="15" t="str">
        <f>IF(LEN($AA231)=0,"N",IF(LEN($AA231)&gt;1,"Error -- Availability entered in an incorrect format",IF($AA231='Control Panel'!$F$36,$AA231,IF($AA231='Control Panel'!$F$37,$AA231,IF($AA231='Control Panel'!$F$38,$AA231,IF($AA231='Control Panel'!$F$39,$AA231,IF($AA231='Control Panel'!$F$40,$AA231,IF($AA231='Control Panel'!$F$41,$AA231,"Error -- Availability entered in an incorrect format"))))))))</f>
        <v>N</v>
      </c>
    </row>
    <row r="232" spans="1:28" s="15" customFormat="1" x14ac:dyDescent="0.25">
      <c r="A232" s="7">
        <v>220</v>
      </c>
      <c r="B232" s="6"/>
      <c r="C232" s="12"/>
      <c r="D232" s="8"/>
      <c r="E232" s="12"/>
      <c r="F232" s="216" t="str">
        <f t="shared" si="6"/>
        <v>N/A</v>
      </c>
      <c r="G232" s="6"/>
      <c r="AA232" s="15" t="str">
        <f t="shared" si="7"/>
        <v/>
      </c>
      <c r="AB232" s="15" t="str">
        <f>IF(LEN($AA232)=0,"N",IF(LEN($AA232)&gt;1,"Error -- Availability entered in an incorrect format",IF($AA232='Control Panel'!$F$36,$AA232,IF($AA232='Control Panel'!$F$37,$AA232,IF($AA232='Control Panel'!$F$38,$AA232,IF($AA232='Control Panel'!$F$39,$AA232,IF($AA232='Control Panel'!$F$40,$AA232,IF($AA232='Control Panel'!$F$41,$AA232,"Error -- Availability entered in an incorrect format"))))))))</f>
        <v>N</v>
      </c>
    </row>
    <row r="233" spans="1:28" s="15" customFormat="1" x14ac:dyDescent="0.25">
      <c r="A233" s="7">
        <v>221</v>
      </c>
      <c r="B233" s="6"/>
      <c r="C233" s="12"/>
      <c r="D233" s="8"/>
      <c r="E233" s="12"/>
      <c r="F233" s="216" t="str">
        <f t="shared" si="6"/>
        <v>N/A</v>
      </c>
      <c r="G233" s="6"/>
      <c r="AA233" s="15" t="str">
        <f t="shared" si="7"/>
        <v/>
      </c>
      <c r="AB233" s="15" t="str">
        <f>IF(LEN($AA233)=0,"N",IF(LEN($AA233)&gt;1,"Error -- Availability entered in an incorrect format",IF($AA233='Control Panel'!$F$36,$AA233,IF($AA233='Control Panel'!$F$37,$AA233,IF($AA233='Control Panel'!$F$38,$AA233,IF($AA233='Control Panel'!$F$39,$AA233,IF($AA233='Control Panel'!$F$40,$AA233,IF($AA233='Control Panel'!$F$41,$AA233,"Error -- Availability entered in an incorrect format"))))))))</f>
        <v>N</v>
      </c>
    </row>
    <row r="234" spans="1:28" s="15" customFormat="1" x14ac:dyDescent="0.25">
      <c r="A234" s="7">
        <v>222</v>
      </c>
      <c r="B234" s="6"/>
      <c r="C234" s="12"/>
      <c r="D234" s="8"/>
      <c r="E234" s="12"/>
      <c r="F234" s="216" t="str">
        <f t="shared" si="6"/>
        <v>N/A</v>
      </c>
      <c r="G234" s="6"/>
      <c r="AA234" s="15" t="str">
        <f t="shared" si="7"/>
        <v/>
      </c>
      <c r="AB234" s="15" t="str">
        <f>IF(LEN($AA234)=0,"N",IF(LEN($AA234)&gt;1,"Error -- Availability entered in an incorrect format",IF($AA234='Control Panel'!$F$36,$AA234,IF($AA234='Control Panel'!$F$37,$AA234,IF($AA234='Control Panel'!$F$38,$AA234,IF($AA234='Control Panel'!$F$39,$AA234,IF($AA234='Control Panel'!$F$40,$AA234,IF($AA234='Control Panel'!$F$41,$AA234,"Error -- Availability entered in an incorrect format"))))))))</f>
        <v>N</v>
      </c>
    </row>
    <row r="235" spans="1:28" s="15" customFormat="1" x14ac:dyDescent="0.25">
      <c r="A235" s="7">
        <v>223</v>
      </c>
      <c r="B235" s="6"/>
      <c r="C235" s="12"/>
      <c r="D235" s="8"/>
      <c r="E235" s="12"/>
      <c r="F235" s="216" t="str">
        <f t="shared" si="6"/>
        <v>N/A</v>
      </c>
      <c r="G235" s="6"/>
      <c r="AA235" s="15" t="str">
        <f t="shared" si="7"/>
        <v/>
      </c>
      <c r="AB235" s="15" t="str">
        <f>IF(LEN($AA235)=0,"N",IF(LEN($AA235)&gt;1,"Error -- Availability entered in an incorrect format",IF($AA235='Control Panel'!$F$36,$AA235,IF($AA235='Control Panel'!$F$37,$AA235,IF($AA235='Control Panel'!$F$38,$AA235,IF($AA235='Control Panel'!$F$39,$AA235,IF($AA235='Control Panel'!$F$40,$AA235,IF($AA235='Control Panel'!$F$41,$AA235,"Error -- Availability entered in an incorrect format"))))))))</f>
        <v>N</v>
      </c>
    </row>
    <row r="236" spans="1:28" s="15" customFormat="1" x14ac:dyDescent="0.25">
      <c r="A236" s="7">
        <v>224</v>
      </c>
      <c r="B236" s="6"/>
      <c r="C236" s="12"/>
      <c r="D236" s="8"/>
      <c r="E236" s="12"/>
      <c r="F236" s="216" t="str">
        <f t="shared" si="6"/>
        <v>N/A</v>
      </c>
      <c r="G236" s="6"/>
      <c r="AA236" s="15" t="str">
        <f t="shared" si="7"/>
        <v/>
      </c>
      <c r="AB236" s="15" t="str">
        <f>IF(LEN($AA236)=0,"N",IF(LEN($AA236)&gt;1,"Error -- Availability entered in an incorrect format",IF($AA236='Control Panel'!$F$36,$AA236,IF($AA236='Control Panel'!$F$37,$AA236,IF($AA236='Control Panel'!$F$38,$AA236,IF($AA236='Control Panel'!$F$39,$AA236,IF($AA236='Control Panel'!$F$40,$AA236,IF($AA236='Control Panel'!$F$41,$AA236,"Error -- Availability entered in an incorrect format"))))))))</f>
        <v>N</v>
      </c>
    </row>
    <row r="237" spans="1:28" s="15" customFormat="1" x14ac:dyDescent="0.25">
      <c r="A237" s="7">
        <v>225</v>
      </c>
      <c r="B237" s="6"/>
      <c r="C237" s="12"/>
      <c r="D237" s="8"/>
      <c r="E237" s="12"/>
      <c r="F237" s="216" t="str">
        <f t="shared" si="6"/>
        <v>N/A</v>
      </c>
      <c r="G237" s="6"/>
      <c r="AA237" s="15" t="str">
        <f t="shared" si="7"/>
        <v/>
      </c>
      <c r="AB237" s="15" t="str">
        <f>IF(LEN($AA237)=0,"N",IF(LEN($AA237)&gt;1,"Error -- Availability entered in an incorrect format",IF($AA237='Control Panel'!$F$36,$AA237,IF($AA237='Control Panel'!$F$37,$AA237,IF($AA237='Control Panel'!$F$38,$AA237,IF($AA237='Control Panel'!$F$39,$AA237,IF($AA237='Control Panel'!$F$40,$AA237,IF($AA237='Control Panel'!$F$41,$AA237,"Error -- Availability entered in an incorrect format"))))))))</f>
        <v>N</v>
      </c>
    </row>
    <row r="238" spans="1:28" s="15" customFormat="1" x14ac:dyDescent="0.25">
      <c r="A238" s="7">
        <v>226</v>
      </c>
      <c r="B238" s="6"/>
      <c r="C238" s="12"/>
      <c r="D238" s="8"/>
      <c r="E238" s="12"/>
      <c r="F238" s="216" t="str">
        <f t="shared" si="6"/>
        <v>N/A</v>
      </c>
      <c r="G238" s="6"/>
      <c r="AA238" s="15" t="str">
        <f t="shared" si="7"/>
        <v/>
      </c>
      <c r="AB238" s="15" t="str">
        <f>IF(LEN($AA238)=0,"N",IF(LEN($AA238)&gt;1,"Error -- Availability entered in an incorrect format",IF($AA238='Control Panel'!$F$36,$AA238,IF($AA238='Control Panel'!$F$37,$AA238,IF($AA238='Control Panel'!$F$38,$AA238,IF($AA238='Control Panel'!$F$39,$AA238,IF($AA238='Control Panel'!$F$40,$AA238,IF($AA238='Control Panel'!$F$41,$AA238,"Error -- Availability entered in an incorrect format"))))))))</f>
        <v>N</v>
      </c>
    </row>
    <row r="239" spans="1:28" s="15" customFormat="1" x14ac:dyDescent="0.25">
      <c r="A239" s="7">
        <v>227</v>
      </c>
      <c r="B239" s="6"/>
      <c r="C239" s="12"/>
      <c r="D239" s="8"/>
      <c r="E239" s="12"/>
      <c r="F239" s="216" t="str">
        <f t="shared" si="6"/>
        <v>N/A</v>
      </c>
      <c r="G239" s="6"/>
      <c r="AA239" s="15" t="str">
        <f t="shared" si="7"/>
        <v/>
      </c>
      <c r="AB239" s="15" t="str">
        <f>IF(LEN($AA239)=0,"N",IF(LEN($AA239)&gt;1,"Error -- Availability entered in an incorrect format",IF($AA239='Control Panel'!$F$36,$AA239,IF($AA239='Control Panel'!$F$37,$AA239,IF($AA239='Control Panel'!$F$38,$AA239,IF($AA239='Control Panel'!$F$39,$AA239,IF($AA239='Control Panel'!$F$40,$AA239,IF($AA239='Control Panel'!$F$41,$AA239,"Error -- Availability entered in an incorrect format"))))))))</f>
        <v>N</v>
      </c>
    </row>
    <row r="240" spans="1:28" s="15" customFormat="1" x14ac:dyDescent="0.25">
      <c r="A240" s="7">
        <v>228</v>
      </c>
      <c r="B240" s="6"/>
      <c r="C240" s="12"/>
      <c r="D240" s="8"/>
      <c r="E240" s="12"/>
      <c r="F240" s="216" t="str">
        <f t="shared" si="6"/>
        <v>N/A</v>
      </c>
      <c r="G240" s="6"/>
      <c r="AA240" s="15" t="str">
        <f t="shared" si="7"/>
        <v/>
      </c>
      <c r="AB240" s="15" t="str">
        <f>IF(LEN($AA240)=0,"N",IF(LEN($AA240)&gt;1,"Error -- Availability entered in an incorrect format",IF($AA240='Control Panel'!$F$36,$AA240,IF($AA240='Control Panel'!$F$37,$AA240,IF($AA240='Control Panel'!$F$38,$AA240,IF($AA240='Control Panel'!$F$39,$AA240,IF($AA240='Control Panel'!$F$40,$AA240,IF($AA240='Control Panel'!$F$41,$AA240,"Error -- Availability entered in an incorrect format"))))))))</f>
        <v>N</v>
      </c>
    </row>
    <row r="241" spans="1:28" s="15" customFormat="1" x14ac:dyDescent="0.25">
      <c r="A241" s="7">
        <v>229</v>
      </c>
      <c r="B241" s="6"/>
      <c r="C241" s="12"/>
      <c r="D241" s="8"/>
      <c r="E241" s="12"/>
      <c r="F241" s="216" t="str">
        <f t="shared" si="6"/>
        <v>N/A</v>
      </c>
      <c r="G241" s="6"/>
      <c r="AA241" s="15" t="str">
        <f t="shared" si="7"/>
        <v/>
      </c>
      <c r="AB241" s="15" t="str">
        <f>IF(LEN($AA241)=0,"N",IF(LEN($AA241)&gt;1,"Error -- Availability entered in an incorrect format",IF($AA241='Control Panel'!$F$36,$AA241,IF($AA241='Control Panel'!$F$37,$AA241,IF($AA241='Control Panel'!$F$38,$AA241,IF($AA241='Control Panel'!$F$39,$AA241,IF($AA241='Control Panel'!$F$40,$AA241,IF($AA241='Control Panel'!$F$41,$AA241,"Error -- Availability entered in an incorrect format"))))))))</f>
        <v>N</v>
      </c>
    </row>
    <row r="242" spans="1:28" s="15" customFormat="1" x14ac:dyDescent="0.25">
      <c r="A242" s="7">
        <v>230</v>
      </c>
      <c r="B242" s="6"/>
      <c r="C242" s="12"/>
      <c r="D242" s="8"/>
      <c r="E242" s="12"/>
      <c r="F242" s="216" t="str">
        <f t="shared" si="6"/>
        <v>N/A</v>
      </c>
      <c r="G242" s="6"/>
      <c r="AA242" s="15" t="str">
        <f t="shared" si="7"/>
        <v/>
      </c>
      <c r="AB242" s="15" t="str">
        <f>IF(LEN($AA242)=0,"N",IF(LEN($AA242)&gt;1,"Error -- Availability entered in an incorrect format",IF($AA242='Control Panel'!$F$36,$AA242,IF($AA242='Control Panel'!$F$37,$AA242,IF($AA242='Control Panel'!$F$38,$AA242,IF($AA242='Control Panel'!$F$39,$AA242,IF($AA242='Control Panel'!$F$40,$AA242,IF($AA242='Control Panel'!$F$41,$AA242,"Error -- Availability entered in an incorrect format"))))))))</f>
        <v>N</v>
      </c>
    </row>
    <row r="243" spans="1:28" s="15" customFormat="1" x14ac:dyDescent="0.25">
      <c r="A243" s="7">
        <v>231</v>
      </c>
      <c r="B243" s="6"/>
      <c r="C243" s="12"/>
      <c r="D243" s="8"/>
      <c r="E243" s="12"/>
      <c r="F243" s="216" t="str">
        <f t="shared" si="6"/>
        <v>N/A</v>
      </c>
      <c r="G243" s="6"/>
      <c r="AA243" s="15" t="str">
        <f t="shared" si="7"/>
        <v/>
      </c>
      <c r="AB243" s="15" t="str">
        <f>IF(LEN($AA243)=0,"N",IF(LEN($AA243)&gt;1,"Error -- Availability entered in an incorrect format",IF($AA243='Control Panel'!$F$36,$AA243,IF($AA243='Control Panel'!$F$37,$AA243,IF($AA243='Control Panel'!$F$38,$AA243,IF($AA243='Control Panel'!$F$39,$AA243,IF($AA243='Control Panel'!$F$40,$AA243,IF($AA243='Control Panel'!$F$41,$AA243,"Error -- Availability entered in an incorrect format"))))))))</f>
        <v>N</v>
      </c>
    </row>
    <row r="244" spans="1:28" s="15" customFormat="1" x14ac:dyDescent="0.25">
      <c r="A244" s="7">
        <v>232</v>
      </c>
      <c r="B244" s="6"/>
      <c r="C244" s="12"/>
      <c r="D244" s="8"/>
      <c r="E244" s="12"/>
      <c r="F244" s="216" t="str">
        <f t="shared" si="6"/>
        <v>N/A</v>
      </c>
      <c r="G244" s="6"/>
      <c r="AA244" s="15" t="str">
        <f t="shared" si="7"/>
        <v/>
      </c>
      <c r="AB244" s="15" t="str">
        <f>IF(LEN($AA244)=0,"N",IF(LEN($AA244)&gt;1,"Error -- Availability entered in an incorrect format",IF($AA244='Control Panel'!$F$36,$AA244,IF($AA244='Control Panel'!$F$37,$AA244,IF($AA244='Control Panel'!$F$38,$AA244,IF($AA244='Control Panel'!$F$39,$AA244,IF($AA244='Control Panel'!$F$40,$AA244,IF($AA244='Control Panel'!$F$41,$AA244,"Error -- Availability entered in an incorrect format"))))))))</f>
        <v>N</v>
      </c>
    </row>
    <row r="245" spans="1:28" s="15" customFormat="1" x14ac:dyDescent="0.25">
      <c r="A245" s="7">
        <v>233</v>
      </c>
      <c r="B245" s="6"/>
      <c r="C245" s="12"/>
      <c r="D245" s="8"/>
      <c r="E245" s="12"/>
      <c r="F245" s="216" t="str">
        <f t="shared" si="6"/>
        <v>N/A</v>
      </c>
      <c r="G245" s="6"/>
      <c r="AA245" s="15" t="str">
        <f t="shared" si="7"/>
        <v/>
      </c>
      <c r="AB245" s="15" t="str">
        <f>IF(LEN($AA245)=0,"N",IF(LEN($AA245)&gt;1,"Error -- Availability entered in an incorrect format",IF($AA245='Control Panel'!$F$36,$AA245,IF($AA245='Control Panel'!$F$37,$AA245,IF($AA245='Control Panel'!$F$38,$AA245,IF($AA245='Control Panel'!$F$39,$AA245,IF($AA245='Control Panel'!$F$40,$AA245,IF($AA245='Control Panel'!$F$41,$AA245,"Error -- Availability entered in an incorrect format"))))))))</f>
        <v>N</v>
      </c>
    </row>
    <row r="246" spans="1:28" s="15" customFormat="1" x14ac:dyDescent="0.25">
      <c r="A246" s="7">
        <v>234</v>
      </c>
      <c r="B246" s="6"/>
      <c r="C246" s="12"/>
      <c r="D246" s="8"/>
      <c r="E246" s="12"/>
      <c r="F246" s="216" t="str">
        <f t="shared" si="6"/>
        <v>N/A</v>
      </c>
      <c r="G246" s="6"/>
      <c r="AA246" s="15" t="str">
        <f t="shared" si="7"/>
        <v/>
      </c>
      <c r="AB246" s="15" t="str">
        <f>IF(LEN($AA246)=0,"N",IF(LEN($AA246)&gt;1,"Error -- Availability entered in an incorrect format",IF($AA246='Control Panel'!$F$36,$AA246,IF($AA246='Control Panel'!$F$37,$AA246,IF($AA246='Control Panel'!$F$38,$AA246,IF($AA246='Control Panel'!$F$39,$AA246,IF($AA246='Control Panel'!$F$40,$AA246,IF($AA246='Control Panel'!$F$41,$AA246,"Error -- Availability entered in an incorrect format"))))))))</f>
        <v>N</v>
      </c>
    </row>
    <row r="247" spans="1:28" s="15" customFormat="1" x14ac:dyDescent="0.25">
      <c r="A247" s="7">
        <v>235</v>
      </c>
      <c r="B247" s="6"/>
      <c r="C247" s="12"/>
      <c r="D247" s="8"/>
      <c r="E247" s="12"/>
      <c r="F247" s="216" t="str">
        <f t="shared" si="6"/>
        <v>N/A</v>
      </c>
      <c r="G247" s="6"/>
      <c r="AA247" s="15" t="str">
        <f t="shared" si="7"/>
        <v/>
      </c>
      <c r="AB247" s="15" t="str">
        <f>IF(LEN($AA247)=0,"N",IF(LEN($AA247)&gt;1,"Error -- Availability entered in an incorrect format",IF($AA247='Control Panel'!$F$36,$AA247,IF($AA247='Control Panel'!$F$37,$AA247,IF($AA247='Control Panel'!$F$38,$AA247,IF($AA247='Control Panel'!$F$39,$AA247,IF($AA247='Control Panel'!$F$40,$AA247,IF($AA247='Control Panel'!$F$41,$AA247,"Error -- Availability entered in an incorrect format"))))))))</f>
        <v>N</v>
      </c>
    </row>
    <row r="248" spans="1:28" s="15" customFormat="1" x14ac:dyDescent="0.25">
      <c r="A248" s="7">
        <v>236</v>
      </c>
      <c r="B248" s="6"/>
      <c r="C248" s="12"/>
      <c r="D248" s="8"/>
      <c r="E248" s="12"/>
      <c r="F248" s="216" t="str">
        <f t="shared" si="6"/>
        <v>N/A</v>
      </c>
      <c r="G248" s="6"/>
      <c r="AA248" s="15" t="str">
        <f t="shared" si="7"/>
        <v/>
      </c>
      <c r="AB248" s="15" t="str">
        <f>IF(LEN($AA248)=0,"N",IF(LEN($AA248)&gt;1,"Error -- Availability entered in an incorrect format",IF($AA248='Control Panel'!$F$36,$AA248,IF($AA248='Control Panel'!$F$37,$AA248,IF($AA248='Control Panel'!$F$38,$AA248,IF($AA248='Control Panel'!$F$39,$AA248,IF($AA248='Control Panel'!$F$40,$AA248,IF($AA248='Control Panel'!$F$41,$AA248,"Error -- Availability entered in an incorrect format"))))))))</f>
        <v>N</v>
      </c>
    </row>
    <row r="249" spans="1:28" s="15" customFormat="1" x14ac:dyDescent="0.25">
      <c r="A249" s="7">
        <v>237</v>
      </c>
      <c r="B249" s="6"/>
      <c r="C249" s="12"/>
      <c r="D249" s="8"/>
      <c r="E249" s="12"/>
      <c r="F249" s="216" t="str">
        <f t="shared" si="6"/>
        <v>N/A</v>
      </c>
      <c r="G249" s="6"/>
      <c r="AA249" s="15" t="str">
        <f t="shared" si="7"/>
        <v/>
      </c>
      <c r="AB249" s="15" t="str">
        <f>IF(LEN($AA249)=0,"N",IF(LEN($AA249)&gt;1,"Error -- Availability entered in an incorrect format",IF($AA249='Control Panel'!$F$36,$AA249,IF($AA249='Control Panel'!$F$37,$AA249,IF($AA249='Control Panel'!$F$38,$AA249,IF($AA249='Control Panel'!$F$39,$AA249,IF($AA249='Control Panel'!$F$40,$AA249,IF($AA249='Control Panel'!$F$41,$AA249,"Error -- Availability entered in an incorrect format"))))))))</f>
        <v>N</v>
      </c>
    </row>
    <row r="250" spans="1:28" s="15" customFormat="1" x14ac:dyDescent="0.25">
      <c r="A250" s="7">
        <v>238</v>
      </c>
      <c r="B250" s="6"/>
      <c r="C250" s="12"/>
      <c r="D250" s="8"/>
      <c r="E250" s="12"/>
      <c r="F250" s="216" t="str">
        <f t="shared" si="6"/>
        <v>N/A</v>
      </c>
      <c r="G250" s="6"/>
      <c r="AA250" s="15" t="str">
        <f t="shared" si="7"/>
        <v/>
      </c>
      <c r="AB250" s="15" t="str">
        <f>IF(LEN($AA250)=0,"N",IF(LEN($AA250)&gt;1,"Error -- Availability entered in an incorrect format",IF($AA250='Control Panel'!$F$36,$AA250,IF($AA250='Control Panel'!$F$37,$AA250,IF($AA250='Control Panel'!$F$38,$AA250,IF($AA250='Control Panel'!$F$39,$AA250,IF($AA250='Control Panel'!$F$40,$AA250,IF($AA250='Control Panel'!$F$41,$AA250,"Error -- Availability entered in an incorrect format"))))))))</f>
        <v>N</v>
      </c>
    </row>
    <row r="251" spans="1:28" s="15" customFormat="1" x14ac:dyDescent="0.25">
      <c r="A251" s="7">
        <v>239</v>
      </c>
      <c r="B251" s="6"/>
      <c r="C251" s="12"/>
      <c r="D251" s="8"/>
      <c r="E251" s="12"/>
      <c r="F251" s="216" t="str">
        <f t="shared" si="6"/>
        <v>N/A</v>
      </c>
      <c r="G251" s="6"/>
      <c r="AA251" s="15" t="str">
        <f t="shared" si="7"/>
        <v/>
      </c>
      <c r="AB251" s="15" t="str">
        <f>IF(LEN($AA251)=0,"N",IF(LEN($AA251)&gt;1,"Error -- Availability entered in an incorrect format",IF($AA251='Control Panel'!$F$36,$AA251,IF($AA251='Control Panel'!$F$37,$AA251,IF($AA251='Control Panel'!$F$38,$AA251,IF($AA251='Control Panel'!$F$39,$AA251,IF($AA251='Control Panel'!$F$40,$AA251,IF($AA251='Control Panel'!$F$41,$AA251,"Error -- Availability entered in an incorrect format"))))))))</f>
        <v>N</v>
      </c>
    </row>
    <row r="252" spans="1:28" s="15" customFormat="1" x14ac:dyDescent="0.25">
      <c r="A252" s="7">
        <v>240</v>
      </c>
      <c r="B252" s="6"/>
      <c r="C252" s="12"/>
      <c r="D252" s="8"/>
      <c r="E252" s="12"/>
      <c r="F252" s="216" t="str">
        <f t="shared" si="6"/>
        <v>N/A</v>
      </c>
      <c r="G252" s="6"/>
      <c r="AA252" s="15" t="str">
        <f t="shared" si="7"/>
        <v/>
      </c>
      <c r="AB252" s="15" t="str">
        <f>IF(LEN($AA252)=0,"N",IF(LEN($AA252)&gt;1,"Error -- Availability entered in an incorrect format",IF($AA252='Control Panel'!$F$36,$AA252,IF($AA252='Control Panel'!$F$37,$AA252,IF($AA252='Control Panel'!$F$38,$AA252,IF($AA252='Control Panel'!$F$39,$AA252,IF($AA252='Control Panel'!$F$40,$AA252,IF($AA252='Control Panel'!$F$41,$AA252,"Error -- Availability entered in an incorrect format"))))))))</f>
        <v>N</v>
      </c>
    </row>
    <row r="253" spans="1:28" s="15" customFormat="1" x14ac:dyDescent="0.25">
      <c r="A253" s="7">
        <v>241</v>
      </c>
      <c r="B253" s="6"/>
      <c r="C253" s="12"/>
      <c r="D253" s="8"/>
      <c r="E253" s="12"/>
      <c r="F253" s="216" t="str">
        <f t="shared" si="6"/>
        <v>N/A</v>
      </c>
      <c r="G253" s="6"/>
      <c r="AA253" s="15" t="str">
        <f t="shared" si="7"/>
        <v/>
      </c>
      <c r="AB253" s="15" t="str">
        <f>IF(LEN($AA253)=0,"N",IF(LEN($AA253)&gt;1,"Error -- Availability entered in an incorrect format",IF($AA253='Control Panel'!$F$36,$AA253,IF($AA253='Control Panel'!$F$37,$AA253,IF($AA253='Control Panel'!$F$38,$AA253,IF($AA253='Control Panel'!$F$39,$AA253,IF($AA253='Control Panel'!$F$40,$AA253,IF($AA253='Control Panel'!$F$41,$AA253,"Error -- Availability entered in an incorrect format"))))))))</f>
        <v>N</v>
      </c>
    </row>
    <row r="254" spans="1:28" s="15" customFormat="1" x14ac:dyDescent="0.25">
      <c r="A254" s="7">
        <v>242</v>
      </c>
      <c r="B254" s="6"/>
      <c r="C254" s="12"/>
      <c r="D254" s="8"/>
      <c r="E254" s="12"/>
      <c r="F254" s="216" t="str">
        <f t="shared" si="6"/>
        <v>N/A</v>
      </c>
      <c r="G254" s="6"/>
      <c r="AA254" s="15" t="str">
        <f t="shared" si="7"/>
        <v/>
      </c>
      <c r="AB254" s="15" t="str">
        <f>IF(LEN($AA254)=0,"N",IF(LEN($AA254)&gt;1,"Error -- Availability entered in an incorrect format",IF($AA254='Control Panel'!$F$36,$AA254,IF($AA254='Control Panel'!$F$37,$AA254,IF($AA254='Control Panel'!$F$38,$AA254,IF($AA254='Control Panel'!$F$39,$AA254,IF($AA254='Control Panel'!$F$40,$AA254,IF($AA254='Control Panel'!$F$41,$AA254,"Error -- Availability entered in an incorrect format"))))))))</f>
        <v>N</v>
      </c>
    </row>
    <row r="255" spans="1:28" s="15" customFormat="1" x14ac:dyDescent="0.25">
      <c r="A255" s="7">
        <v>243</v>
      </c>
      <c r="B255" s="6"/>
      <c r="C255" s="12"/>
      <c r="D255" s="8"/>
      <c r="E255" s="12"/>
      <c r="F255" s="216" t="str">
        <f t="shared" si="6"/>
        <v>N/A</v>
      </c>
      <c r="G255" s="6"/>
      <c r="AA255" s="15" t="str">
        <f t="shared" si="7"/>
        <v/>
      </c>
      <c r="AB255" s="15" t="str">
        <f>IF(LEN($AA255)=0,"N",IF(LEN($AA255)&gt;1,"Error -- Availability entered in an incorrect format",IF($AA255='Control Panel'!$F$36,$AA255,IF($AA255='Control Panel'!$F$37,$AA255,IF($AA255='Control Panel'!$F$38,$AA255,IF($AA255='Control Panel'!$F$39,$AA255,IF($AA255='Control Panel'!$F$40,$AA255,IF($AA255='Control Panel'!$F$41,$AA255,"Error -- Availability entered in an incorrect format"))))))))</f>
        <v>N</v>
      </c>
    </row>
    <row r="256" spans="1:28" s="15" customFormat="1" x14ac:dyDescent="0.25">
      <c r="A256" s="7">
        <v>244</v>
      </c>
      <c r="B256" s="6"/>
      <c r="C256" s="12"/>
      <c r="D256" s="8"/>
      <c r="E256" s="12"/>
      <c r="F256" s="216" t="str">
        <f t="shared" si="6"/>
        <v>N/A</v>
      </c>
      <c r="G256" s="6"/>
      <c r="AA256" s="15" t="str">
        <f t="shared" si="7"/>
        <v/>
      </c>
      <c r="AB256" s="15" t="str">
        <f>IF(LEN($AA256)=0,"N",IF(LEN($AA256)&gt;1,"Error -- Availability entered in an incorrect format",IF($AA256='Control Panel'!$F$36,$AA256,IF($AA256='Control Panel'!$F$37,$AA256,IF($AA256='Control Panel'!$F$38,$AA256,IF($AA256='Control Panel'!$F$39,$AA256,IF($AA256='Control Panel'!$F$40,$AA256,IF($AA256='Control Panel'!$F$41,$AA256,"Error -- Availability entered in an incorrect format"))))))))</f>
        <v>N</v>
      </c>
    </row>
    <row r="257" spans="1:28" s="15" customFormat="1" x14ac:dyDescent="0.25">
      <c r="A257" s="7">
        <v>245</v>
      </c>
      <c r="B257" s="6"/>
      <c r="C257" s="12"/>
      <c r="D257" s="8"/>
      <c r="E257" s="12"/>
      <c r="F257" s="216" t="str">
        <f t="shared" si="6"/>
        <v>N/A</v>
      </c>
      <c r="G257" s="6"/>
      <c r="AA257" s="15" t="str">
        <f t="shared" si="7"/>
        <v/>
      </c>
      <c r="AB257" s="15" t="str">
        <f>IF(LEN($AA257)=0,"N",IF(LEN($AA257)&gt;1,"Error -- Availability entered in an incorrect format",IF($AA257='Control Panel'!$F$36,$AA257,IF($AA257='Control Panel'!$F$37,$AA257,IF($AA257='Control Panel'!$F$38,$AA257,IF($AA257='Control Panel'!$F$39,$AA257,IF($AA257='Control Panel'!$F$40,$AA257,IF($AA257='Control Panel'!$F$41,$AA257,"Error -- Availability entered in an incorrect format"))))))))</f>
        <v>N</v>
      </c>
    </row>
    <row r="258" spans="1:28" s="15" customFormat="1" x14ac:dyDescent="0.25">
      <c r="A258" s="7">
        <v>246</v>
      </c>
      <c r="B258" s="6"/>
      <c r="C258" s="12"/>
      <c r="D258" s="8"/>
      <c r="E258" s="12"/>
      <c r="F258" s="216" t="str">
        <f t="shared" si="6"/>
        <v>N/A</v>
      </c>
      <c r="G258" s="6"/>
      <c r="AA258" s="15" t="str">
        <f t="shared" si="7"/>
        <v/>
      </c>
      <c r="AB258" s="15" t="str">
        <f>IF(LEN($AA258)=0,"N",IF(LEN($AA258)&gt;1,"Error -- Availability entered in an incorrect format",IF($AA258='Control Panel'!$F$36,$AA258,IF($AA258='Control Panel'!$F$37,$AA258,IF($AA258='Control Panel'!$F$38,$AA258,IF($AA258='Control Panel'!$F$39,$AA258,IF($AA258='Control Panel'!$F$40,$AA258,IF($AA258='Control Panel'!$F$41,$AA258,"Error -- Availability entered in an incorrect format"))))))))</f>
        <v>N</v>
      </c>
    </row>
    <row r="259" spans="1:28" s="15" customFormat="1" x14ac:dyDescent="0.25">
      <c r="A259" s="7">
        <v>247</v>
      </c>
      <c r="B259" s="6"/>
      <c r="C259" s="12"/>
      <c r="D259" s="8"/>
      <c r="E259" s="12"/>
      <c r="F259" s="216" t="str">
        <f t="shared" si="6"/>
        <v>N/A</v>
      </c>
      <c r="G259" s="6"/>
      <c r="AA259" s="15" t="str">
        <f t="shared" si="7"/>
        <v/>
      </c>
      <c r="AB259" s="15" t="str">
        <f>IF(LEN($AA259)=0,"N",IF(LEN($AA259)&gt;1,"Error -- Availability entered in an incorrect format",IF($AA259='Control Panel'!$F$36,$AA259,IF($AA259='Control Panel'!$F$37,$AA259,IF($AA259='Control Panel'!$F$38,$AA259,IF($AA259='Control Panel'!$F$39,$AA259,IF($AA259='Control Panel'!$F$40,$AA259,IF($AA259='Control Panel'!$F$41,$AA259,"Error -- Availability entered in an incorrect format"))))))))</f>
        <v>N</v>
      </c>
    </row>
    <row r="260" spans="1:28" s="15" customFormat="1" x14ac:dyDescent="0.25">
      <c r="A260" s="7">
        <v>248</v>
      </c>
      <c r="B260" s="6"/>
      <c r="C260" s="12"/>
      <c r="D260" s="8"/>
      <c r="E260" s="12"/>
      <c r="F260" s="216" t="str">
        <f t="shared" si="6"/>
        <v>N/A</v>
      </c>
      <c r="G260" s="6"/>
      <c r="AA260" s="15" t="str">
        <f t="shared" si="7"/>
        <v/>
      </c>
      <c r="AB260" s="15" t="str">
        <f>IF(LEN($AA260)=0,"N",IF(LEN($AA260)&gt;1,"Error -- Availability entered in an incorrect format",IF($AA260='Control Panel'!$F$36,$AA260,IF($AA260='Control Panel'!$F$37,$AA260,IF($AA260='Control Panel'!$F$38,$AA260,IF($AA260='Control Panel'!$F$39,$AA260,IF($AA260='Control Panel'!$F$40,$AA260,IF($AA260='Control Panel'!$F$41,$AA260,"Error -- Availability entered in an incorrect format"))))))))</f>
        <v>N</v>
      </c>
    </row>
    <row r="261" spans="1:28" s="15" customFormat="1" x14ac:dyDescent="0.25">
      <c r="A261" s="7">
        <v>249</v>
      </c>
      <c r="B261" s="6"/>
      <c r="C261" s="12"/>
      <c r="D261" s="8"/>
      <c r="E261" s="12"/>
      <c r="F261" s="216" t="str">
        <f t="shared" si="6"/>
        <v>N/A</v>
      </c>
      <c r="G261" s="6"/>
      <c r="AA261" s="15" t="str">
        <f t="shared" si="7"/>
        <v/>
      </c>
      <c r="AB261" s="15" t="str">
        <f>IF(LEN($AA261)=0,"N",IF(LEN($AA261)&gt;1,"Error -- Availability entered in an incorrect format",IF($AA261='Control Panel'!$F$36,$AA261,IF($AA261='Control Panel'!$F$37,$AA261,IF($AA261='Control Panel'!$F$38,$AA261,IF($AA261='Control Panel'!$F$39,$AA261,IF($AA261='Control Panel'!$F$40,$AA261,IF($AA261='Control Panel'!$F$41,$AA261,"Error -- Availability entered in an incorrect format"))))))))</f>
        <v>N</v>
      </c>
    </row>
    <row r="262" spans="1:28" s="15" customFormat="1" x14ac:dyDescent="0.25">
      <c r="A262" s="7">
        <v>250</v>
      </c>
      <c r="B262" s="6"/>
      <c r="C262" s="12"/>
      <c r="D262" s="8"/>
      <c r="E262" s="12"/>
      <c r="F262" s="216" t="str">
        <f t="shared" si="6"/>
        <v>N/A</v>
      </c>
      <c r="G262" s="6"/>
      <c r="AA262" s="15" t="str">
        <f t="shared" si="7"/>
        <v/>
      </c>
      <c r="AB262" s="15" t="str">
        <f>IF(LEN($AA262)=0,"N",IF(LEN($AA262)&gt;1,"Error -- Availability entered in an incorrect format",IF($AA262='Control Panel'!$F$36,$AA262,IF($AA262='Control Panel'!$F$37,$AA262,IF($AA262='Control Panel'!$F$38,$AA262,IF($AA262='Control Panel'!$F$39,$AA262,IF($AA262='Control Panel'!$F$40,$AA262,IF($AA262='Control Panel'!$F$41,$AA262,"Error -- Availability entered in an incorrect format"))))))))</f>
        <v>N</v>
      </c>
    </row>
    <row r="263" spans="1:28" s="15" customFormat="1" x14ac:dyDescent="0.25">
      <c r="A263" s="7">
        <v>251</v>
      </c>
      <c r="B263" s="6"/>
      <c r="C263" s="12"/>
      <c r="D263" s="8"/>
      <c r="E263" s="12"/>
      <c r="F263" s="216" t="str">
        <f t="shared" si="6"/>
        <v>N/A</v>
      </c>
      <c r="G263" s="6"/>
      <c r="AA263" s="15" t="str">
        <f t="shared" si="7"/>
        <v/>
      </c>
      <c r="AB263" s="15" t="str">
        <f>IF(LEN($AA263)=0,"N",IF(LEN($AA263)&gt;1,"Error -- Availability entered in an incorrect format",IF($AA263='Control Panel'!$F$36,$AA263,IF($AA263='Control Panel'!$F$37,$AA263,IF($AA263='Control Panel'!$F$38,$AA263,IF($AA263='Control Panel'!$F$39,$AA263,IF($AA263='Control Panel'!$F$40,$AA263,IF($AA263='Control Panel'!$F$41,$AA263,"Error -- Availability entered in an incorrect format"))))))))</f>
        <v>N</v>
      </c>
    </row>
    <row r="264" spans="1:28" s="15" customFormat="1" x14ac:dyDescent="0.25">
      <c r="A264" s="7">
        <v>252</v>
      </c>
      <c r="B264" s="6"/>
      <c r="C264" s="12"/>
      <c r="D264" s="8"/>
      <c r="E264" s="12"/>
      <c r="F264" s="216" t="str">
        <f t="shared" si="6"/>
        <v>N/A</v>
      </c>
      <c r="G264" s="6"/>
      <c r="AA264" s="15" t="str">
        <f t="shared" si="7"/>
        <v/>
      </c>
      <c r="AB264" s="15" t="str">
        <f>IF(LEN($AA264)=0,"N",IF(LEN($AA264)&gt;1,"Error -- Availability entered in an incorrect format",IF($AA264='Control Panel'!$F$36,$AA264,IF($AA264='Control Panel'!$F$37,$AA264,IF($AA264='Control Panel'!$F$38,$AA264,IF($AA264='Control Panel'!$F$39,$AA264,IF($AA264='Control Panel'!$F$40,$AA264,IF($AA264='Control Panel'!$F$41,$AA264,"Error -- Availability entered in an incorrect format"))))))))</f>
        <v>N</v>
      </c>
    </row>
    <row r="265" spans="1:28" s="15" customFormat="1" x14ac:dyDescent="0.25">
      <c r="A265" s="7">
        <v>253</v>
      </c>
      <c r="B265" s="6"/>
      <c r="C265" s="12"/>
      <c r="D265" s="8"/>
      <c r="E265" s="12"/>
      <c r="F265" s="216" t="str">
        <f t="shared" si="6"/>
        <v>N/A</v>
      </c>
      <c r="G265" s="6"/>
      <c r="AA265" s="15" t="str">
        <f t="shared" si="7"/>
        <v/>
      </c>
      <c r="AB265" s="15" t="str">
        <f>IF(LEN($AA265)=0,"N",IF(LEN($AA265)&gt;1,"Error -- Availability entered in an incorrect format",IF($AA265='Control Panel'!$F$36,$AA265,IF($AA265='Control Panel'!$F$37,$AA265,IF($AA265='Control Panel'!$F$38,$AA265,IF($AA265='Control Panel'!$F$39,$AA265,IF($AA265='Control Panel'!$F$40,$AA265,IF($AA265='Control Panel'!$F$41,$AA265,"Error -- Availability entered in an incorrect format"))))))))</f>
        <v>N</v>
      </c>
    </row>
    <row r="266" spans="1:28" s="15" customFormat="1" x14ac:dyDescent="0.25">
      <c r="A266" s="7">
        <v>254</v>
      </c>
      <c r="B266" s="6"/>
      <c r="C266" s="12"/>
      <c r="D266" s="8"/>
      <c r="E266" s="12"/>
      <c r="F266" s="216" t="str">
        <f t="shared" si="6"/>
        <v>N/A</v>
      </c>
      <c r="G266" s="6"/>
      <c r="AA266" s="15" t="str">
        <f t="shared" si="7"/>
        <v/>
      </c>
      <c r="AB266" s="15" t="str">
        <f>IF(LEN($AA266)=0,"N",IF(LEN($AA266)&gt;1,"Error -- Availability entered in an incorrect format",IF($AA266='Control Panel'!$F$36,$AA266,IF($AA266='Control Panel'!$F$37,$AA266,IF($AA266='Control Panel'!$F$38,$AA266,IF($AA266='Control Panel'!$F$39,$AA266,IF($AA266='Control Panel'!$F$40,$AA266,IF($AA266='Control Panel'!$F$41,$AA266,"Error -- Availability entered in an incorrect format"))))))))</f>
        <v>N</v>
      </c>
    </row>
    <row r="267" spans="1:28" s="15" customFormat="1" x14ac:dyDescent="0.25">
      <c r="A267" s="7">
        <v>255</v>
      </c>
      <c r="B267" s="6"/>
      <c r="C267" s="12"/>
      <c r="D267" s="8"/>
      <c r="E267" s="12"/>
      <c r="F267" s="216" t="str">
        <f t="shared" si="6"/>
        <v>N/A</v>
      </c>
      <c r="G267" s="6"/>
      <c r="AA267" s="15" t="str">
        <f t="shared" si="7"/>
        <v/>
      </c>
      <c r="AB267" s="15" t="str">
        <f>IF(LEN($AA267)=0,"N",IF(LEN($AA267)&gt;1,"Error -- Availability entered in an incorrect format",IF($AA267='Control Panel'!$F$36,$AA267,IF($AA267='Control Panel'!$F$37,$AA267,IF($AA267='Control Panel'!$F$38,$AA267,IF($AA267='Control Panel'!$F$39,$AA267,IF($AA267='Control Panel'!$F$40,$AA267,IF($AA267='Control Panel'!$F$41,$AA267,"Error -- Availability entered in an incorrect format"))))))))</f>
        <v>N</v>
      </c>
    </row>
    <row r="268" spans="1:28" s="15" customFormat="1" x14ac:dyDescent="0.25">
      <c r="A268" s="7">
        <v>256</v>
      </c>
      <c r="B268" s="6"/>
      <c r="C268" s="12"/>
      <c r="D268" s="8"/>
      <c r="E268" s="12"/>
      <c r="F268" s="216" t="str">
        <f t="shared" si="6"/>
        <v>N/A</v>
      </c>
      <c r="G268" s="6"/>
      <c r="AA268" s="15" t="str">
        <f t="shared" si="7"/>
        <v/>
      </c>
      <c r="AB268" s="15" t="str">
        <f>IF(LEN($AA268)=0,"N",IF(LEN($AA268)&gt;1,"Error -- Availability entered in an incorrect format",IF($AA268='Control Panel'!$F$36,$AA268,IF($AA268='Control Panel'!$F$37,$AA268,IF($AA268='Control Panel'!$F$38,$AA268,IF($AA268='Control Panel'!$F$39,$AA268,IF($AA268='Control Panel'!$F$40,$AA268,IF($AA268='Control Panel'!$F$41,$AA268,"Error -- Availability entered in an incorrect format"))))))))</f>
        <v>N</v>
      </c>
    </row>
    <row r="269" spans="1:28" s="15" customFormat="1" x14ac:dyDescent="0.25">
      <c r="A269" s="7">
        <v>257</v>
      </c>
      <c r="B269" s="6"/>
      <c r="C269" s="12"/>
      <c r="D269" s="8"/>
      <c r="E269" s="12"/>
      <c r="F269" s="216" t="str">
        <f t="shared" si="6"/>
        <v>N/A</v>
      </c>
      <c r="G269" s="6"/>
      <c r="AA269" s="15" t="str">
        <f t="shared" si="7"/>
        <v/>
      </c>
      <c r="AB269" s="15" t="str">
        <f>IF(LEN($AA269)=0,"N",IF(LEN($AA269)&gt;1,"Error -- Availability entered in an incorrect format",IF($AA269='Control Panel'!$F$36,$AA269,IF($AA269='Control Panel'!$F$37,$AA269,IF($AA269='Control Panel'!$F$38,$AA269,IF($AA269='Control Panel'!$F$39,$AA269,IF($AA269='Control Panel'!$F$40,$AA269,IF($AA269='Control Panel'!$F$41,$AA269,"Error -- Availability entered in an incorrect format"))))))))</f>
        <v>N</v>
      </c>
    </row>
    <row r="270" spans="1:28" s="15" customFormat="1" x14ac:dyDescent="0.25">
      <c r="A270" s="7">
        <v>258</v>
      </c>
      <c r="B270" s="6"/>
      <c r="C270" s="12"/>
      <c r="D270" s="8"/>
      <c r="E270" s="12"/>
      <c r="F270" s="216" t="str">
        <f t="shared" ref="F270:F333" si="8">IF($D$10=$A$9,"N/A",$D$10)</f>
        <v>N/A</v>
      </c>
      <c r="G270" s="6"/>
      <c r="AA270" s="15" t="str">
        <f t="shared" ref="AA270:AA333" si="9">TRIM($D270)</f>
        <v/>
      </c>
      <c r="AB270" s="15" t="str">
        <f>IF(LEN($AA270)=0,"N",IF(LEN($AA270)&gt;1,"Error -- Availability entered in an incorrect format",IF($AA270='Control Panel'!$F$36,$AA270,IF($AA270='Control Panel'!$F$37,$AA270,IF($AA270='Control Panel'!$F$38,$AA270,IF($AA270='Control Panel'!$F$39,$AA270,IF($AA270='Control Panel'!$F$40,$AA270,IF($AA270='Control Panel'!$F$41,$AA270,"Error -- Availability entered in an incorrect format"))))))))</f>
        <v>N</v>
      </c>
    </row>
    <row r="271" spans="1:28" s="15" customFormat="1" x14ac:dyDescent="0.25">
      <c r="A271" s="7">
        <v>259</v>
      </c>
      <c r="B271" s="6"/>
      <c r="C271" s="12"/>
      <c r="D271" s="8"/>
      <c r="E271" s="12"/>
      <c r="F271" s="216" t="str">
        <f t="shared" si="8"/>
        <v>N/A</v>
      </c>
      <c r="G271" s="6"/>
      <c r="AA271" s="15" t="str">
        <f t="shared" si="9"/>
        <v/>
      </c>
      <c r="AB271" s="15" t="str">
        <f>IF(LEN($AA271)=0,"N",IF(LEN($AA271)&gt;1,"Error -- Availability entered in an incorrect format",IF($AA271='Control Panel'!$F$36,$AA271,IF($AA271='Control Panel'!$F$37,$AA271,IF($AA271='Control Panel'!$F$38,$AA271,IF($AA271='Control Panel'!$F$39,$AA271,IF($AA271='Control Panel'!$F$40,$AA271,IF($AA271='Control Panel'!$F$41,$AA271,"Error -- Availability entered in an incorrect format"))))))))</f>
        <v>N</v>
      </c>
    </row>
    <row r="272" spans="1:28" s="15" customFormat="1" x14ac:dyDescent="0.25">
      <c r="A272" s="7">
        <v>260</v>
      </c>
      <c r="B272" s="6"/>
      <c r="C272" s="12"/>
      <c r="D272" s="8"/>
      <c r="E272" s="12"/>
      <c r="F272" s="216" t="str">
        <f t="shared" si="8"/>
        <v>N/A</v>
      </c>
      <c r="G272" s="6"/>
      <c r="AA272" s="15" t="str">
        <f t="shared" si="9"/>
        <v/>
      </c>
      <c r="AB272" s="15" t="str">
        <f>IF(LEN($AA272)=0,"N",IF(LEN($AA272)&gt;1,"Error -- Availability entered in an incorrect format",IF($AA272='Control Panel'!$F$36,$AA272,IF($AA272='Control Panel'!$F$37,$AA272,IF($AA272='Control Panel'!$F$38,$AA272,IF($AA272='Control Panel'!$F$39,$AA272,IF($AA272='Control Panel'!$F$40,$AA272,IF($AA272='Control Panel'!$F$41,$AA272,"Error -- Availability entered in an incorrect format"))))))))</f>
        <v>N</v>
      </c>
    </row>
    <row r="273" spans="1:28" s="15" customFormat="1" x14ac:dyDescent="0.25">
      <c r="A273" s="7">
        <v>261</v>
      </c>
      <c r="B273" s="6"/>
      <c r="C273" s="12"/>
      <c r="D273" s="8"/>
      <c r="E273" s="12"/>
      <c r="F273" s="216" t="str">
        <f t="shared" si="8"/>
        <v>N/A</v>
      </c>
      <c r="G273" s="6"/>
      <c r="AA273" s="15" t="str">
        <f t="shared" si="9"/>
        <v/>
      </c>
      <c r="AB273" s="15" t="str">
        <f>IF(LEN($AA273)=0,"N",IF(LEN($AA273)&gt;1,"Error -- Availability entered in an incorrect format",IF($AA273='Control Panel'!$F$36,$AA273,IF($AA273='Control Panel'!$F$37,$AA273,IF($AA273='Control Panel'!$F$38,$AA273,IF($AA273='Control Panel'!$F$39,$AA273,IF($AA273='Control Panel'!$F$40,$AA273,IF($AA273='Control Panel'!$F$41,$AA273,"Error -- Availability entered in an incorrect format"))))))))</f>
        <v>N</v>
      </c>
    </row>
    <row r="274" spans="1:28" s="15" customFormat="1" x14ac:dyDescent="0.25">
      <c r="A274" s="7">
        <v>262</v>
      </c>
      <c r="B274" s="6"/>
      <c r="C274" s="12"/>
      <c r="D274" s="8"/>
      <c r="E274" s="12"/>
      <c r="F274" s="216" t="str">
        <f t="shared" si="8"/>
        <v>N/A</v>
      </c>
      <c r="G274" s="6"/>
      <c r="AA274" s="15" t="str">
        <f t="shared" si="9"/>
        <v/>
      </c>
      <c r="AB274" s="15" t="str">
        <f>IF(LEN($AA274)=0,"N",IF(LEN($AA274)&gt;1,"Error -- Availability entered in an incorrect format",IF($AA274='Control Panel'!$F$36,$AA274,IF($AA274='Control Panel'!$F$37,$AA274,IF($AA274='Control Panel'!$F$38,$AA274,IF($AA274='Control Panel'!$F$39,$AA274,IF($AA274='Control Panel'!$F$40,$AA274,IF($AA274='Control Panel'!$F$41,$AA274,"Error -- Availability entered in an incorrect format"))))))))</f>
        <v>N</v>
      </c>
    </row>
    <row r="275" spans="1:28" s="15" customFormat="1" x14ac:dyDescent="0.25">
      <c r="A275" s="7">
        <v>263</v>
      </c>
      <c r="B275" s="6"/>
      <c r="C275" s="12"/>
      <c r="D275" s="8"/>
      <c r="E275" s="12"/>
      <c r="F275" s="216" t="str">
        <f t="shared" si="8"/>
        <v>N/A</v>
      </c>
      <c r="G275" s="6"/>
      <c r="AA275" s="15" t="str">
        <f t="shared" si="9"/>
        <v/>
      </c>
      <c r="AB275" s="15" t="str">
        <f>IF(LEN($AA275)=0,"N",IF(LEN($AA275)&gt;1,"Error -- Availability entered in an incorrect format",IF($AA275='Control Panel'!$F$36,$AA275,IF($AA275='Control Panel'!$F$37,$AA275,IF($AA275='Control Panel'!$F$38,$AA275,IF($AA275='Control Panel'!$F$39,$AA275,IF($AA275='Control Panel'!$F$40,$AA275,IF($AA275='Control Panel'!$F$41,$AA275,"Error -- Availability entered in an incorrect format"))))))))</f>
        <v>N</v>
      </c>
    </row>
    <row r="276" spans="1:28" s="15" customFormat="1" x14ac:dyDescent="0.25">
      <c r="A276" s="7">
        <v>264</v>
      </c>
      <c r="B276" s="6"/>
      <c r="C276" s="12"/>
      <c r="D276" s="8"/>
      <c r="E276" s="12"/>
      <c r="F276" s="216" t="str">
        <f t="shared" si="8"/>
        <v>N/A</v>
      </c>
      <c r="G276" s="6"/>
      <c r="AA276" s="15" t="str">
        <f t="shared" si="9"/>
        <v/>
      </c>
      <c r="AB276" s="15" t="str">
        <f>IF(LEN($AA276)=0,"N",IF(LEN($AA276)&gt;1,"Error -- Availability entered in an incorrect format",IF($AA276='Control Panel'!$F$36,$AA276,IF($AA276='Control Panel'!$F$37,$AA276,IF($AA276='Control Panel'!$F$38,$AA276,IF($AA276='Control Panel'!$F$39,$AA276,IF($AA276='Control Panel'!$F$40,$AA276,IF($AA276='Control Panel'!$F$41,$AA276,"Error -- Availability entered in an incorrect format"))))))))</f>
        <v>N</v>
      </c>
    </row>
    <row r="277" spans="1:28" s="15" customFormat="1" x14ac:dyDescent="0.25">
      <c r="A277" s="7">
        <v>265</v>
      </c>
      <c r="B277" s="6"/>
      <c r="C277" s="12"/>
      <c r="D277" s="8"/>
      <c r="E277" s="12"/>
      <c r="F277" s="216" t="str">
        <f t="shared" si="8"/>
        <v>N/A</v>
      </c>
      <c r="G277" s="6"/>
      <c r="AA277" s="15" t="str">
        <f t="shared" si="9"/>
        <v/>
      </c>
      <c r="AB277" s="15" t="str">
        <f>IF(LEN($AA277)=0,"N",IF(LEN($AA277)&gt;1,"Error -- Availability entered in an incorrect format",IF($AA277='Control Panel'!$F$36,$AA277,IF($AA277='Control Panel'!$F$37,$AA277,IF($AA277='Control Panel'!$F$38,$AA277,IF($AA277='Control Panel'!$F$39,$AA277,IF($AA277='Control Panel'!$F$40,$AA277,IF($AA277='Control Panel'!$F$41,$AA277,"Error -- Availability entered in an incorrect format"))))))))</f>
        <v>N</v>
      </c>
    </row>
    <row r="278" spans="1:28" s="15" customFormat="1" x14ac:dyDescent="0.25">
      <c r="A278" s="7">
        <v>266</v>
      </c>
      <c r="B278" s="6"/>
      <c r="C278" s="12"/>
      <c r="D278" s="8"/>
      <c r="E278" s="12"/>
      <c r="F278" s="216" t="str">
        <f t="shared" si="8"/>
        <v>N/A</v>
      </c>
      <c r="G278" s="6"/>
      <c r="AA278" s="15" t="str">
        <f t="shared" si="9"/>
        <v/>
      </c>
      <c r="AB278" s="15" t="str">
        <f>IF(LEN($AA278)=0,"N",IF(LEN($AA278)&gt;1,"Error -- Availability entered in an incorrect format",IF($AA278='Control Panel'!$F$36,$AA278,IF($AA278='Control Panel'!$F$37,$AA278,IF($AA278='Control Panel'!$F$38,$AA278,IF($AA278='Control Panel'!$F$39,$AA278,IF($AA278='Control Panel'!$F$40,$AA278,IF($AA278='Control Panel'!$F$41,$AA278,"Error -- Availability entered in an incorrect format"))))))))</f>
        <v>N</v>
      </c>
    </row>
    <row r="279" spans="1:28" s="15" customFormat="1" x14ac:dyDescent="0.25">
      <c r="A279" s="7">
        <v>267</v>
      </c>
      <c r="B279" s="6"/>
      <c r="C279" s="12"/>
      <c r="D279" s="8"/>
      <c r="E279" s="12"/>
      <c r="F279" s="216" t="str">
        <f t="shared" si="8"/>
        <v>N/A</v>
      </c>
      <c r="G279" s="6"/>
      <c r="AA279" s="15" t="str">
        <f t="shared" si="9"/>
        <v/>
      </c>
      <c r="AB279" s="15" t="str">
        <f>IF(LEN($AA279)=0,"N",IF(LEN($AA279)&gt;1,"Error -- Availability entered in an incorrect format",IF($AA279='Control Panel'!$F$36,$AA279,IF($AA279='Control Panel'!$F$37,$AA279,IF($AA279='Control Panel'!$F$38,$AA279,IF($AA279='Control Panel'!$F$39,$AA279,IF($AA279='Control Panel'!$F$40,$AA279,IF($AA279='Control Panel'!$F$41,$AA279,"Error -- Availability entered in an incorrect format"))))))))</f>
        <v>N</v>
      </c>
    </row>
    <row r="280" spans="1:28" s="15" customFormat="1" x14ac:dyDescent="0.25">
      <c r="A280" s="7">
        <v>268</v>
      </c>
      <c r="B280" s="6"/>
      <c r="C280" s="12"/>
      <c r="D280" s="8"/>
      <c r="E280" s="12"/>
      <c r="F280" s="216" t="str">
        <f t="shared" si="8"/>
        <v>N/A</v>
      </c>
      <c r="G280" s="6"/>
      <c r="AA280" s="15" t="str">
        <f t="shared" si="9"/>
        <v/>
      </c>
      <c r="AB280" s="15" t="str">
        <f>IF(LEN($AA280)=0,"N",IF(LEN($AA280)&gt;1,"Error -- Availability entered in an incorrect format",IF($AA280='Control Panel'!$F$36,$AA280,IF($AA280='Control Panel'!$F$37,$AA280,IF($AA280='Control Panel'!$F$38,$AA280,IF($AA280='Control Panel'!$F$39,$AA280,IF($AA280='Control Panel'!$F$40,$AA280,IF($AA280='Control Panel'!$F$41,$AA280,"Error -- Availability entered in an incorrect format"))))))))</f>
        <v>N</v>
      </c>
    </row>
    <row r="281" spans="1:28" s="15" customFormat="1" x14ac:dyDescent="0.25">
      <c r="A281" s="7">
        <v>269</v>
      </c>
      <c r="B281" s="6"/>
      <c r="C281" s="12"/>
      <c r="D281" s="8"/>
      <c r="E281" s="12"/>
      <c r="F281" s="216" t="str">
        <f t="shared" si="8"/>
        <v>N/A</v>
      </c>
      <c r="G281" s="6"/>
      <c r="AA281" s="15" t="str">
        <f t="shared" si="9"/>
        <v/>
      </c>
      <c r="AB281" s="15" t="str">
        <f>IF(LEN($AA281)=0,"N",IF(LEN($AA281)&gt;1,"Error -- Availability entered in an incorrect format",IF($AA281='Control Panel'!$F$36,$AA281,IF($AA281='Control Panel'!$F$37,$AA281,IF($AA281='Control Panel'!$F$38,$AA281,IF($AA281='Control Panel'!$F$39,$AA281,IF($AA281='Control Panel'!$F$40,$AA281,IF($AA281='Control Panel'!$F$41,$AA281,"Error -- Availability entered in an incorrect format"))))))))</f>
        <v>N</v>
      </c>
    </row>
    <row r="282" spans="1:28" s="15" customFormat="1" x14ac:dyDescent="0.25">
      <c r="A282" s="7">
        <v>270</v>
      </c>
      <c r="B282" s="6"/>
      <c r="C282" s="12"/>
      <c r="D282" s="8"/>
      <c r="E282" s="12"/>
      <c r="F282" s="216" t="str">
        <f t="shared" si="8"/>
        <v>N/A</v>
      </c>
      <c r="G282" s="6"/>
      <c r="AA282" s="15" t="str">
        <f t="shared" si="9"/>
        <v/>
      </c>
      <c r="AB282" s="15" t="str">
        <f>IF(LEN($AA282)=0,"N",IF(LEN($AA282)&gt;1,"Error -- Availability entered in an incorrect format",IF($AA282='Control Panel'!$F$36,$AA282,IF($AA282='Control Panel'!$F$37,$AA282,IF($AA282='Control Panel'!$F$38,$AA282,IF($AA282='Control Panel'!$F$39,$AA282,IF($AA282='Control Panel'!$F$40,$AA282,IF($AA282='Control Panel'!$F$41,$AA282,"Error -- Availability entered in an incorrect format"))))))))</f>
        <v>N</v>
      </c>
    </row>
    <row r="283" spans="1:28" s="15" customFormat="1" x14ac:dyDescent="0.25">
      <c r="A283" s="7">
        <v>271</v>
      </c>
      <c r="B283" s="6"/>
      <c r="C283" s="12"/>
      <c r="D283" s="8"/>
      <c r="E283" s="12"/>
      <c r="F283" s="216" t="str">
        <f t="shared" si="8"/>
        <v>N/A</v>
      </c>
      <c r="G283" s="6"/>
      <c r="AA283" s="15" t="str">
        <f t="shared" si="9"/>
        <v/>
      </c>
      <c r="AB283" s="15" t="str">
        <f>IF(LEN($AA283)=0,"N",IF(LEN($AA283)&gt;1,"Error -- Availability entered in an incorrect format",IF($AA283='Control Panel'!$F$36,$AA283,IF($AA283='Control Panel'!$F$37,$AA283,IF($AA283='Control Panel'!$F$38,$AA283,IF($AA283='Control Panel'!$F$39,$AA283,IF($AA283='Control Panel'!$F$40,$AA283,IF($AA283='Control Panel'!$F$41,$AA283,"Error -- Availability entered in an incorrect format"))))))))</f>
        <v>N</v>
      </c>
    </row>
    <row r="284" spans="1:28" s="15" customFormat="1" x14ac:dyDescent="0.25">
      <c r="A284" s="7">
        <v>272</v>
      </c>
      <c r="B284" s="6"/>
      <c r="C284" s="12"/>
      <c r="D284" s="8"/>
      <c r="E284" s="12"/>
      <c r="F284" s="216" t="str">
        <f t="shared" si="8"/>
        <v>N/A</v>
      </c>
      <c r="G284" s="6"/>
      <c r="AA284" s="15" t="str">
        <f t="shared" si="9"/>
        <v/>
      </c>
      <c r="AB284" s="15" t="str">
        <f>IF(LEN($AA284)=0,"N",IF(LEN($AA284)&gt;1,"Error -- Availability entered in an incorrect format",IF($AA284='Control Panel'!$F$36,$AA284,IF($AA284='Control Panel'!$F$37,$AA284,IF($AA284='Control Panel'!$F$38,$AA284,IF($AA284='Control Panel'!$F$39,$AA284,IF($AA284='Control Panel'!$F$40,$AA284,IF($AA284='Control Panel'!$F$41,$AA284,"Error -- Availability entered in an incorrect format"))))))))</f>
        <v>N</v>
      </c>
    </row>
    <row r="285" spans="1:28" s="15" customFormat="1" x14ac:dyDescent="0.25">
      <c r="A285" s="7">
        <v>273</v>
      </c>
      <c r="B285" s="6"/>
      <c r="C285" s="12"/>
      <c r="D285" s="8"/>
      <c r="E285" s="12"/>
      <c r="F285" s="216" t="str">
        <f t="shared" si="8"/>
        <v>N/A</v>
      </c>
      <c r="G285" s="6"/>
      <c r="AA285" s="15" t="str">
        <f t="shared" si="9"/>
        <v/>
      </c>
      <c r="AB285" s="15" t="str">
        <f>IF(LEN($AA285)=0,"N",IF(LEN($AA285)&gt;1,"Error -- Availability entered in an incorrect format",IF($AA285='Control Panel'!$F$36,$AA285,IF($AA285='Control Panel'!$F$37,$AA285,IF($AA285='Control Panel'!$F$38,$AA285,IF($AA285='Control Panel'!$F$39,$AA285,IF($AA285='Control Panel'!$F$40,$AA285,IF($AA285='Control Panel'!$F$41,$AA285,"Error -- Availability entered in an incorrect format"))))))))</f>
        <v>N</v>
      </c>
    </row>
    <row r="286" spans="1:28" s="15" customFormat="1" x14ac:dyDescent="0.25">
      <c r="A286" s="7">
        <v>274</v>
      </c>
      <c r="B286" s="6"/>
      <c r="C286" s="12"/>
      <c r="D286" s="8"/>
      <c r="E286" s="12"/>
      <c r="F286" s="216" t="str">
        <f t="shared" si="8"/>
        <v>N/A</v>
      </c>
      <c r="G286" s="6"/>
      <c r="AA286" s="15" t="str">
        <f t="shared" si="9"/>
        <v/>
      </c>
      <c r="AB286" s="15" t="str">
        <f>IF(LEN($AA286)=0,"N",IF(LEN($AA286)&gt;1,"Error -- Availability entered in an incorrect format",IF($AA286='Control Panel'!$F$36,$AA286,IF($AA286='Control Panel'!$F$37,$AA286,IF($AA286='Control Panel'!$F$38,$AA286,IF($AA286='Control Panel'!$F$39,$AA286,IF($AA286='Control Panel'!$F$40,$AA286,IF($AA286='Control Panel'!$F$41,$AA286,"Error -- Availability entered in an incorrect format"))))))))</f>
        <v>N</v>
      </c>
    </row>
    <row r="287" spans="1:28" s="15" customFormat="1" x14ac:dyDescent="0.25">
      <c r="A287" s="7">
        <v>275</v>
      </c>
      <c r="B287" s="6"/>
      <c r="C287" s="12"/>
      <c r="D287" s="8"/>
      <c r="E287" s="12"/>
      <c r="F287" s="216" t="str">
        <f t="shared" si="8"/>
        <v>N/A</v>
      </c>
      <c r="G287" s="6"/>
      <c r="AA287" s="15" t="str">
        <f t="shared" si="9"/>
        <v/>
      </c>
      <c r="AB287" s="15" t="str">
        <f>IF(LEN($AA287)=0,"N",IF(LEN($AA287)&gt;1,"Error -- Availability entered in an incorrect format",IF($AA287='Control Panel'!$F$36,$AA287,IF($AA287='Control Panel'!$F$37,$AA287,IF($AA287='Control Panel'!$F$38,$AA287,IF($AA287='Control Panel'!$F$39,$AA287,IF($AA287='Control Panel'!$F$40,$AA287,IF($AA287='Control Panel'!$F$41,$AA287,"Error -- Availability entered in an incorrect format"))))))))</f>
        <v>N</v>
      </c>
    </row>
    <row r="288" spans="1:28" s="15" customFormat="1" x14ac:dyDescent="0.25">
      <c r="A288" s="7">
        <v>276</v>
      </c>
      <c r="B288" s="6"/>
      <c r="C288" s="12"/>
      <c r="D288" s="8"/>
      <c r="E288" s="12"/>
      <c r="F288" s="216" t="str">
        <f t="shared" si="8"/>
        <v>N/A</v>
      </c>
      <c r="G288" s="6"/>
      <c r="AA288" s="15" t="str">
        <f t="shared" si="9"/>
        <v/>
      </c>
      <c r="AB288" s="15" t="str">
        <f>IF(LEN($AA288)=0,"N",IF(LEN($AA288)&gt;1,"Error -- Availability entered in an incorrect format",IF($AA288='Control Panel'!$F$36,$AA288,IF($AA288='Control Panel'!$F$37,$AA288,IF($AA288='Control Panel'!$F$38,$AA288,IF($AA288='Control Panel'!$F$39,$AA288,IF($AA288='Control Panel'!$F$40,$AA288,IF($AA288='Control Panel'!$F$41,$AA288,"Error -- Availability entered in an incorrect format"))))))))</f>
        <v>N</v>
      </c>
    </row>
    <row r="289" spans="1:28" s="15" customFormat="1" x14ac:dyDescent="0.25">
      <c r="A289" s="7">
        <v>277</v>
      </c>
      <c r="B289" s="6"/>
      <c r="C289" s="12"/>
      <c r="D289" s="8"/>
      <c r="E289" s="12"/>
      <c r="F289" s="216" t="str">
        <f t="shared" si="8"/>
        <v>N/A</v>
      </c>
      <c r="G289" s="6"/>
      <c r="AA289" s="15" t="str">
        <f t="shared" si="9"/>
        <v/>
      </c>
      <c r="AB289" s="15" t="str">
        <f>IF(LEN($AA289)=0,"N",IF(LEN($AA289)&gt;1,"Error -- Availability entered in an incorrect format",IF($AA289='Control Panel'!$F$36,$AA289,IF($AA289='Control Panel'!$F$37,$AA289,IF($AA289='Control Panel'!$F$38,$AA289,IF($AA289='Control Panel'!$F$39,$AA289,IF($AA289='Control Panel'!$F$40,$AA289,IF($AA289='Control Panel'!$F$41,$AA289,"Error -- Availability entered in an incorrect format"))))))))</f>
        <v>N</v>
      </c>
    </row>
    <row r="290" spans="1:28" s="15" customFormat="1" x14ac:dyDescent="0.25">
      <c r="A290" s="7">
        <v>278</v>
      </c>
      <c r="B290" s="6"/>
      <c r="C290" s="12"/>
      <c r="D290" s="8"/>
      <c r="E290" s="12"/>
      <c r="F290" s="216" t="str">
        <f t="shared" si="8"/>
        <v>N/A</v>
      </c>
      <c r="G290" s="6"/>
      <c r="AA290" s="15" t="str">
        <f t="shared" si="9"/>
        <v/>
      </c>
      <c r="AB290" s="15" t="str">
        <f>IF(LEN($AA290)=0,"N",IF(LEN($AA290)&gt;1,"Error -- Availability entered in an incorrect format",IF($AA290='Control Panel'!$F$36,$AA290,IF($AA290='Control Panel'!$F$37,$AA290,IF($AA290='Control Panel'!$F$38,$AA290,IF($AA290='Control Panel'!$F$39,$AA290,IF($AA290='Control Panel'!$F$40,$AA290,IF($AA290='Control Panel'!$F$41,$AA290,"Error -- Availability entered in an incorrect format"))))))))</f>
        <v>N</v>
      </c>
    </row>
    <row r="291" spans="1:28" s="15" customFormat="1" x14ac:dyDescent="0.25">
      <c r="A291" s="7">
        <v>279</v>
      </c>
      <c r="B291" s="6"/>
      <c r="C291" s="12"/>
      <c r="D291" s="8"/>
      <c r="E291" s="12"/>
      <c r="F291" s="216" t="str">
        <f t="shared" si="8"/>
        <v>N/A</v>
      </c>
      <c r="G291" s="6"/>
      <c r="AA291" s="15" t="str">
        <f t="shared" si="9"/>
        <v/>
      </c>
      <c r="AB291" s="15" t="str">
        <f>IF(LEN($AA291)=0,"N",IF(LEN($AA291)&gt;1,"Error -- Availability entered in an incorrect format",IF($AA291='Control Panel'!$F$36,$AA291,IF($AA291='Control Panel'!$F$37,$AA291,IF($AA291='Control Panel'!$F$38,$AA291,IF($AA291='Control Panel'!$F$39,$AA291,IF($AA291='Control Panel'!$F$40,$AA291,IF($AA291='Control Panel'!$F$41,$AA291,"Error -- Availability entered in an incorrect format"))))))))</f>
        <v>N</v>
      </c>
    </row>
    <row r="292" spans="1:28" s="15" customFormat="1" x14ac:dyDescent="0.25">
      <c r="A292" s="7">
        <v>280</v>
      </c>
      <c r="B292" s="6"/>
      <c r="C292" s="12"/>
      <c r="D292" s="8"/>
      <c r="E292" s="12"/>
      <c r="F292" s="216" t="str">
        <f t="shared" si="8"/>
        <v>N/A</v>
      </c>
      <c r="G292" s="6"/>
      <c r="AA292" s="15" t="str">
        <f t="shared" si="9"/>
        <v/>
      </c>
      <c r="AB292" s="15" t="str">
        <f>IF(LEN($AA292)=0,"N",IF(LEN($AA292)&gt;1,"Error -- Availability entered in an incorrect format",IF($AA292='Control Panel'!$F$36,$AA292,IF($AA292='Control Panel'!$F$37,$AA292,IF($AA292='Control Panel'!$F$38,$AA292,IF($AA292='Control Panel'!$F$39,$AA292,IF($AA292='Control Panel'!$F$40,$AA292,IF($AA292='Control Panel'!$F$41,$AA292,"Error -- Availability entered in an incorrect format"))))))))</f>
        <v>N</v>
      </c>
    </row>
    <row r="293" spans="1:28" s="15" customFormat="1" x14ac:dyDescent="0.25">
      <c r="A293" s="7">
        <v>281</v>
      </c>
      <c r="B293" s="6"/>
      <c r="C293" s="12"/>
      <c r="D293" s="8"/>
      <c r="E293" s="12"/>
      <c r="F293" s="216" t="str">
        <f t="shared" si="8"/>
        <v>N/A</v>
      </c>
      <c r="G293" s="6"/>
      <c r="AA293" s="15" t="str">
        <f t="shared" si="9"/>
        <v/>
      </c>
      <c r="AB293" s="15" t="str">
        <f>IF(LEN($AA293)=0,"N",IF(LEN($AA293)&gt;1,"Error -- Availability entered in an incorrect format",IF($AA293='Control Panel'!$F$36,$AA293,IF($AA293='Control Panel'!$F$37,$AA293,IF($AA293='Control Panel'!$F$38,$AA293,IF($AA293='Control Panel'!$F$39,$AA293,IF($AA293='Control Panel'!$F$40,$AA293,IF($AA293='Control Panel'!$F$41,$AA293,"Error -- Availability entered in an incorrect format"))))))))</f>
        <v>N</v>
      </c>
    </row>
    <row r="294" spans="1:28" s="15" customFormat="1" x14ac:dyDescent="0.25">
      <c r="A294" s="7">
        <v>282</v>
      </c>
      <c r="B294" s="6"/>
      <c r="C294" s="12"/>
      <c r="D294" s="8"/>
      <c r="E294" s="12"/>
      <c r="F294" s="216" t="str">
        <f t="shared" si="8"/>
        <v>N/A</v>
      </c>
      <c r="G294" s="6"/>
      <c r="AA294" s="15" t="str">
        <f t="shared" si="9"/>
        <v/>
      </c>
      <c r="AB294" s="15" t="str">
        <f>IF(LEN($AA294)=0,"N",IF(LEN($AA294)&gt;1,"Error -- Availability entered in an incorrect format",IF($AA294='Control Panel'!$F$36,$AA294,IF($AA294='Control Panel'!$F$37,$AA294,IF($AA294='Control Panel'!$F$38,$AA294,IF($AA294='Control Panel'!$F$39,$AA294,IF($AA294='Control Panel'!$F$40,$AA294,IF($AA294='Control Panel'!$F$41,$AA294,"Error -- Availability entered in an incorrect format"))))))))</f>
        <v>N</v>
      </c>
    </row>
    <row r="295" spans="1:28" s="15" customFormat="1" x14ac:dyDescent="0.25">
      <c r="A295" s="7">
        <v>283</v>
      </c>
      <c r="B295" s="6"/>
      <c r="C295" s="12"/>
      <c r="D295" s="8"/>
      <c r="E295" s="12"/>
      <c r="F295" s="216" t="str">
        <f t="shared" si="8"/>
        <v>N/A</v>
      </c>
      <c r="G295" s="6"/>
      <c r="AA295" s="15" t="str">
        <f t="shared" si="9"/>
        <v/>
      </c>
      <c r="AB295" s="15" t="str">
        <f>IF(LEN($AA295)=0,"N",IF(LEN($AA295)&gt;1,"Error -- Availability entered in an incorrect format",IF($AA295='Control Panel'!$F$36,$AA295,IF($AA295='Control Panel'!$F$37,$AA295,IF($AA295='Control Panel'!$F$38,$AA295,IF($AA295='Control Panel'!$F$39,$AA295,IF($AA295='Control Panel'!$F$40,$AA295,IF($AA295='Control Panel'!$F$41,$AA295,"Error -- Availability entered in an incorrect format"))))))))</f>
        <v>N</v>
      </c>
    </row>
    <row r="296" spans="1:28" s="15" customFormat="1" x14ac:dyDescent="0.25">
      <c r="A296" s="7">
        <v>284</v>
      </c>
      <c r="B296" s="6"/>
      <c r="C296" s="12"/>
      <c r="D296" s="8"/>
      <c r="E296" s="12"/>
      <c r="F296" s="216" t="str">
        <f t="shared" si="8"/>
        <v>N/A</v>
      </c>
      <c r="G296" s="6"/>
      <c r="AA296" s="15" t="str">
        <f t="shared" si="9"/>
        <v/>
      </c>
      <c r="AB296" s="15" t="str">
        <f>IF(LEN($AA296)=0,"N",IF(LEN($AA296)&gt;1,"Error -- Availability entered in an incorrect format",IF($AA296='Control Panel'!$F$36,$AA296,IF($AA296='Control Panel'!$F$37,$AA296,IF($AA296='Control Panel'!$F$38,$AA296,IF($AA296='Control Panel'!$F$39,$AA296,IF($AA296='Control Panel'!$F$40,$AA296,IF($AA296='Control Panel'!$F$41,$AA296,"Error -- Availability entered in an incorrect format"))))))))</f>
        <v>N</v>
      </c>
    </row>
    <row r="297" spans="1:28" s="15" customFormat="1" x14ac:dyDescent="0.25">
      <c r="A297" s="7">
        <v>285</v>
      </c>
      <c r="B297" s="6"/>
      <c r="C297" s="12"/>
      <c r="D297" s="8"/>
      <c r="E297" s="12"/>
      <c r="F297" s="216" t="str">
        <f t="shared" si="8"/>
        <v>N/A</v>
      </c>
      <c r="G297" s="6"/>
      <c r="AA297" s="15" t="str">
        <f t="shared" si="9"/>
        <v/>
      </c>
      <c r="AB297" s="15" t="str">
        <f>IF(LEN($AA297)=0,"N",IF(LEN($AA297)&gt;1,"Error -- Availability entered in an incorrect format",IF($AA297='Control Panel'!$F$36,$AA297,IF($AA297='Control Panel'!$F$37,$AA297,IF($AA297='Control Panel'!$F$38,$AA297,IF($AA297='Control Panel'!$F$39,$AA297,IF($AA297='Control Panel'!$F$40,$AA297,IF($AA297='Control Panel'!$F$41,$AA297,"Error -- Availability entered in an incorrect format"))))))))</f>
        <v>N</v>
      </c>
    </row>
    <row r="298" spans="1:28" s="15" customFormat="1" x14ac:dyDescent="0.25">
      <c r="A298" s="7">
        <v>286</v>
      </c>
      <c r="B298" s="6"/>
      <c r="C298" s="12"/>
      <c r="D298" s="8"/>
      <c r="E298" s="12"/>
      <c r="F298" s="216" t="str">
        <f t="shared" si="8"/>
        <v>N/A</v>
      </c>
      <c r="G298" s="6"/>
      <c r="AA298" s="15" t="str">
        <f t="shared" si="9"/>
        <v/>
      </c>
      <c r="AB298" s="15" t="str">
        <f>IF(LEN($AA298)=0,"N",IF(LEN($AA298)&gt;1,"Error -- Availability entered in an incorrect format",IF($AA298='Control Panel'!$F$36,$AA298,IF($AA298='Control Panel'!$F$37,$AA298,IF($AA298='Control Panel'!$F$38,$AA298,IF($AA298='Control Panel'!$F$39,$AA298,IF($AA298='Control Panel'!$F$40,$AA298,IF($AA298='Control Panel'!$F$41,$AA298,"Error -- Availability entered in an incorrect format"))))))))</f>
        <v>N</v>
      </c>
    </row>
    <row r="299" spans="1:28" s="15" customFormat="1" x14ac:dyDescent="0.25">
      <c r="A299" s="7">
        <v>287</v>
      </c>
      <c r="B299" s="6"/>
      <c r="C299" s="12"/>
      <c r="D299" s="8"/>
      <c r="E299" s="12"/>
      <c r="F299" s="216" t="str">
        <f t="shared" si="8"/>
        <v>N/A</v>
      </c>
      <c r="G299" s="6"/>
      <c r="AA299" s="15" t="str">
        <f t="shared" si="9"/>
        <v/>
      </c>
      <c r="AB299" s="15" t="str">
        <f>IF(LEN($AA299)=0,"N",IF(LEN($AA299)&gt;1,"Error -- Availability entered in an incorrect format",IF($AA299='Control Panel'!$F$36,$AA299,IF($AA299='Control Panel'!$F$37,$AA299,IF($AA299='Control Panel'!$F$38,$AA299,IF($AA299='Control Panel'!$F$39,$AA299,IF($AA299='Control Panel'!$F$40,$AA299,IF($AA299='Control Panel'!$F$41,$AA299,"Error -- Availability entered in an incorrect format"))))))))</f>
        <v>N</v>
      </c>
    </row>
    <row r="300" spans="1:28" s="15" customFormat="1" x14ac:dyDescent="0.25">
      <c r="A300" s="7">
        <v>288</v>
      </c>
      <c r="B300" s="6"/>
      <c r="C300" s="12"/>
      <c r="D300" s="8"/>
      <c r="E300" s="12"/>
      <c r="F300" s="216" t="str">
        <f t="shared" si="8"/>
        <v>N/A</v>
      </c>
      <c r="G300" s="6"/>
      <c r="AA300" s="15" t="str">
        <f t="shared" si="9"/>
        <v/>
      </c>
      <c r="AB300" s="15" t="str">
        <f>IF(LEN($AA300)=0,"N",IF(LEN($AA300)&gt;1,"Error -- Availability entered in an incorrect format",IF($AA300='Control Panel'!$F$36,$AA300,IF($AA300='Control Panel'!$F$37,$AA300,IF($AA300='Control Panel'!$F$38,$AA300,IF($AA300='Control Panel'!$F$39,$AA300,IF($AA300='Control Panel'!$F$40,$AA300,IF($AA300='Control Panel'!$F$41,$AA300,"Error -- Availability entered in an incorrect format"))))))))</f>
        <v>N</v>
      </c>
    </row>
    <row r="301" spans="1:28" s="15" customFormat="1" x14ac:dyDescent="0.25">
      <c r="A301" s="7">
        <v>289</v>
      </c>
      <c r="B301" s="6"/>
      <c r="C301" s="12"/>
      <c r="D301" s="8"/>
      <c r="E301" s="12"/>
      <c r="F301" s="216" t="str">
        <f t="shared" si="8"/>
        <v>N/A</v>
      </c>
      <c r="G301" s="6"/>
      <c r="AA301" s="15" t="str">
        <f t="shared" si="9"/>
        <v/>
      </c>
      <c r="AB301" s="15" t="str">
        <f>IF(LEN($AA301)=0,"N",IF(LEN($AA301)&gt;1,"Error -- Availability entered in an incorrect format",IF($AA301='Control Panel'!$F$36,$AA301,IF($AA301='Control Panel'!$F$37,$AA301,IF($AA301='Control Panel'!$F$38,$AA301,IF($AA301='Control Panel'!$F$39,$AA301,IF($AA301='Control Panel'!$F$40,$AA301,IF($AA301='Control Panel'!$F$41,$AA301,"Error -- Availability entered in an incorrect format"))))))))</f>
        <v>N</v>
      </c>
    </row>
    <row r="302" spans="1:28" s="15" customFormat="1" x14ac:dyDescent="0.25">
      <c r="A302" s="7">
        <v>290</v>
      </c>
      <c r="B302" s="6"/>
      <c r="C302" s="12"/>
      <c r="D302" s="8"/>
      <c r="E302" s="12"/>
      <c r="F302" s="216" t="str">
        <f t="shared" si="8"/>
        <v>N/A</v>
      </c>
      <c r="G302" s="6"/>
      <c r="AA302" s="15" t="str">
        <f t="shared" si="9"/>
        <v/>
      </c>
      <c r="AB302" s="15" t="str">
        <f>IF(LEN($AA302)=0,"N",IF(LEN($AA302)&gt;1,"Error -- Availability entered in an incorrect format",IF($AA302='Control Panel'!$F$36,$AA302,IF($AA302='Control Panel'!$F$37,$AA302,IF($AA302='Control Panel'!$F$38,$AA302,IF($AA302='Control Panel'!$F$39,$AA302,IF($AA302='Control Panel'!$F$40,$AA302,IF($AA302='Control Panel'!$F$41,$AA302,"Error -- Availability entered in an incorrect format"))))))))</f>
        <v>N</v>
      </c>
    </row>
    <row r="303" spans="1:28" s="15" customFormat="1" x14ac:dyDescent="0.25">
      <c r="A303" s="7">
        <v>291</v>
      </c>
      <c r="B303" s="6"/>
      <c r="C303" s="12"/>
      <c r="D303" s="8"/>
      <c r="E303" s="12"/>
      <c r="F303" s="216" t="str">
        <f t="shared" si="8"/>
        <v>N/A</v>
      </c>
      <c r="G303" s="6"/>
      <c r="AA303" s="15" t="str">
        <f t="shared" si="9"/>
        <v/>
      </c>
      <c r="AB303" s="15" t="str">
        <f>IF(LEN($AA303)=0,"N",IF(LEN($AA303)&gt;1,"Error -- Availability entered in an incorrect format",IF($AA303='Control Panel'!$F$36,$AA303,IF($AA303='Control Panel'!$F$37,$AA303,IF($AA303='Control Panel'!$F$38,$AA303,IF($AA303='Control Panel'!$F$39,$AA303,IF($AA303='Control Panel'!$F$40,$AA303,IF($AA303='Control Panel'!$F$41,$AA303,"Error -- Availability entered in an incorrect format"))))))))</f>
        <v>N</v>
      </c>
    </row>
    <row r="304" spans="1:28" s="15" customFormat="1" x14ac:dyDescent="0.25">
      <c r="A304" s="7">
        <v>292</v>
      </c>
      <c r="B304" s="6"/>
      <c r="C304" s="12"/>
      <c r="D304" s="8"/>
      <c r="E304" s="12"/>
      <c r="F304" s="216" t="str">
        <f t="shared" si="8"/>
        <v>N/A</v>
      </c>
      <c r="G304" s="6"/>
      <c r="AA304" s="15" t="str">
        <f t="shared" si="9"/>
        <v/>
      </c>
      <c r="AB304" s="15" t="str">
        <f>IF(LEN($AA304)=0,"N",IF(LEN($AA304)&gt;1,"Error -- Availability entered in an incorrect format",IF($AA304='Control Panel'!$F$36,$AA304,IF($AA304='Control Panel'!$F$37,$AA304,IF($AA304='Control Panel'!$F$38,$AA304,IF($AA304='Control Panel'!$F$39,$AA304,IF($AA304='Control Panel'!$F$40,$AA304,IF($AA304='Control Panel'!$F$41,$AA304,"Error -- Availability entered in an incorrect format"))))))))</f>
        <v>N</v>
      </c>
    </row>
    <row r="305" spans="1:28" s="15" customFormat="1" x14ac:dyDescent="0.25">
      <c r="A305" s="7">
        <v>293</v>
      </c>
      <c r="B305" s="6"/>
      <c r="C305" s="12"/>
      <c r="D305" s="8"/>
      <c r="E305" s="12"/>
      <c r="F305" s="216" t="str">
        <f t="shared" si="8"/>
        <v>N/A</v>
      </c>
      <c r="G305" s="6"/>
      <c r="AA305" s="15" t="str">
        <f t="shared" si="9"/>
        <v/>
      </c>
      <c r="AB305" s="15" t="str">
        <f>IF(LEN($AA305)=0,"N",IF(LEN($AA305)&gt;1,"Error -- Availability entered in an incorrect format",IF($AA305='Control Panel'!$F$36,$AA305,IF($AA305='Control Panel'!$F$37,$AA305,IF($AA305='Control Panel'!$F$38,$AA305,IF($AA305='Control Panel'!$F$39,$AA305,IF($AA305='Control Panel'!$F$40,$AA305,IF($AA305='Control Panel'!$F$41,$AA305,"Error -- Availability entered in an incorrect format"))))))))</f>
        <v>N</v>
      </c>
    </row>
    <row r="306" spans="1:28" s="15" customFormat="1" x14ac:dyDescent="0.25">
      <c r="A306" s="7">
        <v>294</v>
      </c>
      <c r="B306" s="6"/>
      <c r="C306" s="12"/>
      <c r="D306" s="8"/>
      <c r="E306" s="12"/>
      <c r="F306" s="216" t="str">
        <f t="shared" si="8"/>
        <v>N/A</v>
      </c>
      <c r="G306" s="6"/>
      <c r="AA306" s="15" t="str">
        <f t="shared" si="9"/>
        <v/>
      </c>
      <c r="AB306" s="15" t="str">
        <f>IF(LEN($AA306)=0,"N",IF(LEN($AA306)&gt;1,"Error -- Availability entered in an incorrect format",IF($AA306='Control Panel'!$F$36,$AA306,IF($AA306='Control Panel'!$F$37,$AA306,IF($AA306='Control Panel'!$F$38,$AA306,IF($AA306='Control Panel'!$F$39,$AA306,IF($AA306='Control Panel'!$F$40,$AA306,IF($AA306='Control Panel'!$F$41,$AA306,"Error -- Availability entered in an incorrect format"))))))))</f>
        <v>N</v>
      </c>
    </row>
    <row r="307" spans="1:28" s="15" customFormat="1" x14ac:dyDescent="0.25">
      <c r="A307" s="7">
        <v>295</v>
      </c>
      <c r="B307" s="6"/>
      <c r="C307" s="12"/>
      <c r="D307" s="8"/>
      <c r="E307" s="12"/>
      <c r="F307" s="216" t="str">
        <f t="shared" si="8"/>
        <v>N/A</v>
      </c>
      <c r="G307" s="6"/>
      <c r="AA307" s="15" t="str">
        <f t="shared" si="9"/>
        <v/>
      </c>
      <c r="AB307" s="15" t="str">
        <f>IF(LEN($AA307)=0,"N",IF(LEN($AA307)&gt;1,"Error -- Availability entered in an incorrect format",IF($AA307='Control Panel'!$F$36,$AA307,IF($AA307='Control Panel'!$F$37,$AA307,IF($AA307='Control Panel'!$F$38,$AA307,IF($AA307='Control Panel'!$F$39,$AA307,IF($AA307='Control Panel'!$F$40,$AA307,IF($AA307='Control Panel'!$F$41,$AA307,"Error -- Availability entered in an incorrect format"))))))))</f>
        <v>N</v>
      </c>
    </row>
    <row r="308" spans="1:28" s="15" customFormat="1" x14ac:dyDescent="0.25">
      <c r="A308" s="7">
        <v>296</v>
      </c>
      <c r="B308" s="6"/>
      <c r="C308" s="12"/>
      <c r="D308" s="8"/>
      <c r="E308" s="12"/>
      <c r="F308" s="216" t="str">
        <f t="shared" si="8"/>
        <v>N/A</v>
      </c>
      <c r="G308" s="6"/>
      <c r="AA308" s="15" t="str">
        <f t="shared" si="9"/>
        <v/>
      </c>
      <c r="AB308" s="15" t="str">
        <f>IF(LEN($AA308)=0,"N",IF(LEN($AA308)&gt;1,"Error -- Availability entered in an incorrect format",IF($AA308='Control Panel'!$F$36,$AA308,IF($AA308='Control Panel'!$F$37,$AA308,IF($AA308='Control Panel'!$F$38,$AA308,IF($AA308='Control Panel'!$F$39,$AA308,IF($AA308='Control Panel'!$F$40,$AA308,IF($AA308='Control Panel'!$F$41,$AA308,"Error -- Availability entered in an incorrect format"))))))))</f>
        <v>N</v>
      </c>
    </row>
    <row r="309" spans="1:28" s="15" customFormat="1" x14ac:dyDescent="0.25">
      <c r="A309" s="7">
        <v>297</v>
      </c>
      <c r="B309" s="6"/>
      <c r="C309" s="12"/>
      <c r="D309" s="8"/>
      <c r="E309" s="12"/>
      <c r="F309" s="216" t="str">
        <f t="shared" si="8"/>
        <v>N/A</v>
      </c>
      <c r="G309" s="6"/>
      <c r="AA309" s="15" t="str">
        <f t="shared" si="9"/>
        <v/>
      </c>
      <c r="AB309" s="15" t="str">
        <f>IF(LEN($AA309)=0,"N",IF(LEN($AA309)&gt;1,"Error -- Availability entered in an incorrect format",IF($AA309='Control Panel'!$F$36,$AA309,IF($AA309='Control Panel'!$F$37,$AA309,IF($AA309='Control Panel'!$F$38,$AA309,IF($AA309='Control Panel'!$F$39,$AA309,IF($AA309='Control Panel'!$F$40,$AA309,IF($AA309='Control Panel'!$F$41,$AA309,"Error -- Availability entered in an incorrect format"))))))))</f>
        <v>N</v>
      </c>
    </row>
    <row r="310" spans="1:28" s="15" customFormat="1" x14ac:dyDescent="0.25">
      <c r="A310" s="7">
        <v>298</v>
      </c>
      <c r="B310" s="6"/>
      <c r="C310" s="12"/>
      <c r="D310" s="8"/>
      <c r="E310" s="12"/>
      <c r="F310" s="216" t="str">
        <f t="shared" si="8"/>
        <v>N/A</v>
      </c>
      <c r="G310" s="6"/>
      <c r="AA310" s="15" t="str">
        <f t="shared" si="9"/>
        <v/>
      </c>
      <c r="AB310" s="15" t="str">
        <f>IF(LEN($AA310)=0,"N",IF(LEN($AA310)&gt;1,"Error -- Availability entered in an incorrect format",IF($AA310='Control Panel'!$F$36,$AA310,IF($AA310='Control Panel'!$F$37,$AA310,IF($AA310='Control Panel'!$F$38,$AA310,IF($AA310='Control Panel'!$F$39,$AA310,IF($AA310='Control Panel'!$F$40,$AA310,IF($AA310='Control Panel'!$F$41,$AA310,"Error -- Availability entered in an incorrect format"))))))))</f>
        <v>N</v>
      </c>
    </row>
    <row r="311" spans="1:28" s="15" customFormat="1" x14ac:dyDescent="0.25">
      <c r="A311" s="7">
        <v>299</v>
      </c>
      <c r="B311" s="6"/>
      <c r="C311" s="12"/>
      <c r="D311" s="8"/>
      <c r="E311" s="12"/>
      <c r="F311" s="216" t="str">
        <f t="shared" si="8"/>
        <v>N/A</v>
      </c>
      <c r="G311" s="6"/>
      <c r="AA311" s="15" t="str">
        <f t="shared" si="9"/>
        <v/>
      </c>
      <c r="AB311" s="15" t="str">
        <f>IF(LEN($AA311)=0,"N",IF(LEN($AA311)&gt;1,"Error -- Availability entered in an incorrect format",IF($AA311='Control Panel'!$F$36,$AA311,IF($AA311='Control Panel'!$F$37,$AA311,IF($AA311='Control Panel'!$F$38,$AA311,IF($AA311='Control Panel'!$F$39,$AA311,IF($AA311='Control Panel'!$F$40,$AA311,IF($AA311='Control Panel'!$F$41,$AA311,"Error -- Availability entered in an incorrect format"))))))))</f>
        <v>N</v>
      </c>
    </row>
    <row r="312" spans="1:28" s="15" customFormat="1" x14ac:dyDescent="0.25">
      <c r="A312" s="7">
        <v>300</v>
      </c>
      <c r="B312" s="6"/>
      <c r="C312" s="12"/>
      <c r="D312" s="8"/>
      <c r="E312" s="12"/>
      <c r="F312" s="216" t="str">
        <f t="shared" si="8"/>
        <v>N/A</v>
      </c>
      <c r="G312" s="6"/>
      <c r="AA312" s="15" t="str">
        <f t="shared" si="9"/>
        <v/>
      </c>
      <c r="AB312" s="15" t="str">
        <f>IF(LEN($AA312)=0,"N",IF(LEN($AA312)&gt;1,"Error -- Availability entered in an incorrect format",IF($AA312='Control Panel'!$F$36,$AA312,IF($AA312='Control Panel'!$F$37,$AA312,IF($AA312='Control Panel'!$F$38,$AA312,IF($AA312='Control Panel'!$F$39,$AA312,IF($AA312='Control Panel'!$F$40,$AA312,IF($AA312='Control Panel'!$F$41,$AA312,"Error -- Availability entered in an incorrect format"))))))))</f>
        <v>N</v>
      </c>
    </row>
    <row r="313" spans="1:28" s="15" customFormat="1" x14ac:dyDescent="0.25">
      <c r="A313" s="7">
        <v>301</v>
      </c>
      <c r="B313" s="6"/>
      <c r="C313" s="12"/>
      <c r="D313" s="8"/>
      <c r="E313" s="12"/>
      <c r="F313" s="216" t="str">
        <f t="shared" si="8"/>
        <v>N/A</v>
      </c>
      <c r="G313" s="6"/>
      <c r="AA313" s="15" t="str">
        <f t="shared" si="9"/>
        <v/>
      </c>
      <c r="AB313" s="15" t="str">
        <f>IF(LEN($AA313)=0,"N",IF(LEN($AA313)&gt;1,"Error -- Availability entered in an incorrect format",IF($AA313='Control Panel'!$F$36,$AA313,IF($AA313='Control Panel'!$F$37,$AA313,IF($AA313='Control Panel'!$F$38,$AA313,IF($AA313='Control Panel'!$F$39,$AA313,IF($AA313='Control Panel'!$F$40,$AA313,IF($AA313='Control Panel'!$F$41,$AA313,"Error -- Availability entered in an incorrect format"))))))))</f>
        <v>N</v>
      </c>
    </row>
    <row r="314" spans="1:28" s="15" customFormat="1" x14ac:dyDescent="0.25">
      <c r="A314" s="7">
        <v>302</v>
      </c>
      <c r="B314" s="6"/>
      <c r="C314" s="12"/>
      <c r="D314" s="8"/>
      <c r="E314" s="12"/>
      <c r="F314" s="216" t="str">
        <f t="shared" si="8"/>
        <v>N/A</v>
      </c>
      <c r="G314" s="6"/>
      <c r="AA314" s="15" t="str">
        <f t="shared" si="9"/>
        <v/>
      </c>
      <c r="AB314" s="15" t="str">
        <f>IF(LEN($AA314)=0,"N",IF(LEN($AA314)&gt;1,"Error -- Availability entered in an incorrect format",IF($AA314='Control Panel'!$F$36,$AA314,IF($AA314='Control Panel'!$F$37,$AA314,IF($AA314='Control Panel'!$F$38,$AA314,IF($AA314='Control Panel'!$F$39,$AA314,IF($AA314='Control Panel'!$F$40,$AA314,IF($AA314='Control Panel'!$F$41,$AA314,"Error -- Availability entered in an incorrect format"))))))))</f>
        <v>N</v>
      </c>
    </row>
    <row r="315" spans="1:28" s="15" customFormat="1" x14ac:dyDescent="0.25">
      <c r="A315" s="7">
        <v>303</v>
      </c>
      <c r="B315" s="6"/>
      <c r="C315" s="12"/>
      <c r="D315" s="8"/>
      <c r="E315" s="12"/>
      <c r="F315" s="216" t="str">
        <f t="shared" si="8"/>
        <v>N/A</v>
      </c>
      <c r="G315" s="6"/>
      <c r="AA315" s="15" t="str">
        <f t="shared" si="9"/>
        <v/>
      </c>
      <c r="AB315" s="15" t="str">
        <f>IF(LEN($AA315)=0,"N",IF(LEN($AA315)&gt;1,"Error -- Availability entered in an incorrect format",IF($AA315='Control Panel'!$F$36,$AA315,IF($AA315='Control Panel'!$F$37,$AA315,IF($AA315='Control Panel'!$F$38,$AA315,IF($AA315='Control Panel'!$F$39,$AA315,IF($AA315='Control Panel'!$F$40,$AA315,IF($AA315='Control Panel'!$F$41,$AA315,"Error -- Availability entered in an incorrect format"))))))))</f>
        <v>N</v>
      </c>
    </row>
    <row r="316" spans="1:28" s="15" customFormat="1" x14ac:dyDescent="0.25">
      <c r="A316" s="7">
        <v>304</v>
      </c>
      <c r="B316" s="6"/>
      <c r="C316" s="12"/>
      <c r="D316" s="8"/>
      <c r="E316" s="12"/>
      <c r="F316" s="216" t="str">
        <f t="shared" si="8"/>
        <v>N/A</v>
      </c>
      <c r="G316" s="6"/>
      <c r="AA316" s="15" t="str">
        <f t="shared" si="9"/>
        <v/>
      </c>
      <c r="AB316" s="15" t="str">
        <f>IF(LEN($AA316)=0,"N",IF(LEN($AA316)&gt;1,"Error -- Availability entered in an incorrect format",IF($AA316='Control Panel'!$F$36,$AA316,IF($AA316='Control Panel'!$F$37,$AA316,IF($AA316='Control Panel'!$F$38,$AA316,IF($AA316='Control Panel'!$F$39,$AA316,IF($AA316='Control Panel'!$F$40,$AA316,IF($AA316='Control Panel'!$F$41,$AA316,"Error -- Availability entered in an incorrect format"))))))))</f>
        <v>N</v>
      </c>
    </row>
    <row r="317" spans="1:28" s="15" customFormat="1" x14ac:dyDescent="0.25">
      <c r="A317" s="7">
        <v>305</v>
      </c>
      <c r="B317" s="6"/>
      <c r="C317" s="12"/>
      <c r="D317" s="8"/>
      <c r="E317" s="12"/>
      <c r="F317" s="216" t="str">
        <f t="shared" si="8"/>
        <v>N/A</v>
      </c>
      <c r="G317" s="6"/>
      <c r="AA317" s="15" t="str">
        <f t="shared" si="9"/>
        <v/>
      </c>
      <c r="AB317" s="15" t="str">
        <f>IF(LEN($AA317)=0,"N",IF(LEN($AA317)&gt;1,"Error -- Availability entered in an incorrect format",IF($AA317='Control Panel'!$F$36,$AA317,IF($AA317='Control Panel'!$F$37,$AA317,IF($AA317='Control Panel'!$F$38,$AA317,IF($AA317='Control Panel'!$F$39,$AA317,IF($AA317='Control Panel'!$F$40,$AA317,IF($AA317='Control Panel'!$F$41,$AA317,"Error -- Availability entered in an incorrect format"))))))))</f>
        <v>N</v>
      </c>
    </row>
    <row r="318" spans="1:28" s="15" customFormat="1" x14ac:dyDescent="0.25">
      <c r="A318" s="7">
        <v>306</v>
      </c>
      <c r="B318" s="6"/>
      <c r="C318" s="12"/>
      <c r="D318" s="8"/>
      <c r="E318" s="12"/>
      <c r="F318" s="216" t="str">
        <f t="shared" si="8"/>
        <v>N/A</v>
      </c>
      <c r="G318" s="6"/>
      <c r="AA318" s="15" t="str">
        <f t="shared" si="9"/>
        <v/>
      </c>
      <c r="AB318" s="15" t="str">
        <f>IF(LEN($AA318)=0,"N",IF(LEN($AA318)&gt;1,"Error -- Availability entered in an incorrect format",IF($AA318='Control Panel'!$F$36,$AA318,IF($AA318='Control Panel'!$F$37,$AA318,IF($AA318='Control Panel'!$F$38,$AA318,IF($AA318='Control Panel'!$F$39,$AA318,IF($AA318='Control Panel'!$F$40,$AA318,IF($AA318='Control Panel'!$F$41,$AA318,"Error -- Availability entered in an incorrect format"))))))))</f>
        <v>N</v>
      </c>
    </row>
    <row r="319" spans="1:28" s="15" customFormat="1" x14ac:dyDescent="0.25">
      <c r="A319" s="7">
        <v>307</v>
      </c>
      <c r="B319" s="6"/>
      <c r="C319" s="12"/>
      <c r="D319" s="8"/>
      <c r="E319" s="12"/>
      <c r="F319" s="216" t="str">
        <f t="shared" si="8"/>
        <v>N/A</v>
      </c>
      <c r="G319" s="6"/>
      <c r="AA319" s="15" t="str">
        <f t="shared" si="9"/>
        <v/>
      </c>
      <c r="AB319" s="15" t="str">
        <f>IF(LEN($AA319)=0,"N",IF(LEN($AA319)&gt;1,"Error -- Availability entered in an incorrect format",IF($AA319='Control Panel'!$F$36,$AA319,IF($AA319='Control Panel'!$F$37,$AA319,IF($AA319='Control Panel'!$F$38,$AA319,IF($AA319='Control Panel'!$F$39,$AA319,IF($AA319='Control Panel'!$F$40,$AA319,IF($AA319='Control Panel'!$F$41,$AA319,"Error -- Availability entered in an incorrect format"))))))))</f>
        <v>N</v>
      </c>
    </row>
    <row r="320" spans="1:28" s="15" customFormat="1" x14ac:dyDescent="0.25">
      <c r="A320" s="7">
        <v>308</v>
      </c>
      <c r="B320" s="6"/>
      <c r="C320" s="12"/>
      <c r="D320" s="8"/>
      <c r="E320" s="12"/>
      <c r="F320" s="216" t="str">
        <f t="shared" si="8"/>
        <v>N/A</v>
      </c>
      <c r="G320" s="6"/>
      <c r="AA320" s="15" t="str">
        <f t="shared" si="9"/>
        <v/>
      </c>
      <c r="AB320" s="15" t="str">
        <f>IF(LEN($AA320)=0,"N",IF(LEN($AA320)&gt;1,"Error -- Availability entered in an incorrect format",IF($AA320='Control Panel'!$F$36,$AA320,IF($AA320='Control Panel'!$F$37,$AA320,IF($AA320='Control Panel'!$F$38,$AA320,IF($AA320='Control Panel'!$F$39,$AA320,IF($AA320='Control Panel'!$F$40,$AA320,IF($AA320='Control Panel'!$F$41,$AA320,"Error -- Availability entered in an incorrect format"))))))))</f>
        <v>N</v>
      </c>
    </row>
    <row r="321" spans="1:28" s="15" customFormat="1" x14ac:dyDescent="0.25">
      <c r="A321" s="7">
        <v>309</v>
      </c>
      <c r="B321" s="6"/>
      <c r="C321" s="12"/>
      <c r="D321" s="8"/>
      <c r="E321" s="12"/>
      <c r="F321" s="216" t="str">
        <f t="shared" si="8"/>
        <v>N/A</v>
      </c>
      <c r="G321" s="6"/>
      <c r="AA321" s="15" t="str">
        <f t="shared" si="9"/>
        <v/>
      </c>
      <c r="AB321" s="15" t="str">
        <f>IF(LEN($AA321)=0,"N",IF(LEN($AA321)&gt;1,"Error -- Availability entered in an incorrect format",IF($AA321='Control Panel'!$F$36,$AA321,IF($AA321='Control Panel'!$F$37,$AA321,IF($AA321='Control Panel'!$F$38,$AA321,IF($AA321='Control Panel'!$F$39,$AA321,IF($AA321='Control Panel'!$F$40,$AA321,IF($AA321='Control Panel'!$F$41,$AA321,"Error -- Availability entered in an incorrect format"))))))))</f>
        <v>N</v>
      </c>
    </row>
    <row r="322" spans="1:28" s="15" customFormat="1" x14ac:dyDescent="0.25">
      <c r="A322" s="7">
        <v>310</v>
      </c>
      <c r="B322" s="6"/>
      <c r="C322" s="12"/>
      <c r="D322" s="8"/>
      <c r="E322" s="12"/>
      <c r="F322" s="216" t="str">
        <f t="shared" si="8"/>
        <v>N/A</v>
      </c>
      <c r="G322" s="6"/>
      <c r="AA322" s="15" t="str">
        <f t="shared" si="9"/>
        <v/>
      </c>
      <c r="AB322" s="15" t="str">
        <f>IF(LEN($AA322)=0,"N",IF(LEN($AA322)&gt;1,"Error -- Availability entered in an incorrect format",IF($AA322='Control Panel'!$F$36,$AA322,IF($AA322='Control Panel'!$F$37,$AA322,IF($AA322='Control Panel'!$F$38,$AA322,IF($AA322='Control Panel'!$F$39,$AA322,IF($AA322='Control Panel'!$F$40,$AA322,IF($AA322='Control Panel'!$F$41,$AA322,"Error -- Availability entered in an incorrect format"))))))))</f>
        <v>N</v>
      </c>
    </row>
    <row r="323" spans="1:28" s="15" customFormat="1" x14ac:dyDescent="0.25">
      <c r="A323" s="7">
        <v>311</v>
      </c>
      <c r="B323" s="6"/>
      <c r="C323" s="12"/>
      <c r="D323" s="8"/>
      <c r="E323" s="12"/>
      <c r="F323" s="216" t="str">
        <f t="shared" si="8"/>
        <v>N/A</v>
      </c>
      <c r="G323" s="6"/>
      <c r="AA323" s="15" t="str">
        <f t="shared" si="9"/>
        <v/>
      </c>
      <c r="AB323" s="15" t="str">
        <f>IF(LEN($AA323)=0,"N",IF(LEN($AA323)&gt;1,"Error -- Availability entered in an incorrect format",IF($AA323='Control Panel'!$F$36,$AA323,IF($AA323='Control Panel'!$F$37,$AA323,IF($AA323='Control Panel'!$F$38,$AA323,IF($AA323='Control Panel'!$F$39,$AA323,IF($AA323='Control Panel'!$F$40,$AA323,IF($AA323='Control Panel'!$F$41,$AA323,"Error -- Availability entered in an incorrect format"))))))))</f>
        <v>N</v>
      </c>
    </row>
    <row r="324" spans="1:28" s="15" customFormat="1" x14ac:dyDescent="0.25">
      <c r="A324" s="7">
        <v>312</v>
      </c>
      <c r="B324" s="6"/>
      <c r="C324" s="12"/>
      <c r="D324" s="8"/>
      <c r="E324" s="12"/>
      <c r="F324" s="216" t="str">
        <f t="shared" si="8"/>
        <v>N/A</v>
      </c>
      <c r="G324" s="6"/>
      <c r="AA324" s="15" t="str">
        <f t="shared" si="9"/>
        <v/>
      </c>
      <c r="AB324" s="15" t="str">
        <f>IF(LEN($AA324)=0,"N",IF(LEN($AA324)&gt;1,"Error -- Availability entered in an incorrect format",IF($AA324='Control Panel'!$F$36,$AA324,IF($AA324='Control Panel'!$F$37,$AA324,IF($AA324='Control Panel'!$F$38,$AA324,IF($AA324='Control Panel'!$F$39,$AA324,IF($AA324='Control Panel'!$F$40,$AA324,IF($AA324='Control Panel'!$F$41,$AA324,"Error -- Availability entered in an incorrect format"))))))))</f>
        <v>N</v>
      </c>
    </row>
    <row r="325" spans="1:28" s="15" customFormat="1" x14ac:dyDescent="0.25">
      <c r="A325" s="7">
        <v>313</v>
      </c>
      <c r="B325" s="6"/>
      <c r="C325" s="12"/>
      <c r="D325" s="8"/>
      <c r="E325" s="12"/>
      <c r="F325" s="216" t="str">
        <f t="shared" si="8"/>
        <v>N/A</v>
      </c>
      <c r="G325" s="6"/>
      <c r="AA325" s="15" t="str">
        <f t="shared" si="9"/>
        <v/>
      </c>
      <c r="AB325" s="15" t="str">
        <f>IF(LEN($AA325)=0,"N",IF(LEN($AA325)&gt;1,"Error -- Availability entered in an incorrect format",IF($AA325='Control Panel'!$F$36,$AA325,IF($AA325='Control Panel'!$F$37,$AA325,IF($AA325='Control Panel'!$F$38,$AA325,IF($AA325='Control Panel'!$F$39,$AA325,IF($AA325='Control Panel'!$F$40,$AA325,IF($AA325='Control Panel'!$F$41,$AA325,"Error -- Availability entered in an incorrect format"))))))))</f>
        <v>N</v>
      </c>
    </row>
    <row r="326" spans="1:28" s="15" customFormat="1" x14ac:dyDescent="0.25">
      <c r="A326" s="7">
        <v>314</v>
      </c>
      <c r="B326" s="6"/>
      <c r="C326" s="12"/>
      <c r="D326" s="8"/>
      <c r="E326" s="12"/>
      <c r="F326" s="216" t="str">
        <f t="shared" si="8"/>
        <v>N/A</v>
      </c>
      <c r="G326" s="6"/>
      <c r="AA326" s="15" t="str">
        <f t="shared" si="9"/>
        <v/>
      </c>
      <c r="AB326" s="15" t="str">
        <f>IF(LEN($AA326)=0,"N",IF(LEN($AA326)&gt;1,"Error -- Availability entered in an incorrect format",IF($AA326='Control Panel'!$F$36,$AA326,IF($AA326='Control Panel'!$F$37,$AA326,IF($AA326='Control Panel'!$F$38,$AA326,IF($AA326='Control Panel'!$F$39,$AA326,IF($AA326='Control Panel'!$F$40,$AA326,IF($AA326='Control Panel'!$F$41,$AA326,"Error -- Availability entered in an incorrect format"))))))))</f>
        <v>N</v>
      </c>
    </row>
    <row r="327" spans="1:28" s="15" customFormat="1" x14ac:dyDescent="0.25">
      <c r="A327" s="7">
        <v>315</v>
      </c>
      <c r="B327" s="6"/>
      <c r="C327" s="12"/>
      <c r="D327" s="8"/>
      <c r="E327" s="12"/>
      <c r="F327" s="216" t="str">
        <f t="shared" si="8"/>
        <v>N/A</v>
      </c>
      <c r="G327" s="6"/>
      <c r="AA327" s="15" t="str">
        <f t="shared" si="9"/>
        <v/>
      </c>
      <c r="AB327" s="15" t="str">
        <f>IF(LEN($AA327)=0,"N",IF(LEN($AA327)&gt;1,"Error -- Availability entered in an incorrect format",IF($AA327='Control Panel'!$F$36,$AA327,IF($AA327='Control Panel'!$F$37,$AA327,IF($AA327='Control Panel'!$F$38,$AA327,IF($AA327='Control Panel'!$F$39,$AA327,IF($AA327='Control Panel'!$F$40,$AA327,IF($AA327='Control Panel'!$F$41,$AA327,"Error -- Availability entered in an incorrect format"))))))))</f>
        <v>N</v>
      </c>
    </row>
    <row r="328" spans="1:28" s="15" customFormat="1" x14ac:dyDescent="0.25">
      <c r="A328" s="7">
        <v>316</v>
      </c>
      <c r="B328" s="6"/>
      <c r="C328" s="12"/>
      <c r="D328" s="8"/>
      <c r="E328" s="12"/>
      <c r="F328" s="216" t="str">
        <f t="shared" si="8"/>
        <v>N/A</v>
      </c>
      <c r="G328" s="6"/>
      <c r="AA328" s="15" t="str">
        <f t="shared" si="9"/>
        <v/>
      </c>
      <c r="AB328" s="15" t="str">
        <f>IF(LEN($AA328)=0,"N",IF(LEN($AA328)&gt;1,"Error -- Availability entered in an incorrect format",IF($AA328='Control Panel'!$F$36,$AA328,IF($AA328='Control Panel'!$F$37,$AA328,IF($AA328='Control Panel'!$F$38,$AA328,IF($AA328='Control Panel'!$F$39,$AA328,IF($AA328='Control Panel'!$F$40,$AA328,IF($AA328='Control Panel'!$F$41,$AA328,"Error -- Availability entered in an incorrect format"))))))))</f>
        <v>N</v>
      </c>
    </row>
    <row r="329" spans="1:28" s="15" customFormat="1" x14ac:dyDescent="0.25">
      <c r="A329" s="7">
        <v>317</v>
      </c>
      <c r="B329" s="6"/>
      <c r="C329" s="12"/>
      <c r="D329" s="8"/>
      <c r="E329" s="12"/>
      <c r="F329" s="216" t="str">
        <f t="shared" si="8"/>
        <v>N/A</v>
      </c>
      <c r="G329" s="6"/>
      <c r="AA329" s="15" t="str">
        <f t="shared" si="9"/>
        <v/>
      </c>
      <c r="AB329" s="15" t="str">
        <f>IF(LEN($AA329)=0,"N",IF(LEN($AA329)&gt;1,"Error -- Availability entered in an incorrect format",IF($AA329='Control Panel'!$F$36,$AA329,IF($AA329='Control Panel'!$F$37,$AA329,IF($AA329='Control Panel'!$F$38,$AA329,IF($AA329='Control Panel'!$F$39,$AA329,IF($AA329='Control Panel'!$F$40,$AA329,IF($AA329='Control Panel'!$F$41,$AA329,"Error -- Availability entered in an incorrect format"))))))))</f>
        <v>N</v>
      </c>
    </row>
    <row r="330" spans="1:28" s="15" customFormat="1" x14ac:dyDescent="0.25">
      <c r="A330" s="7">
        <v>318</v>
      </c>
      <c r="B330" s="6"/>
      <c r="C330" s="12"/>
      <c r="D330" s="8"/>
      <c r="E330" s="12"/>
      <c r="F330" s="216" t="str">
        <f t="shared" si="8"/>
        <v>N/A</v>
      </c>
      <c r="G330" s="6"/>
      <c r="AA330" s="15" t="str">
        <f t="shared" si="9"/>
        <v/>
      </c>
      <c r="AB330" s="15" t="str">
        <f>IF(LEN($AA330)=0,"N",IF(LEN($AA330)&gt;1,"Error -- Availability entered in an incorrect format",IF($AA330='Control Panel'!$F$36,$AA330,IF($AA330='Control Panel'!$F$37,$AA330,IF($AA330='Control Panel'!$F$38,$AA330,IF($AA330='Control Panel'!$F$39,$AA330,IF($AA330='Control Panel'!$F$40,$AA330,IF($AA330='Control Panel'!$F$41,$AA330,"Error -- Availability entered in an incorrect format"))))))))</f>
        <v>N</v>
      </c>
    </row>
    <row r="331" spans="1:28" s="15" customFormat="1" x14ac:dyDescent="0.25">
      <c r="A331" s="7">
        <v>319</v>
      </c>
      <c r="B331" s="6"/>
      <c r="C331" s="12"/>
      <c r="D331" s="8"/>
      <c r="E331" s="12"/>
      <c r="F331" s="216" t="str">
        <f t="shared" si="8"/>
        <v>N/A</v>
      </c>
      <c r="G331" s="6"/>
      <c r="AA331" s="15" t="str">
        <f t="shared" si="9"/>
        <v/>
      </c>
      <c r="AB331" s="15" t="str">
        <f>IF(LEN($AA331)=0,"N",IF(LEN($AA331)&gt;1,"Error -- Availability entered in an incorrect format",IF($AA331='Control Panel'!$F$36,$AA331,IF($AA331='Control Panel'!$F$37,$AA331,IF($AA331='Control Panel'!$F$38,$AA331,IF($AA331='Control Panel'!$F$39,$AA331,IF($AA331='Control Panel'!$F$40,$AA331,IF($AA331='Control Panel'!$F$41,$AA331,"Error -- Availability entered in an incorrect format"))))))))</f>
        <v>N</v>
      </c>
    </row>
    <row r="332" spans="1:28" s="15" customFormat="1" x14ac:dyDescent="0.25">
      <c r="A332" s="7">
        <v>320</v>
      </c>
      <c r="B332" s="6"/>
      <c r="C332" s="12"/>
      <c r="D332" s="8"/>
      <c r="E332" s="12"/>
      <c r="F332" s="216" t="str">
        <f t="shared" si="8"/>
        <v>N/A</v>
      </c>
      <c r="G332" s="6"/>
      <c r="AA332" s="15" t="str">
        <f t="shared" si="9"/>
        <v/>
      </c>
      <c r="AB332" s="15" t="str">
        <f>IF(LEN($AA332)=0,"N",IF(LEN($AA332)&gt;1,"Error -- Availability entered in an incorrect format",IF($AA332='Control Panel'!$F$36,$AA332,IF($AA332='Control Panel'!$F$37,$AA332,IF($AA332='Control Panel'!$F$38,$AA332,IF($AA332='Control Panel'!$F$39,$AA332,IF($AA332='Control Panel'!$F$40,$AA332,IF($AA332='Control Panel'!$F$41,$AA332,"Error -- Availability entered in an incorrect format"))))))))</f>
        <v>N</v>
      </c>
    </row>
    <row r="333" spans="1:28" s="15" customFormat="1" x14ac:dyDescent="0.25">
      <c r="A333" s="7">
        <v>321</v>
      </c>
      <c r="B333" s="6"/>
      <c r="C333" s="12"/>
      <c r="D333" s="8"/>
      <c r="E333" s="12"/>
      <c r="F333" s="216" t="str">
        <f t="shared" si="8"/>
        <v>N/A</v>
      </c>
      <c r="G333" s="6"/>
      <c r="AA333" s="15" t="str">
        <f t="shared" si="9"/>
        <v/>
      </c>
      <c r="AB333" s="15" t="str">
        <f>IF(LEN($AA333)=0,"N",IF(LEN($AA333)&gt;1,"Error -- Availability entered in an incorrect format",IF($AA333='Control Panel'!$F$36,$AA333,IF($AA333='Control Panel'!$F$37,$AA333,IF($AA333='Control Panel'!$F$38,$AA333,IF($AA333='Control Panel'!$F$39,$AA333,IF($AA333='Control Panel'!$F$40,$AA333,IF($AA333='Control Panel'!$F$41,$AA333,"Error -- Availability entered in an incorrect format"))))))))</f>
        <v>N</v>
      </c>
    </row>
    <row r="334" spans="1:28" s="15" customFormat="1" x14ac:dyDescent="0.25">
      <c r="A334" s="7">
        <v>322</v>
      </c>
      <c r="B334" s="6"/>
      <c r="C334" s="12"/>
      <c r="D334" s="8"/>
      <c r="E334" s="12"/>
      <c r="F334" s="216" t="str">
        <f t="shared" ref="F334:F397" si="10">IF($D$10=$A$9,"N/A",$D$10)</f>
        <v>N/A</v>
      </c>
      <c r="G334" s="6"/>
      <c r="AA334" s="15" t="str">
        <f t="shared" ref="AA334:AA397" si="11">TRIM($D334)</f>
        <v/>
      </c>
      <c r="AB334" s="15" t="str">
        <f>IF(LEN($AA334)=0,"N",IF(LEN($AA334)&gt;1,"Error -- Availability entered in an incorrect format",IF($AA334='Control Panel'!$F$36,$AA334,IF($AA334='Control Panel'!$F$37,$AA334,IF($AA334='Control Panel'!$F$38,$AA334,IF($AA334='Control Panel'!$F$39,$AA334,IF($AA334='Control Panel'!$F$40,$AA334,IF($AA334='Control Panel'!$F$41,$AA334,"Error -- Availability entered in an incorrect format"))))))))</f>
        <v>N</v>
      </c>
    </row>
    <row r="335" spans="1:28" s="15" customFormat="1" x14ac:dyDescent="0.25">
      <c r="A335" s="7">
        <v>323</v>
      </c>
      <c r="B335" s="6"/>
      <c r="C335" s="12"/>
      <c r="D335" s="8"/>
      <c r="E335" s="12"/>
      <c r="F335" s="216" t="str">
        <f t="shared" si="10"/>
        <v>N/A</v>
      </c>
      <c r="G335" s="6"/>
      <c r="AA335" s="15" t="str">
        <f t="shared" si="11"/>
        <v/>
      </c>
      <c r="AB335" s="15" t="str">
        <f>IF(LEN($AA335)=0,"N",IF(LEN($AA335)&gt;1,"Error -- Availability entered in an incorrect format",IF($AA335='Control Panel'!$F$36,$AA335,IF($AA335='Control Panel'!$F$37,$AA335,IF($AA335='Control Panel'!$F$38,$AA335,IF($AA335='Control Panel'!$F$39,$AA335,IF($AA335='Control Panel'!$F$40,$AA335,IF($AA335='Control Panel'!$F$41,$AA335,"Error -- Availability entered in an incorrect format"))))))))</f>
        <v>N</v>
      </c>
    </row>
    <row r="336" spans="1:28" s="15" customFormat="1" x14ac:dyDescent="0.25">
      <c r="A336" s="7">
        <v>324</v>
      </c>
      <c r="B336" s="6"/>
      <c r="C336" s="12"/>
      <c r="D336" s="8"/>
      <c r="E336" s="12"/>
      <c r="F336" s="216" t="str">
        <f t="shared" si="10"/>
        <v>N/A</v>
      </c>
      <c r="G336" s="6"/>
      <c r="AA336" s="15" t="str">
        <f t="shared" si="11"/>
        <v/>
      </c>
      <c r="AB336" s="15" t="str">
        <f>IF(LEN($AA336)=0,"N",IF(LEN($AA336)&gt;1,"Error -- Availability entered in an incorrect format",IF($AA336='Control Panel'!$F$36,$AA336,IF($AA336='Control Panel'!$F$37,$AA336,IF($AA336='Control Panel'!$F$38,$AA336,IF($AA336='Control Panel'!$F$39,$AA336,IF($AA336='Control Panel'!$F$40,$AA336,IF($AA336='Control Panel'!$F$41,$AA336,"Error -- Availability entered in an incorrect format"))))))))</f>
        <v>N</v>
      </c>
    </row>
    <row r="337" spans="1:28" s="15" customFormat="1" x14ac:dyDescent="0.25">
      <c r="A337" s="7">
        <v>325</v>
      </c>
      <c r="B337" s="6"/>
      <c r="C337" s="12"/>
      <c r="D337" s="8"/>
      <c r="E337" s="12"/>
      <c r="F337" s="216" t="str">
        <f t="shared" si="10"/>
        <v>N/A</v>
      </c>
      <c r="G337" s="6"/>
      <c r="AA337" s="15" t="str">
        <f t="shared" si="11"/>
        <v/>
      </c>
      <c r="AB337" s="15" t="str">
        <f>IF(LEN($AA337)=0,"N",IF(LEN($AA337)&gt;1,"Error -- Availability entered in an incorrect format",IF($AA337='Control Panel'!$F$36,$AA337,IF($AA337='Control Panel'!$F$37,$AA337,IF($AA337='Control Panel'!$F$38,$AA337,IF($AA337='Control Panel'!$F$39,$AA337,IF($AA337='Control Panel'!$F$40,$AA337,IF($AA337='Control Panel'!$F$41,$AA337,"Error -- Availability entered in an incorrect format"))))))))</f>
        <v>N</v>
      </c>
    </row>
    <row r="338" spans="1:28" s="15" customFormat="1" x14ac:dyDescent="0.25">
      <c r="A338" s="7">
        <v>326</v>
      </c>
      <c r="B338" s="6"/>
      <c r="C338" s="12"/>
      <c r="D338" s="8"/>
      <c r="E338" s="12"/>
      <c r="F338" s="216" t="str">
        <f t="shared" si="10"/>
        <v>N/A</v>
      </c>
      <c r="G338" s="6"/>
      <c r="AA338" s="15" t="str">
        <f t="shared" si="11"/>
        <v/>
      </c>
      <c r="AB338" s="15" t="str">
        <f>IF(LEN($AA338)=0,"N",IF(LEN($AA338)&gt;1,"Error -- Availability entered in an incorrect format",IF($AA338='Control Panel'!$F$36,$AA338,IF($AA338='Control Panel'!$F$37,$AA338,IF($AA338='Control Panel'!$F$38,$AA338,IF($AA338='Control Panel'!$F$39,$AA338,IF($AA338='Control Panel'!$F$40,$AA338,IF($AA338='Control Panel'!$F$41,$AA338,"Error -- Availability entered in an incorrect format"))))))))</f>
        <v>N</v>
      </c>
    </row>
    <row r="339" spans="1:28" s="15" customFormat="1" x14ac:dyDescent="0.25">
      <c r="A339" s="7">
        <v>327</v>
      </c>
      <c r="B339" s="6"/>
      <c r="C339" s="12"/>
      <c r="D339" s="8"/>
      <c r="E339" s="12"/>
      <c r="F339" s="216" t="str">
        <f t="shared" si="10"/>
        <v>N/A</v>
      </c>
      <c r="G339" s="6"/>
      <c r="AA339" s="15" t="str">
        <f t="shared" si="11"/>
        <v/>
      </c>
      <c r="AB339" s="15" t="str">
        <f>IF(LEN($AA339)=0,"N",IF(LEN($AA339)&gt;1,"Error -- Availability entered in an incorrect format",IF($AA339='Control Panel'!$F$36,$AA339,IF($AA339='Control Panel'!$F$37,$AA339,IF($AA339='Control Panel'!$F$38,$AA339,IF($AA339='Control Panel'!$F$39,$AA339,IF($AA339='Control Panel'!$F$40,$AA339,IF($AA339='Control Panel'!$F$41,$AA339,"Error -- Availability entered in an incorrect format"))))))))</f>
        <v>N</v>
      </c>
    </row>
    <row r="340" spans="1:28" s="15" customFormat="1" x14ac:dyDescent="0.25">
      <c r="A340" s="7">
        <v>328</v>
      </c>
      <c r="B340" s="6"/>
      <c r="C340" s="12"/>
      <c r="D340" s="8"/>
      <c r="E340" s="12"/>
      <c r="F340" s="216" t="str">
        <f t="shared" si="10"/>
        <v>N/A</v>
      </c>
      <c r="G340" s="6"/>
      <c r="AA340" s="15" t="str">
        <f t="shared" si="11"/>
        <v/>
      </c>
      <c r="AB340" s="15" t="str">
        <f>IF(LEN($AA340)=0,"N",IF(LEN($AA340)&gt;1,"Error -- Availability entered in an incorrect format",IF($AA340='Control Panel'!$F$36,$AA340,IF($AA340='Control Panel'!$F$37,$AA340,IF($AA340='Control Panel'!$F$38,$AA340,IF($AA340='Control Panel'!$F$39,$AA340,IF($AA340='Control Panel'!$F$40,$AA340,IF($AA340='Control Panel'!$F$41,$AA340,"Error -- Availability entered in an incorrect format"))))))))</f>
        <v>N</v>
      </c>
    </row>
    <row r="341" spans="1:28" s="15" customFormat="1" x14ac:dyDescent="0.25">
      <c r="A341" s="7">
        <v>329</v>
      </c>
      <c r="B341" s="6"/>
      <c r="C341" s="12"/>
      <c r="D341" s="8"/>
      <c r="E341" s="12"/>
      <c r="F341" s="216" t="str">
        <f t="shared" si="10"/>
        <v>N/A</v>
      </c>
      <c r="G341" s="6"/>
      <c r="AA341" s="15" t="str">
        <f t="shared" si="11"/>
        <v/>
      </c>
      <c r="AB341" s="15" t="str">
        <f>IF(LEN($AA341)=0,"N",IF(LEN($AA341)&gt;1,"Error -- Availability entered in an incorrect format",IF($AA341='Control Panel'!$F$36,$AA341,IF($AA341='Control Panel'!$F$37,$AA341,IF($AA341='Control Panel'!$F$38,$AA341,IF($AA341='Control Panel'!$F$39,$AA341,IF($AA341='Control Panel'!$F$40,$AA341,IF($AA341='Control Panel'!$F$41,$AA341,"Error -- Availability entered in an incorrect format"))))))))</f>
        <v>N</v>
      </c>
    </row>
    <row r="342" spans="1:28" s="15" customFormat="1" x14ac:dyDescent="0.25">
      <c r="A342" s="7">
        <v>330</v>
      </c>
      <c r="B342" s="6"/>
      <c r="C342" s="12"/>
      <c r="D342" s="8"/>
      <c r="E342" s="12"/>
      <c r="F342" s="216" t="str">
        <f t="shared" si="10"/>
        <v>N/A</v>
      </c>
      <c r="G342" s="6"/>
      <c r="AA342" s="15" t="str">
        <f t="shared" si="11"/>
        <v/>
      </c>
      <c r="AB342" s="15" t="str">
        <f>IF(LEN($AA342)=0,"N",IF(LEN($AA342)&gt;1,"Error -- Availability entered in an incorrect format",IF($AA342='Control Panel'!$F$36,$AA342,IF($AA342='Control Panel'!$F$37,$AA342,IF($AA342='Control Panel'!$F$38,$AA342,IF($AA342='Control Panel'!$F$39,$AA342,IF($AA342='Control Panel'!$F$40,$AA342,IF($AA342='Control Panel'!$F$41,$AA342,"Error -- Availability entered in an incorrect format"))))))))</f>
        <v>N</v>
      </c>
    </row>
    <row r="343" spans="1:28" s="15" customFormat="1" x14ac:dyDescent="0.25">
      <c r="A343" s="7">
        <v>331</v>
      </c>
      <c r="B343" s="6"/>
      <c r="C343" s="12"/>
      <c r="D343" s="8"/>
      <c r="E343" s="12"/>
      <c r="F343" s="216" t="str">
        <f t="shared" si="10"/>
        <v>N/A</v>
      </c>
      <c r="G343" s="6"/>
      <c r="AA343" s="15" t="str">
        <f t="shared" si="11"/>
        <v/>
      </c>
      <c r="AB343" s="15" t="str">
        <f>IF(LEN($AA343)=0,"N",IF(LEN($AA343)&gt;1,"Error -- Availability entered in an incorrect format",IF($AA343='Control Panel'!$F$36,$AA343,IF($AA343='Control Panel'!$F$37,$AA343,IF($AA343='Control Panel'!$F$38,$AA343,IF($AA343='Control Panel'!$F$39,$AA343,IF($AA343='Control Panel'!$F$40,$AA343,IF($AA343='Control Panel'!$F$41,$AA343,"Error -- Availability entered in an incorrect format"))))))))</f>
        <v>N</v>
      </c>
    </row>
    <row r="344" spans="1:28" s="15" customFormat="1" x14ac:dyDescent="0.25">
      <c r="A344" s="7">
        <v>332</v>
      </c>
      <c r="B344" s="6"/>
      <c r="C344" s="12"/>
      <c r="D344" s="8"/>
      <c r="E344" s="12"/>
      <c r="F344" s="216" t="str">
        <f t="shared" si="10"/>
        <v>N/A</v>
      </c>
      <c r="G344" s="6"/>
      <c r="AA344" s="15" t="str">
        <f t="shared" si="11"/>
        <v/>
      </c>
      <c r="AB344" s="15" t="str">
        <f>IF(LEN($AA344)=0,"N",IF(LEN($AA344)&gt;1,"Error -- Availability entered in an incorrect format",IF($AA344='Control Panel'!$F$36,$AA344,IF($AA344='Control Panel'!$F$37,$AA344,IF($AA344='Control Panel'!$F$38,$AA344,IF($AA344='Control Panel'!$F$39,$AA344,IF($AA344='Control Panel'!$F$40,$AA344,IF($AA344='Control Panel'!$F$41,$AA344,"Error -- Availability entered in an incorrect format"))))))))</f>
        <v>N</v>
      </c>
    </row>
    <row r="345" spans="1:28" s="15" customFormat="1" x14ac:dyDescent="0.25">
      <c r="A345" s="7">
        <v>333</v>
      </c>
      <c r="B345" s="6"/>
      <c r="C345" s="12"/>
      <c r="D345" s="8"/>
      <c r="E345" s="12"/>
      <c r="F345" s="216" t="str">
        <f t="shared" si="10"/>
        <v>N/A</v>
      </c>
      <c r="G345" s="6"/>
      <c r="AA345" s="15" t="str">
        <f t="shared" si="11"/>
        <v/>
      </c>
      <c r="AB345" s="15" t="str">
        <f>IF(LEN($AA345)=0,"N",IF(LEN($AA345)&gt;1,"Error -- Availability entered in an incorrect format",IF($AA345='Control Panel'!$F$36,$AA345,IF($AA345='Control Panel'!$F$37,$AA345,IF($AA345='Control Panel'!$F$38,$AA345,IF($AA345='Control Panel'!$F$39,$AA345,IF($AA345='Control Panel'!$F$40,$AA345,IF($AA345='Control Panel'!$F$41,$AA345,"Error -- Availability entered in an incorrect format"))))))))</f>
        <v>N</v>
      </c>
    </row>
    <row r="346" spans="1:28" s="15" customFormat="1" x14ac:dyDescent="0.25">
      <c r="A346" s="7">
        <v>334</v>
      </c>
      <c r="B346" s="6"/>
      <c r="C346" s="12"/>
      <c r="D346" s="8"/>
      <c r="E346" s="12"/>
      <c r="F346" s="216" t="str">
        <f t="shared" si="10"/>
        <v>N/A</v>
      </c>
      <c r="G346" s="6"/>
      <c r="AA346" s="15" t="str">
        <f t="shared" si="11"/>
        <v/>
      </c>
      <c r="AB346" s="15" t="str">
        <f>IF(LEN($AA346)=0,"N",IF(LEN($AA346)&gt;1,"Error -- Availability entered in an incorrect format",IF($AA346='Control Panel'!$F$36,$AA346,IF($AA346='Control Panel'!$F$37,$AA346,IF($AA346='Control Panel'!$F$38,$AA346,IF($AA346='Control Panel'!$F$39,$AA346,IF($AA346='Control Panel'!$F$40,$AA346,IF($AA346='Control Panel'!$F$41,$AA346,"Error -- Availability entered in an incorrect format"))))))))</f>
        <v>N</v>
      </c>
    </row>
    <row r="347" spans="1:28" s="15" customFormat="1" x14ac:dyDescent="0.25">
      <c r="A347" s="7">
        <v>335</v>
      </c>
      <c r="B347" s="6"/>
      <c r="C347" s="12"/>
      <c r="D347" s="8"/>
      <c r="E347" s="12"/>
      <c r="F347" s="216" t="str">
        <f t="shared" si="10"/>
        <v>N/A</v>
      </c>
      <c r="G347" s="6"/>
      <c r="AA347" s="15" t="str">
        <f t="shared" si="11"/>
        <v/>
      </c>
      <c r="AB347" s="15" t="str">
        <f>IF(LEN($AA347)=0,"N",IF(LEN($AA347)&gt;1,"Error -- Availability entered in an incorrect format",IF($AA347='Control Panel'!$F$36,$AA347,IF($AA347='Control Panel'!$F$37,$AA347,IF($AA347='Control Panel'!$F$38,$AA347,IF($AA347='Control Panel'!$F$39,$AA347,IF($AA347='Control Panel'!$F$40,$AA347,IF($AA347='Control Panel'!$F$41,$AA347,"Error -- Availability entered in an incorrect format"))))))))</f>
        <v>N</v>
      </c>
    </row>
    <row r="348" spans="1:28" s="15" customFormat="1" x14ac:dyDescent="0.25">
      <c r="A348" s="7">
        <v>336</v>
      </c>
      <c r="B348" s="6"/>
      <c r="C348" s="12"/>
      <c r="D348" s="8"/>
      <c r="E348" s="12"/>
      <c r="F348" s="216" t="str">
        <f t="shared" si="10"/>
        <v>N/A</v>
      </c>
      <c r="G348" s="6"/>
      <c r="AA348" s="15" t="str">
        <f t="shared" si="11"/>
        <v/>
      </c>
      <c r="AB348" s="15" t="str">
        <f>IF(LEN($AA348)=0,"N",IF(LEN($AA348)&gt;1,"Error -- Availability entered in an incorrect format",IF($AA348='Control Panel'!$F$36,$AA348,IF($AA348='Control Panel'!$F$37,$AA348,IF($AA348='Control Panel'!$F$38,$AA348,IF($AA348='Control Panel'!$F$39,$AA348,IF($AA348='Control Panel'!$F$40,$AA348,IF($AA348='Control Panel'!$F$41,$AA348,"Error -- Availability entered in an incorrect format"))))))))</f>
        <v>N</v>
      </c>
    </row>
    <row r="349" spans="1:28" s="15" customFormat="1" x14ac:dyDescent="0.25">
      <c r="A349" s="7">
        <v>337</v>
      </c>
      <c r="B349" s="6"/>
      <c r="C349" s="12"/>
      <c r="D349" s="8"/>
      <c r="E349" s="12"/>
      <c r="F349" s="216" t="str">
        <f t="shared" si="10"/>
        <v>N/A</v>
      </c>
      <c r="G349" s="6"/>
      <c r="AA349" s="15" t="str">
        <f t="shared" si="11"/>
        <v/>
      </c>
      <c r="AB349" s="15" t="str">
        <f>IF(LEN($AA349)=0,"N",IF(LEN($AA349)&gt;1,"Error -- Availability entered in an incorrect format",IF($AA349='Control Panel'!$F$36,$AA349,IF($AA349='Control Panel'!$F$37,$AA349,IF($AA349='Control Panel'!$F$38,$AA349,IF($AA349='Control Panel'!$F$39,$AA349,IF($AA349='Control Panel'!$F$40,$AA349,IF($AA349='Control Panel'!$F$41,$AA349,"Error -- Availability entered in an incorrect format"))))))))</f>
        <v>N</v>
      </c>
    </row>
    <row r="350" spans="1:28" s="15" customFormat="1" x14ac:dyDescent="0.25">
      <c r="A350" s="7">
        <v>338</v>
      </c>
      <c r="B350" s="6"/>
      <c r="C350" s="12"/>
      <c r="D350" s="8"/>
      <c r="E350" s="12"/>
      <c r="F350" s="216" t="str">
        <f t="shared" si="10"/>
        <v>N/A</v>
      </c>
      <c r="G350" s="6"/>
      <c r="AA350" s="15" t="str">
        <f t="shared" si="11"/>
        <v/>
      </c>
      <c r="AB350" s="15" t="str">
        <f>IF(LEN($AA350)=0,"N",IF(LEN($AA350)&gt;1,"Error -- Availability entered in an incorrect format",IF($AA350='Control Panel'!$F$36,$AA350,IF($AA350='Control Panel'!$F$37,$AA350,IF($AA350='Control Panel'!$F$38,$AA350,IF($AA350='Control Panel'!$F$39,$AA350,IF($AA350='Control Panel'!$F$40,$AA350,IF($AA350='Control Panel'!$F$41,$AA350,"Error -- Availability entered in an incorrect format"))))))))</f>
        <v>N</v>
      </c>
    </row>
    <row r="351" spans="1:28" s="15" customFormat="1" x14ac:dyDescent="0.25">
      <c r="A351" s="7">
        <v>339</v>
      </c>
      <c r="B351" s="6"/>
      <c r="C351" s="12"/>
      <c r="D351" s="8"/>
      <c r="E351" s="12"/>
      <c r="F351" s="216" t="str">
        <f t="shared" si="10"/>
        <v>N/A</v>
      </c>
      <c r="G351" s="6"/>
      <c r="AA351" s="15" t="str">
        <f t="shared" si="11"/>
        <v/>
      </c>
      <c r="AB351" s="15" t="str">
        <f>IF(LEN($AA351)=0,"N",IF(LEN($AA351)&gt;1,"Error -- Availability entered in an incorrect format",IF($AA351='Control Panel'!$F$36,$AA351,IF($AA351='Control Panel'!$F$37,$AA351,IF($AA351='Control Panel'!$F$38,$AA351,IF($AA351='Control Panel'!$F$39,$AA351,IF($AA351='Control Panel'!$F$40,$AA351,IF($AA351='Control Panel'!$F$41,$AA351,"Error -- Availability entered in an incorrect format"))))))))</f>
        <v>N</v>
      </c>
    </row>
    <row r="352" spans="1:28" s="15" customFormat="1" x14ac:dyDescent="0.25">
      <c r="A352" s="7">
        <v>340</v>
      </c>
      <c r="B352" s="6"/>
      <c r="C352" s="12"/>
      <c r="D352" s="8"/>
      <c r="E352" s="12"/>
      <c r="F352" s="216" t="str">
        <f t="shared" si="10"/>
        <v>N/A</v>
      </c>
      <c r="G352" s="6"/>
      <c r="AA352" s="15" t="str">
        <f t="shared" si="11"/>
        <v/>
      </c>
      <c r="AB352" s="15" t="str">
        <f>IF(LEN($AA352)=0,"N",IF(LEN($AA352)&gt;1,"Error -- Availability entered in an incorrect format",IF($AA352='Control Panel'!$F$36,$AA352,IF($AA352='Control Panel'!$F$37,$AA352,IF($AA352='Control Panel'!$F$38,$AA352,IF($AA352='Control Panel'!$F$39,$AA352,IF($AA352='Control Panel'!$F$40,$AA352,IF($AA352='Control Panel'!$F$41,$AA352,"Error -- Availability entered in an incorrect format"))))))))</f>
        <v>N</v>
      </c>
    </row>
    <row r="353" spans="1:28" s="15" customFormat="1" x14ac:dyDescent="0.25">
      <c r="A353" s="7">
        <v>341</v>
      </c>
      <c r="B353" s="6"/>
      <c r="C353" s="12"/>
      <c r="D353" s="8"/>
      <c r="E353" s="12"/>
      <c r="F353" s="216" t="str">
        <f t="shared" si="10"/>
        <v>N/A</v>
      </c>
      <c r="G353" s="6"/>
      <c r="AA353" s="15" t="str">
        <f t="shared" si="11"/>
        <v/>
      </c>
      <c r="AB353" s="15" t="str">
        <f>IF(LEN($AA353)=0,"N",IF(LEN($AA353)&gt;1,"Error -- Availability entered in an incorrect format",IF($AA353='Control Panel'!$F$36,$AA353,IF($AA353='Control Panel'!$F$37,$AA353,IF($AA353='Control Panel'!$F$38,$AA353,IF($AA353='Control Panel'!$F$39,$AA353,IF($AA353='Control Panel'!$F$40,$AA353,IF($AA353='Control Panel'!$F$41,$AA353,"Error -- Availability entered in an incorrect format"))))))))</f>
        <v>N</v>
      </c>
    </row>
    <row r="354" spans="1:28" s="15" customFormat="1" x14ac:dyDescent="0.25">
      <c r="A354" s="7">
        <v>342</v>
      </c>
      <c r="B354" s="6"/>
      <c r="C354" s="12"/>
      <c r="D354" s="8"/>
      <c r="E354" s="12"/>
      <c r="F354" s="216" t="str">
        <f t="shared" si="10"/>
        <v>N/A</v>
      </c>
      <c r="G354" s="6"/>
      <c r="AA354" s="15" t="str">
        <f t="shared" si="11"/>
        <v/>
      </c>
      <c r="AB354" s="15" t="str">
        <f>IF(LEN($AA354)=0,"N",IF(LEN($AA354)&gt;1,"Error -- Availability entered in an incorrect format",IF($AA354='Control Panel'!$F$36,$AA354,IF($AA354='Control Panel'!$F$37,$AA354,IF($AA354='Control Panel'!$F$38,$AA354,IF($AA354='Control Panel'!$F$39,$AA354,IF($AA354='Control Panel'!$F$40,$AA354,IF($AA354='Control Panel'!$F$41,$AA354,"Error -- Availability entered in an incorrect format"))))))))</f>
        <v>N</v>
      </c>
    </row>
    <row r="355" spans="1:28" s="15" customFormat="1" x14ac:dyDescent="0.25">
      <c r="A355" s="7">
        <v>343</v>
      </c>
      <c r="B355" s="6"/>
      <c r="C355" s="12"/>
      <c r="D355" s="8"/>
      <c r="E355" s="12"/>
      <c r="F355" s="216" t="str">
        <f t="shared" si="10"/>
        <v>N/A</v>
      </c>
      <c r="G355" s="6"/>
      <c r="AA355" s="15" t="str">
        <f t="shared" si="11"/>
        <v/>
      </c>
      <c r="AB355" s="15" t="str">
        <f>IF(LEN($AA355)=0,"N",IF(LEN($AA355)&gt;1,"Error -- Availability entered in an incorrect format",IF($AA355='Control Panel'!$F$36,$AA355,IF($AA355='Control Panel'!$F$37,$AA355,IF($AA355='Control Panel'!$F$38,$AA355,IF($AA355='Control Panel'!$F$39,$AA355,IF($AA355='Control Panel'!$F$40,$AA355,IF($AA355='Control Panel'!$F$41,$AA355,"Error -- Availability entered in an incorrect format"))))))))</f>
        <v>N</v>
      </c>
    </row>
    <row r="356" spans="1:28" s="15" customFormat="1" x14ac:dyDescent="0.25">
      <c r="A356" s="7">
        <v>344</v>
      </c>
      <c r="B356" s="6"/>
      <c r="C356" s="12"/>
      <c r="D356" s="8"/>
      <c r="E356" s="12"/>
      <c r="F356" s="216" t="str">
        <f t="shared" si="10"/>
        <v>N/A</v>
      </c>
      <c r="G356" s="6"/>
      <c r="AA356" s="15" t="str">
        <f t="shared" si="11"/>
        <v/>
      </c>
      <c r="AB356" s="15" t="str">
        <f>IF(LEN($AA356)=0,"N",IF(LEN($AA356)&gt;1,"Error -- Availability entered in an incorrect format",IF($AA356='Control Panel'!$F$36,$AA356,IF($AA356='Control Panel'!$F$37,$AA356,IF($AA356='Control Panel'!$F$38,$AA356,IF($AA356='Control Panel'!$F$39,$AA356,IF($AA356='Control Panel'!$F$40,$AA356,IF($AA356='Control Panel'!$F$41,$AA356,"Error -- Availability entered in an incorrect format"))))))))</f>
        <v>N</v>
      </c>
    </row>
    <row r="357" spans="1:28" s="15" customFormat="1" x14ac:dyDescent="0.25">
      <c r="A357" s="7">
        <v>345</v>
      </c>
      <c r="B357" s="6"/>
      <c r="C357" s="12"/>
      <c r="D357" s="8"/>
      <c r="E357" s="12"/>
      <c r="F357" s="216" t="str">
        <f t="shared" si="10"/>
        <v>N/A</v>
      </c>
      <c r="G357" s="6"/>
      <c r="AA357" s="15" t="str">
        <f t="shared" si="11"/>
        <v/>
      </c>
      <c r="AB357" s="15" t="str">
        <f>IF(LEN($AA357)=0,"N",IF(LEN($AA357)&gt;1,"Error -- Availability entered in an incorrect format",IF($AA357='Control Panel'!$F$36,$AA357,IF($AA357='Control Panel'!$F$37,$AA357,IF($AA357='Control Panel'!$F$38,$AA357,IF($AA357='Control Panel'!$F$39,$AA357,IF($AA357='Control Panel'!$F$40,$AA357,IF($AA357='Control Panel'!$F$41,$AA357,"Error -- Availability entered in an incorrect format"))))))))</f>
        <v>N</v>
      </c>
    </row>
    <row r="358" spans="1:28" s="15" customFormat="1" x14ac:dyDescent="0.25">
      <c r="A358" s="7">
        <v>346</v>
      </c>
      <c r="B358" s="6"/>
      <c r="C358" s="12"/>
      <c r="D358" s="8"/>
      <c r="E358" s="12"/>
      <c r="F358" s="216" t="str">
        <f t="shared" si="10"/>
        <v>N/A</v>
      </c>
      <c r="G358" s="6"/>
      <c r="AA358" s="15" t="str">
        <f t="shared" si="11"/>
        <v/>
      </c>
      <c r="AB358" s="15" t="str">
        <f>IF(LEN($AA358)=0,"N",IF(LEN($AA358)&gt;1,"Error -- Availability entered in an incorrect format",IF($AA358='Control Panel'!$F$36,$AA358,IF($AA358='Control Panel'!$F$37,$AA358,IF($AA358='Control Panel'!$F$38,$AA358,IF($AA358='Control Panel'!$F$39,$AA358,IF($AA358='Control Panel'!$F$40,$AA358,IF($AA358='Control Panel'!$F$41,$AA358,"Error -- Availability entered in an incorrect format"))))))))</f>
        <v>N</v>
      </c>
    </row>
    <row r="359" spans="1:28" s="15" customFormat="1" x14ac:dyDescent="0.25">
      <c r="A359" s="7">
        <v>347</v>
      </c>
      <c r="B359" s="6"/>
      <c r="C359" s="12"/>
      <c r="D359" s="8"/>
      <c r="E359" s="12"/>
      <c r="F359" s="216" t="str">
        <f t="shared" si="10"/>
        <v>N/A</v>
      </c>
      <c r="G359" s="6"/>
      <c r="AA359" s="15" t="str">
        <f t="shared" si="11"/>
        <v/>
      </c>
      <c r="AB359" s="15" t="str">
        <f>IF(LEN($AA359)=0,"N",IF(LEN($AA359)&gt;1,"Error -- Availability entered in an incorrect format",IF($AA359='Control Panel'!$F$36,$AA359,IF($AA359='Control Panel'!$F$37,$AA359,IF($AA359='Control Panel'!$F$38,$AA359,IF($AA359='Control Panel'!$F$39,$AA359,IF($AA359='Control Panel'!$F$40,$AA359,IF($AA359='Control Panel'!$F$41,$AA359,"Error -- Availability entered in an incorrect format"))))))))</f>
        <v>N</v>
      </c>
    </row>
    <row r="360" spans="1:28" s="15" customFormat="1" x14ac:dyDescent="0.25">
      <c r="A360" s="7">
        <v>348</v>
      </c>
      <c r="B360" s="6"/>
      <c r="C360" s="12"/>
      <c r="D360" s="8"/>
      <c r="E360" s="12"/>
      <c r="F360" s="216" t="str">
        <f t="shared" si="10"/>
        <v>N/A</v>
      </c>
      <c r="G360" s="6"/>
      <c r="AA360" s="15" t="str">
        <f t="shared" si="11"/>
        <v/>
      </c>
      <c r="AB360" s="15" t="str">
        <f>IF(LEN($AA360)=0,"N",IF(LEN($AA360)&gt;1,"Error -- Availability entered in an incorrect format",IF($AA360='Control Panel'!$F$36,$AA360,IF($AA360='Control Panel'!$F$37,$AA360,IF($AA360='Control Panel'!$F$38,$AA360,IF($AA360='Control Panel'!$F$39,$AA360,IF($AA360='Control Panel'!$F$40,$AA360,IF($AA360='Control Panel'!$F$41,$AA360,"Error -- Availability entered in an incorrect format"))))))))</f>
        <v>N</v>
      </c>
    </row>
    <row r="361" spans="1:28" s="15" customFormat="1" x14ac:dyDescent="0.25">
      <c r="A361" s="7">
        <v>349</v>
      </c>
      <c r="B361" s="6"/>
      <c r="C361" s="12"/>
      <c r="D361" s="8"/>
      <c r="E361" s="12"/>
      <c r="F361" s="216" t="str">
        <f t="shared" si="10"/>
        <v>N/A</v>
      </c>
      <c r="G361" s="6"/>
      <c r="AA361" s="15" t="str">
        <f t="shared" si="11"/>
        <v/>
      </c>
      <c r="AB361" s="15" t="str">
        <f>IF(LEN($AA361)=0,"N",IF(LEN($AA361)&gt;1,"Error -- Availability entered in an incorrect format",IF($AA361='Control Panel'!$F$36,$AA361,IF($AA361='Control Panel'!$F$37,$AA361,IF($AA361='Control Panel'!$F$38,$AA361,IF($AA361='Control Panel'!$F$39,$AA361,IF($AA361='Control Panel'!$F$40,$AA361,IF($AA361='Control Panel'!$F$41,$AA361,"Error -- Availability entered in an incorrect format"))))))))</f>
        <v>N</v>
      </c>
    </row>
    <row r="362" spans="1:28" s="15" customFormat="1" x14ac:dyDescent="0.25">
      <c r="A362" s="7">
        <v>350</v>
      </c>
      <c r="B362" s="6"/>
      <c r="C362" s="12"/>
      <c r="D362" s="8"/>
      <c r="E362" s="12"/>
      <c r="F362" s="216" t="str">
        <f t="shared" si="10"/>
        <v>N/A</v>
      </c>
      <c r="G362" s="6"/>
      <c r="AA362" s="15" t="str">
        <f t="shared" si="11"/>
        <v/>
      </c>
      <c r="AB362" s="15" t="str">
        <f>IF(LEN($AA362)=0,"N",IF(LEN($AA362)&gt;1,"Error -- Availability entered in an incorrect format",IF($AA362='Control Panel'!$F$36,$AA362,IF($AA362='Control Panel'!$F$37,$AA362,IF($AA362='Control Panel'!$F$38,$AA362,IF($AA362='Control Panel'!$F$39,$AA362,IF($AA362='Control Panel'!$F$40,$AA362,IF($AA362='Control Panel'!$F$41,$AA362,"Error -- Availability entered in an incorrect format"))))))))</f>
        <v>N</v>
      </c>
    </row>
    <row r="363" spans="1:28" s="15" customFormat="1" x14ac:dyDescent="0.25">
      <c r="A363" s="7">
        <v>351</v>
      </c>
      <c r="B363" s="6"/>
      <c r="C363" s="12"/>
      <c r="D363" s="8"/>
      <c r="E363" s="12"/>
      <c r="F363" s="216" t="str">
        <f t="shared" si="10"/>
        <v>N/A</v>
      </c>
      <c r="G363" s="6"/>
      <c r="AA363" s="15" t="str">
        <f t="shared" si="11"/>
        <v/>
      </c>
      <c r="AB363" s="15" t="str">
        <f>IF(LEN($AA363)=0,"N",IF(LEN($AA363)&gt;1,"Error -- Availability entered in an incorrect format",IF($AA363='Control Panel'!$F$36,$AA363,IF($AA363='Control Panel'!$F$37,$AA363,IF($AA363='Control Panel'!$F$38,$AA363,IF($AA363='Control Panel'!$F$39,$AA363,IF($AA363='Control Panel'!$F$40,$AA363,IF($AA363='Control Panel'!$F$41,$AA363,"Error -- Availability entered in an incorrect format"))))))))</f>
        <v>N</v>
      </c>
    </row>
    <row r="364" spans="1:28" s="15" customFormat="1" x14ac:dyDescent="0.25">
      <c r="A364" s="7">
        <v>352</v>
      </c>
      <c r="B364" s="6"/>
      <c r="C364" s="12"/>
      <c r="D364" s="8"/>
      <c r="E364" s="12"/>
      <c r="F364" s="216" t="str">
        <f t="shared" si="10"/>
        <v>N/A</v>
      </c>
      <c r="G364" s="6"/>
      <c r="AA364" s="15" t="str">
        <f t="shared" si="11"/>
        <v/>
      </c>
      <c r="AB364" s="15" t="str">
        <f>IF(LEN($AA364)=0,"N",IF(LEN($AA364)&gt;1,"Error -- Availability entered in an incorrect format",IF($AA364='Control Panel'!$F$36,$AA364,IF($AA364='Control Panel'!$F$37,$AA364,IF($AA364='Control Panel'!$F$38,$AA364,IF($AA364='Control Panel'!$F$39,$AA364,IF($AA364='Control Panel'!$F$40,$AA364,IF($AA364='Control Panel'!$F$41,$AA364,"Error -- Availability entered in an incorrect format"))))))))</f>
        <v>N</v>
      </c>
    </row>
    <row r="365" spans="1:28" s="15" customFormat="1" x14ac:dyDescent="0.25">
      <c r="A365" s="7">
        <v>353</v>
      </c>
      <c r="B365" s="6"/>
      <c r="C365" s="12"/>
      <c r="D365" s="8"/>
      <c r="E365" s="12"/>
      <c r="F365" s="216" t="str">
        <f t="shared" si="10"/>
        <v>N/A</v>
      </c>
      <c r="G365" s="6"/>
      <c r="AA365" s="15" t="str">
        <f t="shared" si="11"/>
        <v/>
      </c>
      <c r="AB365" s="15" t="str">
        <f>IF(LEN($AA365)=0,"N",IF(LEN($AA365)&gt;1,"Error -- Availability entered in an incorrect format",IF($AA365='Control Panel'!$F$36,$AA365,IF($AA365='Control Panel'!$F$37,$AA365,IF($AA365='Control Panel'!$F$38,$AA365,IF($AA365='Control Panel'!$F$39,$AA365,IF($AA365='Control Panel'!$F$40,$AA365,IF($AA365='Control Panel'!$F$41,$AA365,"Error -- Availability entered in an incorrect format"))))))))</f>
        <v>N</v>
      </c>
    </row>
    <row r="366" spans="1:28" s="15" customFormat="1" x14ac:dyDescent="0.25">
      <c r="A366" s="7">
        <v>354</v>
      </c>
      <c r="B366" s="6"/>
      <c r="C366" s="12"/>
      <c r="D366" s="8"/>
      <c r="E366" s="12"/>
      <c r="F366" s="216" t="str">
        <f t="shared" si="10"/>
        <v>N/A</v>
      </c>
      <c r="G366" s="6"/>
      <c r="AA366" s="15" t="str">
        <f t="shared" si="11"/>
        <v/>
      </c>
      <c r="AB366" s="15" t="str">
        <f>IF(LEN($AA366)=0,"N",IF(LEN($AA366)&gt;1,"Error -- Availability entered in an incorrect format",IF($AA366='Control Panel'!$F$36,$AA366,IF($AA366='Control Panel'!$F$37,$AA366,IF($AA366='Control Panel'!$F$38,$AA366,IF($AA366='Control Panel'!$F$39,$AA366,IF($AA366='Control Panel'!$F$40,$AA366,IF($AA366='Control Panel'!$F$41,$AA366,"Error -- Availability entered in an incorrect format"))))))))</f>
        <v>N</v>
      </c>
    </row>
    <row r="367" spans="1:28" s="15" customFormat="1" x14ac:dyDescent="0.25">
      <c r="A367" s="7">
        <v>355</v>
      </c>
      <c r="B367" s="6"/>
      <c r="C367" s="12"/>
      <c r="D367" s="8"/>
      <c r="E367" s="12"/>
      <c r="F367" s="216" t="str">
        <f t="shared" si="10"/>
        <v>N/A</v>
      </c>
      <c r="G367" s="6"/>
      <c r="AA367" s="15" t="str">
        <f t="shared" si="11"/>
        <v/>
      </c>
      <c r="AB367" s="15" t="str">
        <f>IF(LEN($AA367)=0,"N",IF(LEN($AA367)&gt;1,"Error -- Availability entered in an incorrect format",IF($AA367='Control Panel'!$F$36,$AA367,IF($AA367='Control Panel'!$F$37,$AA367,IF($AA367='Control Panel'!$F$38,$AA367,IF($AA367='Control Panel'!$F$39,$AA367,IF($AA367='Control Panel'!$F$40,$AA367,IF($AA367='Control Panel'!$F$41,$AA367,"Error -- Availability entered in an incorrect format"))))))))</f>
        <v>N</v>
      </c>
    </row>
    <row r="368" spans="1:28" s="15" customFormat="1" x14ac:dyDescent="0.25">
      <c r="A368" s="7">
        <v>356</v>
      </c>
      <c r="B368" s="6"/>
      <c r="C368" s="12"/>
      <c r="D368" s="8"/>
      <c r="E368" s="12"/>
      <c r="F368" s="216" t="str">
        <f t="shared" si="10"/>
        <v>N/A</v>
      </c>
      <c r="G368" s="6"/>
      <c r="AA368" s="15" t="str">
        <f t="shared" si="11"/>
        <v/>
      </c>
      <c r="AB368" s="15" t="str">
        <f>IF(LEN($AA368)=0,"N",IF(LEN($AA368)&gt;1,"Error -- Availability entered in an incorrect format",IF($AA368='Control Panel'!$F$36,$AA368,IF($AA368='Control Panel'!$F$37,$AA368,IF($AA368='Control Panel'!$F$38,$AA368,IF($AA368='Control Panel'!$F$39,$AA368,IF($AA368='Control Panel'!$F$40,$AA368,IF($AA368='Control Panel'!$F$41,$AA368,"Error -- Availability entered in an incorrect format"))))))))</f>
        <v>N</v>
      </c>
    </row>
    <row r="369" spans="1:28" s="15" customFormat="1" x14ac:dyDescent="0.25">
      <c r="A369" s="7">
        <v>357</v>
      </c>
      <c r="B369" s="6"/>
      <c r="C369" s="12"/>
      <c r="D369" s="8"/>
      <c r="E369" s="12"/>
      <c r="F369" s="216" t="str">
        <f t="shared" si="10"/>
        <v>N/A</v>
      </c>
      <c r="G369" s="6"/>
      <c r="AA369" s="15" t="str">
        <f t="shared" si="11"/>
        <v/>
      </c>
      <c r="AB369" s="15" t="str">
        <f>IF(LEN($AA369)=0,"N",IF(LEN($AA369)&gt;1,"Error -- Availability entered in an incorrect format",IF($AA369='Control Panel'!$F$36,$AA369,IF($AA369='Control Panel'!$F$37,$AA369,IF($AA369='Control Panel'!$F$38,$AA369,IF($AA369='Control Panel'!$F$39,$AA369,IF($AA369='Control Panel'!$F$40,$AA369,IF($AA369='Control Panel'!$F$41,$AA369,"Error -- Availability entered in an incorrect format"))))))))</f>
        <v>N</v>
      </c>
    </row>
    <row r="370" spans="1:28" s="15" customFormat="1" x14ac:dyDescent="0.25">
      <c r="A370" s="7">
        <v>358</v>
      </c>
      <c r="B370" s="6"/>
      <c r="C370" s="12"/>
      <c r="D370" s="8"/>
      <c r="E370" s="12"/>
      <c r="F370" s="216" t="str">
        <f t="shared" si="10"/>
        <v>N/A</v>
      </c>
      <c r="G370" s="6"/>
      <c r="AA370" s="15" t="str">
        <f t="shared" si="11"/>
        <v/>
      </c>
      <c r="AB370" s="15" t="str">
        <f>IF(LEN($AA370)=0,"N",IF(LEN($AA370)&gt;1,"Error -- Availability entered in an incorrect format",IF($AA370='Control Panel'!$F$36,$AA370,IF($AA370='Control Panel'!$F$37,$AA370,IF($AA370='Control Panel'!$F$38,$AA370,IF($AA370='Control Panel'!$F$39,$AA370,IF($AA370='Control Panel'!$F$40,$AA370,IF($AA370='Control Panel'!$F$41,$AA370,"Error -- Availability entered in an incorrect format"))))))))</f>
        <v>N</v>
      </c>
    </row>
    <row r="371" spans="1:28" s="15" customFormat="1" x14ac:dyDescent="0.25">
      <c r="A371" s="7">
        <v>359</v>
      </c>
      <c r="B371" s="6"/>
      <c r="C371" s="12"/>
      <c r="D371" s="8"/>
      <c r="E371" s="12"/>
      <c r="F371" s="216" t="str">
        <f t="shared" si="10"/>
        <v>N/A</v>
      </c>
      <c r="G371" s="6"/>
      <c r="AA371" s="15" t="str">
        <f t="shared" si="11"/>
        <v/>
      </c>
      <c r="AB371" s="15" t="str">
        <f>IF(LEN($AA371)=0,"N",IF(LEN($AA371)&gt;1,"Error -- Availability entered in an incorrect format",IF($AA371='Control Panel'!$F$36,$AA371,IF($AA371='Control Panel'!$F$37,$AA371,IF($AA371='Control Panel'!$F$38,$AA371,IF($AA371='Control Panel'!$F$39,$AA371,IF($AA371='Control Panel'!$F$40,$AA371,IF($AA371='Control Panel'!$F$41,$AA371,"Error -- Availability entered in an incorrect format"))))))))</f>
        <v>N</v>
      </c>
    </row>
    <row r="372" spans="1:28" s="15" customFormat="1" x14ac:dyDescent="0.25">
      <c r="A372" s="7">
        <v>360</v>
      </c>
      <c r="B372" s="6"/>
      <c r="C372" s="12"/>
      <c r="D372" s="8"/>
      <c r="E372" s="12"/>
      <c r="F372" s="216" t="str">
        <f t="shared" si="10"/>
        <v>N/A</v>
      </c>
      <c r="G372" s="6"/>
      <c r="AA372" s="15" t="str">
        <f t="shared" si="11"/>
        <v/>
      </c>
      <c r="AB372" s="15" t="str">
        <f>IF(LEN($AA372)=0,"N",IF(LEN($AA372)&gt;1,"Error -- Availability entered in an incorrect format",IF($AA372='Control Panel'!$F$36,$AA372,IF($AA372='Control Panel'!$F$37,$AA372,IF($AA372='Control Panel'!$F$38,$AA372,IF($AA372='Control Panel'!$F$39,$AA372,IF($AA372='Control Panel'!$F$40,$AA372,IF($AA372='Control Panel'!$F$41,$AA372,"Error -- Availability entered in an incorrect format"))))))))</f>
        <v>N</v>
      </c>
    </row>
    <row r="373" spans="1:28" s="15" customFormat="1" x14ac:dyDescent="0.25">
      <c r="A373" s="7">
        <v>361</v>
      </c>
      <c r="B373" s="6"/>
      <c r="C373" s="12"/>
      <c r="D373" s="8"/>
      <c r="E373" s="12"/>
      <c r="F373" s="216" t="str">
        <f t="shared" si="10"/>
        <v>N/A</v>
      </c>
      <c r="G373" s="6"/>
      <c r="AA373" s="15" t="str">
        <f t="shared" si="11"/>
        <v/>
      </c>
      <c r="AB373" s="15" t="str">
        <f>IF(LEN($AA373)=0,"N",IF(LEN($AA373)&gt;1,"Error -- Availability entered in an incorrect format",IF($AA373='Control Panel'!$F$36,$AA373,IF($AA373='Control Panel'!$F$37,$AA373,IF($AA373='Control Panel'!$F$38,$AA373,IF($AA373='Control Panel'!$F$39,$AA373,IF($AA373='Control Panel'!$F$40,$AA373,IF($AA373='Control Panel'!$F$41,$AA373,"Error -- Availability entered in an incorrect format"))))))))</f>
        <v>N</v>
      </c>
    </row>
    <row r="374" spans="1:28" s="15" customFormat="1" x14ac:dyDescent="0.25">
      <c r="A374" s="7">
        <v>362</v>
      </c>
      <c r="B374" s="6"/>
      <c r="C374" s="12"/>
      <c r="D374" s="8"/>
      <c r="E374" s="12"/>
      <c r="F374" s="216" t="str">
        <f t="shared" si="10"/>
        <v>N/A</v>
      </c>
      <c r="G374" s="6"/>
      <c r="AA374" s="15" t="str">
        <f t="shared" si="11"/>
        <v/>
      </c>
      <c r="AB374" s="15" t="str">
        <f>IF(LEN($AA374)=0,"N",IF(LEN($AA374)&gt;1,"Error -- Availability entered in an incorrect format",IF($AA374='Control Panel'!$F$36,$AA374,IF($AA374='Control Panel'!$F$37,$AA374,IF($AA374='Control Panel'!$F$38,$AA374,IF($AA374='Control Panel'!$F$39,$AA374,IF($AA374='Control Panel'!$F$40,$AA374,IF($AA374='Control Panel'!$F$41,$AA374,"Error -- Availability entered in an incorrect format"))))))))</f>
        <v>N</v>
      </c>
    </row>
    <row r="375" spans="1:28" s="15" customFormat="1" x14ac:dyDescent="0.25">
      <c r="A375" s="7">
        <v>363</v>
      </c>
      <c r="B375" s="6"/>
      <c r="C375" s="12"/>
      <c r="D375" s="8"/>
      <c r="E375" s="12"/>
      <c r="F375" s="216" t="str">
        <f t="shared" si="10"/>
        <v>N/A</v>
      </c>
      <c r="G375" s="6"/>
      <c r="AA375" s="15" t="str">
        <f t="shared" si="11"/>
        <v/>
      </c>
      <c r="AB375" s="15" t="str">
        <f>IF(LEN($AA375)=0,"N",IF(LEN($AA375)&gt;1,"Error -- Availability entered in an incorrect format",IF($AA375='Control Panel'!$F$36,$AA375,IF($AA375='Control Panel'!$F$37,$AA375,IF($AA375='Control Panel'!$F$38,$AA375,IF($AA375='Control Panel'!$F$39,$AA375,IF($AA375='Control Panel'!$F$40,$AA375,IF($AA375='Control Panel'!$F$41,$AA375,"Error -- Availability entered in an incorrect format"))))))))</f>
        <v>N</v>
      </c>
    </row>
    <row r="376" spans="1:28" s="15" customFormat="1" x14ac:dyDescent="0.25">
      <c r="A376" s="7">
        <v>364</v>
      </c>
      <c r="B376" s="6"/>
      <c r="C376" s="12"/>
      <c r="D376" s="8"/>
      <c r="E376" s="12"/>
      <c r="F376" s="216" t="str">
        <f t="shared" si="10"/>
        <v>N/A</v>
      </c>
      <c r="G376" s="6"/>
      <c r="AA376" s="15" t="str">
        <f t="shared" si="11"/>
        <v/>
      </c>
      <c r="AB376" s="15" t="str">
        <f>IF(LEN($AA376)=0,"N",IF(LEN($AA376)&gt;1,"Error -- Availability entered in an incorrect format",IF($AA376='Control Panel'!$F$36,$AA376,IF($AA376='Control Panel'!$F$37,$AA376,IF($AA376='Control Panel'!$F$38,$AA376,IF($AA376='Control Panel'!$F$39,$AA376,IF($AA376='Control Panel'!$F$40,$AA376,IF($AA376='Control Panel'!$F$41,$AA376,"Error -- Availability entered in an incorrect format"))))))))</f>
        <v>N</v>
      </c>
    </row>
    <row r="377" spans="1:28" s="15" customFormat="1" x14ac:dyDescent="0.25">
      <c r="A377" s="7">
        <v>365</v>
      </c>
      <c r="B377" s="6"/>
      <c r="C377" s="12"/>
      <c r="D377" s="8"/>
      <c r="E377" s="12"/>
      <c r="F377" s="216" t="str">
        <f t="shared" si="10"/>
        <v>N/A</v>
      </c>
      <c r="G377" s="6"/>
      <c r="AA377" s="15" t="str">
        <f t="shared" si="11"/>
        <v/>
      </c>
      <c r="AB377" s="15" t="str">
        <f>IF(LEN($AA377)=0,"N",IF(LEN($AA377)&gt;1,"Error -- Availability entered in an incorrect format",IF($AA377='Control Panel'!$F$36,$AA377,IF($AA377='Control Panel'!$F$37,$AA377,IF($AA377='Control Panel'!$F$38,$AA377,IF($AA377='Control Panel'!$F$39,$AA377,IF($AA377='Control Panel'!$F$40,$AA377,IF($AA377='Control Panel'!$F$41,$AA377,"Error -- Availability entered in an incorrect format"))))))))</f>
        <v>N</v>
      </c>
    </row>
    <row r="378" spans="1:28" s="15" customFormat="1" x14ac:dyDescent="0.25">
      <c r="A378" s="7">
        <v>366</v>
      </c>
      <c r="B378" s="6"/>
      <c r="C378" s="12"/>
      <c r="D378" s="8"/>
      <c r="E378" s="12"/>
      <c r="F378" s="216" t="str">
        <f t="shared" si="10"/>
        <v>N/A</v>
      </c>
      <c r="G378" s="6"/>
      <c r="AA378" s="15" t="str">
        <f t="shared" si="11"/>
        <v/>
      </c>
      <c r="AB378" s="15" t="str">
        <f>IF(LEN($AA378)=0,"N",IF(LEN($AA378)&gt;1,"Error -- Availability entered in an incorrect format",IF($AA378='Control Panel'!$F$36,$AA378,IF($AA378='Control Panel'!$F$37,$AA378,IF($AA378='Control Panel'!$F$38,$AA378,IF($AA378='Control Panel'!$F$39,$AA378,IF($AA378='Control Panel'!$F$40,$AA378,IF($AA378='Control Panel'!$F$41,$AA378,"Error -- Availability entered in an incorrect format"))))))))</f>
        <v>N</v>
      </c>
    </row>
    <row r="379" spans="1:28" s="15" customFormat="1" x14ac:dyDescent="0.25">
      <c r="A379" s="7">
        <v>367</v>
      </c>
      <c r="B379" s="6"/>
      <c r="C379" s="12"/>
      <c r="D379" s="8"/>
      <c r="E379" s="12"/>
      <c r="F379" s="216" t="str">
        <f t="shared" si="10"/>
        <v>N/A</v>
      </c>
      <c r="G379" s="6"/>
      <c r="AA379" s="15" t="str">
        <f t="shared" si="11"/>
        <v/>
      </c>
      <c r="AB379" s="15" t="str">
        <f>IF(LEN($AA379)=0,"N",IF(LEN($AA379)&gt;1,"Error -- Availability entered in an incorrect format",IF($AA379='Control Panel'!$F$36,$AA379,IF($AA379='Control Panel'!$F$37,$AA379,IF($AA379='Control Panel'!$F$38,$AA379,IF($AA379='Control Panel'!$F$39,$AA379,IF($AA379='Control Panel'!$F$40,$AA379,IF($AA379='Control Panel'!$F$41,$AA379,"Error -- Availability entered in an incorrect format"))))))))</f>
        <v>N</v>
      </c>
    </row>
    <row r="380" spans="1:28" s="15" customFormat="1" x14ac:dyDescent="0.25">
      <c r="A380" s="7">
        <v>368</v>
      </c>
      <c r="B380" s="6"/>
      <c r="C380" s="12"/>
      <c r="D380" s="8"/>
      <c r="E380" s="12"/>
      <c r="F380" s="216" t="str">
        <f t="shared" si="10"/>
        <v>N/A</v>
      </c>
      <c r="G380" s="6"/>
      <c r="AA380" s="15" t="str">
        <f t="shared" si="11"/>
        <v/>
      </c>
      <c r="AB380" s="15" t="str">
        <f>IF(LEN($AA380)=0,"N",IF(LEN($AA380)&gt;1,"Error -- Availability entered in an incorrect format",IF($AA380='Control Panel'!$F$36,$AA380,IF($AA380='Control Panel'!$F$37,$AA380,IF($AA380='Control Panel'!$F$38,$AA380,IF($AA380='Control Panel'!$F$39,$AA380,IF($AA380='Control Panel'!$F$40,$AA380,IF($AA380='Control Panel'!$F$41,$AA380,"Error -- Availability entered in an incorrect format"))))))))</f>
        <v>N</v>
      </c>
    </row>
    <row r="381" spans="1:28" s="15" customFormat="1" x14ac:dyDescent="0.25">
      <c r="A381" s="7">
        <v>369</v>
      </c>
      <c r="B381" s="6"/>
      <c r="C381" s="12"/>
      <c r="D381" s="8"/>
      <c r="E381" s="12"/>
      <c r="F381" s="216" t="str">
        <f t="shared" si="10"/>
        <v>N/A</v>
      </c>
      <c r="G381" s="6"/>
      <c r="AA381" s="15" t="str">
        <f t="shared" si="11"/>
        <v/>
      </c>
      <c r="AB381" s="15" t="str">
        <f>IF(LEN($AA381)=0,"N",IF(LEN($AA381)&gt;1,"Error -- Availability entered in an incorrect format",IF($AA381='Control Panel'!$F$36,$AA381,IF($AA381='Control Panel'!$F$37,$AA381,IF($AA381='Control Panel'!$F$38,$AA381,IF($AA381='Control Panel'!$F$39,$AA381,IF($AA381='Control Panel'!$F$40,$AA381,IF($AA381='Control Panel'!$F$41,$AA381,"Error -- Availability entered in an incorrect format"))))))))</f>
        <v>N</v>
      </c>
    </row>
    <row r="382" spans="1:28" s="15" customFormat="1" x14ac:dyDescent="0.25">
      <c r="A382" s="7">
        <v>370</v>
      </c>
      <c r="B382" s="6"/>
      <c r="C382" s="12"/>
      <c r="D382" s="8"/>
      <c r="E382" s="12"/>
      <c r="F382" s="216" t="str">
        <f t="shared" si="10"/>
        <v>N/A</v>
      </c>
      <c r="G382" s="6"/>
      <c r="AA382" s="15" t="str">
        <f t="shared" si="11"/>
        <v/>
      </c>
      <c r="AB382" s="15" t="str">
        <f>IF(LEN($AA382)=0,"N",IF(LEN($AA382)&gt;1,"Error -- Availability entered in an incorrect format",IF($AA382='Control Panel'!$F$36,$AA382,IF($AA382='Control Panel'!$F$37,$AA382,IF($AA382='Control Panel'!$F$38,$AA382,IF($AA382='Control Panel'!$F$39,$AA382,IF($AA382='Control Panel'!$F$40,$AA382,IF($AA382='Control Panel'!$F$41,$AA382,"Error -- Availability entered in an incorrect format"))))))))</f>
        <v>N</v>
      </c>
    </row>
    <row r="383" spans="1:28" s="15" customFormat="1" x14ac:dyDescent="0.25">
      <c r="A383" s="7">
        <v>371</v>
      </c>
      <c r="B383" s="6"/>
      <c r="C383" s="12"/>
      <c r="D383" s="8"/>
      <c r="E383" s="12"/>
      <c r="F383" s="216" t="str">
        <f t="shared" si="10"/>
        <v>N/A</v>
      </c>
      <c r="G383" s="6"/>
      <c r="AA383" s="15" t="str">
        <f t="shared" si="11"/>
        <v/>
      </c>
      <c r="AB383" s="15" t="str">
        <f>IF(LEN($AA383)=0,"N",IF(LEN($AA383)&gt;1,"Error -- Availability entered in an incorrect format",IF($AA383='Control Panel'!$F$36,$AA383,IF($AA383='Control Panel'!$F$37,$AA383,IF($AA383='Control Panel'!$F$38,$AA383,IF($AA383='Control Panel'!$F$39,$AA383,IF($AA383='Control Panel'!$F$40,$AA383,IF($AA383='Control Panel'!$F$41,$AA383,"Error -- Availability entered in an incorrect format"))))))))</f>
        <v>N</v>
      </c>
    </row>
    <row r="384" spans="1:28" s="15" customFormat="1" x14ac:dyDescent="0.25">
      <c r="A384" s="7">
        <v>372</v>
      </c>
      <c r="B384" s="6"/>
      <c r="C384" s="12"/>
      <c r="D384" s="8"/>
      <c r="E384" s="12"/>
      <c r="F384" s="216" t="str">
        <f t="shared" si="10"/>
        <v>N/A</v>
      </c>
      <c r="G384" s="6"/>
      <c r="AA384" s="15" t="str">
        <f t="shared" si="11"/>
        <v/>
      </c>
      <c r="AB384" s="15" t="str">
        <f>IF(LEN($AA384)=0,"N",IF(LEN($AA384)&gt;1,"Error -- Availability entered in an incorrect format",IF($AA384='Control Panel'!$F$36,$AA384,IF($AA384='Control Panel'!$F$37,$AA384,IF($AA384='Control Panel'!$F$38,$AA384,IF($AA384='Control Panel'!$F$39,$AA384,IF($AA384='Control Panel'!$F$40,$AA384,IF($AA384='Control Panel'!$F$41,$AA384,"Error -- Availability entered in an incorrect format"))))))))</f>
        <v>N</v>
      </c>
    </row>
    <row r="385" spans="1:28" s="15" customFormat="1" x14ac:dyDescent="0.25">
      <c r="A385" s="7">
        <v>373</v>
      </c>
      <c r="B385" s="6"/>
      <c r="C385" s="12"/>
      <c r="D385" s="8"/>
      <c r="E385" s="12"/>
      <c r="F385" s="216" t="str">
        <f t="shared" si="10"/>
        <v>N/A</v>
      </c>
      <c r="G385" s="6"/>
      <c r="AA385" s="15" t="str">
        <f t="shared" si="11"/>
        <v/>
      </c>
      <c r="AB385" s="15" t="str">
        <f>IF(LEN($AA385)=0,"N",IF(LEN($AA385)&gt;1,"Error -- Availability entered in an incorrect format",IF($AA385='Control Panel'!$F$36,$AA385,IF($AA385='Control Panel'!$F$37,$AA385,IF($AA385='Control Panel'!$F$38,$AA385,IF($AA385='Control Panel'!$F$39,$AA385,IF($AA385='Control Panel'!$F$40,$AA385,IF($AA385='Control Panel'!$F$41,$AA385,"Error -- Availability entered in an incorrect format"))))))))</f>
        <v>N</v>
      </c>
    </row>
    <row r="386" spans="1:28" s="15" customFormat="1" x14ac:dyDescent="0.25">
      <c r="A386" s="7">
        <v>374</v>
      </c>
      <c r="B386" s="6"/>
      <c r="C386" s="12"/>
      <c r="D386" s="8"/>
      <c r="E386" s="12"/>
      <c r="F386" s="216" t="str">
        <f t="shared" si="10"/>
        <v>N/A</v>
      </c>
      <c r="G386" s="6"/>
      <c r="AA386" s="15" t="str">
        <f t="shared" si="11"/>
        <v/>
      </c>
      <c r="AB386" s="15" t="str">
        <f>IF(LEN($AA386)=0,"N",IF(LEN($AA386)&gt;1,"Error -- Availability entered in an incorrect format",IF($AA386='Control Panel'!$F$36,$AA386,IF($AA386='Control Panel'!$F$37,$AA386,IF($AA386='Control Panel'!$F$38,$AA386,IF($AA386='Control Panel'!$F$39,$AA386,IF($AA386='Control Panel'!$F$40,$AA386,IF($AA386='Control Panel'!$F$41,$AA386,"Error -- Availability entered in an incorrect format"))))))))</f>
        <v>N</v>
      </c>
    </row>
    <row r="387" spans="1:28" s="15" customFormat="1" x14ac:dyDescent="0.25">
      <c r="A387" s="7">
        <v>375</v>
      </c>
      <c r="B387" s="6"/>
      <c r="C387" s="12"/>
      <c r="D387" s="8"/>
      <c r="E387" s="12"/>
      <c r="F387" s="216" t="str">
        <f t="shared" si="10"/>
        <v>N/A</v>
      </c>
      <c r="G387" s="6"/>
      <c r="AA387" s="15" t="str">
        <f t="shared" si="11"/>
        <v/>
      </c>
      <c r="AB387" s="15" t="str">
        <f>IF(LEN($AA387)=0,"N",IF(LEN($AA387)&gt;1,"Error -- Availability entered in an incorrect format",IF($AA387='Control Panel'!$F$36,$AA387,IF($AA387='Control Panel'!$F$37,$AA387,IF($AA387='Control Panel'!$F$38,$AA387,IF($AA387='Control Panel'!$F$39,$AA387,IF($AA387='Control Panel'!$F$40,$AA387,IF($AA387='Control Panel'!$F$41,$AA387,"Error -- Availability entered in an incorrect format"))))))))</f>
        <v>N</v>
      </c>
    </row>
    <row r="388" spans="1:28" s="15" customFormat="1" x14ac:dyDescent="0.25">
      <c r="A388" s="7">
        <v>376</v>
      </c>
      <c r="B388" s="6"/>
      <c r="C388" s="12"/>
      <c r="D388" s="8"/>
      <c r="E388" s="12"/>
      <c r="F388" s="216" t="str">
        <f t="shared" si="10"/>
        <v>N/A</v>
      </c>
      <c r="G388" s="6"/>
      <c r="AA388" s="15" t="str">
        <f t="shared" si="11"/>
        <v/>
      </c>
      <c r="AB388" s="15" t="str">
        <f>IF(LEN($AA388)=0,"N",IF(LEN($AA388)&gt;1,"Error -- Availability entered in an incorrect format",IF($AA388='Control Panel'!$F$36,$AA388,IF($AA388='Control Panel'!$F$37,$AA388,IF($AA388='Control Panel'!$F$38,$AA388,IF($AA388='Control Panel'!$F$39,$AA388,IF($AA388='Control Panel'!$F$40,$AA388,IF($AA388='Control Panel'!$F$41,$AA388,"Error -- Availability entered in an incorrect format"))))))))</f>
        <v>N</v>
      </c>
    </row>
    <row r="389" spans="1:28" s="15" customFormat="1" x14ac:dyDescent="0.25">
      <c r="A389" s="7">
        <v>377</v>
      </c>
      <c r="B389" s="6"/>
      <c r="C389" s="12"/>
      <c r="D389" s="8"/>
      <c r="E389" s="12"/>
      <c r="F389" s="216" t="str">
        <f t="shared" si="10"/>
        <v>N/A</v>
      </c>
      <c r="G389" s="6"/>
      <c r="AA389" s="15" t="str">
        <f t="shared" si="11"/>
        <v/>
      </c>
      <c r="AB389" s="15" t="str">
        <f>IF(LEN($AA389)=0,"N",IF(LEN($AA389)&gt;1,"Error -- Availability entered in an incorrect format",IF($AA389='Control Panel'!$F$36,$AA389,IF($AA389='Control Panel'!$F$37,$AA389,IF($AA389='Control Panel'!$F$38,$AA389,IF($AA389='Control Panel'!$F$39,$AA389,IF($AA389='Control Panel'!$F$40,$AA389,IF($AA389='Control Panel'!$F$41,$AA389,"Error -- Availability entered in an incorrect format"))))))))</f>
        <v>N</v>
      </c>
    </row>
    <row r="390" spans="1:28" s="15" customFormat="1" x14ac:dyDescent="0.25">
      <c r="A390" s="7">
        <v>378</v>
      </c>
      <c r="B390" s="6"/>
      <c r="C390" s="12"/>
      <c r="D390" s="8"/>
      <c r="E390" s="12"/>
      <c r="F390" s="216" t="str">
        <f t="shared" si="10"/>
        <v>N/A</v>
      </c>
      <c r="G390" s="6"/>
      <c r="AA390" s="15" t="str">
        <f t="shared" si="11"/>
        <v/>
      </c>
      <c r="AB390" s="15" t="str">
        <f>IF(LEN($AA390)=0,"N",IF(LEN($AA390)&gt;1,"Error -- Availability entered in an incorrect format",IF($AA390='Control Panel'!$F$36,$AA390,IF($AA390='Control Panel'!$F$37,$AA390,IF($AA390='Control Panel'!$F$38,$AA390,IF($AA390='Control Panel'!$F$39,$AA390,IF($AA390='Control Panel'!$F$40,$AA390,IF($AA390='Control Panel'!$F$41,$AA390,"Error -- Availability entered in an incorrect format"))))))))</f>
        <v>N</v>
      </c>
    </row>
    <row r="391" spans="1:28" s="15" customFormat="1" x14ac:dyDescent="0.25">
      <c r="A391" s="7">
        <v>379</v>
      </c>
      <c r="B391" s="6"/>
      <c r="C391" s="12"/>
      <c r="D391" s="8"/>
      <c r="E391" s="12"/>
      <c r="F391" s="216" t="str">
        <f t="shared" si="10"/>
        <v>N/A</v>
      </c>
      <c r="G391" s="6"/>
      <c r="AA391" s="15" t="str">
        <f t="shared" si="11"/>
        <v/>
      </c>
      <c r="AB391" s="15" t="str">
        <f>IF(LEN($AA391)=0,"N",IF(LEN($AA391)&gt;1,"Error -- Availability entered in an incorrect format",IF($AA391='Control Panel'!$F$36,$AA391,IF($AA391='Control Panel'!$F$37,$AA391,IF($AA391='Control Panel'!$F$38,$AA391,IF($AA391='Control Panel'!$F$39,$AA391,IF($AA391='Control Panel'!$F$40,$AA391,IF($AA391='Control Panel'!$F$41,$AA391,"Error -- Availability entered in an incorrect format"))))))))</f>
        <v>N</v>
      </c>
    </row>
    <row r="392" spans="1:28" s="15" customFormat="1" x14ac:dyDescent="0.25">
      <c r="A392" s="7">
        <v>380</v>
      </c>
      <c r="B392" s="6"/>
      <c r="C392" s="12"/>
      <c r="D392" s="8"/>
      <c r="E392" s="12"/>
      <c r="F392" s="216" t="str">
        <f t="shared" si="10"/>
        <v>N/A</v>
      </c>
      <c r="G392" s="6"/>
      <c r="AA392" s="15" t="str">
        <f t="shared" si="11"/>
        <v/>
      </c>
      <c r="AB392" s="15" t="str">
        <f>IF(LEN($AA392)=0,"N",IF(LEN($AA392)&gt;1,"Error -- Availability entered in an incorrect format",IF($AA392='Control Panel'!$F$36,$AA392,IF($AA392='Control Panel'!$F$37,$AA392,IF($AA392='Control Panel'!$F$38,$AA392,IF($AA392='Control Panel'!$F$39,$AA392,IF($AA392='Control Panel'!$F$40,$AA392,IF($AA392='Control Panel'!$F$41,$AA392,"Error -- Availability entered in an incorrect format"))))))))</f>
        <v>N</v>
      </c>
    </row>
    <row r="393" spans="1:28" s="15" customFormat="1" x14ac:dyDescent="0.25">
      <c r="A393" s="7">
        <v>381</v>
      </c>
      <c r="B393" s="6"/>
      <c r="C393" s="12"/>
      <c r="D393" s="8"/>
      <c r="E393" s="12"/>
      <c r="F393" s="216" t="str">
        <f t="shared" si="10"/>
        <v>N/A</v>
      </c>
      <c r="G393" s="6"/>
      <c r="AA393" s="15" t="str">
        <f t="shared" si="11"/>
        <v/>
      </c>
      <c r="AB393" s="15" t="str">
        <f>IF(LEN($AA393)=0,"N",IF(LEN($AA393)&gt;1,"Error -- Availability entered in an incorrect format",IF($AA393='Control Panel'!$F$36,$AA393,IF($AA393='Control Panel'!$F$37,$AA393,IF($AA393='Control Panel'!$F$38,$AA393,IF($AA393='Control Panel'!$F$39,$AA393,IF($AA393='Control Panel'!$F$40,$AA393,IF($AA393='Control Panel'!$F$41,$AA393,"Error -- Availability entered in an incorrect format"))))))))</f>
        <v>N</v>
      </c>
    </row>
    <row r="394" spans="1:28" s="15" customFormat="1" x14ac:dyDescent="0.25">
      <c r="A394" s="7">
        <v>382</v>
      </c>
      <c r="B394" s="6"/>
      <c r="C394" s="12"/>
      <c r="D394" s="8"/>
      <c r="E394" s="12"/>
      <c r="F394" s="216" t="str">
        <f t="shared" si="10"/>
        <v>N/A</v>
      </c>
      <c r="G394" s="6"/>
      <c r="AA394" s="15" t="str">
        <f t="shared" si="11"/>
        <v/>
      </c>
      <c r="AB394" s="15" t="str">
        <f>IF(LEN($AA394)=0,"N",IF(LEN($AA394)&gt;1,"Error -- Availability entered in an incorrect format",IF($AA394='Control Panel'!$F$36,$AA394,IF($AA394='Control Panel'!$F$37,$AA394,IF($AA394='Control Panel'!$F$38,$AA394,IF($AA394='Control Panel'!$F$39,$AA394,IF($AA394='Control Panel'!$F$40,$AA394,IF($AA394='Control Panel'!$F$41,$AA394,"Error -- Availability entered in an incorrect format"))))))))</f>
        <v>N</v>
      </c>
    </row>
    <row r="395" spans="1:28" s="15" customFormat="1" x14ac:dyDescent="0.25">
      <c r="A395" s="7">
        <v>383</v>
      </c>
      <c r="B395" s="6"/>
      <c r="C395" s="12"/>
      <c r="D395" s="8"/>
      <c r="E395" s="12"/>
      <c r="F395" s="216" t="str">
        <f t="shared" si="10"/>
        <v>N/A</v>
      </c>
      <c r="G395" s="6"/>
      <c r="AA395" s="15" t="str">
        <f t="shared" si="11"/>
        <v/>
      </c>
      <c r="AB395" s="15" t="str">
        <f>IF(LEN($AA395)=0,"N",IF(LEN($AA395)&gt;1,"Error -- Availability entered in an incorrect format",IF($AA395='Control Panel'!$F$36,$AA395,IF($AA395='Control Panel'!$F$37,$AA395,IF($AA395='Control Panel'!$F$38,$AA395,IF($AA395='Control Panel'!$F$39,$AA395,IF($AA395='Control Panel'!$F$40,$AA395,IF($AA395='Control Panel'!$F$41,$AA395,"Error -- Availability entered in an incorrect format"))))))))</f>
        <v>N</v>
      </c>
    </row>
    <row r="396" spans="1:28" s="15" customFormat="1" x14ac:dyDescent="0.25">
      <c r="A396" s="7">
        <v>384</v>
      </c>
      <c r="B396" s="6"/>
      <c r="C396" s="12"/>
      <c r="D396" s="8"/>
      <c r="E396" s="12"/>
      <c r="F396" s="216" t="str">
        <f t="shared" si="10"/>
        <v>N/A</v>
      </c>
      <c r="G396" s="6"/>
      <c r="AA396" s="15" t="str">
        <f t="shared" si="11"/>
        <v/>
      </c>
      <c r="AB396" s="15" t="str">
        <f>IF(LEN($AA396)=0,"N",IF(LEN($AA396)&gt;1,"Error -- Availability entered in an incorrect format",IF($AA396='Control Panel'!$F$36,$AA396,IF($AA396='Control Panel'!$F$37,$AA396,IF($AA396='Control Panel'!$F$38,$AA396,IF($AA396='Control Panel'!$F$39,$AA396,IF($AA396='Control Panel'!$F$40,$AA396,IF($AA396='Control Panel'!$F$41,$AA396,"Error -- Availability entered in an incorrect format"))))))))</f>
        <v>N</v>
      </c>
    </row>
    <row r="397" spans="1:28" s="15" customFormat="1" x14ac:dyDescent="0.25">
      <c r="A397" s="7">
        <v>385</v>
      </c>
      <c r="B397" s="6"/>
      <c r="C397" s="12"/>
      <c r="D397" s="8"/>
      <c r="E397" s="12"/>
      <c r="F397" s="216" t="str">
        <f t="shared" si="10"/>
        <v>N/A</v>
      </c>
      <c r="G397" s="6"/>
      <c r="AA397" s="15" t="str">
        <f t="shared" si="11"/>
        <v/>
      </c>
      <c r="AB397" s="15" t="str">
        <f>IF(LEN($AA397)=0,"N",IF(LEN($AA397)&gt;1,"Error -- Availability entered in an incorrect format",IF($AA397='Control Panel'!$F$36,$AA397,IF($AA397='Control Panel'!$F$37,$AA397,IF($AA397='Control Panel'!$F$38,$AA397,IF($AA397='Control Panel'!$F$39,$AA397,IF($AA397='Control Panel'!$F$40,$AA397,IF($AA397='Control Panel'!$F$41,$AA397,"Error -- Availability entered in an incorrect format"))))))))</f>
        <v>N</v>
      </c>
    </row>
    <row r="398" spans="1:28" s="15" customFormat="1" x14ac:dyDescent="0.25">
      <c r="A398" s="7">
        <v>386</v>
      </c>
      <c r="B398" s="6"/>
      <c r="C398" s="12"/>
      <c r="D398" s="8"/>
      <c r="E398" s="12"/>
      <c r="F398" s="216" t="str">
        <f t="shared" ref="F398:F461" si="12">IF($D$10=$A$9,"N/A",$D$10)</f>
        <v>N/A</v>
      </c>
      <c r="G398" s="6"/>
      <c r="AA398" s="15" t="str">
        <f t="shared" ref="AA398:AA461" si="13">TRIM($D398)</f>
        <v/>
      </c>
      <c r="AB398" s="15" t="str">
        <f>IF(LEN($AA398)=0,"N",IF(LEN($AA398)&gt;1,"Error -- Availability entered in an incorrect format",IF($AA398='Control Panel'!$F$36,$AA398,IF($AA398='Control Panel'!$F$37,$AA398,IF($AA398='Control Panel'!$F$38,$AA398,IF($AA398='Control Panel'!$F$39,$AA398,IF($AA398='Control Panel'!$F$40,$AA398,IF($AA398='Control Panel'!$F$41,$AA398,"Error -- Availability entered in an incorrect format"))))))))</f>
        <v>N</v>
      </c>
    </row>
    <row r="399" spans="1:28" s="15" customFormat="1" x14ac:dyDescent="0.25">
      <c r="A399" s="7">
        <v>387</v>
      </c>
      <c r="B399" s="6"/>
      <c r="C399" s="12"/>
      <c r="D399" s="8"/>
      <c r="E399" s="12"/>
      <c r="F399" s="216" t="str">
        <f t="shared" si="12"/>
        <v>N/A</v>
      </c>
      <c r="G399" s="6"/>
      <c r="AA399" s="15" t="str">
        <f t="shared" si="13"/>
        <v/>
      </c>
      <c r="AB399" s="15" t="str">
        <f>IF(LEN($AA399)=0,"N",IF(LEN($AA399)&gt;1,"Error -- Availability entered in an incorrect format",IF($AA399='Control Panel'!$F$36,$AA399,IF($AA399='Control Panel'!$F$37,$AA399,IF($AA399='Control Panel'!$F$38,$AA399,IF($AA399='Control Panel'!$F$39,$AA399,IF($AA399='Control Panel'!$F$40,$AA399,IF($AA399='Control Panel'!$F$41,$AA399,"Error -- Availability entered in an incorrect format"))))))))</f>
        <v>N</v>
      </c>
    </row>
    <row r="400" spans="1:28" s="15" customFormat="1" x14ac:dyDescent="0.25">
      <c r="A400" s="7">
        <v>388</v>
      </c>
      <c r="B400" s="6"/>
      <c r="C400" s="12"/>
      <c r="D400" s="8"/>
      <c r="E400" s="12"/>
      <c r="F400" s="216" t="str">
        <f t="shared" si="12"/>
        <v>N/A</v>
      </c>
      <c r="G400" s="6"/>
      <c r="AA400" s="15" t="str">
        <f t="shared" si="13"/>
        <v/>
      </c>
      <c r="AB400" s="15" t="str">
        <f>IF(LEN($AA400)=0,"N",IF(LEN($AA400)&gt;1,"Error -- Availability entered in an incorrect format",IF($AA400='Control Panel'!$F$36,$AA400,IF($AA400='Control Panel'!$F$37,$AA400,IF($AA400='Control Panel'!$F$38,$AA400,IF($AA400='Control Panel'!$F$39,$AA400,IF($AA400='Control Panel'!$F$40,$AA400,IF($AA400='Control Panel'!$F$41,$AA400,"Error -- Availability entered in an incorrect format"))))))))</f>
        <v>N</v>
      </c>
    </row>
    <row r="401" spans="1:28" s="15" customFormat="1" x14ac:dyDescent="0.25">
      <c r="A401" s="7">
        <v>389</v>
      </c>
      <c r="B401" s="6"/>
      <c r="C401" s="12"/>
      <c r="D401" s="8"/>
      <c r="E401" s="12"/>
      <c r="F401" s="216" t="str">
        <f t="shared" si="12"/>
        <v>N/A</v>
      </c>
      <c r="G401" s="6"/>
      <c r="AA401" s="15" t="str">
        <f t="shared" si="13"/>
        <v/>
      </c>
      <c r="AB401" s="15" t="str">
        <f>IF(LEN($AA401)=0,"N",IF(LEN($AA401)&gt;1,"Error -- Availability entered in an incorrect format",IF($AA401='Control Panel'!$F$36,$AA401,IF($AA401='Control Panel'!$F$37,$AA401,IF($AA401='Control Panel'!$F$38,$AA401,IF($AA401='Control Panel'!$F$39,$AA401,IF($AA401='Control Panel'!$F$40,$AA401,IF($AA401='Control Panel'!$F$41,$AA401,"Error -- Availability entered in an incorrect format"))))))))</f>
        <v>N</v>
      </c>
    </row>
    <row r="402" spans="1:28" s="15" customFormat="1" x14ac:dyDescent="0.25">
      <c r="A402" s="7">
        <v>390</v>
      </c>
      <c r="B402" s="6"/>
      <c r="C402" s="12"/>
      <c r="D402" s="8"/>
      <c r="E402" s="12"/>
      <c r="F402" s="216" t="str">
        <f t="shared" si="12"/>
        <v>N/A</v>
      </c>
      <c r="G402" s="6"/>
      <c r="AA402" s="15" t="str">
        <f t="shared" si="13"/>
        <v/>
      </c>
      <c r="AB402" s="15" t="str">
        <f>IF(LEN($AA402)=0,"N",IF(LEN($AA402)&gt;1,"Error -- Availability entered in an incorrect format",IF($AA402='Control Panel'!$F$36,$AA402,IF($AA402='Control Panel'!$F$37,$AA402,IF($AA402='Control Panel'!$F$38,$AA402,IF($AA402='Control Panel'!$F$39,$AA402,IF($AA402='Control Panel'!$F$40,$AA402,IF($AA402='Control Panel'!$F$41,$AA402,"Error -- Availability entered in an incorrect format"))))))))</f>
        <v>N</v>
      </c>
    </row>
    <row r="403" spans="1:28" s="15" customFormat="1" x14ac:dyDescent="0.25">
      <c r="A403" s="7">
        <v>391</v>
      </c>
      <c r="B403" s="6"/>
      <c r="C403" s="12"/>
      <c r="D403" s="8"/>
      <c r="E403" s="12"/>
      <c r="F403" s="216" t="str">
        <f t="shared" si="12"/>
        <v>N/A</v>
      </c>
      <c r="G403" s="6"/>
      <c r="AA403" s="15" t="str">
        <f t="shared" si="13"/>
        <v/>
      </c>
      <c r="AB403" s="15" t="str">
        <f>IF(LEN($AA403)=0,"N",IF(LEN($AA403)&gt;1,"Error -- Availability entered in an incorrect format",IF($AA403='Control Panel'!$F$36,$AA403,IF($AA403='Control Panel'!$F$37,$AA403,IF($AA403='Control Panel'!$F$38,$AA403,IF($AA403='Control Panel'!$F$39,$AA403,IF($AA403='Control Panel'!$F$40,$AA403,IF($AA403='Control Panel'!$F$41,$AA403,"Error -- Availability entered in an incorrect format"))))))))</f>
        <v>N</v>
      </c>
    </row>
    <row r="404" spans="1:28" s="15" customFormat="1" x14ac:dyDescent="0.25">
      <c r="A404" s="7">
        <v>392</v>
      </c>
      <c r="B404" s="6"/>
      <c r="C404" s="12"/>
      <c r="D404" s="8"/>
      <c r="E404" s="12"/>
      <c r="F404" s="216" t="str">
        <f t="shared" si="12"/>
        <v>N/A</v>
      </c>
      <c r="G404" s="6"/>
      <c r="AA404" s="15" t="str">
        <f t="shared" si="13"/>
        <v/>
      </c>
      <c r="AB404" s="15" t="str">
        <f>IF(LEN($AA404)=0,"N",IF(LEN($AA404)&gt;1,"Error -- Availability entered in an incorrect format",IF($AA404='Control Panel'!$F$36,$AA404,IF($AA404='Control Panel'!$F$37,$AA404,IF($AA404='Control Panel'!$F$38,$AA404,IF($AA404='Control Panel'!$F$39,$AA404,IF($AA404='Control Panel'!$F$40,$AA404,IF($AA404='Control Panel'!$F$41,$AA404,"Error -- Availability entered in an incorrect format"))))))))</f>
        <v>N</v>
      </c>
    </row>
    <row r="405" spans="1:28" s="15" customFormat="1" x14ac:dyDescent="0.25">
      <c r="A405" s="7">
        <v>393</v>
      </c>
      <c r="B405" s="6"/>
      <c r="C405" s="12"/>
      <c r="D405" s="8"/>
      <c r="E405" s="12"/>
      <c r="F405" s="216" t="str">
        <f t="shared" si="12"/>
        <v>N/A</v>
      </c>
      <c r="G405" s="6"/>
      <c r="AA405" s="15" t="str">
        <f t="shared" si="13"/>
        <v/>
      </c>
      <c r="AB405" s="15" t="str">
        <f>IF(LEN($AA405)=0,"N",IF(LEN($AA405)&gt;1,"Error -- Availability entered in an incorrect format",IF($AA405='Control Panel'!$F$36,$AA405,IF($AA405='Control Panel'!$F$37,$AA405,IF($AA405='Control Panel'!$F$38,$AA405,IF($AA405='Control Panel'!$F$39,$AA405,IF($AA405='Control Panel'!$F$40,$AA405,IF($AA405='Control Panel'!$F$41,$AA405,"Error -- Availability entered in an incorrect format"))))))))</f>
        <v>N</v>
      </c>
    </row>
    <row r="406" spans="1:28" s="15" customFormat="1" x14ac:dyDescent="0.25">
      <c r="A406" s="7">
        <v>394</v>
      </c>
      <c r="B406" s="6"/>
      <c r="C406" s="12"/>
      <c r="D406" s="8"/>
      <c r="E406" s="12"/>
      <c r="F406" s="216" t="str">
        <f t="shared" si="12"/>
        <v>N/A</v>
      </c>
      <c r="G406" s="6"/>
      <c r="AA406" s="15" t="str">
        <f t="shared" si="13"/>
        <v/>
      </c>
      <c r="AB406" s="15" t="str">
        <f>IF(LEN($AA406)=0,"N",IF(LEN($AA406)&gt;1,"Error -- Availability entered in an incorrect format",IF($AA406='Control Panel'!$F$36,$AA406,IF($AA406='Control Panel'!$F$37,$AA406,IF($AA406='Control Panel'!$F$38,$AA406,IF($AA406='Control Panel'!$F$39,$AA406,IF($AA406='Control Panel'!$F$40,$AA406,IF($AA406='Control Panel'!$F$41,$AA406,"Error -- Availability entered in an incorrect format"))))))))</f>
        <v>N</v>
      </c>
    </row>
    <row r="407" spans="1:28" s="15" customFormat="1" x14ac:dyDescent="0.25">
      <c r="A407" s="7">
        <v>395</v>
      </c>
      <c r="B407" s="6"/>
      <c r="C407" s="12"/>
      <c r="D407" s="8"/>
      <c r="E407" s="12"/>
      <c r="F407" s="216" t="str">
        <f t="shared" si="12"/>
        <v>N/A</v>
      </c>
      <c r="G407" s="6"/>
      <c r="AA407" s="15" t="str">
        <f t="shared" si="13"/>
        <v/>
      </c>
      <c r="AB407" s="15" t="str">
        <f>IF(LEN($AA407)=0,"N",IF(LEN($AA407)&gt;1,"Error -- Availability entered in an incorrect format",IF($AA407='Control Panel'!$F$36,$AA407,IF($AA407='Control Panel'!$F$37,$AA407,IF($AA407='Control Panel'!$F$38,$AA407,IF($AA407='Control Panel'!$F$39,$AA407,IF($AA407='Control Panel'!$F$40,$AA407,IF($AA407='Control Panel'!$F$41,$AA407,"Error -- Availability entered in an incorrect format"))))))))</f>
        <v>N</v>
      </c>
    </row>
    <row r="408" spans="1:28" s="15" customFormat="1" x14ac:dyDescent="0.25">
      <c r="A408" s="7">
        <v>396</v>
      </c>
      <c r="B408" s="6"/>
      <c r="C408" s="12"/>
      <c r="D408" s="8"/>
      <c r="E408" s="12"/>
      <c r="F408" s="216" t="str">
        <f t="shared" si="12"/>
        <v>N/A</v>
      </c>
      <c r="G408" s="6"/>
      <c r="AA408" s="15" t="str">
        <f t="shared" si="13"/>
        <v/>
      </c>
      <c r="AB408" s="15" t="str">
        <f>IF(LEN($AA408)=0,"N",IF(LEN($AA408)&gt;1,"Error -- Availability entered in an incorrect format",IF($AA408='Control Panel'!$F$36,$AA408,IF($AA408='Control Panel'!$F$37,$AA408,IF($AA408='Control Panel'!$F$38,$AA408,IF($AA408='Control Panel'!$F$39,$AA408,IF($AA408='Control Panel'!$F$40,$AA408,IF($AA408='Control Panel'!$F$41,$AA408,"Error -- Availability entered in an incorrect format"))))))))</f>
        <v>N</v>
      </c>
    </row>
    <row r="409" spans="1:28" s="15" customFormat="1" x14ac:dyDescent="0.25">
      <c r="A409" s="7">
        <v>397</v>
      </c>
      <c r="B409" s="6"/>
      <c r="C409" s="12"/>
      <c r="D409" s="8"/>
      <c r="E409" s="12"/>
      <c r="F409" s="216" t="str">
        <f t="shared" si="12"/>
        <v>N/A</v>
      </c>
      <c r="G409" s="6"/>
      <c r="AA409" s="15" t="str">
        <f t="shared" si="13"/>
        <v/>
      </c>
      <c r="AB409" s="15" t="str">
        <f>IF(LEN($AA409)=0,"N",IF(LEN($AA409)&gt;1,"Error -- Availability entered in an incorrect format",IF($AA409='Control Panel'!$F$36,$AA409,IF($AA409='Control Panel'!$F$37,$AA409,IF($AA409='Control Panel'!$F$38,$AA409,IF($AA409='Control Panel'!$F$39,$AA409,IF($AA409='Control Panel'!$F$40,$AA409,IF($AA409='Control Panel'!$F$41,$AA409,"Error -- Availability entered in an incorrect format"))))))))</f>
        <v>N</v>
      </c>
    </row>
    <row r="410" spans="1:28" s="15" customFormat="1" x14ac:dyDescent="0.25">
      <c r="A410" s="7">
        <v>398</v>
      </c>
      <c r="B410" s="6"/>
      <c r="C410" s="12"/>
      <c r="D410" s="8"/>
      <c r="E410" s="12"/>
      <c r="F410" s="216" t="str">
        <f t="shared" si="12"/>
        <v>N/A</v>
      </c>
      <c r="G410" s="6"/>
      <c r="AA410" s="15" t="str">
        <f t="shared" si="13"/>
        <v/>
      </c>
      <c r="AB410" s="15" t="str">
        <f>IF(LEN($AA410)=0,"N",IF(LEN($AA410)&gt;1,"Error -- Availability entered in an incorrect format",IF($AA410='Control Panel'!$F$36,$AA410,IF($AA410='Control Panel'!$F$37,$AA410,IF($AA410='Control Panel'!$F$38,$AA410,IF($AA410='Control Panel'!$F$39,$AA410,IF($AA410='Control Panel'!$F$40,$AA410,IF($AA410='Control Panel'!$F$41,$AA410,"Error -- Availability entered in an incorrect format"))))))))</f>
        <v>N</v>
      </c>
    </row>
    <row r="411" spans="1:28" s="15" customFormat="1" x14ac:dyDescent="0.25">
      <c r="A411" s="7">
        <v>399</v>
      </c>
      <c r="B411" s="6"/>
      <c r="C411" s="12"/>
      <c r="D411" s="8"/>
      <c r="E411" s="12"/>
      <c r="F411" s="216" t="str">
        <f t="shared" si="12"/>
        <v>N/A</v>
      </c>
      <c r="G411" s="6"/>
      <c r="AA411" s="15" t="str">
        <f t="shared" si="13"/>
        <v/>
      </c>
      <c r="AB411" s="15" t="str">
        <f>IF(LEN($AA411)=0,"N",IF(LEN($AA411)&gt;1,"Error -- Availability entered in an incorrect format",IF($AA411='Control Panel'!$F$36,$AA411,IF($AA411='Control Panel'!$F$37,$AA411,IF($AA411='Control Panel'!$F$38,$AA411,IF($AA411='Control Panel'!$F$39,$AA411,IF($AA411='Control Panel'!$F$40,$AA411,IF($AA411='Control Panel'!$F$41,$AA411,"Error -- Availability entered in an incorrect format"))))))))</f>
        <v>N</v>
      </c>
    </row>
    <row r="412" spans="1:28" s="15" customFormat="1" x14ac:dyDescent="0.25">
      <c r="A412" s="7">
        <v>400</v>
      </c>
      <c r="B412" s="6"/>
      <c r="C412" s="12"/>
      <c r="D412" s="8"/>
      <c r="E412" s="12"/>
      <c r="F412" s="216" t="str">
        <f t="shared" si="12"/>
        <v>N/A</v>
      </c>
      <c r="G412" s="6"/>
      <c r="AA412" s="15" t="str">
        <f t="shared" si="13"/>
        <v/>
      </c>
      <c r="AB412" s="15" t="str">
        <f>IF(LEN($AA412)=0,"N",IF(LEN($AA412)&gt;1,"Error -- Availability entered in an incorrect format",IF($AA412='Control Panel'!$F$36,$AA412,IF($AA412='Control Panel'!$F$37,$AA412,IF($AA412='Control Panel'!$F$38,$AA412,IF($AA412='Control Panel'!$F$39,$AA412,IF($AA412='Control Panel'!$F$40,$AA412,IF($AA412='Control Panel'!$F$41,$AA412,"Error -- Availability entered in an incorrect format"))))))))</f>
        <v>N</v>
      </c>
    </row>
    <row r="413" spans="1:28" s="15" customFormat="1" x14ac:dyDescent="0.25">
      <c r="A413" s="7">
        <v>401</v>
      </c>
      <c r="B413" s="6"/>
      <c r="C413" s="12"/>
      <c r="D413" s="8"/>
      <c r="E413" s="12"/>
      <c r="F413" s="216" t="str">
        <f t="shared" si="12"/>
        <v>N/A</v>
      </c>
      <c r="G413" s="6"/>
      <c r="AA413" s="15" t="str">
        <f t="shared" si="13"/>
        <v/>
      </c>
      <c r="AB413" s="15" t="str">
        <f>IF(LEN($AA413)=0,"N",IF(LEN($AA413)&gt;1,"Error -- Availability entered in an incorrect format",IF($AA413='Control Panel'!$F$36,$AA413,IF($AA413='Control Panel'!$F$37,$AA413,IF($AA413='Control Panel'!$F$38,$AA413,IF($AA413='Control Panel'!$F$39,$AA413,IF($AA413='Control Panel'!$F$40,$AA413,IF($AA413='Control Panel'!$F$41,$AA413,"Error -- Availability entered in an incorrect format"))))))))</f>
        <v>N</v>
      </c>
    </row>
    <row r="414" spans="1:28" s="15" customFormat="1" x14ac:dyDescent="0.25">
      <c r="A414" s="7">
        <v>402</v>
      </c>
      <c r="B414" s="6"/>
      <c r="C414" s="12"/>
      <c r="D414" s="8"/>
      <c r="E414" s="12"/>
      <c r="F414" s="216" t="str">
        <f t="shared" si="12"/>
        <v>N/A</v>
      </c>
      <c r="G414" s="6"/>
      <c r="AA414" s="15" t="str">
        <f t="shared" si="13"/>
        <v/>
      </c>
      <c r="AB414" s="15" t="str">
        <f>IF(LEN($AA414)=0,"N",IF(LEN($AA414)&gt;1,"Error -- Availability entered in an incorrect format",IF($AA414='Control Panel'!$F$36,$AA414,IF($AA414='Control Panel'!$F$37,$AA414,IF($AA414='Control Panel'!$F$38,$AA414,IF($AA414='Control Panel'!$F$39,$AA414,IF($AA414='Control Panel'!$F$40,$AA414,IF($AA414='Control Panel'!$F$41,$AA414,"Error -- Availability entered in an incorrect format"))))))))</f>
        <v>N</v>
      </c>
    </row>
    <row r="415" spans="1:28" s="15" customFormat="1" x14ac:dyDescent="0.25">
      <c r="A415" s="7">
        <v>403</v>
      </c>
      <c r="B415" s="6"/>
      <c r="C415" s="12"/>
      <c r="D415" s="8"/>
      <c r="E415" s="12"/>
      <c r="F415" s="216" t="str">
        <f t="shared" si="12"/>
        <v>N/A</v>
      </c>
      <c r="G415" s="6"/>
      <c r="AA415" s="15" t="str">
        <f t="shared" si="13"/>
        <v/>
      </c>
      <c r="AB415" s="15" t="str">
        <f>IF(LEN($AA415)=0,"N",IF(LEN($AA415)&gt;1,"Error -- Availability entered in an incorrect format",IF($AA415='Control Panel'!$F$36,$AA415,IF($AA415='Control Panel'!$F$37,$AA415,IF($AA415='Control Panel'!$F$38,$AA415,IF($AA415='Control Panel'!$F$39,$AA415,IF($AA415='Control Panel'!$F$40,$AA415,IF($AA415='Control Panel'!$F$41,$AA415,"Error -- Availability entered in an incorrect format"))))))))</f>
        <v>N</v>
      </c>
    </row>
    <row r="416" spans="1:28" s="15" customFormat="1" x14ac:dyDescent="0.25">
      <c r="A416" s="7">
        <v>404</v>
      </c>
      <c r="B416" s="6"/>
      <c r="C416" s="12"/>
      <c r="D416" s="8"/>
      <c r="E416" s="12"/>
      <c r="F416" s="216" t="str">
        <f t="shared" si="12"/>
        <v>N/A</v>
      </c>
      <c r="G416" s="6"/>
      <c r="AA416" s="15" t="str">
        <f t="shared" si="13"/>
        <v/>
      </c>
      <c r="AB416" s="15" t="str">
        <f>IF(LEN($AA416)=0,"N",IF(LEN($AA416)&gt;1,"Error -- Availability entered in an incorrect format",IF($AA416='Control Panel'!$F$36,$AA416,IF($AA416='Control Panel'!$F$37,$AA416,IF($AA416='Control Panel'!$F$38,$AA416,IF($AA416='Control Panel'!$F$39,$AA416,IF($AA416='Control Panel'!$F$40,$AA416,IF($AA416='Control Panel'!$F$41,$AA416,"Error -- Availability entered in an incorrect format"))))))))</f>
        <v>N</v>
      </c>
    </row>
    <row r="417" spans="1:28" s="15" customFormat="1" x14ac:dyDescent="0.25">
      <c r="A417" s="7">
        <v>405</v>
      </c>
      <c r="B417" s="6"/>
      <c r="C417" s="12"/>
      <c r="D417" s="8"/>
      <c r="E417" s="12"/>
      <c r="F417" s="216" t="str">
        <f t="shared" si="12"/>
        <v>N/A</v>
      </c>
      <c r="G417" s="6"/>
      <c r="AA417" s="15" t="str">
        <f t="shared" si="13"/>
        <v/>
      </c>
      <c r="AB417" s="15" t="str">
        <f>IF(LEN($AA417)=0,"N",IF(LEN($AA417)&gt;1,"Error -- Availability entered in an incorrect format",IF($AA417='Control Panel'!$F$36,$AA417,IF($AA417='Control Panel'!$F$37,$AA417,IF($AA417='Control Panel'!$F$38,$AA417,IF($AA417='Control Panel'!$F$39,$AA417,IF($AA417='Control Panel'!$F$40,$AA417,IF($AA417='Control Panel'!$F$41,$AA417,"Error -- Availability entered in an incorrect format"))))))))</f>
        <v>N</v>
      </c>
    </row>
    <row r="418" spans="1:28" s="15" customFormat="1" x14ac:dyDescent="0.25">
      <c r="A418" s="7">
        <v>406</v>
      </c>
      <c r="B418" s="6"/>
      <c r="C418" s="12"/>
      <c r="D418" s="8"/>
      <c r="E418" s="12"/>
      <c r="F418" s="216" t="str">
        <f t="shared" si="12"/>
        <v>N/A</v>
      </c>
      <c r="G418" s="6"/>
      <c r="AA418" s="15" t="str">
        <f t="shared" si="13"/>
        <v/>
      </c>
      <c r="AB418" s="15" t="str">
        <f>IF(LEN($AA418)=0,"N",IF(LEN($AA418)&gt;1,"Error -- Availability entered in an incorrect format",IF($AA418='Control Panel'!$F$36,$AA418,IF($AA418='Control Panel'!$F$37,$AA418,IF($AA418='Control Panel'!$F$38,$AA418,IF($AA418='Control Panel'!$F$39,$AA418,IF($AA418='Control Panel'!$F$40,$AA418,IF($AA418='Control Panel'!$F$41,$AA418,"Error -- Availability entered in an incorrect format"))))))))</f>
        <v>N</v>
      </c>
    </row>
    <row r="419" spans="1:28" s="15" customFormat="1" x14ac:dyDescent="0.25">
      <c r="A419" s="7">
        <v>407</v>
      </c>
      <c r="B419" s="6"/>
      <c r="C419" s="12"/>
      <c r="D419" s="8"/>
      <c r="E419" s="12"/>
      <c r="F419" s="216" t="str">
        <f t="shared" si="12"/>
        <v>N/A</v>
      </c>
      <c r="G419" s="6"/>
      <c r="AA419" s="15" t="str">
        <f t="shared" si="13"/>
        <v/>
      </c>
      <c r="AB419" s="15" t="str">
        <f>IF(LEN($AA419)=0,"N",IF(LEN($AA419)&gt;1,"Error -- Availability entered in an incorrect format",IF($AA419='Control Panel'!$F$36,$AA419,IF($AA419='Control Panel'!$F$37,$AA419,IF($AA419='Control Panel'!$F$38,$AA419,IF($AA419='Control Panel'!$F$39,$AA419,IF($AA419='Control Panel'!$F$40,$AA419,IF($AA419='Control Panel'!$F$41,$AA419,"Error -- Availability entered in an incorrect format"))))))))</f>
        <v>N</v>
      </c>
    </row>
    <row r="420" spans="1:28" s="15" customFormat="1" x14ac:dyDescent="0.25">
      <c r="A420" s="7">
        <v>408</v>
      </c>
      <c r="B420" s="6"/>
      <c r="C420" s="12"/>
      <c r="D420" s="8"/>
      <c r="E420" s="12"/>
      <c r="F420" s="216" t="str">
        <f t="shared" si="12"/>
        <v>N/A</v>
      </c>
      <c r="G420" s="6"/>
      <c r="AA420" s="15" t="str">
        <f t="shared" si="13"/>
        <v/>
      </c>
      <c r="AB420" s="15" t="str">
        <f>IF(LEN($AA420)=0,"N",IF(LEN($AA420)&gt;1,"Error -- Availability entered in an incorrect format",IF($AA420='Control Panel'!$F$36,$AA420,IF($AA420='Control Panel'!$F$37,$AA420,IF($AA420='Control Panel'!$F$38,$AA420,IF($AA420='Control Panel'!$F$39,$AA420,IF($AA420='Control Panel'!$F$40,$AA420,IF($AA420='Control Panel'!$F$41,$AA420,"Error -- Availability entered in an incorrect format"))))))))</f>
        <v>N</v>
      </c>
    </row>
    <row r="421" spans="1:28" s="15" customFormat="1" x14ac:dyDescent="0.25">
      <c r="A421" s="7">
        <v>409</v>
      </c>
      <c r="B421" s="6"/>
      <c r="C421" s="12"/>
      <c r="D421" s="8"/>
      <c r="E421" s="12"/>
      <c r="F421" s="216" t="str">
        <f t="shared" si="12"/>
        <v>N/A</v>
      </c>
      <c r="G421" s="6"/>
      <c r="AA421" s="15" t="str">
        <f t="shared" si="13"/>
        <v/>
      </c>
      <c r="AB421" s="15" t="str">
        <f>IF(LEN($AA421)=0,"N",IF(LEN($AA421)&gt;1,"Error -- Availability entered in an incorrect format",IF($AA421='Control Panel'!$F$36,$AA421,IF($AA421='Control Panel'!$F$37,$AA421,IF($AA421='Control Panel'!$F$38,$AA421,IF($AA421='Control Panel'!$F$39,$AA421,IF($AA421='Control Panel'!$F$40,$AA421,IF($AA421='Control Panel'!$F$41,$AA421,"Error -- Availability entered in an incorrect format"))))))))</f>
        <v>N</v>
      </c>
    </row>
    <row r="422" spans="1:28" s="15" customFormat="1" x14ac:dyDescent="0.25">
      <c r="A422" s="7">
        <v>410</v>
      </c>
      <c r="B422" s="6"/>
      <c r="C422" s="12"/>
      <c r="D422" s="8"/>
      <c r="E422" s="12"/>
      <c r="F422" s="216" t="str">
        <f t="shared" si="12"/>
        <v>N/A</v>
      </c>
      <c r="G422" s="6"/>
      <c r="AA422" s="15" t="str">
        <f t="shared" si="13"/>
        <v/>
      </c>
      <c r="AB422" s="15" t="str">
        <f>IF(LEN($AA422)=0,"N",IF(LEN($AA422)&gt;1,"Error -- Availability entered in an incorrect format",IF($AA422='Control Panel'!$F$36,$AA422,IF($AA422='Control Panel'!$F$37,$AA422,IF($AA422='Control Panel'!$F$38,$AA422,IF($AA422='Control Panel'!$F$39,$AA422,IF($AA422='Control Panel'!$F$40,$AA422,IF($AA422='Control Panel'!$F$41,$AA422,"Error -- Availability entered in an incorrect format"))))))))</f>
        <v>N</v>
      </c>
    </row>
    <row r="423" spans="1:28" s="15" customFormat="1" x14ac:dyDescent="0.25">
      <c r="A423" s="7">
        <v>411</v>
      </c>
      <c r="B423" s="6"/>
      <c r="C423" s="12"/>
      <c r="D423" s="8"/>
      <c r="E423" s="12"/>
      <c r="F423" s="216" t="str">
        <f t="shared" si="12"/>
        <v>N/A</v>
      </c>
      <c r="G423" s="6"/>
      <c r="AA423" s="15" t="str">
        <f t="shared" si="13"/>
        <v/>
      </c>
      <c r="AB423" s="15" t="str">
        <f>IF(LEN($AA423)=0,"N",IF(LEN($AA423)&gt;1,"Error -- Availability entered in an incorrect format",IF($AA423='Control Panel'!$F$36,$AA423,IF($AA423='Control Panel'!$F$37,$AA423,IF($AA423='Control Panel'!$F$38,$AA423,IF($AA423='Control Panel'!$F$39,$AA423,IF($AA423='Control Panel'!$F$40,$AA423,IF($AA423='Control Panel'!$F$41,$AA423,"Error -- Availability entered in an incorrect format"))))))))</f>
        <v>N</v>
      </c>
    </row>
    <row r="424" spans="1:28" s="15" customFormat="1" x14ac:dyDescent="0.25">
      <c r="A424" s="7">
        <v>412</v>
      </c>
      <c r="B424" s="6"/>
      <c r="C424" s="12"/>
      <c r="D424" s="8"/>
      <c r="E424" s="12"/>
      <c r="F424" s="216" t="str">
        <f t="shared" si="12"/>
        <v>N/A</v>
      </c>
      <c r="G424" s="6"/>
      <c r="AA424" s="15" t="str">
        <f t="shared" si="13"/>
        <v/>
      </c>
      <c r="AB424" s="15" t="str">
        <f>IF(LEN($AA424)=0,"N",IF(LEN($AA424)&gt;1,"Error -- Availability entered in an incorrect format",IF($AA424='Control Panel'!$F$36,$AA424,IF($AA424='Control Panel'!$F$37,$AA424,IF($AA424='Control Panel'!$F$38,$AA424,IF($AA424='Control Panel'!$F$39,$AA424,IF($AA424='Control Panel'!$F$40,$AA424,IF($AA424='Control Panel'!$F$41,$AA424,"Error -- Availability entered in an incorrect format"))))))))</f>
        <v>N</v>
      </c>
    </row>
    <row r="425" spans="1:28" s="15" customFormat="1" x14ac:dyDescent="0.25">
      <c r="A425" s="7">
        <v>413</v>
      </c>
      <c r="B425" s="6"/>
      <c r="C425" s="12"/>
      <c r="D425" s="8"/>
      <c r="E425" s="12"/>
      <c r="F425" s="216" t="str">
        <f t="shared" si="12"/>
        <v>N/A</v>
      </c>
      <c r="G425" s="6"/>
      <c r="AA425" s="15" t="str">
        <f t="shared" si="13"/>
        <v/>
      </c>
      <c r="AB425" s="15" t="str">
        <f>IF(LEN($AA425)=0,"N",IF(LEN($AA425)&gt;1,"Error -- Availability entered in an incorrect format",IF($AA425='Control Panel'!$F$36,$AA425,IF($AA425='Control Panel'!$F$37,$AA425,IF($AA425='Control Panel'!$F$38,$AA425,IF($AA425='Control Panel'!$F$39,$AA425,IF($AA425='Control Panel'!$F$40,$AA425,IF($AA425='Control Panel'!$F$41,$AA425,"Error -- Availability entered in an incorrect format"))))))))</f>
        <v>N</v>
      </c>
    </row>
    <row r="426" spans="1:28" s="15" customFormat="1" x14ac:dyDescent="0.25">
      <c r="A426" s="7">
        <v>414</v>
      </c>
      <c r="B426" s="6"/>
      <c r="C426" s="12"/>
      <c r="D426" s="8"/>
      <c r="E426" s="12"/>
      <c r="F426" s="216" t="str">
        <f t="shared" si="12"/>
        <v>N/A</v>
      </c>
      <c r="G426" s="6"/>
      <c r="AA426" s="15" t="str">
        <f t="shared" si="13"/>
        <v/>
      </c>
      <c r="AB426" s="15" t="str">
        <f>IF(LEN($AA426)=0,"N",IF(LEN($AA426)&gt;1,"Error -- Availability entered in an incorrect format",IF($AA426='Control Panel'!$F$36,$AA426,IF($AA426='Control Panel'!$F$37,$AA426,IF($AA426='Control Panel'!$F$38,$AA426,IF($AA426='Control Panel'!$F$39,$AA426,IF($AA426='Control Panel'!$F$40,$AA426,IF($AA426='Control Panel'!$F$41,$AA426,"Error -- Availability entered in an incorrect format"))))))))</f>
        <v>N</v>
      </c>
    </row>
    <row r="427" spans="1:28" s="15" customFormat="1" x14ac:dyDescent="0.25">
      <c r="A427" s="7">
        <v>415</v>
      </c>
      <c r="B427" s="6"/>
      <c r="C427" s="12"/>
      <c r="D427" s="8"/>
      <c r="E427" s="12"/>
      <c r="F427" s="216" t="str">
        <f t="shared" si="12"/>
        <v>N/A</v>
      </c>
      <c r="G427" s="6"/>
      <c r="AA427" s="15" t="str">
        <f t="shared" si="13"/>
        <v/>
      </c>
      <c r="AB427" s="15" t="str">
        <f>IF(LEN($AA427)=0,"N",IF(LEN($AA427)&gt;1,"Error -- Availability entered in an incorrect format",IF($AA427='Control Panel'!$F$36,$AA427,IF($AA427='Control Panel'!$F$37,$AA427,IF($AA427='Control Panel'!$F$38,$AA427,IF($AA427='Control Panel'!$F$39,$AA427,IF($AA427='Control Panel'!$F$40,$AA427,IF($AA427='Control Panel'!$F$41,$AA427,"Error -- Availability entered in an incorrect format"))))))))</f>
        <v>N</v>
      </c>
    </row>
    <row r="428" spans="1:28" s="15" customFormat="1" x14ac:dyDescent="0.25">
      <c r="A428" s="7">
        <v>416</v>
      </c>
      <c r="B428" s="6"/>
      <c r="C428" s="12"/>
      <c r="D428" s="8"/>
      <c r="E428" s="12"/>
      <c r="F428" s="216" t="str">
        <f t="shared" si="12"/>
        <v>N/A</v>
      </c>
      <c r="G428" s="6"/>
      <c r="AA428" s="15" t="str">
        <f t="shared" si="13"/>
        <v/>
      </c>
      <c r="AB428" s="15" t="str">
        <f>IF(LEN($AA428)=0,"N",IF(LEN($AA428)&gt;1,"Error -- Availability entered in an incorrect format",IF($AA428='Control Panel'!$F$36,$AA428,IF($AA428='Control Panel'!$F$37,$AA428,IF($AA428='Control Panel'!$F$38,$AA428,IF($AA428='Control Panel'!$F$39,$AA428,IF($AA428='Control Panel'!$F$40,$AA428,IF($AA428='Control Panel'!$F$41,$AA428,"Error -- Availability entered in an incorrect format"))))))))</f>
        <v>N</v>
      </c>
    </row>
    <row r="429" spans="1:28" s="15" customFormat="1" x14ac:dyDescent="0.25">
      <c r="A429" s="7">
        <v>417</v>
      </c>
      <c r="B429" s="6"/>
      <c r="C429" s="12"/>
      <c r="D429" s="8"/>
      <c r="E429" s="12"/>
      <c r="F429" s="216" t="str">
        <f t="shared" si="12"/>
        <v>N/A</v>
      </c>
      <c r="G429" s="6"/>
      <c r="AA429" s="15" t="str">
        <f t="shared" si="13"/>
        <v/>
      </c>
      <c r="AB429" s="15" t="str">
        <f>IF(LEN($AA429)=0,"N",IF(LEN($AA429)&gt;1,"Error -- Availability entered in an incorrect format",IF($AA429='Control Panel'!$F$36,$AA429,IF($AA429='Control Panel'!$F$37,$AA429,IF($AA429='Control Panel'!$F$38,$AA429,IF($AA429='Control Panel'!$F$39,$AA429,IF($AA429='Control Panel'!$F$40,$AA429,IF($AA429='Control Panel'!$F$41,$AA429,"Error -- Availability entered in an incorrect format"))))))))</f>
        <v>N</v>
      </c>
    </row>
    <row r="430" spans="1:28" s="15" customFormat="1" x14ac:dyDescent="0.25">
      <c r="A430" s="7">
        <v>418</v>
      </c>
      <c r="B430" s="6"/>
      <c r="C430" s="12"/>
      <c r="D430" s="8"/>
      <c r="E430" s="12"/>
      <c r="F430" s="216" t="str">
        <f t="shared" si="12"/>
        <v>N/A</v>
      </c>
      <c r="G430" s="6"/>
      <c r="AA430" s="15" t="str">
        <f t="shared" si="13"/>
        <v/>
      </c>
      <c r="AB430" s="15" t="str">
        <f>IF(LEN($AA430)=0,"N",IF(LEN($AA430)&gt;1,"Error -- Availability entered in an incorrect format",IF($AA430='Control Panel'!$F$36,$AA430,IF($AA430='Control Panel'!$F$37,$AA430,IF($AA430='Control Panel'!$F$38,$AA430,IF($AA430='Control Panel'!$F$39,$AA430,IF($AA430='Control Panel'!$F$40,$AA430,IF($AA430='Control Panel'!$F$41,$AA430,"Error -- Availability entered in an incorrect format"))))))))</f>
        <v>N</v>
      </c>
    </row>
    <row r="431" spans="1:28" s="15" customFormat="1" x14ac:dyDescent="0.25">
      <c r="A431" s="7">
        <v>419</v>
      </c>
      <c r="B431" s="6"/>
      <c r="C431" s="12"/>
      <c r="D431" s="8"/>
      <c r="E431" s="12"/>
      <c r="F431" s="216" t="str">
        <f t="shared" si="12"/>
        <v>N/A</v>
      </c>
      <c r="G431" s="6"/>
      <c r="AA431" s="15" t="str">
        <f t="shared" si="13"/>
        <v/>
      </c>
      <c r="AB431" s="15" t="str">
        <f>IF(LEN($AA431)=0,"N",IF(LEN($AA431)&gt;1,"Error -- Availability entered in an incorrect format",IF($AA431='Control Panel'!$F$36,$AA431,IF($AA431='Control Panel'!$F$37,$AA431,IF($AA431='Control Panel'!$F$38,$AA431,IF($AA431='Control Panel'!$F$39,$AA431,IF($AA431='Control Panel'!$F$40,$AA431,IF($AA431='Control Panel'!$F$41,$AA431,"Error -- Availability entered in an incorrect format"))))))))</f>
        <v>N</v>
      </c>
    </row>
    <row r="432" spans="1:28" s="15" customFormat="1" x14ac:dyDescent="0.25">
      <c r="A432" s="7">
        <v>420</v>
      </c>
      <c r="B432" s="6"/>
      <c r="C432" s="12"/>
      <c r="D432" s="8"/>
      <c r="E432" s="12"/>
      <c r="F432" s="216" t="str">
        <f t="shared" si="12"/>
        <v>N/A</v>
      </c>
      <c r="G432" s="6"/>
      <c r="AA432" s="15" t="str">
        <f t="shared" si="13"/>
        <v/>
      </c>
      <c r="AB432" s="15" t="str">
        <f>IF(LEN($AA432)=0,"N",IF(LEN($AA432)&gt;1,"Error -- Availability entered in an incorrect format",IF($AA432='Control Panel'!$F$36,$AA432,IF($AA432='Control Panel'!$F$37,$AA432,IF($AA432='Control Panel'!$F$38,$AA432,IF($AA432='Control Panel'!$F$39,$AA432,IF($AA432='Control Panel'!$F$40,$AA432,IF($AA432='Control Panel'!$F$41,$AA432,"Error -- Availability entered in an incorrect format"))))))))</f>
        <v>N</v>
      </c>
    </row>
    <row r="433" spans="1:28" s="15" customFormat="1" x14ac:dyDescent="0.25">
      <c r="A433" s="7">
        <v>421</v>
      </c>
      <c r="B433" s="6"/>
      <c r="C433" s="12"/>
      <c r="D433" s="8"/>
      <c r="E433" s="12"/>
      <c r="F433" s="216" t="str">
        <f t="shared" si="12"/>
        <v>N/A</v>
      </c>
      <c r="G433" s="6"/>
      <c r="AA433" s="15" t="str">
        <f t="shared" si="13"/>
        <v/>
      </c>
      <c r="AB433" s="15" t="str">
        <f>IF(LEN($AA433)=0,"N",IF(LEN($AA433)&gt;1,"Error -- Availability entered in an incorrect format",IF($AA433='Control Panel'!$F$36,$AA433,IF($AA433='Control Panel'!$F$37,$AA433,IF($AA433='Control Panel'!$F$38,$AA433,IF($AA433='Control Panel'!$F$39,$AA433,IF($AA433='Control Panel'!$F$40,$AA433,IF($AA433='Control Panel'!$F$41,$AA433,"Error -- Availability entered in an incorrect format"))))))))</f>
        <v>N</v>
      </c>
    </row>
    <row r="434" spans="1:28" s="15" customFormat="1" x14ac:dyDescent="0.25">
      <c r="A434" s="7">
        <v>422</v>
      </c>
      <c r="B434" s="6"/>
      <c r="C434" s="12"/>
      <c r="D434" s="8"/>
      <c r="E434" s="12"/>
      <c r="F434" s="216" t="str">
        <f t="shared" si="12"/>
        <v>N/A</v>
      </c>
      <c r="G434" s="6"/>
      <c r="AA434" s="15" t="str">
        <f t="shared" si="13"/>
        <v/>
      </c>
      <c r="AB434" s="15" t="str">
        <f>IF(LEN($AA434)=0,"N",IF(LEN($AA434)&gt;1,"Error -- Availability entered in an incorrect format",IF($AA434='Control Panel'!$F$36,$AA434,IF($AA434='Control Panel'!$F$37,$AA434,IF($AA434='Control Panel'!$F$38,$AA434,IF($AA434='Control Panel'!$F$39,$AA434,IF($AA434='Control Panel'!$F$40,$AA434,IF($AA434='Control Panel'!$F$41,$AA434,"Error -- Availability entered in an incorrect format"))))))))</f>
        <v>N</v>
      </c>
    </row>
    <row r="435" spans="1:28" s="15" customFormat="1" x14ac:dyDescent="0.25">
      <c r="A435" s="7">
        <v>423</v>
      </c>
      <c r="B435" s="6"/>
      <c r="C435" s="12"/>
      <c r="D435" s="8"/>
      <c r="E435" s="12"/>
      <c r="F435" s="216" t="str">
        <f t="shared" si="12"/>
        <v>N/A</v>
      </c>
      <c r="G435" s="6"/>
      <c r="AA435" s="15" t="str">
        <f t="shared" si="13"/>
        <v/>
      </c>
      <c r="AB435" s="15" t="str">
        <f>IF(LEN($AA435)=0,"N",IF(LEN($AA435)&gt;1,"Error -- Availability entered in an incorrect format",IF($AA435='Control Panel'!$F$36,$AA435,IF($AA435='Control Panel'!$F$37,$AA435,IF($AA435='Control Panel'!$F$38,$AA435,IF($AA435='Control Panel'!$F$39,$AA435,IF($AA435='Control Panel'!$F$40,$AA435,IF($AA435='Control Panel'!$F$41,$AA435,"Error -- Availability entered in an incorrect format"))))))))</f>
        <v>N</v>
      </c>
    </row>
    <row r="436" spans="1:28" s="15" customFormat="1" x14ac:dyDescent="0.25">
      <c r="A436" s="7">
        <v>424</v>
      </c>
      <c r="B436" s="6"/>
      <c r="C436" s="12"/>
      <c r="D436" s="8"/>
      <c r="E436" s="12"/>
      <c r="F436" s="216" t="str">
        <f t="shared" si="12"/>
        <v>N/A</v>
      </c>
      <c r="G436" s="6"/>
      <c r="AA436" s="15" t="str">
        <f t="shared" si="13"/>
        <v/>
      </c>
      <c r="AB436" s="15" t="str">
        <f>IF(LEN($AA436)=0,"N",IF(LEN($AA436)&gt;1,"Error -- Availability entered in an incorrect format",IF($AA436='Control Panel'!$F$36,$AA436,IF($AA436='Control Panel'!$F$37,$AA436,IF($AA436='Control Panel'!$F$38,$AA436,IF($AA436='Control Panel'!$F$39,$AA436,IF($AA436='Control Panel'!$F$40,$AA436,IF($AA436='Control Panel'!$F$41,$AA436,"Error -- Availability entered in an incorrect format"))))))))</f>
        <v>N</v>
      </c>
    </row>
    <row r="437" spans="1:28" s="15" customFormat="1" x14ac:dyDescent="0.25">
      <c r="A437" s="7">
        <v>425</v>
      </c>
      <c r="B437" s="6"/>
      <c r="C437" s="12"/>
      <c r="D437" s="8"/>
      <c r="E437" s="12"/>
      <c r="F437" s="216" t="str">
        <f t="shared" si="12"/>
        <v>N/A</v>
      </c>
      <c r="G437" s="6"/>
      <c r="AA437" s="15" t="str">
        <f t="shared" si="13"/>
        <v/>
      </c>
      <c r="AB437" s="15" t="str">
        <f>IF(LEN($AA437)=0,"N",IF(LEN($AA437)&gt;1,"Error -- Availability entered in an incorrect format",IF($AA437='Control Panel'!$F$36,$AA437,IF($AA437='Control Panel'!$F$37,$AA437,IF($AA437='Control Panel'!$F$38,$AA437,IF($AA437='Control Panel'!$F$39,$AA437,IF($AA437='Control Panel'!$F$40,$AA437,IF($AA437='Control Panel'!$F$41,$AA437,"Error -- Availability entered in an incorrect format"))))))))</f>
        <v>N</v>
      </c>
    </row>
    <row r="438" spans="1:28" s="15" customFormat="1" x14ac:dyDescent="0.25">
      <c r="A438" s="7">
        <v>426</v>
      </c>
      <c r="B438" s="6"/>
      <c r="C438" s="12"/>
      <c r="D438" s="8"/>
      <c r="E438" s="12"/>
      <c r="F438" s="216" t="str">
        <f t="shared" si="12"/>
        <v>N/A</v>
      </c>
      <c r="G438" s="6"/>
      <c r="AA438" s="15" t="str">
        <f t="shared" si="13"/>
        <v/>
      </c>
      <c r="AB438" s="15" t="str">
        <f>IF(LEN($AA438)=0,"N",IF(LEN($AA438)&gt;1,"Error -- Availability entered in an incorrect format",IF($AA438='Control Panel'!$F$36,$AA438,IF($AA438='Control Panel'!$F$37,$AA438,IF($AA438='Control Panel'!$F$38,$AA438,IF($AA438='Control Panel'!$F$39,$AA438,IF($AA438='Control Panel'!$F$40,$AA438,IF($AA438='Control Panel'!$F$41,$AA438,"Error -- Availability entered in an incorrect format"))))))))</f>
        <v>N</v>
      </c>
    </row>
    <row r="439" spans="1:28" s="15" customFormat="1" x14ac:dyDescent="0.25">
      <c r="A439" s="7">
        <v>427</v>
      </c>
      <c r="B439" s="6"/>
      <c r="C439" s="12"/>
      <c r="D439" s="8"/>
      <c r="E439" s="12"/>
      <c r="F439" s="216" t="str">
        <f t="shared" si="12"/>
        <v>N/A</v>
      </c>
      <c r="G439" s="6"/>
      <c r="AA439" s="15" t="str">
        <f t="shared" si="13"/>
        <v/>
      </c>
      <c r="AB439" s="15" t="str">
        <f>IF(LEN($AA439)=0,"N",IF(LEN($AA439)&gt;1,"Error -- Availability entered in an incorrect format",IF($AA439='Control Panel'!$F$36,$AA439,IF($AA439='Control Panel'!$F$37,$AA439,IF($AA439='Control Panel'!$F$38,$AA439,IF($AA439='Control Panel'!$F$39,$AA439,IF($AA439='Control Panel'!$F$40,$AA439,IF($AA439='Control Panel'!$F$41,$AA439,"Error -- Availability entered in an incorrect format"))))))))</f>
        <v>N</v>
      </c>
    </row>
    <row r="440" spans="1:28" s="15" customFormat="1" x14ac:dyDescent="0.25">
      <c r="A440" s="7">
        <v>428</v>
      </c>
      <c r="B440" s="6"/>
      <c r="C440" s="12"/>
      <c r="D440" s="8"/>
      <c r="E440" s="12"/>
      <c r="F440" s="216" t="str">
        <f t="shared" si="12"/>
        <v>N/A</v>
      </c>
      <c r="G440" s="6"/>
      <c r="AA440" s="15" t="str">
        <f t="shared" si="13"/>
        <v/>
      </c>
      <c r="AB440" s="15" t="str">
        <f>IF(LEN($AA440)=0,"N",IF(LEN($AA440)&gt;1,"Error -- Availability entered in an incorrect format",IF($AA440='Control Panel'!$F$36,$AA440,IF($AA440='Control Panel'!$F$37,$AA440,IF($AA440='Control Panel'!$F$38,$AA440,IF($AA440='Control Panel'!$F$39,$AA440,IF($AA440='Control Panel'!$F$40,$AA440,IF($AA440='Control Panel'!$F$41,$AA440,"Error -- Availability entered in an incorrect format"))))))))</f>
        <v>N</v>
      </c>
    </row>
    <row r="441" spans="1:28" s="15" customFormat="1" x14ac:dyDescent="0.25">
      <c r="A441" s="7">
        <v>429</v>
      </c>
      <c r="B441" s="6"/>
      <c r="C441" s="12"/>
      <c r="D441" s="8"/>
      <c r="E441" s="12"/>
      <c r="F441" s="216" t="str">
        <f t="shared" si="12"/>
        <v>N/A</v>
      </c>
      <c r="G441" s="6"/>
      <c r="AA441" s="15" t="str">
        <f t="shared" si="13"/>
        <v/>
      </c>
      <c r="AB441" s="15" t="str">
        <f>IF(LEN($AA441)=0,"N",IF(LEN($AA441)&gt;1,"Error -- Availability entered in an incorrect format",IF($AA441='Control Panel'!$F$36,$AA441,IF($AA441='Control Panel'!$F$37,$AA441,IF($AA441='Control Panel'!$F$38,$AA441,IF($AA441='Control Panel'!$F$39,$AA441,IF($AA441='Control Panel'!$F$40,$AA441,IF($AA441='Control Panel'!$F$41,$AA441,"Error -- Availability entered in an incorrect format"))))))))</f>
        <v>N</v>
      </c>
    </row>
    <row r="442" spans="1:28" s="15" customFormat="1" x14ac:dyDescent="0.25">
      <c r="A442" s="7">
        <v>430</v>
      </c>
      <c r="B442" s="6"/>
      <c r="C442" s="12"/>
      <c r="D442" s="8"/>
      <c r="E442" s="12"/>
      <c r="F442" s="216" t="str">
        <f t="shared" si="12"/>
        <v>N/A</v>
      </c>
      <c r="G442" s="6"/>
      <c r="AA442" s="15" t="str">
        <f t="shared" si="13"/>
        <v/>
      </c>
      <c r="AB442" s="15" t="str">
        <f>IF(LEN($AA442)=0,"N",IF(LEN($AA442)&gt;1,"Error -- Availability entered in an incorrect format",IF($AA442='Control Panel'!$F$36,$AA442,IF($AA442='Control Panel'!$F$37,$AA442,IF($AA442='Control Panel'!$F$38,$AA442,IF($AA442='Control Panel'!$F$39,$AA442,IF($AA442='Control Panel'!$F$40,$AA442,IF($AA442='Control Panel'!$F$41,$AA442,"Error -- Availability entered in an incorrect format"))))))))</f>
        <v>N</v>
      </c>
    </row>
    <row r="443" spans="1:28" s="15" customFormat="1" x14ac:dyDescent="0.25">
      <c r="A443" s="7">
        <v>431</v>
      </c>
      <c r="B443" s="6"/>
      <c r="C443" s="12"/>
      <c r="D443" s="8"/>
      <c r="E443" s="12"/>
      <c r="F443" s="216" t="str">
        <f t="shared" si="12"/>
        <v>N/A</v>
      </c>
      <c r="G443" s="6"/>
      <c r="AA443" s="15" t="str">
        <f t="shared" si="13"/>
        <v/>
      </c>
      <c r="AB443" s="15" t="str">
        <f>IF(LEN($AA443)=0,"N",IF(LEN($AA443)&gt;1,"Error -- Availability entered in an incorrect format",IF($AA443='Control Panel'!$F$36,$AA443,IF($AA443='Control Panel'!$F$37,$AA443,IF($AA443='Control Panel'!$F$38,$AA443,IF($AA443='Control Panel'!$F$39,$AA443,IF($AA443='Control Panel'!$F$40,$AA443,IF($AA443='Control Panel'!$F$41,$AA443,"Error -- Availability entered in an incorrect format"))))))))</f>
        <v>N</v>
      </c>
    </row>
    <row r="444" spans="1:28" s="15" customFormat="1" x14ac:dyDescent="0.25">
      <c r="A444" s="7">
        <v>432</v>
      </c>
      <c r="B444" s="6"/>
      <c r="C444" s="12"/>
      <c r="D444" s="8"/>
      <c r="E444" s="12"/>
      <c r="F444" s="216" t="str">
        <f t="shared" si="12"/>
        <v>N/A</v>
      </c>
      <c r="G444" s="6"/>
      <c r="AA444" s="15" t="str">
        <f t="shared" si="13"/>
        <v/>
      </c>
      <c r="AB444" s="15" t="str">
        <f>IF(LEN($AA444)=0,"N",IF(LEN($AA444)&gt;1,"Error -- Availability entered in an incorrect format",IF($AA444='Control Panel'!$F$36,$AA444,IF($AA444='Control Panel'!$F$37,$AA444,IF($AA444='Control Panel'!$F$38,$AA444,IF($AA444='Control Panel'!$F$39,$AA444,IF($AA444='Control Panel'!$F$40,$AA444,IF($AA444='Control Panel'!$F$41,$AA444,"Error -- Availability entered in an incorrect format"))))))))</f>
        <v>N</v>
      </c>
    </row>
    <row r="445" spans="1:28" s="15" customFormat="1" x14ac:dyDescent="0.25">
      <c r="A445" s="7">
        <v>433</v>
      </c>
      <c r="B445" s="6"/>
      <c r="C445" s="12"/>
      <c r="D445" s="8"/>
      <c r="E445" s="12"/>
      <c r="F445" s="216" t="str">
        <f t="shared" si="12"/>
        <v>N/A</v>
      </c>
      <c r="G445" s="6"/>
      <c r="AA445" s="15" t="str">
        <f t="shared" si="13"/>
        <v/>
      </c>
      <c r="AB445" s="15" t="str">
        <f>IF(LEN($AA445)=0,"N",IF(LEN($AA445)&gt;1,"Error -- Availability entered in an incorrect format",IF($AA445='Control Panel'!$F$36,$AA445,IF($AA445='Control Panel'!$F$37,$AA445,IF($AA445='Control Panel'!$F$38,$AA445,IF($AA445='Control Panel'!$F$39,$AA445,IF($AA445='Control Panel'!$F$40,$AA445,IF($AA445='Control Panel'!$F$41,$AA445,"Error -- Availability entered in an incorrect format"))))))))</f>
        <v>N</v>
      </c>
    </row>
    <row r="446" spans="1:28" s="15" customFormat="1" x14ac:dyDescent="0.25">
      <c r="A446" s="7">
        <v>434</v>
      </c>
      <c r="B446" s="6"/>
      <c r="C446" s="12"/>
      <c r="D446" s="8"/>
      <c r="E446" s="12"/>
      <c r="F446" s="216" t="str">
        <f t="shared" si="12"/>
        <v>N/A</v>
      </c>
      <c r="G446" s="6"/>
      <c r="AA446" s="15" t="str">
        <f t="shared" si="13"/>
        <v/>
      </c>
      <c r="AB446" s="15" t="str">
        <f>IF(LEN($AA446)=0,"N",IF(LEN($AA446)&gt;1,"Error -- Availability entered in an incorrect format",IF($AA446='Control Panel'!$F$36,$AA446,IF($AA446='Control Panel'!$F$37,$AA446,IF($AA446='Control Panel'!$F$38,$AA446,IF($AA446='Control Panel'!$F$39,$AA446,IF($AA446='Control Panel'!$F$40,$AA446,IF($AA446='Control Panel'!$F$41,$AA446,"Error -- Availability entered in an incorrect format"))))))))</f>
        <v>N</v>
      </c>
    </row>
    <row r="447" spans="1:28" s="15" customFormat="1" x14ac:dyDescent="0.25">
      <c r="A447" s="7">
        <v>435</v>
      </c>
      <c r="B447" s="6"/>
      <c r="C447" s="12"/>
      <c r="D447" s="8"/>
      <c r="E447" s="12"/>
      <c r="F447" s="216" t="str">
        <f t="shared" si="12"/>
        <v>N/A</v>
      </c>
      <c r="G447" s="6"/>
      <c r="AA447" s="15" t="str">
        <f t="shared" si="13"/>
        <v/>
      </c>
      <c r="AB447" s="15" t="str">
        <f>IF(LEN($AA447)=0,"N",IF(LEN($AA447)&gt;1,"Error -- Availability entered in an incorrect format",IF($AA447='Control Panel'!$F$36,$AA447,IF($AA447='Control Panel'!$F$37,$AA447,IF($AA447='Control Panel'!$F$38,$AA447,IF($AA447='Control Panel'!$F$39,$AA447,IF($AA447='Control Panel'!$F$40,$AA447,IF($AA447='Control Panel'!$F$41,$AA447,"Error -- Availability entered in an incorrect format"))))))))</f>
        <v>N</v>
      </c>
    </row>
    <row r="448" spans="1:28" s="15" customFormat="1" x14ac:dyDescent="0.25">
      <c r="A448" s="7">
        <v>436</v>
      </c>
      <c r="B448" s="6"/>
      <c r="C448" s="12"/>
      <c r="D448" s="8"/>
      <c r="E448" s="12"/>
      <c r="F448" s="216" t="str">
        <f t="shared" si="12"/>
        <v>N/A</v>
      </c>
      <c r="G448" s="6"/>
      <c r="AA448" s="15" t="str">
        <f t="shared" si="13"/>
        <v/>
      </c>
      <c r="AB448" s="15" t="str">
        <f>IF(LEN($AA448)=0,"N",IF(LEN($AA448)&gt;1,"Error -- Availability entered in an incorrect format",IF($AA448='Control Panel'!$F$36,$AA448,IF($AA448='Control Panel'!$F$37,$AA448,IF($AA448='Control Panel'!$F$38,$AA448,IF($AA448='Control Panel'!$F$39,$AA448,IF($AA448='Control Panel'!$F$40,$AA448,IF($AA448='Control Panel'!$F$41,$AA448,"Error -- Availability entered in an incorrect format"))))))))</f>
        <v>N</v>
      </c>
    </row>
    <row r="449" spans="1:28" s="15" customFormat="1" x14ac:dyDescent="0.25">
      <c r="A449" s="7">
        <v>437</v>
      </c>
      <c r="B449" s="6"/>
      <c r="C449" s="12"/>
      <c r="D449" s="8"/>
      <c r="E449" s="12"/>
      <c r="F449" s="216" t="str">
        <f t="shared" si="12"/>
        <v>N/A</v>
      </c>
      <c r="G449" s="6"/>
      <c r="AA449" s="15" t="str">
        <f t="shared" si="13"/>
        <v/>
      </c>
      <c r="AB449" s="15" t="str">
        <f>IF(LEN($AA449)=0,"N",IF(LEN($AA449)&gt;1,"Error -- Availability entered in an incorrect format",IF($AA449='Control Panel'!$F$36,$AA449,IF($AA449='Control Panel'!$F$37,$AA449,IF($AA449='Control Panel'!$F$38,$AA449,IF($AA449='Control Panel'!$F$39,$AA449,IF($AA449='Control Panel'!$F$40,$AA449,IF($AA449='Control Panel'!$F$41,$AA449,"Error -- Availability entered in an incorrect format"))))))))</f>
        <v>N</v>
      </c>
    </row>
    <row r="450" spans="1:28" s="15" customFormat="1" x14ac:dyDescent="0.25">
      <c r="A450" s="7">
        <v>438</v>
      </c>
      <c r="B450" s="6"/>
      <c r="C450" s="12"/>
      <c r="D450" s="8"/>
      <c r="E450" s="12"/>
      <c r="F450" s="216" t="str">
        <f t="shared" si="12"/>
        <v>N/A</v>
      </c>
      <c r="G450" s="6"/>
      <c r="AA450" s="15" t="str">
        <f t="shared" si="13"/>
        <v/>
      </c>
      <c r="AB450" s="15" t="str">
        <f>IF(LEN($AA450)=0,"N",IF(LEN($AA450)&gt;1,"Error -- Availability entered in an incorrect format",IF($AA450='Control Panel'!$F$36,$AA450,IF($AA450='Control Panel'!$F$37,$AA450,IF($AA450='Control Panel'!$F$38,$AA450,IF($AA450='Control Panel'!$F$39,$AA450,IF($AA450='Control Panel'!$F$40,$AA450,IF($AA450='Control Panel'!$F$41,$AA450,"Error -- Availability entered in an incorrect format"))))))))</f>
        <v>N</v>
      </c>
    </row>
    <row r="451" spans="1:28" s="15" customFormat="1" x14ac:dyDescent="0.25">
      <c r="A451" s="7">
        <v>439</v>
      </c>
      <c r="B451" s="6"/>
      <c r="C451" s="12"/>
      <c r="D451" s="8"/>
      <c r="E451" s="12"/>
      <c r="F451" s="216" t="str">
        <f t="shared" si="12"/>
        <v>N/A</v>
      </c>
      <c r="G451" s="6"/>
      <c r="AA451" s="15" t="str">
        <f t="shared" si="13"/>
        <v/>
      </c>
      <c r="AB451" s="15" t="str">
        <f>IF(LEN($AA451)=0,"N",IF(LEN($AA451)&gt;1,"Error -- Availability entered in an incorrect format",IF($AA451='Control Panel'!$F$36,$AA451,IF($AA451='Control Panel'!$F$37,$AA451,IF($AA451='Control Panel'!$F$38,$AA451,IF($AA451='Control Panel'!$F$39,$AA451,IF($AA451='Control Panel'!$F$40,$AA451,IF($AA451='Control Panel'!$F$41,$AA451,"Error -- Availability entered in an incorrect format"))))))))</f>
        <v>N</v>
      </c>
    </row>
    <row r="452" spans="1:28" s="15" customFormat="1" x14ac:dyDescent="0.25">
      <c r="A452" s="7">
        <v>440</v>
      </c>
      <c r="B452" s="6"/>
      <c r="C452" s="12"/>
      <c r="D452" s="8"/>
      <c r="E452" s="12"/>
      <c r="F452" s="216" t="str">
        <f t="shared" si="12"/>
        <v>N/A</v>
      </c>
      <c r="G452" s="6"/>
      <c r="AA452" s="15" t="str">
        <f t="shared" si="13"/>
        <v/>
      </c>
      <c r="AB452" s="15" t="str">
        <f>IF(LEN($AA452)=0,"N",IF(LEN($AA452)&gt;1,"Error -- Availability entered in an incorrect format",IF($AA452='Control Panel'!$F$36,$AA452,IF($AA452='Control Panel'!$F$37,$AA452,IF($AA452='Control Panel'!$F$38,$AA452,IF($AA452='Control Panel'!$F$39,$AA452,IF($AA452='Control Panel'!$F$40,$AA452,IF($AA452='Control Panel'!$F$41,$AA452,"Error -- Availability entered in an incorrect format"))))))))</f>
        <v>N</v>
      </c>
    </row>
    <row r="453" spans="1:28" s="15" customFormat="1" x14ac:dyDescent="0.25">
      <c r="A453" s="7">
        <v>441</v>
      </c>
      <c r="B453" s="6"/>
      <c r="C453" s="12"/>
      <c r="D453" s="8"/>
      <c r="E453" s="12"/>
      <c r="F453" s="216" t="str">
        <f t="shared" si="12"/>
        <v>N/A</v>
      </c>
      <c r="G453" s="6"/>
      <c r="AA453" s="15" t="str">
        <f t="shared" si="13"/>
        <v/>
      </c>
      <c r="AB453" s="15" t="str">
        <f>IF(LEN($AA453)=0,"N",IF(LEN($AA453)&gt;1,"Error -- Availability entered in an incorrect format",IF($AA453='Control Panel'!$F$36,$AA453,IF($AA453='Control Panel'!$F$37,$AA453,IF($AA453='Control Panel'!$F$38,$AA453,IF($AA453='Control Panel'!$F$39,$AA453,IF($AA453='Control Panel'!$F$40,$AA453,IF($AA453='Control Panel'!$F$41,$AA453,"Error -- Availability entered in an incorrect format"))))))))</f>
        <v>N</v>
      </c>
    </row>
    <row r="454" spans="1:28" s="15" customFormat="1" x14ac:dyDescent="0.25">
      <c r="A454" s="7">
        <v>442</v>
      </c>
      <c r="B454" s="6"/>
      <c r="C454" s="12"/>
      <c r="D454" s="8"/>
      <c r="E454" s="12"/>
      <c r="F454" s="216" t="str">
        <f t="shared" si="12"/>
        <v>N/A</v>
      </c>
      <c r="G454" s="6"/>
      <c r="AA454" s="15" t="str">
        <f t="shared" si="13"/>
        <v/>
      </c>
      <c r="AB454" s="15" t="str">
        <f>IF(LEN($AA454)=0,"N",IF(LEN($AA454)&gt;1,"Error -- Availability entered in an incorrect format",IF($AA454='Control Panel'!$F$36,$AA454,IF($AA454='Control Panel'!$F$37,$AA454,IF($AA454='Control Panel'!$F$38,$AA454,IF($AA454='Control Panel'!$F$39,$AA454,IF($AA454='Control Panel'!$F$40,$AA454,IF($AA454='Control Panel'!$F$41,$AA454,"Error -- Availability entered in an incorrect format"))))))))</f>
        <v>N</v>
      </c>
    </row>
    <row r="455" spans="1:28" s="15" customFormat="1" x14ac:dyDescent="0.25">
      <c r="A455" s="7">
        <v>443</v>
      </c>
      <c r="B455" s="6"/>
      <c r="C455" s="12"/>
      <c r="D455" s="8"/>
      <c r="E455" s="12"/>
      <c r="F455" s="216" t="str">
        <f t="shared" si="12"/>
        <v>N/A</v>
      </c>
      <c r="G455" s="6"/>
      <c r="AA455" s="15" t="str">
        <f t="shared" si="13"/>
        <v/>
      </c>
      <c r="AB455" s="15" t="str">
        <f>IF(LEN($AA455)=0,"N",IF(LEN($AA455)&gt;1,"Error -- Availability entered in an incorrect format",IF($AA455='Control Panel'!$F$36,$AA455,IF($AA455='Control Panel'!$F$37,$AA455,IF($AA455='Control Panel'!$F$38,$AA455,IF($AA455='Control Panel'!$F$39,$AA455,IF($AA455='Control Panel'!$F$40,$AA455,IF($AA455='Control Panel'!$F$41,$AA455,"Error -- Availability entered in an incorrect format"))))))))</f>
        <v>N</v>
      </c>
    </row>
    <row r="456" spans="1:28" s="15" customFormat="1" x14ac:dyDescent="0.25">
      <c r="A456" s="7">
        <v>444</v>
      </c>
      <c r="B456" s="6"/>
      <c r="C456" s="12"/>
      <c r="D456" s="8"/>
      <c r="E456" s="12"/>
      <c r="F456" s="216" t="str">
        <f t="shared" si="12"/>
        <v>N/A</v>
      </c>
      <c r="G456" s="6"/>
      <c r="AA456" s="15" t="str">
        <f t="shared" si="13"/>
        <v/>
      </c>
      <c r="AB456" s="15" t="str">
        <f>IF(LEN($AA456)=0,"N",IF(LEN($AA456)&gt;1,"Error -- Availability entered in an incorrect format",IF($AA456='Control Panel'!$F$36,$AA456,IF($AA456='Control Panel'!$F$37,$AA456,IF($AA456='Control Panel'!$F$38,$AA456,IF($AA456='Control Panel'!$F$39,$AA456,IF($AA456='Control Panel'!$F$40,$AA456,IF($AA456='Control Panel'!$F$41,$AA456,"Error -- Availability entered in an incorrect format"))))))))</f>
        <v>N</v>
      </c>
    </row>
    <row r="457" spans="1:28" s="15" customFormat="1" x14ac:dyDescent="0.25">
      <c r="A457" s="7">
        <v>445</v>
      </c>
      <c r="B457" s="6"/>
      <c r="C457" s="12"/>
      <c r="D457" s="8"/>
      <c r="E457" s="12"/>
      <c r="F457" s="216" t="str">
        <f t="shared" si="12"/>
        <v>N/A</v>
      </c>
      <c r="G457" s="6"/>
      <c r="AA457" s="15" t="str">
        <f t="shared" si="13"/>
        <v/>
      </c>
      <c r="AB457" s="15" t="str">
        <f>IF(LEN($AA457)=0,"N",IF(LEN($AA457)&gt;1,"Error -- Availability entered in an incorrect format",IF($AA457='Control Panel'!$F$36,$AA457,IF($AA457='Control Panel'!$F$37,$AA457,IF($AA457='Control Panel'!$F$38,$AA457,IF($AA457='Control Panel'!$F$39,$AA457,IF($AA457='Control Panel'!$F$40,$AA457,IF($AA457='Control Panel'!$F$41,$AA457,"Error -- Availability entered in an incorrect format"))))))))</f>
        <v>N</v>
      </c>
    </row>
    <row r="458" spans="1:28" s="15" customFormat="1" x14ac:dyDescent="0.25">
      <c r="A458" s="7">
        <v>446</v>
      </c>
      <c r="B458" s="6"/>
      <c r="C458" s="12"/>
      <c r="D458" s="8"/>
      <c r="E458" s="12"/>
      <c r="F458" s="216" t="str">
        <f t="shared" si="12"/>
        <v>N/A</v>
      </c>
      <c r="G458" s="6"/>
      <c r="AA458" s="15" t="str">
        <f t="shared" si="13"/>
        <v/>
      </c>
      <c r="AB458" s="15" t="str">
        <f>IF(LEN($AA458)=0,"N",IF(LEN($AA458)&gt;1,"Error -- Availability entered in an incorrect format",IF($AA458='Control Panel'!$F$36,$AA458,IF($AA458='Control Panel'!$F$37,$AA458,IF($AA458='Control Panel'!$F$38,$AA458,IF($AA458='Control Panel'!$F$39,$AA458,IF($AA458='Control Panel'!$F$40,$AA458,IF($AA458='Control Panel'!$F$41,$AA458,"Error -- Availability entered in an incorrect format"))))))))</f>
        <v>N</v>
      </c>
    </row>
    <row r="459" spans="1:28" s="15" customFormat="1" x14ac:dyDescent="0.25">
      <c r="A459" s="7">
        <v>447</v>
      </c>
      <c r="B459" s="6"/>
      <c r="C459" s="12"/>
      <c r="D459" s="8"/>
      <c r="E459" s="12"/>
      <c r="F459" s="216" t="str">
        <f t="shared" si="12"/>
        <v>N/A</v>
      </c>
      <c r="G459" s="6"/>
      <c r="AA459" s="15" t="str">
        <f t="shared" si="13"/>
        <v/>
      </c>
      <c r="AB459" s="15" t="str">
        <f>IF(LEN($AA459)=0,"N",IF(LEN($AA459)&gt;1,"Error -- Availability entered in an incorrect format",IF($AA459='Control Panel'!$F$36,$AA459,IF($AA459='Control Panel'!$F$37,$AA459,IF($AA459='Control Panel'!$F$38,$AA459,IF($AA459='Control Panel'!$F$39,$AA459,IF($AA459='Control Panel'!$F$40,$AA459,IF($AA459='Control Panel'!$F$41,$AA459,"Error -- Availability entered in an incorrect format"))))))))</f>
        <v>N</v>
      </c>
    </row>
    <row r="460" spans="1:28" s="15" customFormat="1" x14ac:dyDescent="0.25">
      <c r="A460" s="7">
        <v>448</v>
      </c>
      <c r="B460" s="6"/>
      <c r="C460" s="12"/>
      <c r="D460" s="8"/>
      <c r="E460" s="12"/>
      <c r="F460" s="216" t="str">
        <f t="shared" si="12"/>
        <v>N/A</v>
      </c>
      <c r="G460" s="6"/>
      <c r="AA460" s="15" t="str">
        <f t="shared" si="13"/>
        <v/>
      </c>
      <c r="AB460" s="15" t="str">
        <f>IF(LEN($AA460)=0,"N",IF(LEN($AA460)&gt;1,"Error -- Availability entered in an incorrect format",IF($AA460='Control Panel'!$F$36,$AA460,IF($AA460='Control Panel'!$F$37,$AA460,IF($AA460='Control Panel'!$F$38,$AA460,IF($AA460='Control Panel'!$F$39,$AA460,IF($AA460='Control Panel'!$F$40,$AA460,IF($AA460='Control Panel'!$F$41,$AA460,"Error -- Availability entered in an incorrect format"))))))))</f>
        <v>N</v>
      </c>
    </row>
    <row r="461" spans="1:28" s="15" customFormat="1" x14ac:dyDescent="0.25">
      <c r="A461" s="7">
        <v>449</v>
      </c>
      <c r="B461" s="6"/>
      <c r="C461" s="12"/>
      <c r="D461" s="8"/>
      <c r="E461" s="12"/>
      <c r="F461" s="216" t="str">
        <f t="shared" si="12"/>
        <v>N/A</v>
      </c>
      <c r="G461" s="6"/>
      <c r="AA461" s="15" t="str">
        <f t="shared" si="13"/>
        <v/>
      </c>
      <c r="AB461" s="15" t="str">
        <f>IF(LEN($AA461)=0,"N",IF(LEN($AA461)&gt;1,"Error -- Availability entered in an incorrect format",IF($AA461='Control Panel'!$F$36,$AA461,IF($AA461='Control Panel'!$F$37,$AA461,IF($AA461='Control Panel'!$F$38,$AA461,IF($AA461='Control Panel'!$F$39,$AA461,IF($AA461='Control Panel'!$F$40,$AA461,IF($AA461='Control Panel'!$F$41,$AA461,"Error -- Availability entered in an incorrect format"))))))))</f>
        <v>N</v>
      </c>
    </row>
    <row r="462" spans="1:28" s="15" customFormat="1" x14ac:dyDescent="0.25">
      <c r="A462" s="7">
        <v>450</v>
      </c>
      <c r="B462" s="6"/>
      <c r="C462" s="12"/>
      <c r="D462" s="8"/>
      <c r="E462" s="12"/>
      <c r="F462" s="216" t="str">
        <f t="shared" ref="F462:F525" si="14">IF($D$10=$A$9,"N/A",$D$10)</f>
        <v>N/A</v>
      </c>
      <c r="G462" s="6"/>
      <c r="AA462" s="15" t="str">
        <f t="shared" ref="AA462:AA525" si="15">TRIM($D462)</f>
        <v/>
      </c>
      <c r="AB462" s="15" t="str">
        <f>IF(LEN($AA462)=0,"N",IF(LEN($AA462)&gt;1,"Error -- Availability entered in an incorrect format",IF($AA462='Control Panel'!$F$36,$AA462,IF($AA462='Control Panel'!$F$37,$AA462,IF($AA462='Control Panel'!$F$38,$AA462,IF($AA462='Control Panel'!$F$39,$AA462,IF($AA462='Control Panel'!$F$40,$AA462,IF($AA462='Control Panel'!$F$41,$AA462,"Error -- Availability entered in an incorrect format"))))))))</f>
        <v>N</v>
      </c>
    </row>
    <row r="463" spans="1:28" s="15" customFormat="1" x14ac:dyDescent="0.25">
      <c r="A463" s="7">
        <v>451</v>
      </c>
      <c r="B463" s="6"/>
      <c r="C463" s="12"/>
      <c r="D463" s="8"/>
      <c r="E463" s="12"/>
      <c r="F463" s="216" t="str">
        <f t="shared" si="14"/>
        <v>N/A</v>
      </c>
      <c r="G463" s="6"/>
      <c r="AA463" s="15" t="str">
        <f t="shared" si="15"/>
        <v/>
      </c>
      <c r="AB463" s="15" t="str">
        <f>IF(LEN($AA463)=0,"N",IF(LEN($AA463)&gt;1,"Error -- Availability entered in an incorrect format",IF($AA463='Control Panel'!$F$36,$AA463,IF($AA463='Control Panel'!$F$37,$AA463,IF($AA463='Control Panel'!$F$38,$AA463,IF($AA463='Control Panel'!$F$39,$AA463,IF($AA463='Control Panel'!$F$40,$AA463,IF($AA463='Control Panel'!$F$41,$AA463,"Error -- Availability entered in an incorrect format"))))))))</f>
        <v>N</v>
      </c>
    </row>
    <row r="464" spans="1:28" s="15" customFormat="1" x14ac:dyDescent="0.25">
      <c r="A464" s="7">
        <v>452</v>
      </c>
      <c r="B464" s="6"/>
      <c r="C464" s="12"/>
      <c r="D464" s="8"/>
      <c r="E464" s="12"/>
      <c r="F464" s="216" t="str">
        <f t="shared" si="14"/>
        <v>N/A</v>
      </c>
      <c r="G464" s="6"/>
      <c r="AA464" s="15" t="str">
        <f t="shared" si="15"/>
        <v/>
      </c>
      <c r="AB464" s="15" t="str">
        <f>IF(LEN($AA464)=0,"N",IF(LEN($AA464)&gt;1,"Error -- Availability entered in an incorrect format",IF($AA464='Control Panel'!$F$36,$AA464,IF($AA464='Control Panel'!$F$37,$AA464,IF($AA464='Control Panel'!$F$38,$AA464,IF($AA464='Control Panel'!$F$39,$AA464,IF($AA464='Control Panel'!$F$40,$AA464,IF($AA464='Control Panel'!$F$41,$AA464,"Error -- Availability entered in an incorrect format"))))))))</f>
        <v>N</v>
      </c>
    </row>
    <row r="465" spans="1:28" s="15" customFormat="1" x14ac:dyDescent="0.25">
      <c r="A465" s="7">
        <v>453</v>
      </c>
      <c r="B465" s="6"/>
      <c r="C465" s="12"/>
      <c r="D465" s="8"/>
      <c r="E465" s="12"/>
      <c r="F465" s="216" t="str">
        <f t="shared" si="14"/>
        <v>N/A</v>
      </c>
      <c r="G465" s="6"/>
      <c r="AA465" s="15" t="str">
        <f t="shared" si="15"/>
        <v/>
      </c>
      <c r="AB465" s="15" t="str">
        <f>IF(LEN($AA465)=0,"N",IF(LEN($AA465)&gt;1,"Error -- Availability entered in an incorrect format",IF($AA465='Control Panel'!$F$36,$AA465,IF($AA465='Control Panel'!$F$37,$AA465,IF($AA465='Control Panel'!$F$38,$AA465,IF($AA465='Control Panel'!$F$39,$AA465,IF($AA465='Control Panel'!$F$40,$AA465,IF($AA465='Control Panel'!$F$41,$AA465,"Error -- Availability entered in an incorrect format"))))))))</f>
        <v>N</v>
      </c>
    </row>
    <row r="466" spans="1:28" s="15" customFormat="1" x14ac:dyDescent="0.25">
      <c r="A466" s="7">
        <v>454</v>
      </c>
      <c r="B466" s="6"/>
      <c r="C466" s="12"/>
      <c r="D466" s="8"/>
      <c r="E466" s="12"/>
      <c r="F466" s="216" t="str">
        <f t="shared" si="14"/>
        <v>N/A</v>
      </c>
      <c r="G466" s="6"/>
      <c r="AA466" s="15" t="str">
        <f t="shared" si="15"/>
        <v/>
      </c>
      <c r="AB466" s="15" t="str">
        <f>IF(LEN($AA466)=0,"N",IF(LEN($AA466)&gt;1,"Error -- Availability entered in an incorrect format",IF($AA466='Control Panel'!$F$36,$AA466,IF($AA466='Control Panel'!$F$37,$AA466,IF($AA466='Control Panel'!$F$38,$AA466,IF($AA466='Control Panel'!$F$39,$AA466,IF($AA466='Control Panel'!$F$40,$AA466,IF($AA466='Control Panel'!$F$41,$AA466,"Error -- Availability entered in an incorrect format"))))))))</f>
        <v>N</v>
      </c>
    </row>
    <row r="467" spans="1:28" s="15" customFormat="1" x14ac:dyDescent="0.25">
      <c r="A467" s="7">
        <v>455</v>
      </c>
      <c r="B467" s="6"/>
      <c r="C467" s="12"/>
      <c r="D467" s="8"/>
      <c r="E467" s="12"/>
      <c r="F467" s="216" t="str">
        <f t="shared" si="14"/>
        <v>N/A</v>
      </c>
      <c r="G467" s="6"/>
      <c r="AA467" s="15" t="str">
        <f t="shared" si="15"/>
        <v/>
      </c>
      <c r="AB467" s="15" t="str">
        <f>IF(LEN($AA467)=0,"N",IF(LEN($AA467)&gt;1,"Error -- Availability entered in an incorrect format",IF($AA467='Control Panel'!$F$36,$AA467,IF($AA467='Control Panel'!$F$37,$AA467,IF($AA467='Control Panel'!$F$38,$AA467,IF($AA467='Control Panel'!$F$39,$AA467,IF($AA467='Control Panel'!$F$40,$AA467,IF($AA467='Control Panel'!$F$41,$AA467,"Error -- Availability entered in an incorrect format"))))))))</f>
        <v>N</v>
      </c>
    </row>
    <row r="468" spans="1:28" s="15" customFormat="1" x14ac:dyDescent="0.25">
      <c r="A468" s="7">
        <v>456</v>
      </c>
      <c r="B468" s="6"/>
      <c r="C468" s="12"/>
      <c r="D468" s="8"/>
      <c r="E468" s="12"/>
      <c r="F468" s="216" t="str">
        <f t="shared" si="14"/>
        <v>N/A</v>
      </c>
      <c r="G468" s="6"/>
      <c r="AA468" s="15" t="str">
        <f t="shared" si="15"/>
        <v/>
      </c>
      <c r="AB468" s="15" t="str">
        <f>IF(LEN($AA468)=0,"N",IF(LEN($AA468)&gt;1,"Error -- Availability entered in an incorrect format",IF($AA468='Control Panel'!$F$36,$AA468,IF($AA468='Control Panel'!$F$37,$AA468,IF($AA468='Control Panel'!$F$38,$AA468,IF($AA468='Control Panel'!$F$39,$AA468,IF($AA468='Control Panel'!$F$40,$AA468,IF($AA468='Control Panel'!$F$41,$AA468,"Error -- Availability entered in an incorrect format"))))))))</f>
        <v>N</v>
      </c>
    </row>
    <row r="469" spans="1:28" s="15" customFormat="1" x14ac:dyDescent="0.25">
      <c r="A469" s="7">
        <v>457</v>
      </c>
      <c r="B469" s="6"/>
      <c r="C469" s="12"/>
      <c r="D469" s="8"/>
      <c r="E469" s="12"/>
      <c r="F469" s="216" t="str">
        <f t="shared" si="14"/>
        <v>N/A</v>
      </c>
      <c r="G469" s="6"/>
      <c r="AA469" s="15" t="str">
        <f t="shared" si="15"/>
        <v/>
      </c>
      <c r="AB469" s="15" t="str">
        <f>IF(LEN($AA469)=0,"N",IF(LEN($AA469)&gt;1,"Error -- Availability entered in an incorrect format",IF($AA469='Control Panel'!$F$36,$AA469,IF($AA469='Control Panel'!$F$37,$AA469,IF($AA469='Control Panel'!$F$38,$AA469,IF($AA469='Control Panel'!$F$39,$AA469,IF($AA469='Control Panel'!$F$40,$AA469,IF($AA469='Control Panel'!$F$41,$AA469,"Error -- Availability entered in an incorrect format"))))))))</f>
        <v>N</v>
      </c>
    </row>
    <row r="470" spans="1:28" s="15" customFormat="1" x14ac:dyDescent="0.25">
      <c r="A470" s="7">
        <v>458</v>
      </c>
      <c r="B470" s="6"/>
      <c r="C470" s="12"/>
      <c r="D470" s="8"/>
      <c r="E470" s="12"/>
      <c r="F470" s="216" t="str">
        <f t="shared" si="14"/>
        <v>N/A</v>
      </c>
      <c r="G470" s="6"/>
      <c r="AA470" s="15" t="str">
        <f t="shared" si="15"/>
        <v/>
      </c>
      <c r="AB470" s="15" t="str">
        <f>IF(LEN($AA470)=0,"N",IF(LEN($AA470)&gt;1,"Error -- Availability entered in an incorrect format",IF($AA470='Control Panel'!$F$36,$AA470,IF($AA470='Control Panel'!$F$37,$AA470,IF($AA470='Control Panel'!$F$38,$AA470,IF($AA470='Control Panel'!$F$39,$AA470,IF($AA470='Control Panel'!$F$40,$AA470,IF($AA470='Control Panel'!$F$41,$AA470,"Error -- Availability entered in an incorrect format"))))))))</f>
        <v>N</v>
      </c>
    </row>
    <row r="471" spans="1:28" s="15" customFormat="1" x14ac:dyDescent="0.25">
      <c r="A471" s="7">
        <v>459</v>
      </c>
      <c r="B471" s="6"/>
      <c r="C471" s="12"/>
      <c r="D471" s="8"/>
      <c r="E471" s="12"/>
      <c r="F471" s="216" t="str">
        <f t="shared" si="14"/>
        <v>N/A</v>
      </c>
      <c r="G471" s="6"/>
      <c r="AA471" s="15" t="str">
        <f t="shared" si="15"/>
        <v/>
      </c>
      <c r="AB471" s="15" t="str">
        <f>IF(LEN($AA471)=0,"N",IF(LEN($AA471)&gt;1,"Error -- Availability entered in an incorrect format",IF($AA471='Control Panel'!$F$36,$AA471,IF($AA471='Control Panel'!$F$37,$AA471,IF($AA471='Control Panel'!$F$38,$AA471,IF($AA471='Control Panel'!$F$39,$AA471,IF($AA471='Control Panel'!$F$40,$AA471,IF($AA471='Control Panel'!$F$41,$AA471,"Error -- Availability entered in an incorrect format"))))))))</f>
        <v>N</v>
      </c>
    </row>
    <row r="472" spans="1:28" s="15" customFormat="1" x14ac:dyDescent="0.25">
      <c r="A472" s="7">
        <v>460</v>
      </c>
      <c r="B472" s="6"/>
      <c r="C472" s="12"/>
      <c r="D472" s="8"/>
      <c r="E472" s="12"/>
      <c r="F472" s="216" t="str">
        <f t="shared" si="14"/>
        <v>N/A</v>
      </c>
      <c r="G472" s="6"/>
      <c r="AA472" s="15" t="str">
        <f t="shared" si="15"/>
        <v/>
      </c>
      <c r="AB472" s="15" t="str">
        <f>IF(LEN($AA472)=0,"N",IF(LEN($AA472)&gt;1,"Error -- Availability entered in an incorrect format",IF($AA472='Control Panel'!$F$36,$AA472,IF($AA472='Control Panel'!$F$37,$AA472,IF($AA472='Control Panel'!$F$38,$AA472,IF($AA472='Control Panel'!$F$39,$AA472,IF($AA472='Control Panel'!$F$40,$AA472,IF($AA472='Control Panel'!$F$41,$AA472,"Error -- Availability entered in an incorrect format"))))))))</f>
        <v>N</v>
      </c>
    </row>
    <row r="473" spans="1:28" s="15" customFormat="1" x14ac:dyDescent="0.25">
      <c r="A473" s="7">
        <v>461</v>
      </c>
      <c r="B473" s="6"/>
      <c r="C473" s="12"/>
      <c r="D473" s="8"/>
      <c r="E473" s="12"/>
      <c r="F473" s="216" t="str">
        <f t="shared" si="14"/>
        <v>N/A</v>
      </c>
      <c r="G473" s="6"/>
      <c r="AA473" s="15" t="str">
        <f t="shared" si="15"/>
        <v/>
      </c>
      <c r="AB473" s="15" t="str">
        <f>IF(LEN($AA473)=0,"N",IF(LEN($AA473)&gt;1,"Error -- Availability entered in an incorrect format",IF($AA473='Control Panel'!$F$36,$AA473,IF($AA473='Control Panel'!$F$37,$AA473,IF($AA473='Control Panel'!$F$38,$AA473,IF($AA473='Control Panel'!$F$39,$AA473,IF($AA473='Control Panel'!$F$40,$AA473,IF($AA473='Control Panel'!$F$41,$AA473,"Error -- Availability entered in an incorrect format"))))))))</f>
        <v>N</v>
      </c>
    </row>
    <row r="474" spans="1:28" s="15" customFormat="1" x14ac:dyDescent="0.25">
      <c r="A474" s="7">
        <v>462</v>
      </c>
      <c r="B474" s="6"/>
      <c r="C474" s="12"/>
      <c r="D474" s="8"/>
      <c r="E474" s="12"/>
      <c r="F474" s="216" t="str">
        <f t="shared" si="14"/>
        <v>N/A</v>
      </c>
      <c r="G474" s="6"/>
      <c r="AA474" s="15" t="str">
        <f t="shared" si="15"/>
        <v/>
      </c>
      <c r="AB474" s="15" t="str">
        <f>IF(LEN($AA474)=0,"N",IF(LEN($AA474)&gt;1,"Error -- Availability entered in an incorrect format",IF($AA474='Control Panel'!$F$36,$AA474,IF($AA474='Control Panel'!$F$37,$AA474,IF($AA474='Control Panel'!$F$38,$AA474,IF($AA474='Control Panel'!$F$39,$AA474,IF($AA474='Control Panel'!$F$40,$AA474,IF($AA474='Control Panel'!$F$41,$AA474,"Error -- Availability entered in an incorrect format"))))))))</f>
        <v>N</v>
      </c>
    </row>
    <row r="475" spans="1:28" s="15" customFormat="1" x14ac:dyDescent="0.25">
      <c r="A475" s="7">
        <v>463</v>
      </c>
      <c r="B475" s="6"/>
      <c r="C475" s="12"/>
      <c r="D475" s="8"/>
      <c r="E475" s="12"/>
      <c r="F475" s="216" t="str">
        <f t="shared" si="14"/>
        <v>N/A</v>
      </c>
      <c r="G475" s="6"/>
      <c r="AA475" s="15" t="str">
        <f t="shared" si="15"/>
        <v/>
      </c>
      <c r="AB475" s="15" t="str">
        <f>IF(LEN($AA475)=0,"N",IF(LEN($AA475)&gt;1,"Error -- Availability entered in an incorrect format",IF($AA475='Control Panel'!$F$36,$AA475,IF($AA475='Control Panel'!$F$37,$AA475,IF($AA475='Control Panel'!$F$38,$AA475,IF($AA475='Control Panel'!$F$39,$AA475,IF($AA475='Control Panel'!$F$40,$AA475,IF($AA475='Control Panel'!$F$41,$AA475,"Error -- Availability entered in an incorrect format"))))))))</f>
        <v>N</v>
      </c>
    </row>
    <row r="476" spans="1:28" s="15" customFormat="1" x14ac:dyDescent="0.25">
      <c r="A476" s="7">
        <v>464</v>
      </c>
      <c r="B476" s="6"/>
      <c r="C476" s="12"/>
      <c r="D476" s="8"/>
      <c r="E476" s="12"/>
      <c r="F476" s="216" t="str">
        <f t="shared" si="14"/>
        <v>N/A</v>
      </c>
      <c r="G476" s="6"/>
      <c r="AA476" s="15" t="str">
        <f t="shared" si="15"/>
        <v/>
      </c>
      <c r="AB476" s="15" t="str">
        <f>IF(LEN($AA476)=0,"N",IF(LEN($AA476)&gt;1,"Error -- Availability entered in an incorrect format",IF($AA476='Control Panel'!$F$36,$AA476,IF($AA476='Control Panel'!$F$37,$AA476,IF($AA476='Control Panel'!$F$38,$AA476,IF($AA476='Control Panel'!$F$39,$AA476,IF($AA476='Control Panel'!$F$40,$AA476,IF($AA476='Control Panel'!$F$41,$AA476,"Error -- Availability entered in an incorrect format"))))))))</f>
        <v>N</v>
      </c>
    </row>
    <row r="477" spans="1:28" s="15" customFormat="1" x14ac:dyDescent="0.25">
      <c r="A477" s="7">
        <v>465</v>
      </c>
      <c r="B477" s="6"/>
      <c r="C477" s="12"/>
      <c r="D477" s="8"/>
      <c r="E477" s="12"/>
      <c r="F477" s="216" t="str">
        <f t="shared" si="14"/>
        <v>N/A</v>
      </c>
      <c r="G477" s="6"/>
      <c r="AA477" s="15" t="str">
        <f t="shared" si="15"/>
        <v/>
      </c>
      <c r="AB477" s="15" t="str">
        <f>IF(LEN($AA477)=0,"N",IF(LEN($AA477)&gt;1,"Error -- Availability entered in an incorrect format",IF($AA477='Control Panel'!$F$36,$AA477,IF($AA477='Control Panel'!$F$37,$AA477,IF($AA477='Control Panel'!$F$38,$AA477,IF($AA477='Control Panel'!$F$39,$AA477,IF($AA477='Control Panel'!$F$40,$AA477,IF($AA477='Control Panel'!$F$41,$AA477,"Error -- Availability entered in an incorrect format"))))))))</f>
        <v>N</v>
      </c>
    </row>
    <row r="478" spans="1:28" s="15" customFormat="1" x14ac:dyDescent="0.25">
      <c r="A478" s="7">
        <v>466</v>
      </c>
      <c r="B478" s="6"/>
      <c r="C478" s="12"/>
      <c r="D478" s="8"/>
      <c r="E478" s="12"/>
      <c r="F478" s="216" t="str">
        <f t="shared" si="14"/>
        <v>N/A</v>
      </c>
      <c r="G478" s="6"/>
      <c r="AA478" s="15" t="str">
        <f t="shared" si="15"/>
        <v/>
      </c>
      <c r="AB478" s="15" t="str">
        <f>IF(LEN($AA478)=0,"N",IF(LEN($AA478)&gt;1,"Error -- Availability entered in an incorrect format",IF($AA478='Control Panel'!$F$36,$AA478,IF($AA478='Control Panel'!$F$37,$AA478,IF($AA478='Control Panel'!$F$38,$AA478,IF($AA478='Control Panel'!$F$39,$AA478,IF($AA478='Control Panel'!$F$40,$AA478,IF($AA478='Control Panel'!$F$41,$AA478,"Error -- Availability entered in an incorrect format"))))))))</f>
        <v>N</v>
      </c>
    </row>
    <row r="479" spans="1:28" s="15" customFormat="1" x14ac:dyDescent="0.25">
      <c r="A479" s="7">
        <v>467</v>
      </c>
      <c r="B479" s="6"/>
      <c r="C479" s="12"/>
      <c r="D479" s="8"/>
      <c r="E479" s="12"/>
      <c r="F479" s="216" t="str">
        <f t="shared" si="14"/>
        <v>N/A</v>
      </c>
      <c r="G479" s="6"/>
      <c r="AA479" s="15" t="str">
        <f t="shared" si="15"/>
        <v/>
      </c>
      <c r="AB479" s="15" t="str">
        <f>IF(LEN($AA479)=0,"N",IF(LEN($AA479)&gt;1,"Error -- Availability entered in an incorrect format",IF($AA479='Control Panel'!$F$36,$AA479,IF($AA479='Control Panel'!$F$37,$AA479,IF($AA479='Control Panel'!$F$38,$AA479,IF($AA479='Control Panel'!$F$39,$AA479,IF($AA479='Control Panel'!$F$40,$AA479,IF($AA479='Control Panel'!$F$41,$AA479,"Error -- Availability entered in an incorrect format"))))))))</f>
        <v>N</v>
      </c>
    </row>
    <row r="480" spans="1:28" s="15" customFormat="1" x14ac:dyDescent="0.25">
      <c r="A480" s="7">
        <v>468</v>
      </c>
      <c r="B480" s="6"/>
      <c r="C480" s="12"/>
      <c r="D480" s="8"/>
      <c r="E480" s="12"/>
      <c r="F480" s="216" t="str">
        <f t="shared" si="14"/>
        <v>N/A</v>
      </c>
      <c r="G480" s="6"/>
      <c r="AA480" s="15" t="str">
        <f t="shared" si="15"/>
        <v/>
      </c>
      <c r="AB480" s="15" t="str">
        <f>IF(LEN($AA480)=0,"N",IF(LEN($AA480)&gt;1,"Error -- Availability entered in an incorrect format",IF($AA480='Control Panel'!$F$36,$AA480,IF($AA480='Control Panel'!$F$37,$AA480,IF($AA480='Control Panel'!$F$38,$AA480,IF($AA480='Control Panel'!$F$39,$AA480,IF($AA480='Control Panel'!$F$40,$AA480,IF($AA480='Control Panel'!$F$41,$AA480,"Error -- Availability entered in an incorrect format"))))))))</f>
        <v>N</v>
      </c>
    </row>
    <row r="481" spans="1:28" s="15" customFormat="1" x14ac:dyDescent="0.25">
      <c r="A481" s="7">
        <v>469</v>
      </c>
      <c r="B481" s="6"/>
      <c r="C481" s="12"/>
      <c r="D481" s="8"/>
      <c r="E481" s="12"/>
      <c r="F481" s="216" t="str">
        <f t="shared" si="14"/>
        <v>N/A</v>
      </c>
      <c r="G481" s="6"/>
      <c r="AA481" s="15" t="str">
        <f t="shared" si="15"/>
        <v/>
      </c>
      <c r="AB481" s="15" t="str">
        <f>IF(LEN($AA481)=0,"N",IF(LEN($AA481)&gt;1,"Error -- Availability entered in an incorrect format",IF($AA481='Control Panel'!$F$36,$AA481,IF($AA481='Control Panel'!$F$37,$AA481,IF($AA481='Control Panel'!$F$38,$AA481,IF($AA481='Control Panel'!$F$39,$AA481,IF($AA481='Control Panel'!$F$40,$AA481,IF($AA481='Control Panel'!$F$41,$AA481,"Error -- Availability entered in an incorrect format"))))))))</f>
        <v>N</v>
      </c>
    </row>
    <row r="482" spans="1:28" s="15" customFormat="1" x14ac:dyDescent="0.25">
      <c r="A482" s="7">
        <v>470</v>
      </c>
      <c r="B482" s="6"/>
      <c r="C482" s="12"/>
      <c r="D482" s="8"/>
      <c r="E482" s="12"/>
      <c r="F482" s="216" t="str">
        <f t="shared" si="14"/>
        <v>N/A</v>
      </c>
      <c r="G482" s="6"/>
      <c r="AA482" s="15" t="str">
        <f t="shared" si="15"/>
        <v/>
      </c>
      <c r="AB482" s="15" t="str">
        <f>IF(LEN($AA482)=0,"N",IF(LEN($AA482)&gt;1,"Error -- Availability entered in an incorrect format",IF($AA482='Control Panel'!$F$36,$AA482,IF($AA482='Control Panel'!$F$37,$AA482,IF($AA482='Control Panel'!$F$38,$AA482,IF($AA482='Control Panel'!$F$39,$AA482,IF($AA482='Control Panel'!$F$40,$AA482,IF($AA482='Control Panel'!$F$41,$AA482,"Error -- Availability entered in an incorrect format"))))))))</f>
        <v>N</v>
      </c>
    </row>
    <row r="483" spans="1:28" s="15" customFormat="1" x14ac:dyDescent="0.25">
      <c r="A483" s="7">
        <v>471</v>
      </c>
      <c r="B483" s="6"/>
      <c r="C483" s="12"/>
      <c r="D483" s="8"/>
      <c r="E483" s="12"/>
      <c r="F483" s="216" t="str">
        <f t="shared" si="14"/>
        <v>N/A</v>
      </c>
      <c r="G483" s="6"/>
      <c r="AA483" s="15" t="str">
        <f t="shared" si="15"/>
        <v/>
      </c>
      <c r="AB483" s="15" t="str">
        <f>IF(LEN($AA483)=0,"N",IF(LEN($AA483)&gt;1,"Error -- Availability entered in an incorrect format",IF($AA483='Control Panel'!$F$36,$AA483,IF($AA483='Control Panel'!$F$37,$AA483,IF($AA483='Control Panel'!$F$38,$AA483,IF($AA483='Control Panel'!$F$39,$AA483,IF($AA483='Control Panel'!$F$40,$AA483,IF($AA483='Control Panel'!$F$41,$AA483,"Error -- Availability entered in an incorrect format"))))))))</f>
        <v>N</v>
      </c>
    </row>
    <row r="484" spans="1:28" s="15" customFormat="1" x14ac:dyDescent="0.25">
      <c r="A484" s="7">
        <v>472</v>
      </c>
      <c r="B484" s="6"/>
      <c r="C484" s="12"/>
      <c r="D484" s="8"/>
      <c r="E484" s="12"/>
      <c r="F484" s="216" t="str">
        <f t="shared" si="14"/>
        <v>N/A</v>
      </c>
      <c r="G484" s="6"/>
      <c r="AA484" s="15" t="str">
        <f t="shared" si="15"/>
        <v/>
      </c>
      <c r="AB484" s="15" t="str">
        <f>IF(LEN($AA484)=0,"N",IF(LEN($AA484)&gt;1,"Error -- Availability entered in an incorrect format",IF($AA484='Control Panel'!$F$36,$AA484,IF($AA484='Control Panel'!$F$37,$AA484,IF($AA484='Control Panel'!$F$38,$AA484,IF($AA484='Control Panel'!$F$39,$AA484,IF($AA484='Control Panel'!$F$40,$AA484,IF($AA484='Control Panel'!$F$41,$AA484,"Error -- Availability entered in an incorrect format"))))))))</f>
        <v>N</v>
      </c>
    </row>
    <row r="485" spans="1:28" s="15" customFormat="1" x14ac:dyDescent="0.25">
      <c r="A485" s="7">
        <v>473</v>
      </c>
      <c r="B485" s="6"/>
      <c r="C485" s="12"/>
      <c r="D485" s="8"/>
      <c r="E485" s="12"/>
      <c r="F485" s="216" t="str">
        <f t="shared" si="14"/>
        <v>N/A</v>
      </c>
      <c r="G485" s="6"/>
      <c r="AA485" s="15" t="str">
        <f t="shared" si="15"/>
        <v/>
      </c>
      <c r="AB485" s="15" t="str">
        <f>IF(LEN($AA485)=0,"N",IF(LEN($AA485)&gt;1,"Error -- Availability entered in an incorrect format",IF($AA485='Control Panel'!$F$36,$AA485,IF($AA485='Control Panel'!$F$37,$AA485,IF($AA485='Control Panel'!$F$38,$AA485,IF($AA485='Control Panel'!$F$39,$AA485,IF($AA485='Control Panel'!$F$40,$AA485,IF($AA485='Control Panel'!$F$41,$AA485,"Error -- Availability entered in an incorrect format"))))))))</f>
        <v>N</v>
      </c>
    </row>
    <row r="486" spans="1:28" s="15" customFormat="1" x14ac:dyDescent="0.25">
      <c r="A486" s="7">
        <v>474</v>
      </c>
      <c r="B486" s="6"/>
      <c r="C486" s="12"/>
      <c r="D486" s="8"/>
      <c r="E486" s="12"/>
      <c r="F486" s="216" t="str">
        <f t="shared" si="14"/>
        <v>N/A</v>
      </c>
      <c r="G486" s="6"/>
      <c r="AA486" s="15" t="str">
        <f t="shared" si="15"/>
        <v/>
      </c>
      <c r="AB486" s="15" t="str">
        <f>IF(LEN($AA486)=0,"N",IF(LEN($AA486)&gt;1,"Error -- Availability entered in an incorrect format",IF($AA486='Control Panel'!$F$36,$AA486,IF($AA486='Control Panel'!$F$37,$AA486,IF($AA486='Control Panel'!$F$38,$AA486,IF($AA486='Control Panel'!$F$39,$AA486,IF($AA486='Control Panel'!$F$40,$AA486,IF($AA486='Control Panel'!$F$41,$AA486,"Error -- Availability entered in an incorrect format"))))))))</f>
        <v>N</v>
      </c>
    </row>
    <row r="487" spans="1:28" s="15" customFormat="1" x14ac:dyDescent="0.25">
      <c r="A487" s="7">
        <v>475</v>
      </c>
      <c r="B487" s="6"/>
      <c r="C487" s="12"/>
      <c r="D487" s="8"/>
      <c r="E487" s="12"/>
      <c r="F487" s="216" t="str">
        <f t="shared" si="14"/>
        <v>N/A</v>
      </c>
      <c r="G487" s="6"/>
      <c r="AA487" s="15" t="str">
        <f t="shared" si="15"/>
        <v/>
      </c>
      <c r="AB487" s="15" t="str">
        <f>IF(LEN($AA487)=0,"N",IF(LEN($AA487)&gt;1,"Error -- Availability entered in an incorrect format",IF($AA487='Control Panel'!$F$36,$AA487,IF($AA487='Control Panel'!$F$37,$AA487,IF($AA487='Control Panel'!$F$38,$AA487,IF($AA487='Control Panel'!$F$39,$AA487,IF($AA487='Control Panel'!$F$40,$AA487,IF($AA487='Control Panel'!$F$41,$AA487,"Error -- Availability entered in an incorrect format"))))))))</f>
        <v>N</v>
      </c>
    </row>
    <row r="488" spans="1:28" s="15" customFormat="1" x14ac:dyDescent="0.25">
      <c r="A488" s="7">
        <v>476</v>
      </c>
      <c r="B488" s="6"/>
      <c r="C488" s="12"/>
      <c r="D488" s="8"/>
      <c r="E488" s="12"/>
      <c r="F488" s="216" t="str">
        <f t="shared" si="14"/>
        <v>N/A</v>
      </c>
      <c r="G488" s="6"/>
      <c r="AA488" s="15" t="str">
        <f t="shared" si="15"/>
        <v/>
      </c>
      <c r="AB488" s="15" t="str">
        <f>IF(LEN($AA488)=0,"N",IF(LEN($AA488)&gt;1,"Error -- Availability entered in an incorrect format",IF($AA488='Control Panel'!$F$36,$AA488,IF($AA488='Control Panel'!$F$37,$AA488,IF($AA488='Control Panel'!$F$38,$AA488,IF($AA488='Control Panel'!$F$39,$AA488,IF($AA488='Control Panel'!$F$40,$AA488,IF($AA488='Control Panel'!$F$41,$AA488,"Error -- Availability entered in an incorrect format"))))))))</f>
        <v>N</v>
      </c>
    </row>
    <row r="489" spans="1:28" s="15" customFormat="1" x14ac:dyDescent="0.25">
      <c r="A489" s="7">
        <v>477</v>
      </c>
      <c r="B489" s="6"/>
      <c r="C489" s="12"/>
      <c r="D489" s="8"/>
      <c r="E489" s="12"/>
      <c r="F489" s="216" t="str">
        <f t="shared" si="14"/>
        <v>N/A</v>
      </c>
      <c r="G489" s="6"/>
      <c r="AA489" s="15" t="str">
        <f t="shared" si="15"/>
        <v/>
      </c>
      <c r="AB489" s="15" t="str">
        <f>IF(LEN($AA489)=0,"N",IF(LEN($AA489)&gt;1,"Error -- Availability entered in an incorrect format",IF($AA489='Control Panel'!$F$36,$AA489,IF($AA489='Control Panel'!$F$37,$AA489,IF($AA489='Control Panel'!$F$38,$AA489,IF($AA489='Control Panel'!$F$39,$AA489,IF($AA489='Control Panel'!$F$40,$AA489,IF($AA489='Control Panel'!$F$41,$AA489,"Error -- Availability entered in an incorrect format"))))))))</f>
        <v>N</v>
      </c>
    </row>
    <row r="490" spans="1:28" s="15" customFormat="1" x14ac:dyDescent="0.25">
      <c r="A490" s="7">
        <v>478</v>
      </c>
      <c r="B490" s="6"/>
      <c r="C490" s="12"/>
      <c r="D490" s="8"/>
      <c r="E490" s="12"/>
      <c r="F490" s="216" t="str">
        <f t="shared" si="14"/>
        <v>N/A</v>
      </c>
      <c r="G490" s="6"/>
      <c r="AA490" s="15" t="str">
        <f t="shared" si="15"/>
        <v/>
      </c>
      <c r="AB490" s="15" t="str">
        <f>IF(LEN($AA490)=0,"N",IF(LEN($AA490)&gt;1,"Error -- Availability entered in an incorrect format",IF($AA490='Control Panel'!$F$36,$AA490,IF($AA490='Control Panel'!$F$37,$AA490,IF($AA490='Control Panel'!$F$38,$AA490,IF($AA490='Control Panel'!$F$39,$AA490,IF($AA490='Control Panel'!$F$40,$AA490,IF($AA490='Control Panel'!$F$41,$AA490,"Error -- Availability entered in an incorrect format"))))))))</f>
        <v>N</v>
      </c>
    </row>
    <row r="491" spans="1:28" s="15" customFormat="1" x14ac:dyDescent="0.25">
      <c r="A491" s="7">
        <v>479</v>
      </c>
      <c r="B491" s="6"/>
      <c r="C491" s="12"/>
      <c r="D491" s="8"/>
      <c r="E491" s="12"/>
      <c r="F491" s="216" t="str">
        <f t="shared" si="14"/>
        <v>N/A</v>
      </c>
      <c r="G491" s="6"/>
      <c r="AA491" s="15" t="str">
        <f t="shared" si="15"/>
        <v/>
      </c>
      <c r="AB491" s="15" t="str">
        <f>IF(LEN($AA491)=0,"N",IF(LEN($AA491)&gt;1,"Error -- Availability entered in an incorrect format",IF($AA491='Control Panel'!$F$36,$AA491,IF($AA491='Control Panel'!$F$37,$AA491,IF($AA491='Control Panel'!$F$38,$AA491,IF($AA491='Control Panel'!$F$39,$AA491,IF($AA491='Control Panel'!$F$40,$AA491,IF($AA491='Control Panel'!$F$41,$AA491,"Error -- Availability entered in an incorrect format"))))))))</f>
        <v>N</v>
      </c>
    </row>
    <row r="492" spans="1:28" s="15" customFormat="1" x14ac:dyDescent="0.25">
      <c r="A492" s="7">
        <v>480</v>
      </c>
      <c r="B492" s="6"/>
      <c r="C492" s="12"/>
      <c r="D492" s="8"/>
      <c r="E492" s="12"/>
      <c r="F492" s="216" t="str">
        <f t="shared" si="14"/>
        <v>N/A</v>
      </c>
      <c r="G492" s="6"/>
      <c r="AA492" s="15" t="str">
        <f t="shared" si="15"/>
        <v/>
      </c>
      <c r="AB492" s="15" t="str">
        <f>IF(LEN($AA492)=0,"N",IF(LEN($AA492)&gt;1,"Error -- Availability entered in an incorrect format",IF($AA492='Control Panel'!$F$36,$AA492,IF($AA492='Control Panel'!$F$37,$AA492,IF($AA492='Control Panel'!$F$38,$AA492,IF($AA492='Control Panel'!$F$39,$AA492,IF($AA492='Control Panel'!$F$40,$AA492,IF($AA492='Control Panel'!$F$41,$AA492,"Error -- Availability entered in an incorrect format"))))))))</f>
        <v>N</v>
      </c>
    </row>
    <row r="493" spans="1:28" s="15" customFormat="1" x14ac:dyDescent="0.25">
      <c r="A493" s="7">
        <v>481</v>
      </c>
      <c r="B493" s="6"/>
      <c r="C493" s="12"/>
      <c r="D493" s="8"/>
      <c r="E493" s="12"/>
      <c r="F493" s="216" t="str">
        <f t="shared" si="14"/>
        <v>N/A</v>
      </c>
      <c r="G493" s="6"/>
      <c r="AA493" s="15" t="str">
        <f t="shared" si="15"/>
        <v/>
      </c>
      <c r="AB493" s="15" t="str">
        <f>IF(LEN($AA493)=0,"N",IF(LEN($AA493)&gt;1,"Error -- Availability entered in an incorrect format",IF($AA493='Control Panel'!$F$36,$AA493,IF($AA493='Control Panel'!$F$37,$AA493,IF($AA493='Control Panel'!$F$38,$AA493,IF($AA493='Control Panel'!$F$39,$AA493,IF($AA493='Control Panel'!$F$40,$AA493,IF($AA493='Control Panel'!$F$41,$AA493,"Error -- Availability entered in an incorrect format"))))))))</f>
        <v>N</v>
      </c>
    </row>
    <row r="494" spans="1:28" s="15" customFormat="1" x14ac:dyDescent="0.25">
      <c r="A494" s="7">
        <v>482</v>
      </c>
      <c r="B494" s="6"/>
      <c r="C494" s="12"/>
      <c r="D494" s="8"/>
      <c r="E494" s="12"/>
      <c r="F494" s="216" t="str">
        <f t="shared" si="14"/>
        <v>N/A</v>
      </c>
      <c r="G494" s="6"/>
      <c r="AA494" s="15" t="str">
        <f t="shared" si="15"/>
        <v/>
      </c>
      <c r="AB494" s="15" t="str">
        <f>IF(LEN($AA494)=0,"N",IF(LEN($AA494)&gt;1,"Error -- Availability entered in an incorrect format",IF($AA494='Control Panel'!$F$36,$AA494,IF($AA494='Control Panel'!$F$37,$AA494,IF($AA494='Control Panel'!$F$38,$AA494,IF($AA494='Control Panel'!$F$39,$AA494,IF($AA494='Control Panel'!$F$40,$AA494,IF($AA494='Control Panel'!$F$41,$AA494,"Error -- Availability entered in an incorrect format"))))))))</f>
        <v>N</v>
      </c>
    </row>
    <row r="495" spans="1:28" s="15" customFormat="1" x14ac:dyDescent="0.25">
      <c r="A495" s="7">
        <v>483</v>
      </c>
      <c r="B495" s="6"/>
      <c r="C495" s="12"/>
      <c r="D495" s="8"/>
      <c r="E495" s="12"/>
      <c r="F495" s="216" t="str">
        <f t="shared" si="14"/>
        <v>N/A</v>
      </c>
      <c r="G495" s="6"/>
      <c r="AA495" s="15" t="str">
        <f t="shared" si="15"/>
        <v/>
      </c>
      <c r="AB495" s="15" t="str">
        <f>IF(LEN($AA495)=0,"N",IF(LEN($AA495)&gt;1,"Error -- Availability entered in an incorrect format",IF($AA495='Control Panel'!$F$36,$AA495,IF($AA495='Control Panel'!$F$37,$AA495,IF($AA495='Control Panel'!$F$38,$AA495,IF($AA495='Control Panel'!$F$39,$AA495,IF($AA495='Control Panel'!$F$40,$AA495,IF($AA495='Control Panel'!$F$41,$AA495,"Error -- Availability entered in an incorrect format"))))))))</f>
        <v>N</v>
      </c>
    </row>
    <row r="496" spans="1:28" s="15" customFormat="1" x14ac:dyDescent="0.25">
      <c r="A496" s="7">
        <v>484</v>
      </c>
      <c r="B496" s="6"/>
      <c r="C496" s="12"/>
      <c r="D496" s="8"/>
      <c r="E496" s="12"/>
      <c r="F496" s="216" t="str">
        <f t="shared" si="14"/>
        <v>N/A</v>
      </c>
      <c r="G496" s="6"/>
      <c r="AA496" s="15" t="str">
        <f t="shared" si="15"/>
        <v/>
      </c>
      <c r="AB496" s="15" t="str">
        <f>IF(LEN($AA496)=0,"N",IF(LEN($AA496)&gt;1,"Error -- Availability entered in an incorrect format",IF($AA496='Control Panel'!$F$36,$AA496,IF($AA496='Control Panel'!$F$37,$AA496,IF($AA496='Control Panel'!$F$38,$AA496,IF($AA496='Control Panel'!$F$39,$AA496,IF($AA496='Control Panel'!$F$40,$AA496,IF($AA496='Control Panel'!$F$41,$AA496,"Error -- Availability entered in an incorrect format"))))))))</f>
        <v>N</v>
      </c>
    </row>
    <row r="497" spans="1:28" s="15" customFormat="1" x14ac:dyDescent="0.25">
      <c r="A497" s="7">
        <v>485</v>
      </c>
      <c r="B497" s="6"/>
      <c r="C497" s="12"/>
      <c r="D497" s="8"/>
      <c r="E497" s="12"/>
      <c r="F497" s="216" t="str">
        <f t="shared" si="14"/>
        <v>N/A</v>
      </c>
      <c r="G497" s="6"/>
      <c r="AA497" s="15" t="str">
        <f t="shared" si="15"/>
        <v/>
      </c>
      <c r="AB497" s="15" t="str">
        <f>IF(LEN($AA497)=0,"N",IF(LEN($AA497)&gt;1,"Error -- Availability entered in an incorrect format",IF($AA497='Control Panel'!$F$36,$AA497,IF($AA497='Control Panel'!$F$37,$AA497,IF($AA497='Control Panel'!$F$38,$AA497,IF($AA497='Control Panel'!$F$39,$AA497,IF($AA497='Control Panel'!$F$40,$AA497,IF($AA497='Control Panel'!$F$41,$AA497,"Error -- Availability entered in an incorrect format"))))))))</f>
        <v>N</v>
      </c>
    </row>
    <row r="498" spans="1:28" s="15" customFormat="1" x14ac:dyDescent="0.25">
      <c r="A498" s="7">
        <v>486</v>
      </c>
      <c r="B498" s="6"/>
      <c r="C498" s="12"/>
      <c r="D498" s="8"/>
      <c r="E498" s="12"/>
      <c r="F498" s="216" t="str">
        <f t="shared" si="14"/>
        <v>N/A</v>
      </c>
      <c r="G498" s="6"/>
      <c r="AA498" s="15" t="str">
        <f t="shared" si="15"/>
        <v/>
      </c>
      <c r="AB498" s="15" t="str">
        <f>IF(LEN($AA498)=0,"N",IF(LEN($AA498)&gt;1,"Error -- Availability entered in an incorrect format",IF($AA498='Control Panel'!$F$36,$AA498,IF($AA498='Control Panel'!$F$37,$AA498,IF($AA498='Control Panel'!$F$38,$AA498,IF($AA498='Control Panel'!$F$39,$AA498,IF($AA498='Control Panel'!$F$40,$AA498,IF($AA498='Control Panel'!$F$41,$AA498,"Error -- Availability entered in an incorrect format"))))))))</f>
        <v>N</v>
      </c>
    </row>
    <row r="499" spans="1:28" s="15" customFormat="1" x14ac:dyDescent="0.25">
      <c r="A499" s="7">
        <v>487</v>
      </c>
      <c r="B499" s="6"/>
      <c r="C499" s="12"/>
      <c r="D499" s="8"/>
      <c r="E499" s="12"/>
      <c r="F499" s="216" t="str">
        <f t="shared" si="14"/>
        <v>N/A</v>
      </c>
      <c r="G499" s="6"/>
      <c r="AA499" s="15" t="str">
        <f t="shared" si="15"/>
        <v/>
      </c>
      <c r="AB499" s="15" t="str">
        <f>IF(LEN($AA499)=0,"N",IF(LEN($AA499)&gt;1,"Error -- Availability entered in an incorrect format",IF($AA499='Control Panel'!$F$36,$AA499,IF($AA499='Control Panel'!$F$37,$AA499,IF($AA499='Control Panel'!$F$38,$AA499,IF($AA499='Control Panel'!$F$39,$AA499,IF($AA499='Control Panel'!$F$40,$AA499,IF($AA499='Control Panel'!$F$41,$AA499,"Error -- Availability entered in an incorrect format"))))))))</f>
        <v>N</v>
      </c>
    </row>
    <row r="500" spans="1:28" s="15" customFormat="1" x14ac:dyDescent="0.25">
      <c r="A500" s="7">
        <v>488</v>
      </c>
      <c r="B500" s="6"/>
      <c r="C500" s="12"/>
      <c r="D500" s="8"/>
      <c r="E500" s="12"/>
      <c r="F500" s="216" t="str">
        <f t="shared" si="14"/>
        <v>N/A</v>
      </c>
      <c r="G500" s="6"/>
      <c r="AA500" s="15" t="str">
        <f t="shared" si="15"/>
        <v/>
      </c>
      <c r="AB500" s="15" t="str">
        <f>IF(LEN($AA500)=0,"N",IF(LEN($AA500)&gt;1,"Error -- Availability entered in an incorrect format",IF($AA500='Control Panel'!$F$36,$AA500,IF($AA500='Control Panel'!$F$37,$AA500,IF($AA500='Control Panel'!$F$38,$AA500,IF($AA500='Control Panel'!$F$39,$AA500,IF($AA500='Control Panel'!$F$40,$AA500,IF($AA500='Control Panel'!$F$41,$AA500,"Error -- Availability entered in an incorrect format"))))))))</f>
        <v>N</v>
      </c>
    </row>
    <row r="501" spans="1:28" s="15" customFormat="1" x14ac:dyDescent="0.25">
      <c r="A501" s="7">
        <v>489</v>
      </c>
      <c r="B501" s="6"/>
      <c r="C501" s="12"/>
      <c r="D501" s="8"/>
      <c r="E501" s="12"/>
      <c r="F501" s="216" t="str">
        <f t="shared" si="14"/>
        <v>N/A</v>
      </c>
      <c r="G501" s="6"/>
      <c r="AA501" s="15" t="str">
        <f t="shared" si="15"/>
        <v/>
      </c>
      <c r="AB501" s="15" t="str">
        <f>IF(LEN($AA501)=0,"N",IF(LEN($AA501)&gt;1,"Error -- Availability entered in an incorrect format",IF($AA501='Control Panel'!$F$36,$AA501,IF($AA501='Control Panel'!$F$37,$AA501,IF($AA501='Control Panel'!$F$38,$AA501,IF($AA501='Control Panel'!$F$39,$AA501,IF($AA501='Control Panel'!$F$40,$AA501,IF($AA501='Control Panel'!$F$41,$AA501,"Error -- Availability entered in an incorrect format"))))))))</f>
        <v>N</v>
      </c>
    </row>
    <row r="502" spans="1:28" s="15" customFormat="1" x14ac:dyDescent="0.25">
      <c r="A502" s="7">
        <v>490</v>
      </c>
      <c r="B502" s="6"/>
      <c r="C502" s="12"/>
      <c r="D502" s="8"/>
      <c r="E502" s="12"/>
      <c r="F502" s="216" t="str">
        <f t="shared" si="14"/>
        <v>N/A</v>
      </c>
      <c r="G502" s="6"/>
      <c r="AA502" s="15" t="str">
        <f t="shared" si="15"/>
        <v/>
      </c>
      <c r="AB502" s="15" t="str">
        <f>IF(LEN($AA502)=0,"N",IF(LEN($AA502)&gt;1,"Error -- Availability entered in an incorrect format",IF($AA502='Control Panel'!$F$36,$AA502,IF($AA502='Control Panel'!$F$37,$AA502,IF($AA502='Control Panel'!$F$38,$AA502,IF($AA502='Control Panel'!$F$39,$AA502,IF($AA502='Control Panel'!$F$40,$AA502,IF($AA502='Control Panel'!$F$41,$AA502,"Error -- Availability entered in an incorrect format"))))))))</f>
        <v>N</v>
      </c>
    </row>
    <row r="503" spans="1:28" s="15" customFormat="1" x14ac:dyDescent="0.25">
      <c r="A503" s="7">
        <v>491</v>
      </c>
      <c r="B503" s="6"/>
      <c r="C503" s="12"/>
      <c r="D503" s="8"/>
      <c r="E503" s="12"/>
      <c r="F503" s="216" t="str">
        <f t="shared" si="14"/>
        <v>N/A</v>
      </c>
      <c r="G503" s="6"/>
      <c r="AA503" s="15" t="str">
        <f t="shared" si="15"/>
        <v/>
      </c>
      <c r="AB503" s="15" t="str">
        <f>IF(LEN($AA503)=0,"N",IF(LEN($AA503)&gt;1,"Error -- Availability entered in an incorrect format",IF($AA503='Control Panel'!$F$36,$AA503,IF($AA503='Control Panel'!$F$37,$AA503,IF($AA503='Control Panel'!$F$38,$AA503,IF($AA503='Control Panel'!$F$39,$AA503,IF($AA503='Control Panel'!$F$40,$AA503,IF($AA503='Control Panel'!$F$41,$AA503,"Error -- Availability entered in an incorrect format"))))))))</f>
        <v>N</v>
      </c>
    </row>
    <row r="504" spans="1:28" s="15" customFormat="1" x14ac:dyDescent="0.25">
      <c r="A504" s="7">
        <v>492</v>
      </c>
      <c r="B504" s="6"/>
      <c r="C504" s="12"/>
      <c r="D504" s="8"/>
      <c r="E504" s="12"/>
      <c r="F504" s="216" t="str">
        <f t="shared" si="14"/>
        <v>N/A</v>
      </c>
      <c r="G504" s="6"/>
      <c r="AA504" s="15" t="str">
        <f t="shared" si="15"/>
        <v/>
      </c>
      <c r="AB504" s="15" t="str">
        <f>IF(LEN($AA504)=0,"N",IF(LEN($AA504)&gt;1,"Error -- Availability entered in an incorrect format",IF($AA504='Control Panel'!$F$36,$AA504,IF($AA504='Control Panel'!$F$37,$AA504,IF($AA504='Control Panel'!$F$38,$AA504,IF($AA504='Control Panel'!$F$39,$AA504,IF($AA504='Control Panel'!$F$40,$AA504,IF($AA504='Control Panel'!$F$41,$AA504,"Error -- Availability entered in an incorrect format"))))))))</f>
        <v>N</v>
      </c>
    </row>
    <row r="505" spans="1:28" s="15" customFormat="1" x14ac:dyDescent="0.25">
      <c r="A505" s="7">
        <v>493</v>
      </c>
      <c r="B505" s="6"/>
      <c r="C505" s="12"/>
      <c r="D505" s="8"/>
      <c r="E505" s="12"/>
      <c r="F505" s="216" t="str">
        <f t="shared" si="14"/>
        <v>N/A</v>
      </c>
      <c r="G505" s="6"/>
      <c r="AA505" s="15" t="str">
        <f t="shared" si="15"/>
        <v/>
      </c>
      <c r="AB505" s="15" t="str">
        <f>IF(LEN($AA505)=0,"N",IF(LEN($AA505)&gt;1,"Error -- Availability entered in an incorrect format",IF($AA505='Control Panel'!$F$36,$AA505,IF($AA505='Control Panel'!$F$37,$AA505,IF($AA505='Control Panel'!$F$38,$AA505,IF($AA505='Control Panel'!$F$39,$AA505,IF($AA505='Control Panel'!$F$40,$AA505,IF($AA505='Control Panel'!$F$41,$AA505,"Error -- Availability entered in an incorrect format"))))))))</f>
        <v>N</v>
      </c>
    </row>
    <row r="506" spans="1:28" s="15" customFormat="1" x14ac:dyDescent="0.25">
      <c r="A506" s="7">
        <v>494</v>
      </c>
      <c r="B506" s="6"/>
      <c r="C506" s="12"/>
      <c r="D506" s="8"/>
      <c r="E506" s="12"/>
      <c r="F506" s="216" t="str">
        <f t="shared" si="14"/>
        <v>N/A</v>
      </c>
      <c r="G506" s="6"/>
      <c r="AA506" s="15" t="str">
        <f t="shared" si="15"/>
        <v/>
      </c>
      <c r="AB506" s="15" t="str">
        <f>IF(LEN($AA506)=0,"N",IF(LEN($AA506)&gt;1,"Error -- Availability entered in an incorrect format",IF($AA506='Control Panel'!$F$36,$AA506,IF($AA506='Control Panel'!$F$37,$AA506,IF($AA506='Control Panel'!$F$38,$AA506,IF($AA506='Control Panel'!$F$39,$AA506,IF($AA506='Control Panel'!$F$40,$AA506,IF($AA506='Control Panel'!$F$41,$AA506,"Error -- Availability entered in an incorrect format"))))))))</f>
        <v>N</v>
      </c>
    </row>
    <row r="507" spans="1:28" s="15" customFormat="1" x14ac:dyDescent="0.25">
      <c r="A507" s="7">
        <v>495</v>
      </c>
      <c r="B507" s="6"/>
      <c r="C507" s="12"/>
      <c r="D507" s="8"/>
      <c r="E507" s="12"/>
      <c r="F507" s="216" t="str">
        <f t="shared" si="14"/>
        <v>N/A</v>
      </c>
      <c r="G507" s="6"/>
      <c r="AA507" s="15" t="str">
        <f t="shared" si="15"/>
        <v/>
      </c>
      <c r="AB507" s="15" t="str">
        <f>IF(LEN($AA507)=0,"N",IF(LEN($AA507)&gt;1,"Error -- Availability entered in an incorrect format",IF($AA507='Control Panel'!$F$36,$AA507,IF($AA507='Control Panel'!$F$37,$AA507,IF($AA507='Control Panel'!$F$38,$AA507,IF($AA507='Control Panel'!$F$39,$AA507,IF($AA507='Control Panel'!$F$40,$AA507,IF($AA507='Control Panel'!$F$41,$AA507,"Error -- Availability entered in an incorrect format"))))))))</f>
        <v>N</v>
      </c>
    </row>
    <row r="508" spans="1:28" s="15" customFormat="1" x14ac:dyDescent="0.25">
      <c r="A508" s="7">
        <v>496</v>
      </c>
      <c r="B508" s="6"/>
      <c r="C508" s="12"/>
      <c r="D508" s="8"/>
      <c r="E508" s="12"/>
      <c r="F508" s="216" t="str">
        <f t="shared" si="14"/>
        <v>N/A</v>
      </c>
      <c r="G508" s="6"/>
      <c r="AA508" s="15" t="str">
        <f t="shared" si="15"/>
        <v/>
      </c>
      <c r="AB508" s="15" t="str">
        <f>IF(LEN($AA508)=0,"N",IF(LEN($AA508)&gt;1,"Error -- Availability entered in an incorrect format",IF($AA508='Control Panel'!$F$36,$AA508,IF($AA508='Control Panel'!$F$37,$AA508,IF($AA508='Control Panel'!$F$38,$AA508,IF($AA508='Control Panel'!$F$39,$AA508,IF($AA508='Control Panel'!$F$40,$AA508,IF($AA508='Control Panel'!$F$41,$AA508,"Error -- Availability entered in an incorrect format"))))))))</f>
        <v>N</v>
      </c>
    </row>
    <row r="509" spans="1:28" s="15" customFormat="1" x14ac:dyDescent="0.25">
      <c r="A509" s="7">
        <v>497</v>
      </c>
      <c r="B509" s="6"/>
      <c r="C509" s="12"/>
      <c r="D509" s="8"/>
      <c r="E509" s="12"/>
      <c r="F509" s="216" t="str">
        <f t="shared" si="14"/>
        <v>N/A</v>
      </c>
      <c r="G509" s="6"/>
      <c r="AA509" s="15" t="str">
        <f t="shared" si="15"/>
        <v/>
      </c>
      <c r="AB509" s="15" t="str">
        <f>IF(LEN($AA509)=0,"N",IF(LEN($AA509)&gt;1,"Error -- Availability entered in an incorrect format",IF($AA509='Control Panel'!$F$36,$AA509,IF($AA509='Control Panel'!$F$37,$AA509,IF($AA509='Control Panel'!$F$38,$AA509,IF($AA509='Control Panel'!$F$39,$AA509,IF($AA509='Control Panel'!$F$40,$AA509,IF($AA509='Control Panel'!$F$41,$AA509,"Error -- Availability entered in an incorrect format"))))))))</f>
        <v>N</v>
      </c>
    </row>
    <row r="510" spans="1:28" s="15" customFormat="1" x14ac:dyDescent="0.25">
      <c r="A510" s="7">
        <v>498</v>
      </c>
      <c r="B510" s="6"/>
      <c r="C510" s="12"/>
      <c r="D510" s="8"/>
      <c r="E510" s="12"/>
      <c r="F510" s="216" t="str">
        <f t="shared" si="14"/>
        <v>N/A</v>
      </c>
      <c r="G510" s="6"/>
      <c r="AA510" s="15" t="str">
        <f t="shared" si="15"/>
        <v/>
      </c>
      <c r="AB510" s="15" t="str">
        <f>IF(LEN($AA510)=0,"N",IF(LEN($AA510)&gt;1,"Error -- Availability entered in an incorrect format",IF($AA510='Control Panel'!$F$36,$AA510,IF($AA510='Control Panel'!$F$37,$AA510,IF($AA510='Control Panel'!$F$38,$AA510,IF($AA510='Control Panel'!$F$39,$AA510,IF($AA510='Control Panel'!$F$40,$AA510,IF($AA510='Control Panel'!$F$41,$AA510,"Error -- Availability entered in an incorrect format"))))))))</f>
        <v>N</v>
      </c>
    </row>
    <row r="511" spans="1:28" s="15" customFormat="1" x14ac:dyDescent="0.25">
      <c r="A511" s="7">
        <v>499</v>
      </c>
      <c r="B511" s="6"/>
      <c r="C511" s="12"/>
      <c r="D511" s="8"/>
      <c r="E511" s="12"/>
      <c r="F511" s="216" t="str">
        <f t="shared" si="14"/>
        <v>N/A</v>
      </c>
      <c r="G511" s="6"/>
      <c r="AA511" s="15" t="str">
        <f t="shared" si="15"/>
        <v/>
      </c>
      <c r="AB511" s="15" t="str">
        <f>IF(LEN($AA511)=0,"N",IF(LEN($AA511)&gt;1,"Error -- Availability entered in an incorrect format",IF($AA511='Control Panel'!$F$36,$AA511,IF($AA511='Control Panel'!$F$37,$AA511,IF($AA511='Control Panel'!$F$38,$AA511,IF($AA511='Control Panel'!$F$39,$AA511,IF($AA511='Control Panel'!$F$40,$AA511,IF($AA511='Control Panel'!$F$41,$AA511,"Error -- Availability entered in an incorrect format"))))))))</f>
        <v>N</v>
      </c>
    </row>
    <row r="512" spans="1:28" s="15" customFormat="1" x14ac:dyDescent="0.25">
      <c r="A512" s="7">
        <v>500</v>
      </c>
      <c r="B512" s="6"/>
      <c r="C512" s="12"/>
      <c r="D512" s="8"/>
      <c r="E512" s="12"/>
      <c r="F512" s="216" t="str">
        <f t="shared" si="14"/>
        <v>N/A</v>
      </c>
      <c r="G512" s="6"/>
      <c r="AA512" s="15" t="str">
        <f t="shared" si="15"/>
        <v/>
      </c>
      <c r="AB512" s="15" t="str">
        <f>IF(LEN($AA512)=0,"N",IF(LEN($AA512)&gt;1,"Error -- Availability entered in an incorrect format",IF($AA512='Control Panel'!$F$36,$AA512,IF($AA512='Control Panel'!$F$37,$AA512,IF($AA512='Control Panel'!$F$38,$AA512,IF($AA512='Control Panel'!$F$39,$AA512,IF($AA512='Control Panel'!$F$40,$AA512,IF($AA512='Control Panel'!$F$41,$AA512,"Error -- Availability entered in an incorrect format"))))))))</f>
        <v>N</v>
      </c>
    </row>
    <row r="513" spans="1:28" s="15" customFormat="1" x14ac:dyDescent="0.25">
      <c r="A513" s="7">
        <v>501</v>
      </c>
      <c r="B513" s="6"/>
      <c r="C513" s="12"/>
      <c r="D513" s="8"/>
      <c r="E513" s="12"/>
      <c r="F513" s="216" t="str">
        <f t="shared" si="14"/>
        <v>N/A</v>
      </c>
      <c r="G513" s="6"/>
      <c r="AA513" s="15" t="str">
        <f t="shared" si="15"/>
        <v/>
      </c>
      <c r="AB513" s="15" t="str">
        <f>IF(LEN($AA513)=0,"N",IF(LEN($AA513)&gt;1,"Error -- Availability entered in an incorrect format",IF($AA513='Control Panel'!$F$36,$AA513,IF($AA513='Control Panel'!$F$37,$AA513,IF($AA513='Control Panel'!$F$38,$AA513,IF($AA513='Control Panel'!$F$39,$AA513,IF($AA513='Control Panel'!$F$40,$AA513,IF($AA513='Control Panel'!$F$41,$AA513,"Error -- Availability entered in an incorrect format"))))))))</f>
        <v>N</v>
      </c>
    </row>
    <row r="514" spans="1:28" s="15" customFormat="1" x14ac:dyDescent="0.25">
      <c r="A514" s="7">
        <v>502</v>
      </c>
      <c r="B514" s="6"/>
      <c r="C514" s="12"/>
      <c r="D514" s="8"/>
      <c r="E514" s="12"/>
      <c r="F514" s="216" t="str">
        <f t="shared" si="14"/>
        <v>N/A</v>
      </c>
      <c r="G514" s="6"/>
      <c r="AA514" s="15" t="str">
        <f t="shared" si="15"/>
        <v/>
      </c>
      <c r="AB514" s="15" t="str">
        <f>IF(LEN($AA514)=0,"N",IF(LEN($AA514)&gt;1,"Error -- Availability entered in an incorrect format",IF($AA514='Control Panel'!$F$36,$AA514,IF($AA514='Control Panel'!$F$37,$AA514,IF($AA514='Control Panel'!$F$38,$AA514,IF($AA514='Control Panel'!$F$39,$AA514,IF($AA514='Control Panel'!$F$40,$AA514,IF($AA514='Control Panel'!$F$41,$AA514,"Error -- Availability entered in an incorrect format"))))))))</f>
        <v>N</v>
      </c>
    </row>
    <row r="515" spans="1:28" s="15" customFormat="1" x14ac:dyDescent="0.25">
      <c r="A515" s="7">
        <v>503</v>
      </c>
      <c r="B515" s="6"/>
      <c r="C515" s="12"/>
      <c r="D515" s="8"/>
      <c r="E515" s="12"/>
      <c r="F515" s="216" t="str">
        <f t="shared" si="14"/>
        <v>N/A</v>
      </c>
      <c r="G515" s="6"/>
      <c r="AA515" s="15" t="str">
        <f t="shared" si="15"/>
        <v/>
      </c>
      <c r="AB515" s="15" t="str">
        <f>IF(LEN($AA515)=0,"N",IF(LEN($AA515)&gt;1,"Error -- Availability entered in an incorrect format",IF($AA515='Control Panel'!$F$36,$AA515,IF($AA515='Control Panel'!$F$37,$AA515,IF($AA515='Control Panel'!$F$38,$AA515,IF($AA515='Control Panel'!$F$39,$AA515,IF($AA515='Control Panel'!$F$40,$AA515,IF($AA515='Control Panel'!$F$41,$AA515,"Error -- Availability entered in an incorrect format"))))))))</f>
        <v>N</v>
      </c>
    </row>
    <row r="516" spans="1:28" s="15" customFormat="1" x14ac:dyDescent="0.25">
      <c r="A516" s="7">
        <v>504</v>
      </c>
      <c r="B516" s="6"/>
      <c r="C516" s="12"/>
      <c r="D516" s="8"/>
      <c r="E516" s="12"/>
      <c r="F516" s="216" t="str">
        <f t="shared" si="14"/>
        <v>N/A</v>
      </c>
      <c r="G516" s="6"/>
      <c r="AA516" s="15" t="str">
        <f t="shared" si="15"/>
        <v/>
      </c>
      <c r="AB516" s="15" t="str">
        <f>IF(LEN($AA516)=0,"N",IF(LEN($AA516)&gt;1,"Error -- Availability entered in an incorrect format",IF($AA516='Control Panel'!$F$36,$AA516,IF($AA516='Control Panel'!$F$37,$AA516,IF($AA516='Control Panel'!$F$38,$AA516,IF($AA516='Control Panel'!$F$39,$AA516,IF($AA516='Control Panel'!$F$40,$AA516,IF($AA516='Control Panel'!$F$41,$AA516,"Error -- Availability entered in an incorrect format"))))))))</f>
        <v>N</v>
      </c>
    </row>
    <row r="517" spans="1:28" s="15" customFormat="1" x14ac:dyDescent="0.25">
      <c r="A517" s="7">
        <v>505</v>
      </c>
      <c r="B517" s="6"/>
      <c r="C517" s="12"/>
      <c r="D517" s="8"/>
      <c r="E517" s="12"/>
      <c r="F517" s="216" t="str">
        <f t="shared" si="14"/>
        <v>N/A</v>
      </c>
      <c r="G517" s="6"/>
      <c r="AA517" s="15" t="str">
        <f t="shared" si="15"/>
        <v/>
      </c>
      <c r="AB517" s="15" t="str">
        <f>IF(LEN($AA517)=0,"N",IF(LEN($AA517)&gt;1,"Error -- Availability entered in an incorrect format",IF($AA517='Control Panel'!$F$36,$AA517,IF($AA517='Control Panel'!$F$37,$AA517,IF($AA517='Control Panel'!$F$38,$AA517,IF($AA517='Control Panel'!$F$39,$AA517,IF($AA517='Control Panel'!$F$40,$AA517,IF($AA517='Control Panel'!$F$41,$AA517,"Error -- Availability entered in an incorrect format"))))))))</f>
        <v>N</v>
      </c>
    </row>
    <row r="518" spans="1:28" s="15" customFormat="1" x14ac:dyDescent="0.25">
      <c r="A518" s="7">
        <v>506</v>
      </c>
      <c r="B518" s="6"/>
      <c r="C518" s="12"/>
      <c r="D518" s="8"/>
      <c r="E518" s="12"/>
      <c r="F518" s="216" t="str">
        <f t="shared" si="14"/>
        <v>N/A</v>
      </c>
      <c r="G518" s="6"/>
      <c r="AA518" s="15" t="str">
        <f t="shared" si="15"/>
        <v/>
      </c>
      <c r="AB518" s="15" t="str">
        <f>IF(LEN($AA518)=0,"N",IF(LEN($AA518)&gt;1,"Error -- Availability entered in an incorrect format",IF($AA518='Control Panel'!$F$36,$AA518,IF($AA518='Control Panel'!$F$37,$AA518,IF($AA518='Control Panel'!$F$38,$AA518,IF($AA518='Control Panel'!$F$39,$AA518,IF($AA518='Control Panel'!$F$40,$AA518,IF($AA518='Control Panel'!$F$41,$AA518,"Error -- Availability entered in an incorrect format"))))))))</f>
        <v>N</v>
      </c>
    </row>
    <row r="519" spans="1:28" s="15" customFormat="1" x14ac:dyDescent="0.25">
      <c r="A519" s="7">
        <v>507</v>
      </c>
      <c r="B519" s="6"/>
      <c r="C519" s="12"/>
      <c r="D519" s="8"/>
      <c r="E519" s="12"/>
      <c r="F519" s="216" t="str">
        <f t="shared" si="14"/>
        <v>N/A</v>
      </c>
      <c r="G519" s="6"/>
      <c r="AA519" s="15" t="str">
        <f t="shared" si="15"/>
        <v/>
      </c>
      <c r="AB519" s="15" t="str">
        <f>IF(LEN($AA519)=0,"N",IF(LEN($AA519)&gt;1,"Error -- Availability entered in an incorrect format",IF($AA519='Control Panel'!$F$36,$AA519,IF($AA519='Control Panel'!$F$37,$AA519,IF($AA519='Control Panel'!$F$38,$AA519,IF($AA519='Control Panel'!$F$39,$AA519,IF($AA519='Control Panel'!$F$40,$AA519,IF($AA519='Control Panel'!$F$41,$AA519,"Error -- Availability entered in an incorrect format"))))))))</f>
        <v>N</v>
      </c>
    </row>
    <row r="520" spans="1:28" s="15" customFormat="1" x14ac:dyDescent="0.25">
      <c r="A520" s="7">
        <v>508</v>
      </c>
      <c r="B520" s="6"/>
      <c r="C520" s="12"/>
      <c r="D520" s="8"/>
      <c r="E520" s="12"/>
      <c r="F520" s="216" t="str">
        <f t="shared" si="14"/>
        <v>N/A</v>
      </c>
      <c r="G520" s="6"/>
      <c r="AA520" s="15" t="str">
        <f t="shared" si="15"/>
        <v/>
      </c>
      <c r="AB520" s="15" t="str">
        <f>IF(LEN($AA520)=0,"N",IF(LEN($AA520)&gt;1,"Error -- Availability entered in an incorrect format",IF($AA520='Control Panel'!$F$36,$AA520,IF($AA520='Control Panel'!$F$37,$AA520,IF($AA520='Control Panel'!$F$38,$AA520,IF($AA520='Control Panel'!$F$39,$AA520,IF($AA520='Control Panel'!$F$40,$AA520,IF($AA520='Control Panel'!$F$41,$AA520,"Error -- Availability entered in an incorrect format"))))))))</f>
        <v>N</v>
      </c>
    </row>
    <row r="521" spans="1:28" s="15" customFormat="1" x14ac:dyDescent="0.25">
      <c r="A521" s="7">
        <v>509</v>
      </c>
      <c r="B521" s="6"/>
      <c r="C521" s="12"/>
      <c r="D521" s="8"/>
      <c r="E521" s="12"/>
      <c r="F521" s="216" t="str">
        <f t="shared" si="14"/>
        <v>N/A</v>
      </c>
      <c r="G521" s="6"/>
      <c r="AA521" s="15" t="str">
        <f t="shared" si="15"/>
        <v/>
      </c>
      <c r="AB521" s="15" t="str">
        <f>IF(LEN($AA521)=0,"N",IF(LEN($AA521)&gt;1,"Error -- Availability entered in an incorrect format",IF($AA521='Control Panel'!$F$36,$AA521,IF($AA521='Control Panel'!$F$37,$AA521,IF($AA521='Control Panel'!$F$38,$AA521,IF($AA521='Control Panel'!$F$39,$AA521,IF($AA521='Control Panel'!$F$40,$AA521,IF($AA521='Control Panel'!$F$41,$AA521,"Error -- Availability entered in an incorrect format"))))))))</f>
        <v>N</v>
      </c>
    </row>
    <row r="522" spans="1:28" s="15" customFormat="1" x14ac:dyDescent="0.25">
      <c r="A522" s="7">
        <v>510</v>
      </c>
      <c r="B522" s="6"/>
      <c r="C522" s="12"/>
      <c r="D522" s="8"/>
      <c r="E522" s="12"/>
      <c r="F522" s="216" t="str">
        <f t="shared" si="14"/>
        <v>N/A</v>
      </c>
      <c r="G522" s="6"/>
      <c r="AA522" s="15" t="str">
        <f t="shared" si="15"/>
        <v/>
      </c>
      <c r="AB522" s="15" t="str">
        <f>IF(LEN($AA522)=0,"N",IF(LEN($AA522)&gt;1,"Error -- Availability entered in an incorrect format",IF($AA522='Control Panel'!$F$36,$AA522,IF($AA522='Control Panel'!$F$37,$AA522,IF($AA522='Control Panel'!$F$38,$AA522,IF($AA522='Control Panel'!$F$39,$AA522,IF($AA522='Control Panel'!$F$40,$AA522,IF($AA522='Control Panel'!$F$41,$AA522,"Error -- Availability entered in an incorrect format"))))))))</f>
        <v>N</v>
      </c>
    </row>
    <row r="523" spans="1:28" s="15" customFormat="1" x14ac:dyDescent="0.25">
      <c r="A523" s="7">
        <v>511</v>
      </c>
      <c r="B523" s="6"/>
      <c r="C523" s="12"/>
      <c r="D523" s="8"/>
      <c r="E523" s="12"/>
      <c r="F523" s="216" t="str">
        <f t="shared" si="14"/>
        <v>N/A</v>
      </c>
      <c r="G523" s="6"/>
      <c r="AA523" s="15" t="str">
        <f t="shared" si="15"/>
        <v/>
      </c>
      <c r="AB523" s="15" t="str">
        <f>IF(LEN($AA523)=0,"N",IF(LEN($AA523)&gt;1,"Error -- Availability entered in an incorrect format",IF($AA523='Control Panel'!$F$36,$AA523,IF($AA523='Control Panel'!$F$37,$AA523,IF($AA523='Control Panel'!$F$38,$AA523,IF($AA523='Control Panel'!$F$39,$AA523,IF($AA523='Control Panel'!$F$40,$AA523,IF($AA523='Control Panel'!$F$41,$AA523,"Error -- Availability entered in an incorrect format"))))))))</f>
        <v>N</v>
      </c>
    </row>
    <row r="524" spans="1:28" s="15" customFormat="1" x14ac:dyDescent="0.25">
      <c r="A524" s="7">
        <v>512</v>
      </c>
      <c r="B524" s="6"/>
      <c r="C524" s="12"/>
      <c r="D524" s="8"/>
      <c r="E524" s="12"/>
      <c r="F524" s="216" t="str">
        <f t="shared" si="14"/>
        <v>N/A</v>
      </c>
      <c r="G524" s="6"/>
      <c r="AA524" s="15" t="str">
        <f t="shared" si="15"/>
        <v/>
      </c>
      <c r="AB524" s="15" t="str">
        <f>IF(LEN($AA524)=0,"N",IF(LEN($AA524)&gt;1,"Error -- Availability entered in an incorrect format",IF($AA524='Control Panel'!$F$36,$AA524,IF($AA524='Control Panel'!$F$37,$AA524,IF($AA524='Control Panel'!$F$38,$AA524,IF($AA524='Control Panel'!$F$39,$AA524,IF($AA524='Control Panel'!$F$40,$AA524,IF($AA524='Control Panel'!$F$41,$AA524,"Error -- Availability entered in an incorrect format"))))))))</f>
        <v>N</v>
      </c>
    </row>
    <row r="525" spans="1:28" s="15" customFormat="1" x14ac:dyDescent="0.25">
      <c r="A525" s="7">
        <v>513</v>
      </c>
      <c r="B525" s="6"/>
      <c r="C525" s="12"/>
      <c r="D525" s="8"/>
      <c r="E525" s="12"/>
      <c r="F525" s="216" t="str">
        <f t="shared" si="14"/>
        <v>N/A</v>
      </c>
      <c r="G525" s="6"/>
      <c r="AA525" s="15" t="str">
        <f t="shared" si="15"/>
        <v/>
      </c>
      <c r="AB525" s="15" t="str">
        <f>IF(LEN($AA525)=0,"N",IF(LEN($AA525)&gt;1,"Error -- Availability entered in an incorrect format",IF($AA525='Control Panel'!$F$36,$AA525,IF($AA525='Control Panel'!$F$37,$AA525,IF($AA525='Control Panel'!$F$38,$AA525,IF($AA525='Control Panel'!$F$39,$AA525,IF($AA525='Control Panel'!$F$40,$AA525,IF($AA525='Control Panel'!$F$41,$AA525,"Error -- Availability entered in an incorrect format"))))))))</f>
        <v>N</v>
      </c>
    </row>
    <row r="526" spans="1:28" s="15" customFormat="1" x14ac:dyDescent="0.25">
      <c r="A526" s="7">
        <v>514</v>
      </c>
      <c r="B526" s="6"/>
      <c r="C526" s="12"/>
      <c r="D526" s="8"/>
      <c r="E526" s="12"/>
      <c r="F526" s="216" t="str">
        <f t="shared" ref="F526:F589" si="16">IF($D$10=$A$9,"N/A",$D$10)</f>
        <v>N/A</v>
      </c>
      <c r="G526" s="6"/>
      <c r="AA526" s="15" t="str">
        <f t="shared" ref="AA526:AA589" si="17">TRIM($D526)</f>
        <v/>
      </c>
      <c r="AB526" s="15" t="str">
        <f>IF(LEN($AA526)=0,"N",IF(LEN($AA526)&gt;1,"Error -- Availability entered in an incorrect format",IF($AA526='Control Panel'!$F$36,$AA526,IF($AA526='Control Panel'!$F$37,$AA526,IF($AA526='Control Panel'!$F$38,$AA526,IF($AA526='Control Panel'!$F$39,$AA526,IF($AA526='Control Panel'!$F$40,$AA526,IF($AA526='Control Panel'!$F$41,$AA526,"Error -- Availability entered in an incorrect format"))))))))</f>
        <v>N</v>
      </c>
    </row>
    <row r="527" spans="1:28" s="15" customFormat="1" x14ac:dyDescent="0.25">
      <c r="A527" s="7">
        <v>515</v>
      </c>
      <c r="B527" s="6"/>
      <c r="C527" s="12"/>
      <c r="D527" s="8"/>
      <c r="E527" s="12"/>
      <c r="F527" s="216" t="str">
        <f t="shared" si="16"/>
        <v>N/A</v>
      </c>
      <c r="G527" s="6"/>
      <c r="AA527" s="15" t="str">
        <f t="shared" si="17"/>
        <v/>
      </c>
      <c r="AB527" s="15" t="str">
        <f>IF(LEN($AA527)=0,"N",IF(LEN($AA527)&gt;1,"Error -- Availability entered in an incorrect format",IF($AA527='Control Panel'!$F$36,$AA527,IF($AA527='Control Panel'!$F$37,$AA527,IF($AA527='Control Panel'!$F$38,$AA527,IF($AA527='Control Panel'!$F$39,$AA527,IF($AA527='Control Panel'!$F$40,$AA527,IF($AA527='Control Panel'!$F$41,$AA527,"Error -- Availability entered in an incorrect format"))))))))</f>
        <v>N</v>
      </c>
    </row>
    <row r="528" spans="1:28" s="15" customFormat="1" x14ac:dyDescent="0.25">
      <c r="A528" s="7">
        <v>516</v>
      </c>
      <c r="B528" s="6"/>
      <c r="C528" s="12"/>
      <c r="D528" s="8"/>
      <c r="E528" s="12"/>
      <c r="F528" s="216" t="str">
        <f t="shared" si="16"/>
        <v>N/A</v>
      </c>
      <c r="G528" s="6"/>
      <c r="AA528" s="15" t="str">
        <f t="shared" si="17"/>
        <v/>
      </c>
      <c r="AB528" s="15" t="str">
        <f>IF(LEN($AA528)=0,"N",IF(LEN($AA528)&gt;1,"Error -- Availability entered in an incorrect format",IF($AA528='Control Panel'!$F$36,$AA528,IF($AA528='Control Panel'!$F$37,$AA528,IF($AA528='Control Panel'!$F$38,$AA528,IF($AA528='Control Panel'!$F$39,$AA528,IF($AA528='Control Panel'!$F$40,$AA528,IF($AA528='Control Panel'!$F$41,$AA528,"Error -- Availability entered in an incorrect format"))))))))</f>
        <v>N</v>
      </c>
    </row>
    <row r="529" spans="1:28" s="15" customFormat="1" x14ac:dyDescent="0.25">
      <c r="A529" s="7">
        <v>517</v>
      </c>
      <c r="B529" s="6"/>
      <c r="C529" s="12"/>
      <c r="D529" s="8"/>
      <c r="E529" s="12"/>
      <c r="F529" s="216" t="str">
        <f t="shared" si="16"/>
        <v>N/A</v>
      </c>
      <c r="G529" s="6"/>
      <c r="AA529" s="15" t="str">
        <f t="shared" si="17"/>
        <v/>
      </c>
      <c r="AB529" s="15" t="str">
        <f>IF(LEN($AA529)=0,"N",IF(LEN($AA529)&gt;1,"Error -- Availability entered in an incorrect format",IF($AA529='Control Panel'!$F$36,$AA529,IF($AA529='Control Panel'!$F$37,$AA529,IF($AA529='Control Panel'!$F$38,$AA529,IF($AA529='Control Panel'!$F$39,$AA529,IF($AA529='Control Panel'!$F$40,$AA529,IF($AA529='Control Panel'!$F$41,$AA529,"Error -- Availability entered in an incorrect format"))))))))</f>
        <v>N</v>
      </c>
    </row>
    <row r="530" spans="1:28" s="15" customFormat="1" x14ac:dyDescent="0.25">
      <c r="A530" s="7">
        <v>518</v>
      </c>
      <c r="B530" s="6"/>
      <c r="C530" s="12"/>
      <c r="D530" s="8"/>
      <c r="E530" s="12"/>
      <c r="F530" s="216" t="str">
        <f t="shared" si="16"/>
        <v>N/A</v>
      </c>
      <c r="G530" s="6"/>
      <c r="AA530" s="15" t="str">
        <f t="shared" si="17"/>
        <v/>
      </c>
      <c r="AB530" s="15" t="str">
        <f>IF(LEN($AA530)=0,"N",IF(LEN($AA530)&gt;1,"Error -- Availability entered in an incorrect format",IF($AA530='Control Panel'!$F$36,$AA530,IF($AA530='Control Panel'!$F$37,$AA530,IF($AA530='Control Panel'!$F$38,$AA530,IF($AA530='Control Panel'!$F$39,$AA530,IF($AA530='Control Panel'!$F$40,$AA530,IF($AA530='Control Panel'!$F$41,$AA530,"Error -- Availability entered in an incorrect format"))))))))</f>
        <v>N</v>
      </c>
    </row>
    <row r="531" spans="1:28" s="15" customFormat="1" x14ac:dyDescent="0.25">
      <c r="A531" s="7">
        <v>519</v>
      </c>
      <c r="B531" s="6"/>
      <c r="C531" s="12"/>
      <c r="D531" s="8"/>
      <c r="E531" s="12"/>
      <c r="F531" s="216" t="str">
        <f t="shared" si="16"/>
        <v>N/A</v>
      </c>
      <c r="G531" s="6"/>
      <c r="AA531" s="15" t="str">
        <f t="shared" si="17"/>
        <v/>
      </c>
      <c r="AB531" s="15" t="str">
        <f>IF(LEN($AA531)=0,"N",IF(LEN($AA531)&gt;1,"Error -- Availability entered in an incorrect format",IF($AA531='Control Panel'!$F$36,$AA531,IF($AA531='Control Panel'!$F$37,$AA531,IF($AA531='Control Panel'!$F$38,$AA531,IF($AA531='Control Panel'!$F$39,$AA531,IF($AA531='Control Panel'!$F$40,$AA531,IF($AA531='Control Panel'!$F$41,$AA531,"Error -- Availability entered in an incorrect format"))))))))</f>
        <v>N</v>
      </c>
    </row>
    <row r="532" spans="1:28" s="15" customFormat="1" x14ac:dyDescent="0.25">
      <c r="A532" s="7">
        <v>520</v>
      </c>
      <c r="B532" s="6"/>
      <c r="C532" s="12"/>
      <c r="D532" s="8"/>
      <c r="E532" s="12"/>
      <c r="F532" s="216" t="str">
        <f t="shared" si="16"/>
        <v>N/A</v>
      </c>
      <c r="G532" s="6"/>
      <c r="AA532" s="15" t="str">
        <f t="shared" si="17"/>
        <v/>
      </c>
      <c r="AB532" s="15" t="str">
        <f>IF(LEN($AA532)=0,"N",IF(LEN($AA532)&gt;1,"Error -- Availability entered in an incorrect format",IF($AA532='Control Panel'!$F$36,$AA532,IF($AA532='Control Panel'!$F$37,$AA532,IF($AA532='Control Panel'!$F$38,$AA532,IF($AA532='Control Panel'!$F$39,$AA532,IF($AA532='Control Panel'!$F$40,$AA532,IF($AA532='Control Panel'!$F$41,$AA532,"Error -- Availability entered in an incorrect format"))))))))</f>
        <v>N</v>
      </c>
    </row>
    <row r="533" spans="1:28" s="15" customFormat="1" x14ac:dyDescent="0.25">
      <c r="A533" s="7">
        <v>521</v>
      </c>
      <c r="B533" s="6"/>
      <c r="C533" s="12"/>
      <c r="D533" s="8"/>
      <c r="E533" s="12"/>
      <c r="F533" s="216" t="str">
        <f t="shared" si="16"/>
        <v>N/A</v>
      </c>
      <c r="G533" s="6"/>
      <c r="AA533" s="15" t="str">
        <f t="shared" si="17"/>
        <v/>
      </c>
      <c r="AB533" s="15" t="str">
        <f>IF(LEN($AA533)=0,"N",IF(LEN($AA533)&gt;1,"Error -- Availability entered in an incorrect format",IF($AA533='Control Panel'!$F$36,$AA533,IF($AA533='Control Panel'!$F$37,$AA533,IF($AA533='Control Panel'!$F$38,$AA533,IF($AA533='Control Panel'!$F$39,$AA533,IF($AA533='Control Panel'!$F$40,$AA533,IF($AA533='Control Panel'!$F$41,$AA533,"Error -- Availability entered in an incorrect format"))))))))</f>
        <v>N</v>
      </c>
    </row>
    <row r="534" spans="1:28" s="15" customFormat="1" x14ac:dyDescent="0.25">
      <c r="A534" s="7">
        <v>522</v>
      </c>
      <c r="B534" s="6"/>
      <c r="C534" s="12"/>
      <c r="D534" s="8"/>
      <c r="E534" s="12"/>
      <c r="F534" s="216" t="str">
        <f t="shared" si="16"/>
        <v>N/A</v>
      </c>
      <c r="G534" s="6"/>
      <c r="AA534" s="15" t="str">
        <f t="shared" si="17"/>
        <v/>
      </c>
      <c r="AB534" s="15" t="str">
        <f>IF(LEN($AA534)=0,"N",IF(LEN($AA534)&gt;1,"Error -- Availability entered in an incorrect format",IF($AA534='Control Panel'!$F$36,$AA534,IF($AA534='Control Panel'!$F$37,$AA534,IF($AA534='Control Panel'!$F$38,$AA534,IF($AA534='Control Panel'!$F$39,$AA534,IF($AA534='Control Panel'!$F$40,$AA534,IF($AA534='Control Panel'!$F$41,$AA534,"Error -- Availability entered in an incorrect format"))))))))</f>
        <v>N</v>
      </c>
    </row>
    <row r="535" spans="1:28" s="15" customFormat="1" x14ac:dyDescent="0.25">
      <c r="A535" s="7">
        <v>523</v>
      </c>
      <c r="B535" s="6"/>
      <c r="C535" s="12"/>
      <c r="D535" s="8"/>
      <c r="E535" s="12"/>
      <c r="F535" s="216" t="str">
        <f t="shared" si="16"/>
        <v>N/A</v>
      </c>
      <c r="G535" s="6"/>
      <c r="AA535" s="15" t="str">
        <f t="shared" si="17"/>
        <v/>
      </c>
      <c r="AB535" s="15" t="str">
        <f>IF(LEN($AA535)=0,"N",IF(LEN($AA535)&gt;1,"Error -- Availability entered in an incorrect format",IF($AA535='Control Panel'!$F$36,$AA535,IF($AA535='Control Panel'!$F$37,$AA535,IF($AA535='Control Panel'!$F$38,$AA535,IF($AA535='Control Panel'!$F$39,$AA535,IF($AA535='Control Panel'!$F$40,$AA535,IF($AA535='Control Panel'!$F$41,$AA535,"Error -- Availability entered in an incorrect format"))))))))</f>
        <v>N</v>
      </c>
    </row>
    <row r="536" spans="1:28" s="15" customFormat="1" x14ac:dyDescent="0.25">
      <c r="A536" s="7">
        <v>524</v>
      </c>
      <c r="B536" s="6"/>
      <c r="C536" s="12"/>
      <c r="D536" s="8"/>
      <c r="E536" s="12"/>
      <c r="F536" s="216" t="str">
        <f t="shared" si="16"/>
        <v>N/A</v>
      </c>
      <c r="G536" s="6"/>
      <c r="AA536" s="15" t="str">
        <f t="shared" si="17"/>
        <v/>
      </c>
      <c r="AB536" s="15" t="str">
        <f>IF(LEN($AA536)=0,"N",IF(LEN($AA536)&gt;1,"Error -- Availability entered in an incorrect format",IF($AA536='Control Panel'!$F$36,$AA536,IF($AA536='Control Panel'!$F$37,$AA536,IF($AA536='Control Panel'!$F$38,$AA536,IF($AA536='Control Panel'!$F$39,$AA536,IF($AA536='Control Panel'!$F$40,$AA536,IF($AA536='Control Panel'!$F$41,$AA536,"Error -- Availability entered in an incorrect format"))))))))</f>
        <v>N</v>
      </c>
    </row>
    <row r="537" spans="1:28" s="15" customFormat="1" x14ac:dyDescent="0.25">
      <c r="A537" s="7">
        <v>525</v>
      </c>
      <c r="B537" s="6"/>
      <c r="C537" s="12"/>
      <c r="D537" s="8"/>
      <c r="E537" s="12"/>
      <c r="F537" s="216" t="str">
        <f t="shared" si="16"/>
        <v>N/A</v>
      </c>
      <c r="G537" s="6"/>
      <c r="AA537" s="15" t="str">
        <f t="shared" si="17"/>
        <v/>
      </c>
      <c r="AB537" s="15" t="str">
        <f>IF(LEN($AA537)=0,"N",IF(LEN($AA537)&gt;1,"Error -- Availability entered in an incorrect format",IF($AA537='Control Panel'!$F$36,$AA537,IF($AA537='Control Panel'!$F$37,$AA537,IF($AA537='Control Panel'!$F$38,$AA537,IF($AA537='Control Panel'!$F$39,$AA537,IF($AA537='Control Panel'!$F$40,$AA537,IF($AA537='Control Panel'!$F$41,$AA537,"Error -- Availability entered in an incorrect format"))))))))</f>
        <v>N</v>
      </c>
    </row>
    <row r="538" spans="1:28" s="15" customFormat="1" x14ac:dyDescent="0.25">
      <c r="A538" s="7">
        <v>526</v>
      </c>
      <c r="B538" s="6"/>
      <c r="C538" s="12"/>
      <c r="D538" s="8"/>
      <c r="E538" s="12"/>
      <c r="F538" s="216" t="str">
        <f t="shared" si="16"/>
        <v>N/A</v>
      </c>
      <c r="G538" s="6"/>
      <c r="AA538" s="15" t="str">
        <f t="shared" si="17"/>
        <v/>
      </c>
      <c r="AB538" s="15" t="str">
        <f>IF(LEN($AA538)=0,"N",IF(LEN($AA538)&gt;1,"Error -- Availability entered in an incorrect format",IF($AA538='Control Panel'!$F$36,$AA538,IF($AA538='Control Panel'!$F$37,$AA538,IF($AA538='Control Panel'!$F$38,$AA538,IF($AA538='Control Panel'!$F$39,$AA538,IF($AA538='Control Panel'!$F$40,$AA538,IF($AA538='Control Panel'!$F$41,$AA538,"Error -- Availability entered in an incorrect format"))))))))</f>
        <v>N</v>
      </c>
    </row>
    <row r="539" spans="1:28" s="15" customFormat="1" x14ac:dyDescent="0.25">
      <c r="A539" s="7">
        <v>527</v>
      </c>
      <c r="B539" s="6"/>
      <c r="C539" s="12"/>
      <c r="D539" s="8"/>
      <c r="E539" s="12"/>
      <c r="F539" s="216" t="str">
        <f t="shared" si="16"/>
        <v>N/A</v>
      </c>
      <c r="G539" s="6"/>
      <c r="AA539" s="15" t="str">
        <f t="shared" si="17"/>
        <v/>
      </c>
      <c r="AB539" s="15" t="str">
        <f>IF(LEN($AA539)=0,"N",IF(LEN($AA539)&gt;1,"Error -- Availability entered in an incorrect format",IF($AA539='Control Panel'!$F$36,$AA539,IF($AA539='Control Panel'!$F$37,$AA539,IF($AA539='Control Panel'!$F$38,$AA539,IF($AA539='Control Panel'!$F$39,$AA539,IF($AA539='Control Panel'!$F$40,$AA539,IF($AA539='Control Panel'!$F$41,$AA539,"Error -- Availability entered in an incorrect format"))))))))</f>
        <v>N</v>
      </c>
    </row>
    <row r="540" spans="1:28" s="15" customFormat="1" x14ac:dyDescent="0.25">
      <c r="A540" s="7">
        <v>528</v>
      </c>
      <c r="B540" s="6"/>
      <c r="C540" s="12"/>
      <c r="D540" s="8"/>
      <c r="E540" s="12"/>
      <c r="F540" s="216" t="str">
        <f t="shared" si="16"/>
        <v>N/A</v>
      </c>
      <c r="G540" s="6"/>
      <c r="AA540" s="15" t="str">
        <f t="shared" si="17"/>
        <v/>
      </c>
      <c r="AB540" s="15" t="str">
        <f>IF(LEN($AA540)=0,"N",IF(LEN($AA540)&gt;1,"Error -- Availability entered in an incorrect format",IF($AA540='Control Panel'!$F$36,$AA540,IF($AA540='Control Panel'!$F$37,$AA540,IF($AA540='Control Panel'!$F$38,$AA540,IF($AA540='Control Panel'!$F$39,$AA540,IF($AA540='Control Panel'!$F$40,$AA540,IF($AA540='Control Panel'!$F$41,$AA540,"Error -- Availability entered in an incorrect format"))))))))</f>
        <v>N</v>
      </c>
    </row>
    <row r="541" spans="1:28" s="15" customFormat="1" x14ac:dyDescent="0.25">
      <c r="A541" s="7">
        <v>529</v>
      </c>
      <c r="B541" s="6"/>
      <c r="C541" s="12"/>
      <c r="D541" s="8"/>
      <c r="E541" s="12"/>
      <c r="F541" s="216" t="str">
        <f t="shared" si="16"/>
        <v>N/A</v>
      </c>
      <c r="G541" s="6"/>
      <c r="AA541" s="15" t="str">
        <f t="shared" si="17"/>
        <v/>
      </c>
      <c r="AB541" s="15" t="str">
        <f>IF(LEN($AA541)=0,"N",IF(LEN($AA541)&gt;1,"Error -- Availability entered in an incorrect format",IF($AA541='Control Panel'!$F$36,$AA541,IF($AA541='Control Panel'!$F$37,$AA541,IF($AA541='Control Panel'!$F$38,$AA541,IF($AA541='Control Panel'!$F$39,$AA541,IF($AA541='Control Panel'!$F$40,$AA541,IF($AA541='Control Panel'!$F$41,$AA541,"Error -- Availability entered in an incorrect format"))))))))</f>
        <v>N</v>
      </c>
    </row>
    <row r="542" spans="1:28" s="15" customFormat="1" x14ac:dyDescent="0.25">
      <c r="A542" s="7">
        <v>530</v>
      </c>
      <c r="B542" s="6"/>
      <c r="C542" s="12"/>
      <c r="D542" s="8"/>
      <c r="E542" s="12"/>
      <c r="F542" s="216" t="str">
        <f t="shared" si="16"/>
        <v>N/A</v>
      </c>
      <c r="G542" s="6"/>
      <c r="AA542" s="15" t="str">
        <f t="shared" si="17"/>
        <v/>
      </c>
      <c r="AB542" s="15" t="str">
        <f>IF(LEN($AA542)=0,"N",IF(LEN($AA542)&gt;1,"Error -- Availability entered in an incorrect format",IF($AA542='Control Panel'!$F$36,$AA542,IF($AA542='Control Panel'!$F$37,$AA542,IF($AA542='Control Panel'!$F$38,$AA542,IF($AA542='Control Panel'!$F$39,$AA542,IF($AA542='Control Panel'!$F$40,$AA542,IF($AA542='Control Panel'!$F$41,$AA542,"Error -- Availability entered in an incorrect format"))))))))</f>
        <v>N</v>
      </c>
    </row>
    <row r="543" spans="1:28" s="15" customFormat="1" x14ac:dyDescent="0.25">
      <c r="A543" s="7">
        <v>531</v>
      </c>
      <c r="B543" s="6"/>
      <c r="C543" s="12"/>
      <c r="D543" s="8"/>
      <c r="E543" s="12"/>
      <c r="F543" s="216" t="str">
        <f t="shared" si="16"/>
        <v>N/A</v>
      </c>
      <c r="G543" s="6"/>
      <c r="AA543" s="15" t="str">
        <f t="shared" si="17"/>
        <v/>
      </c>
      <c r="AB543" s="15" t="str">
        <f>IF(LEN($AA543)=0,"N",IF(LEN($AA543)&gt;1,"Error -- Availability entered in an incorrect format",IF($AA543='Control Panel'!$F$36,$AA543,IF($AA543='Control Panel'!$F$37,$AA543,IF($AA543='Control Panel'!$F$38,$AA543,IF($AA543='Control Panel'!$F$39,$AA543,IF($AA543='Control Panel'!$F$40,$AA543,IF($AA543='Control Panel'!$F$41,$AA543,"Error -- Availability entered in an incorrect format"))))))))</f>
        <v>N</v>
      </c>
    </row>
    <row r="544" spans="1:28" s="15" customFormat="1" x14ac:dyDescent="0.25">
      <c r="A544" s="7">
        <v>532</v>
      </c>
      <c r="B544" s="6"/>
      <c r="C544" s="12"/>
      <c r="D544" s="8"/>
      <c r="E544" s="12"/>
      <c r="F544" s="216" t="str">
        <f t="shared" si="16"/>
        <v>N/A</v>
      </c>
      <c r="G544" s="6"/>
      <c r="AA544" s="15" t="str">
        <f t="shared" si="17"/>
        <v/>
      </c>
      <c r="AB544" s="15" t="str">
        <f>IF(LEN($AA544)=0,"N",IF(LEN($AA544)&gt;1,"Error -- Availability entered in an incorrect format",IF($AA544='Control Panel'!$F$36,$AA544,IF($AA544='Control Panel'!$F$37,$AA544,IF($AA544='Control Panel'!$F$38,$AA544,IF($AA544='Control Panel'!$F$39,$AA544,IF($AA544='Control Panel'!$F$40,$AA544,IF($AA544='Control Panel'!$F$41,$AA544,"Error -- Availability entered in an incorrect format"))))))))</f>
        <v>N</v>
      </c>
    </row>
    <row r="545" spans="1:28" s="15" customFormat="1" x14ac:dyDescent="0.25">
      <c r="A545" s="7">
        <v>533</v>
      </c>
      <c r="B545" s="6"/>
      <c r="C545" s="12"/>
      <c r="D545" s="8"/>
      <c r="E545" s="12"/>
      <c r="F545" s="216" t="str">
        <f t="shared" si="16"/>
        <v>N/A</v>
      </c>
      <c r="G545" s="6"/>
      <c r="AA545" s="15" t="str">
        <f t="shared" si="17"/>
        <v/>
      </c>
      <c r="AB545" s="15" t="str">
        <f>IF(LEN($AA545)=0,"N",IF(LEN($AA545)&gt;1,"Error -- Availability entered in an incorrect format",IF($AA545='Control Panel'!$F$36,$AA545,IF($AA545='Control Panel'!$F$37,$AA545,IF($AA545='Control Panel'!$F$38,$AA545,IF($AA545='Control Panel'!$F$39,$AA545,IF($AA545='Control Panel'!$F$40,$AA545,IF($AA545='Control Panel'!$F$41,$AA545,"Error -- Availability entered in an incorrect format"))))))))</f>
        <v>N</v>
      </c>
    </row>
    <row r="546" spans="1:28" s="15" customFormat="1" x14ac:dyDescent="0.25">
      <c r="A546" s="7">
        <v>534</v>
      </c>
      <c r="B546" s="6"/>
      <c r="C546" s="12"/>
      <c r="D546" s="8"/>
      <c r="E546" s="12"/>
      <c r="F546" s="216" t="str">
        <f t="shared" si="16"/>
        <v>N/A</v>
      </c>
      <c r="G546" s="6"/>
      <c r="AA546" s="15" t="str">
        <f t="shared" si="17"/>
        <v/>
      </c>
      <c r="AB546" s="15" t="str">
        <f>IF(LEN($AA546)=0,"N",IF(LEN($AA546)&gt;1,"Error -- Availability entered in an incorrect format",IF($AA546='Control Panel'!$F$36,$AA546,IF($AA546='Control Panel'!$F$37,$AA546,IF($AA546='Control Panel'!$F$38,$AA546,IF($AA546='Control Panel'!$F$39,$AA546,IF($AA546='Control Panel'!$F$40,$AA546,IF($AA546='Control Panel'!$F$41,$AA546,"Error -- Availability entered in an incorrect format"))))))))</f>
        <v>N</v>
      </c>
    </row>
    <row r="547" spans="1:28" s="15" customFormat="1" x14ac:dyDescent="0.25">
      <c r="A547" s="7">
        <v>535</v>
      </c>
      <c r="B547" s="6"/>
      <c r="C547" s="12"/>
      <c r="D547" s="8"/>
      <c r="E547" s="12"/>
      <c r="F547" s="216" t="str">
        <f t="shared" si="16"/>
        <v>N/A</v>
      </c>
      <c r="G547" s="6"/>
      <c r="AA547" s="15" t="str">
        <f t="shared" si="17"/>
        <v/>
      </c>
      <c r="AB547" s="15" t="str">
        <f>IF(LEN($AA547)=0,"N",IF(LEN($AA547)&gt;1,"Error -- Availability entered in an incorrect format",IF($AA547='Control Panel'!$F$36,$AA547,IF($AA547='Control Panel'!$F$37,$AA547,IF($AA547='Control Panel'!$F$38,$AA547,IF($AA547='Control Panel'!$F$39,$AA547,IF($AA547='Control Panel'!$F$40,$AA547,IF($AA547='Control Panel'!$F$41,$AA547,"Error -- Availability entered in an incorrect format"))))))))</f>
        <v>N</v>
      </c>
    </row>
    <row r="548" spans="1:28" s="15" customFormat="1" x14ac:dyDescent="0.25">
      <c r="A548" s="7">
        <v>536</v>
      </c>
      <c r="B548" s="6"/>
      <c r="C548" s="12"/>
      <c r="D548" s="8"/>
      <c r="E548" s="12"/>
      <c r="F548" s="216" t="str">
        <f t="shared" si="16"/>
        <v>N/A</v>
      </c>
      <c r="G548" s="6"/>
      <c r="AA548" s="15" t="str">
        <f t="shared" si="17"/>
        <v/>
      </c>
      <c r="AB548" s="15" t="str">
        <f>IF(LEN($AA548)=0,"N",IF(LEN($AA548)&gt;1,"Error -- Availability entered in an incorrect format",IF($AA548='Control Panel'!$F$36,$AA548,IF($AA548='Control Panel'!$F$37,$AA548,IF($AA548='Control Panel'!$F$38,$AA548,IF($AA548='Control Panel'!$F$39,$AA548,IF($AA548='Control Panel'!$F$40,$AA548,IF($AA548='Control Panel'!$F$41,$AA548,"Error -- Availability entered in an incorrect format"))))))))</f>
        <v>N</v>
      </c>
    </row>
    <row r="549" spans="1:28" s="15" customFormat="1" x14ac:dyDescent="0.25">
      <c r="A549" s="7">
        <v>537</v>
      </c>
      <c r="B549" s="6"/>
      <c r="C549" s="12"/>
      <c r="D549" s="8"/>
      <c r="E549" s="12"/>
      <c r="F549" s="216" t="str">
        <f t="shared" si="16"/>
        <v>N/A</v>
      </c>
      <c r="G549" s="6"/>
      <c r="AA549" s="15" t="str">
        <f t="shared" si="17"/>
        <v/>
      </c>
      <c r="AB549" s="15" t="str">
        <f>IF(LEN($AA549)=0,"N",IF(LEN($AA549)&gt;1,"Error -- Availability entered in an incorrect format",IF($AA549='Control Panel'!$F$36,$AA549,IF($AA549='Control Panel'!$F$37,$AA549,IF($AA549='Control Panel'!$F$38,$AA549,IF($AA549='Control Panel'!$F$39,$AA549,IF($AA549='Control Panel'!$F$40,$AA549,IF($AA549='Control Panel'!$F$41,$AA549,"Error -- Availability entered in an incorrect format"))))))))</f>
        <v>N</v>
      </c>
    </row>
    <row r="550" spans="1:28" s="15" customFormat="1" x14ac:dyDescent="0.25">
      <c r="A550" s="7">
        <v>538</v>
      </c>
      <c r="B550" s="6"/>
      <c r="C550" s="12"/>
      <c r="D550" s="8"/>
      <c r="E550" s="12"/>
      <c r="F550" s="216" t="str">
        <f t="shared" si="16"/>
        <v>N/A</v>
      </c>
      <c r="G550" s="6"/>
      <c r="AA550" s="15" t="str">
        <f t="shared" si="17"/>
        <v/>
      </c>
      <c r="AB550" s="15" t="str">
        <f>IF(LEN($AA550)=0,"N",IF(LEN($AA550)&gt;1,"Error -- Availability entered in an incorrect format",IF($AA550='Control Panel'!$F$36,$AA550,IF($AA550='Control Panel'!$F$37,$AA550,IF($AA550='Control Panel'!$F$38,$AA550,IF($AA550='Control Panel'!$F$39,$AA550,IF($AA550='Control Panel'!$F$40,$AA550,IF($AA550='Control Panel'!$F$41,$AA550,"Error -- Availability entered in an incorrect format"))))))))</f>
        <v>N</v>
      </c>
    </row>
    <row r="551" spans="1:28" s="15" customFormat="1" x14ac:dyDescent="0.25">
      <c r="A551" s="7">
        <v>539</v>
      </c>
      <c r="B551" s="6"/>
      <c r="C551" s="12"/>
      <c r="D551" s="8"/>
      <c r="E551" s="12"/>
      <c r="F551" s="216" t="str">
        <f t="shared" si="16"/>
        <v>N/A</v>
      </c>
      <c r="G551" s="6"/>
      <c r="AA551" s="15" t="str">
        <f t="shared" si="17"/>
        <v/>
      </c>
      <c r="AB551" s="15" t="str">
        <f>IF(LEN($AA551)=0,"N",IF(LEN($AA551)&gt;1,"Error -- Availability entered in an incorrect format",IF($AA551='Control Panel'!$F$36,$AA551,IF($AA551='Control Panel'!$F$37,$AA551,IF($AA551='Control Panel'!$F$38,$AA551,IF($AA551='Control Panel'!$F$39,$AA551,IF($AA551='Control Panel'!$F$40,$AA551,IF($AA551='Control Panel'!$F$41,$AA551,"Error -- Availability entered in an incorrect format"))))))))</f>
        <v>N</v>
      </c>
    </row>
    <row r="552" spans="1:28" s="15" customFormat="1" x14ac:dyDescent="0.25">
      <c r="A552" s="7">
        <v>540</v>
      </c>
      <c r="B552" s="6"/>
      <c r="C552" s="12"/>
      <c r="D552" s="8"/>
      <c r="E552" s="12"/>
      <c r="F552" s="216" t="str">
        <f t="shared" si="16"/>
        <v>N/A</v>
      </c>
      <c r="G552" s="6"/>
      <c r="AA552" s="15" t="str">
        <f t="shared" si="17"/>
        <v/>
      </c>
      <c r="AB552" s="15" t="str">
        <f>IF(LEN($AA552)=0,"N",IF(LEN($AA552)&gt;1,"Error -- Availability entered in an incorrect format",IF($AA552='Control Panel'!$F$36,$AA552,IF($AA552='Control Panel'!$F$37,$AA552,IF($AA552='Control Panel'!$F$38,$AA552,IF($AA552='Control Panel'!$F$39,$AA552,IF($AA552='Control Panel'!$F$40,$AA552,IF($AA552='Control Panel'!$F$41,$AA552,"Error -- Availability entered in an incorrect format"))))))))</f>
        <v>N</v>
      </c>
    </row>
    <row r="553" spans="1:28" s="15" customFormat="1" x14ac:dyDescent="0.25">
      <c r="A553" s="7">
        <v>541</v>
      </c>
      <c r="B553" s="6"/>
      <c r="C553" s="12"/>
      <c r="D553" s="8"/>
      <c r="E553" s="12"/>
      <c r="F553" s="216" t="str">
        <f t="shared" si="16"/>
        <v>N/A</v>
      </c>
      <c r="G553" s="6"/>
      <c r="AA553" s="15" t="str">
        <f t="shared" si="17"/>
        <v/>
      </c>
      <c r="AB553" s="15" t="str">
        <f>IF(LEN($AA553)=0,"N",IF(LEN($AA553)&gt;1,"Error -- Availability entered in an incorrect format",IF($AA553='Control Panel'!$F$36,$AA553,IF($AA553='Control Panel'!$F$37,$AA553,IF($AA553='Control Panel'!$F$38,$AA553,IF($AA553='Control Panel'!$F$39,$AA553,IF($AA553='Control Panel'!$F$40,$AA553,IF($AA553='Control Panel'!$F$41,$AA553,"Error -- Availability entered in an incorrect format"))))))))</f>
        <v>N</v>
      </c>
    </row>
    <row r="554" spans="1:28" s="15" customFormat="1" x14ac:dyDescent="0.25">
      <c r="A554" s="7">
        <v>542</v>
      </c>
      <c r="B554" s="6"/>
      <c r="C554" s="12"/>
      <c r="D554" s="8"/>
      <c r="E554" s="12"/>
      <c r="F554" s="216" t="str">
        <f t="shared" si="16"/>
        <v>N/A</v>
      </c>
      <c r="G554" s="6"/>
      <c r="AA554" s="15" t="str">
        <f t="shared" si="17"/>
        <v/>
      </c>
      <c r="AB554" s="15" t="str">
        <f>IF(LEN($AA554)=0,"N",IF(LEN($AA554)&gt;1,"Error -- Availability entered in an incorrect format",IF($AA554='Control Panel'!$F$36,$AA554,IF($AA554='Control Panel'!$F$37,$AA554,IF($AA554='Control Panel'!$F$38,$AA554,IF($AA554='Control Panel'!$F$39,$AA554,IF($AA554='Control Panel'!$F$40,$AA554,IF($AA554='Control Panel'!$F$41,$AA554,"Error -- Availability entered in an incorrect format"))))))))</f>
        <v>N</v>
      </c>
    </row>
    <row r="555" spans="1:28" s="15" customFormat="1" x14ac:dyDescent="0.25">
      <c r="A555" s="7">
        <v>543</v>
      </c>
      <c r="B555" s="6"/>
      <c r="C555" s="12"/>
      <c r="D555" s="8"/>
      <c r="E555" s="12"/>
      <c r="F555" s="216" t="str">
        <f t="shared" si="16"/>
        <v>N/A</v>
      </c>
      <c r="G555" s="6"/>
      <c r="AA555" s="15" t="str">
        <f t="shared" si="17"/>
        <v/>
      </c>
      <c r="AB555" s="15" t="str">
        <f>IF(LEN($AA555)=0,"N",IF(LEN($AA555)&gt;1,"Error -- Availability entered in an incorrect format",IF($AA555='Control Panel'!$F$36,$AA555,IF($AA555='Control Panel'!$F$37,$AA555,IF($AA555='Control Panel'!$F$38,$AA555,IF($AA555='Control Panel'!$F$39,$AA555,IF($AA555='Control Panel'!$F$40,$AA555,IF($AA555='Control Panel'!$F$41,$AA555,"Error -- Availability entered in an incorrect format"))))))))</f>
        <v>N</v>
      </c>
    </row>
    <row r="556" spans="1:28" s="15" customFormat="1" x14ac:dyDescent="0.25">
      <c r="A556" s="7">
        <v>544</v>
      </c>
      <c r="B556" s="6"/>
      <c r="C556" s="12"/>
      <c r="D556" s="8"/>
      <c r="E556" s="12"/>
      <c r="F556" s="216" t="str">
        <f t="shared" si="16"/>
        <v>N/A</v>
      </c>
      <c r="G556" s="6"/>
      <c r="AA556" s="15" t="str">
        <f t="shared" si="17"/>
        <v/>
      </c>
      <c r="AB556" s="15" t="str">
        <f>IF(LEN($AA556)=0,"N",IF(LEN($AA556)&gt;1,"Error -- Availability entered in an incorrect format",IF($AA556='Control Panel'!$F$36,$AA556,IF($AA556='Control Panel'!$F$37,$AA556,IF($AA556='Control Panel'!$F$38,$AA556,IF($AA556='Control Panel'!$F$39,$AA556,IF($AA556='Control Panel'!$F$40,$AA556,IF($AA556='Control Panel'!$F$41,$AA556,"Error -- Availability entered in an incorrect format"))))))))</f>
        <v>N</v>
      </c>
    </row>
    <row r="557" spans="1:28" s="15" customFormat="1" x14ac:dyDescent="0.25">
      <c r="A557" s="7">
        <v>545</v>
      </c>
      <c r="B557" s="6"/>
      <c r="C557" s="12"/>
      <c r="D557" s="8"/>
      <c r="E557" s="12"/>
      <c r="F557" s="216" t="str">
        <f t="shared" si="16"/>
        <v>N/A</v>
      </c>
      <c r="G557" s="6"/>
      <c r="AA557" s="15" t="str">
        <f t="shared" si="17"/>
        <v/>
      </c>
      <c r="AB557" s="15" t="str">
        <f>IF(LEN($AA557)=0,"N",IF(LEN($AA557)&gt;1,"Error -- Availability entered in an incorrect format",IF($AA557='Control Panel'!$F$36,$AA557,IF($AA557='Control Panel'!$F$37,$AA557,IF($AA557='Control Panel'!$F$38,$AA557,IF($AA557='Control Panel'!$F$39,$AA557,IF($AA557='Control Panel'!$F$40,$AA557,IF($AA557='Control Panel'!$F$41,$AA557,"Error -- Availability entered in an incorrect format"))))))))</f>
        <v>N</v>
      </c>
    </row>
    <row r="558" spans="1:28" s="15" customFormat="1" x14ac:dyDescent="0.25">
      <c r="A558" s="7">
        <v>546</v>
      </c>
      <c r="B558" s="6"/>
      <c r="C558" s="12"/>
      <c r="D558" s="8"/>
      <c r="E558" s="12"/>
      <c r="F558" s="216" t="str">
        <f t="shared" si="16"/>
        <v>N/A</v>
      </c>
      <c r="G558" s="6"/>
      <c r="AA558" s="15" t="str">
        <f t="shared" si="17"/>
        <v/>
      </c>
      <c r="AB558" s="15" t="str">
        <f>IF(LEN($AA558)=0,"N",IF(LEN($AA558)&gt;1,"Error -- Availability entered in an incorrect format",IF($AA558='Control Panel'!$F$36,$AA558,IF($AA558='Control Panel'!$F$37,$AA558,IF($AA558='Control Panel'!$F$38,$AA558,IF($AA558='Control Panel'!$F$39,$AA558,IF($AA558='Control Panel'!$F$40,$AA558,IF($AA558='Control Panel'!$F$41,$AA558,"Error -- Availability entered in an incorrect format"))))))))</f>
        <v>N</v>
      </c>
    </row>
    <row r="559" spans="1:28" s="15" customFormat="1" x14ac:dyDescent="0.25">
      <c r="A559" s="7">
        <v>547</v>
      </c>
      <c r="B559" s="6"/>
      <c r="C559" s="12"/>
      <c r="D559" s="8"/>
      <c r="E559" s="12"/>
      <c r="F559" s="216" t="str">
        <f t="shared" si="16"/>
        <v>N/A</v>
      </c>
      <c r="G559" s="6"/>
      <c r="AA559" s="15" t="str">
        <f t="shared" si="17"/>
        <v/>
      </c>
      <c r="AB559" s="15" t="str">
        <f>IF(LEN($AA559)=0,"N",IF(LEN($AA559)&gt;1,"Error -- Availability entered in an incorrect format",IF($AA559='Control Panel'!$F$36,$AA559,IF($AA559='Control Panel'!$F$37,$AA559,IF($AA559='Control Panel'!$F$38,$AA559,IF($AA559='Control Panel'!$F$39,$AA559,IF($AA559='Control Panel'!$F$40,$AA559,IF($AA559='Control Panel'!$F$41,$AA559,"Error -- Availability entered in an incorrect format"))))))))</f>
        <v>N</v>
      </c>
    </row>
    <row r="560" spans="1:28" s="15" customFormat="1" x14ac:dyDescent="0.25">
      <c r="A560" s="7">
        <v>548</v>
      </c>
      <c r="B560" s="6"/>
      <c r="C560" s="12"/>
      <c r="D560" s="8"/>
      <c r="E560" s="12"/>
      <c r="F560" s="216" t="str">
        <f t="shared" si="16"/>
        <v>N/A</v>
      </c>
      <c r="G560" s="6"/>
      <c r="AA560" s="15" t="str">
        <f t="shared" si="17"/>
        <v/>
      </c>
      <c r="AB560" s="15" t="str">
        <f>IF(LEN($AA560)=0,"N",IF(LEN($AA560)&gt;1,"Error -- Availability entered in an incorrect format",IF($AA560='Control Panel'!$F$36,$AA560,IF($AA560='Control Panel'!$F$37,$AA560,IF($AA560='Control Panel'!$F$38,$AA560,IF($AA560='Control Panel'!$F$39,$AA560,IF($AA560='Control Panel'!$F$40,$AA560,IF($AA560='Control Panel'!$F$41,$AA560,"Error -- Availability entered in an incorrect format"))))))))</f>
        <v>N</v>
      </c>
    </row>
    <row r="561" spans="1:28" s="15" customFormat="1" x14ac:dyDescent="0.25">
      <c r="A561" s="7">
        <v>549</v>
      </c>
      <c r="B561" s="6"/>
      <c r="C561" s="12"/>
      <c r="D561" s="8"/>
      <c r="E561" s="12"/>
      <c r="F561" s="216" t="str">
        <f t="shared" si="16"/>
        <v>N/A</v>
      </c>
      <c r="G561" s="6"/>
      <c r="AA561" s="15" t="str">
        <f t="shared" si="17"/>
        <v/>
      </c>
      <c r="AB561" s="15" t="str">
        <f>IF(LEN($AA561)=0,"N",IF(LEN($AA561)&gt;1,"Error -- Availability entered in an incorrect format",IF($AA561='Control Panel'!$F$36,$AA561,IF($AA561='Control Panel'!$F$37,$AA561,IF($AA561='Control Panel'!$F$38,$AA561,IF($AA561='Control Panel'!$F$39,$AA561,IF($AA561='Control Panel'!$F$40,$AA561,IF($AA561='Control Panel'!$F$41,$AA561,"Error -- Availability entered in an incorrect format"))))))))</f>
        <v>N</v>
      </c>
    </row>
    <row r="562" spans="1:28" s="15" customFormat="1" x14ac:dyDescent="0.25">
      <c r="A562" s="7">
        <v>550</v>
      </c>
      <c r="B562" s="6"/>
      <c r="C562" s="12"/>
      <c r="D562" s="8"/>
      <c r="E562" s="12"/>
      <c r="F562" s="216" t="str">
        <f t="shared" si="16"/>
        <v>N/A</v>
      </c>
      <c r="G562" s="6"/>
      <c r="AA562" s="15" t="str">
        <f t="shared" si="17"/>
        <v/>
      </c>
      <c r="AB562" s="15" t="str">
        <f>IF(LEN($AA562)=0,"N",IF(LEN($AA562)&gt;1,"Error -- Availability entered in an incorrect format",IF($AA562='Control Panel'!$F$36,$AA562,IF($AA562='Control Panel'!$F$37,$AA562,IF($AA562='Control Panel'!$F$38,$AA562,IF($AA562='Control Panel'!$F$39,$AA562,IF($AA562='Control Panel'!$F$40,$AA562,IF($AA562='Control Panel'!$F$41,$AA562,"Error -- Availability entered in an incorrect format"))))))))</f>
        <v>N</v>
      </c>
    </row>
    <row r="563" spans="1:28" s="15" customFormat="1" x14ac:dyDescent="0.25">
      <c r="A563" s="7">
        <v>551</v>
      </c>
      <c r="B563" s="6"/>
      <c r="C563" s="12"/>
      <c r="D563" s="8"/>
      <c r="E563" s="12"/>
      <c r="F563" s="216" t="str">
        <f t="shared" si="16"/>
        <v>N/A</v>
      </c>
      <c r="G563" s="6"/>
      <c r="AA563" s="15" t="str">
        <f t="shared" si="17"/>
        <v/>
      </c>
      <c r="AB563" s="15" t="str">
        <f>IF(LEN($AA563)=0,"N",IF(LEN($AA563)&gt;1,"Error -- Availability entered in an incorrect format",IF($AA563='Control Panel'!$F$36,$AA563,IF($AA563='Control Panel'!$F$37,$AA563,IF($AA563='Control Panel'!$F$38,$AA563,IF($AA563='Control Panel'!$F$39,$AA563,IF($AA563='Control Panel'!$F$40,$AA563,IF($AA563='Control Panel'!$F$41,$AA563,"Error -- Availability entered in an incorrect format"))))))))</f>
        <v>N</v>
      </c>
    </row>
    <row r="564" spans="1:28" s="15" customFormat="1" x14ac:dyDescent="0.25">
      <c r="A564" s="7">
        <v>552</v>
      </c>
      <c r="B564" s="6"/>
      <c r="C564" s="12"/>
      <c r="D564" s="8"/>
      <c r="E564" s="12"/>
      <c r="F564" s="216" t="str">
        <f t="shared" si="16"/>
        <v>N/A</v>
      </c>
      <c r="G564" s="6"/>
      <c r="AA564" s="15" t="str">
        <f t="shared" si="17"/>
        <v/>
      </c>
      <c r="AB564" s="15" t="str">
        <f>IF(LEN($AA564)=0,"N",IF(LEN($AA564)&gt;1,"Error -- Availability entered in an incorrect format",IF($AA564='Control Panel'!$F$36,$AA564,IF($AA564='Control Panel'!$F$37,$AA564,IF($AA564='Control Panel'!$F$38,$AA564,IF($AA564='Control Panel'!$F$39,$AA564,IF($AA564='Control Panel'!$F$40,$AA564,IF($AA564='Control Panel'!$F$41,$AA564,"Error -- Availability entered in an incorrect format"))))))))</f>
        <v>N</v>
      </c>
    </row>
    <row r="565" spans="1:28" s="15" customFormat="1" x14ac:dyDescent="0.25">
      <c r="A565" s="7">
        <v>553</v>
      </c>
      <c r="B565" s="6"/>
      <c r="C565" s="12"/>
      <c r="D565" s="8"/>
      <c r="E565" s="12"/>
      <c r="F565" s="216" t="str">
        <f t="shared" si="16"/>
        <v>N/A</v>
      </c>
      <c r="G565" s="6"/>
      <c r="AA565" s="15" t="str">
        <f t="shared" si="17"/>
        <v/>
      </c>
      <c r="AB565" s="15" t="str">
        <f>IF(LEN($AA565)=0,"N",IF(LEN($AA565)&gt;1,"Error -- Availability entered in an incorrect format",IF($AA565='Control Panel'!$F$36,$AA565,IF($AA565='Control Panel'!$F$37,$AA565,IF($AA565='Control Panel'!$F$38,$AA565,IF($AA565='Control Panel'!$F$39,$AA565,IF($AA565='Control Panel'!$F$40,$AA565,IF($AA565='Control Panel'!$F$41,$AA565,"Error -- Availability entered in an incorrect format"))))))))</f>
        <v>N</v>
      </c>
    </row>
    <row r="566" spans="1:28" s="15" customFormat="1" x14ac:dyDescent="0.25">
      <c r="A566" s="7">
        <v>554</v>
      </c>
      <c r="B566" s="6"/>
      <c r="C566" s="12"/>
      <c r="D566" s="8"/>
      <c r="E566" s="12"/>
      <c r="F566" s="216" t="str">
        <f t="shared" si="16"/>
        <v>N/A</v>
      </c>
      <c r="G566" s="6"/>
      <c r="AA566" s="15" t="str">
        <f t="shared" si="17"/>
        <v/>
      </c>
      <c r="AB566" s="15" t="str">
        <f>IF(LEN($AA566)=0,"N",IF(LEN($AA566)&gt;1,"Error -- Availability entered in an incorrect format",IF($AA566='Control Panel'!$F$36,$AA566,IF($AA566='Control Panel'!$F$37,$AA566,IF($AA566='Control Panel'!$F$38,$AA566,IF($AA566='Control Panel'!$F$39,$AA566,IF($AA566='Control Panel'!$F$40,$AA566,IF($AA566='Control Panel'!$F$41,$AA566,"Error -- Availability entered in an incorrect format"))))))))</f>
        <v>N</v>
      </c>
    </row>
    <row r="567" spans="1:28" s="15" customFormat="1" x14ac:dyDescent="0.25">
      <c r="A567" s="7">
        <v>555</v>
      </c>
      <c r="B567" s="6"/>
      <c r="C567" s="12"/>
      <c r="D567" s="8"/>
      <c r="E567" s="12"/>
      <c r="F567" s="216" t="str">
        <f t="shared" si="16"/>
        <v>N/A</v>
      </c>
      <c r="G567" s="6"/>
      <c r="AA567" s="15" t="str">
        <f t="shared" si="17"/>
        <v/>
      </c>
      <c r="AB567" s="15" t="str">
        <f>IF(LEN($AA567)=0,"N",IF(LEN($AA567)&gt;1,"Error -- Availability entered in an incorrect format",IF($AA567='Control Panel'!$F$36,$AA567,IF($AA567='Control Panel'!$F$37,$AA567,IF($AA567='Control Panel'!$F$38,$AA567,IF($AA567='Control Panel'!$F$39,$AA567,IF($AA567='Control Panel'!$F$40,$AA567,IF($AA567='Control Panel'!$F$41,$AA567,"Error -- Availability entered in an incorrect format"))))))))</f>
        <v>N</v>
      </c>
    </row>
    <row r="568" spans="1:28" s="15" customFormat="1" x14ac:dyDescent="0.25">
      <c r="A568" s="7">
        <v>556</v>
      </c>
      <c r="B568" s="6"/>
      <c r="C568" s="12"/>
      <c r="D568" s="8"/>
      <c r="E568" s="12"/>
      <c r="F568" s="216" t="str">
        <f t="shared" si="16"/>
        <v>N/A</v>
      </c>
      <c r="G568" s="6"/>
      <c r="AA568" s="15" t="str">
        <f t="shared" si="17"/>
        <v/>
      </c>
      <c r="AB568" s="15" t="str">
        <f>IF(LEN($AA568)=0,"N",IF(LEN($AA568)&gt;1,"Error -- Availability entered in an incorrect format",IF($AA568='Control Panel'!$F$36,$AA568,IF($AA568='Control Panel'!$F$37,$AA568,IF($AA568='Control Panel'!$F$38,$AA568,IF($AA568='Control Panel'!$F$39,$AA568,IF($AA568='Control Panel'!$F$40,$AA568,IF($AA568='Control Panel'!$F$41,$AA568,"Error -- Availability entered in an incorrect format"))))))))</f>
        <v>N</v>
      </c>
    </row>
    <row r="569" spans="1:28" s="15" customFormat="1" x14ac:dyDescent="0.25">
      <c r="A569" s="7">
        <v>557</v>
      </c>
      <c r="B569" s="6"/>
      <c r="C569" s="12"/>
      <c r="D569" s="8"/>
      <c r="E569" s="12"/>
      <c r="F569" s="216" t="str">
        <f t="shared" si="16"/>
        <v>N/A</v>
      </c>
      <c r="G569" s="6"/>
      <c r="AA569" s="15" t="str">
        <f t="shared" si="17"/>
        <v/>
      </c>
      <c r="AB569" s="15" t="str">
        <f>IF(LEN($AA569)=0,"N",IF(LEN($AA569)&gt;1,"Error -- Availability entered in an incorrect format",IF($AA569='Control Panel'!$F$36,$AA569,IF($AA569='Control Panel'!$F$37,$AA569,IF($AA569='Control Panel'!$F$38,$AA569,IF($AA569='Control Panel'!$F$39,$AA569,IF($AA569='Control Panel'!$F$40,$AA569,IF($AA569='Control Panel'!$F$41,$AA569,"Error -- Availability entered in an incorrect format"))))))))</f>
        <v>N</v>
      </c>
    </row>
    <row r="570" spans="1:28" s="15" customFormat="1" x14ac:dyDescent="0.25">
      <c r="A570" s="7">
        <v>558</v>
      </c>
      <c r="B570" s="6"/>
      <c r="C570" s="12"/>
      <c r="D570" s="8"/>
      <c r="E570" s="12"/>
      <c r="F570" s="216" t="str">
        <f t="shared" si="16"/>
        <v>N/A</v>
      </c>
      <c r="G570" s="6"/>
      <c r="AA570" s="15" t="str">
        <f t="shared" si="17"/>
        <v/>
      </c>
      <c r="AB570" s="15" t="str">
        <f>IF(LEN($AA570)=0,"N",IF(LEN($AA570)&gt;1,"Error -- Availability entered in an incorrect format",IF($AA570='Control Panel'!$F$36,$AA570,IF($AA570='Control Panel'!$F$37,$AA570,IF($AA570='Control Panel'!$F$38,$AA570,IF($AA570='Control Panel'!$F$39,$AA570,IF($AA570='Control Panel'!$F$40,$AA570,IF($AA570='Control Panel'!$F$41,$AA570,"Error -- Availability entered in an incorrect format"))))))))</f>
        <v>N</v>
      </c>
    </row>
    <row r="571" spans="1:28" s="15" customFormat="1" x14ac:dyDescent="0.25">
      <c r="A571" s="7">
        <v>559</v>
      </c>
      <c r="B571" s="6"/>
      <c r="C571" s="12"/>
      <c r="D571" s="8"/>
      <c r="E571" s="12"/>
      <c r="F571" s="216" t="str">
        <f t="shared" si="16"/>
        <v>N/A</v>
      </c>
      <c r="G571" s="6"/>
      <c r="AA571" s="15" t="str">
        <f t="shared" si="17"/>
        <v/>
      </c>
      <c r="AB571" s="15" t="str">
        <f>IF(LEN($AA571)=0,"N",IF(LEN($AA571)&gt;1,"Error -- Availability entered in an incorrect format",IF($AA571='Control Panel'!$F$36,$AA571,IF($AA571='Control Panel'!$F$37,$AA571,IF($AA571='Control Panel'!$F$38,$AA571,IF($AA571='Control Panel'!$F$39,$AA571,IF($AA571='Control Panel'!$F$40,$AA571,IF($AA571='Control Panel'!$F$41,$AA571,"Error -- Availability entered in an incorrect format"))))))))</f>
        <v>N</v>
      </c>
    </row>
    <row r="572" spans="1:28" s="15" customFormat="1" x14ac:dyDescent="0.25">
      <c r="A572" s="7">
        <v>560</v>
      </c>
      <c r="B572" s="6"/>
      <c r="C572" s="12"/>
      <c r="D572" s="8"/>
      <c r="E572" s="12"/>
      <c r="F572" s="216" t="str">
        <f t="shared" si="16"/>
        <v>N/A</v>
      </c>
      <c r="G572" s="6"/>
      <c r="AA572" s="15" t="str">
        <f t="shared" si="17"/>
        <v/>
      </c>
      <c r="AB572" s="15" t="str">
        <f>IF(LEN($AA572)=0,"N",IF(LEN($AA572)&gt;1,"Error -- Availability entered in an incorrect format",IF($AA572='Control Panel'!$F$36,$AA572,IF($AA572='Control Panel'!$F$37,$AA572,IF($AA572='Control Panel'!$F$38,$AA572,IF($AA572='Control Panel'!$F$39,$AA572,IF($AA572='Control Panel'!$F$40,$AA572,IF($AA572='Control Panel'!$F$41,$AA572,"Error -- Availability entered in an incorrect format"))))))))</f>
        <v>N</v>
      </c>
    </row>
    <row r="573" spans="1:28" s="15" customFormat="1" x14ac:dyDescent="0.25">
      <c r="A573" s="7">
        <v>561</v>
      </c>
      <c r="B573" s="6"/>
      <c r="C573" s="12"/>
      <c r="D573" s="8"/>
      <c r="E573" s="12"/>
      <c r="F573" s="216" t="str">
        <f t="shared" si="16"/>
        <v>N/A</v>
      </c>
      <c r="G573" s="6"/>
      <c r="AA573" s="15" t="str">
        <f t="shared" si="17"/>
        <v/>
      </c>
      <c r="AB573" s="15" t="str">
        <f>IF(LEN($AA573)=0,"N",IF(LEN($AA573)&gt;1,"Error -- Availability entered in an incorrect format",IF($AA573='Control Panel'!$F$36,$AA573,IF($AA573='Control Panel'!$F$37,$AA573,IF($AA573='Control Panel'!$F$38,$AA573,IF($AA573='Control Panel'!$F$39,$AA573,IF($AA573='Control Panel'!$F$40,$AA573,IF($AA573='Control Panel'!$F$41,$AA573,"Error -- Availability entered in an incorrect format"))))))))</f>
        <v>N</v>
      </c>
    </row>
    <row r="574" spans="1:28" s="15" customFormat="1" x14ac:dyDescent="0.25">
      <c r="A574" s="7">
        <v>562</v>
      </c>
      <c r="B574" s="6"/>
      <c r="C574" s="12"/>
      <c r="D574" s="8"/>
      <c r="E574" s="12"/>
      <c r="F574" s="216" t="str">
        <f t="shared" si="16"/>
        <v>N/A</v>
      </c>
      <c r="G574" s="6"/>
      <c r="AA574" s="15" t="str">
        <f t="shared" si="17"/>
        <v/>
      </c>
      <c r="AB574" s="15" t="str">
        <f>IF(LEN($AA574)=0,"N",IF(LEN($AA574)&gt;1,"Error -- Availability entered in an incorrect format",IF($AA574='Control Panel'!$F$36,$AA574,IF($AA574='Control Panel'!$F$37,$AA574,IF($AA574='Control Panel'!$F$38,$AA574,IF($AA574='Control Panel'!$F$39,$AA574,IF($AA574='Control Panel'!$F$40,$AA574,IF($AA574='Control Panel'!$F$41,$AA574,"Error -- Availability entered in an incorrect format"))))))))</f>
        <v>N</v>
      </c>
    </row>
    <row r="575" spans="1:28" s="15" customFormat="1" x14ac:dyDescent="0.25">
      <c r="A575" s="7">
        <v>563</v>
      </c>
      <c r="B575" s="6"/>
      <c r="C575" s="12"/>
      <c r="D575" s="8"/>
      <c r="E575" s="12"/>
      <c r="F575" s="216" t="str">
        <f t="shared" si="16"/>
        <v>N/A</v>
      </c>
      <c r="G575" s="6"/>
      <c r="AA575" s="15" t="str">
        <f t="shared" si="17"/>
        <v/>
      </c>
      <c r="AB575" s="15" t="str">
        <f>IF(LEN($AA575)=0,"N",IF(LEN($AA575)&gt;1,"Error -- Availability entered in an incorrect format",IF($AA575='Control Panel'!$F$36,$AA575,IF($AA575='Control Panel'!$F$37,$AA575,IF($AA575='Control Panel'!$F$38,$AA575,IF($AA575='Control Panel'!$F$39,$AA575,IF($AA575='Control Panel'!$F$40,$AA575,IF($AA575='Control Panel'!$F$41,$AA575,"Error -- Availability entered in an incorrect format"))))))))</f>
        <v>N</v>
      </c>
    </row>
    <row r="576" spans="1:28" s="15" customFormat="1" x14ac:dyDescent="0.25">
      <c r="A576" s="7">
        <v>564</v>
      </c>
      <c r="B576" s="6"/>
      <c r="C576" s="12"/>
      <c r="D576" s="8"/>
      <c r="E576" s="12"/>
      <c r="F576" s="216" t="str">
        <f t="shared" si="16"/>
        <v>N/A</v>
      </c>
      <c r="G576" s="6"/>
      <c r="AA576" s="15" t="str">
        <f t="shared" si="17"/>
        <v/>
      </c>
      <c r="AB576" s="15" t="str">
        <f>IF(LEN($AA576)=0,"N",IF(LEN($AA576)&gt;1,"Error -- Availability entered in an incorrect format",IF($AA576='Control Panel'!$F$36,$AA576,IF($AA576='Control Panel'!$F$37,$AA576,IF($AA576='Control Panel'!$F$38,$AA576,IF($AA576='Control Panel'!$F$39,$AA576,IF($AA576='Control Panel'!$F$40,$AA576,IF($AA576='Control Panel'!$F$41,$AA576,"Error -- Availability entered in an incorrect format"))))))))</f>
        <v>N</v>
      </c>
    </row>
    <row r="577" spans="1:28" s="15" customFormat="1" x14ac:dyDescent="0.25">
      <c r="A577" s="7">
        <v>565</v>
      </c>
      <c r="B577" s="6"/>
      <c r="C577" s="12"/>
      <c r="D577" s="8"/>
      <c r="E577" s="12"/>
      <c r="F577" s="216" t="str">
        <f t="shared" si="16"/>
        <v>N/A</v>
      </c>
      <c r="G577" s="6"/>
      <c r="AA577" s="15" t="str">
        <f t="shared" si="17"/>
        <v/>
      </c>
      <c r="AB577" s="15" t="str">
        <f>IF(LEN($AA577)=0,"N",IF(LEN($AA577)&gt;1,"Error -- Availability entered in an incorrect format",IF($AA577='Control Panel'!$F$36,$AA577,IF($AA577='Control Panel'!$F$37,$AA577,IF($AA577='Control Panel'!$F$38,$AA577,IF($AA577='Control Panel'!$F$39,$AA577,IF($AA577='Control Panel'!$F$40,$AA577,IF($AA577='Control Panel'!$F$41,$AA577,"Error -- Availability entered in an incorrect format"))))))))</f>
        <v>N</v>
      </c>
    </row>
    <row r="578" spans="1:28" s="15" customFormat="1" x14ac:dyDescent="0.25">
      <c r="A578" s="7">
        <v>566</v>
      </c>
      <c r="B578" s="6"/>
      <c r="C578" s="12"/>
      <c r="D578" s="8"/>
      <c r="E578" s="12"/>
      <c r="F578" s="216" t="str">
        <f t="shared" si="16"/>
        <v>N/A</v>
      </c>
      <c r="G578" s="6"/>
      <c r="AA578" s="15" t="str">
        <f t="shared" si="17"/>
        <v/>
      </c>
      <c r="AB578" s="15" t="str">
        <f>IF(LEN($AA578)=0,"N",IF(LEN($AA578)&gt;1,"Error -- Availability entered in an incorrect format",IF($AA578='Control Panel'!$F$36,$AA578,IF($AA578='Control Panel'!$F$37,$AA578,IF($AA578='Control Panel'!$F$38,$AA578,IF($AA578='Control Panel'!$F$39,$AA578,IF($AA578='Control Panel'!$F$40,$AA578,IF($AA578='Control Panel'!$F$41,$AA578,"Error -- Availability entered in an incorrect format"))))))))</f>
        <v>N</v>
      </c>
    </row>
    <row r="579" spans="1:28" s="15" customFormat="1" x14ac:dyDescent="0.25">
      <c r="A579" s="7">
        <v>567</v>
      </c>
      <c r="B579" s="6"/>
      <c r="C579" s="12"/>
      <c r="D579" s="8"/>
      <c r="E579" s="12"/>
      <c r="F579" s="216" t="str">
        <f t="shared" si="16"/>
        <v>N/A</v>
      </c>
      <c r="G579" s="6"/>
      <c r="AA579" s="15" t="str">
        <f t="shared" si="17"/>
        <v/>
      </c>
      <c r="AB579" s="15" t="str">
        <f>IF(LEN($AA579)=0,"N",IF(LEN($AA579)&gt;1,"Error -- Availability entered in an incorrect format",IF($AA579='Control Panel'!$F$36,$AA579,IF($AA579='Control Panel'!$F$37,$AA579,IF($AA579='Control Panel'!$F$38,$AA579,IF($AA579='Control Panel'!$F$39,$AA579,IF($AA579='Control Panel'!$F$40,$AA579,IF($AA579='Control Panel'!$F$41,$AA579,"Error -- Availability entered in an incorrect format"))))))))</f>
        <v>N</v>
      </c>
    </row>
    <row r="580" spans="1:28" s="15" customFormat="1" x14ac:dyDescent="0.25">
      <c r="A580" s="7">
        <v>568</v>
      </c>
      <c r="B580" s="6"/>
      <c r="C580" s="12"/>
      <c r="D580" s="8"/>
      <c r="E580" s="12"/>
      <c r="F580" s="216" t="str">
        <f t="shared" si="16"/>
        <v>N/A</v>
      </c>
      <c r="G580" s="6"/>
      <c r="AA580" s="15" t="str">
        <f t="shared" si="17"/>
        <v/>
      </c>
      <c r="AB580" s="15" t="str">
        <f>IF(LEN($AA580)=0,"N",IF(LEN($AA580)&gt;1,"Error -- Availability entered in an incorrect format",IF($AA580='Control Panel'!$F$36,$AA580,IF($AA580='Control Panel'!$F$37,$AA580,IF($AA580='Control Panel'!$F$38,$AA580,IF($AA580='Control Panel'!$F$39,$AA580,IF($AA580='Control Panel'!$F$40,$AA580,IF($AA580='Control Panel'!$F$41,$AA580,"Error -- Availability entered in an incorrect format"))))))))</f>
        <v>N</v>
      </c>
    </row>
    <row r="581" spans="1:28" s="15" customFormat="1" x14ac:dyDescent="0.25">
      <c r="A581" s="7">
        <v>569</v>
      </c>
      <c r="B581" s="6"/>
      <c r="C581" s="12"/>
      <c r="D581" s="8"/>
      <c r="E581" s="12"/>
      <c r="F581" s="216" t="str">
        <f t="shared" si="16"/>
        <v>N/A</v>
      </c>
      <c r="G581" s="6"/>
      <c r="AA581" s="15" t="str">
        <f t="shared" si="17"/>
        <v/>
      </c>
      <c r="AB581" s="15" t="str">
        <f>IF(LEN($AA581)=0,"N",IF(LEN($AA581)&gt;1,"Error -- Availability entered in an incorrect format",IF($AA581='Control Panel'!$F$36,$AA581,IF($AA581='Control Panel'!$F$37,$AA581,IF($AA581='Control Panel'!$F$38,$AA581,IF($AA581='Control Panel'!$F$39,$AA581,IF($AA581='Control Panel'!$F$40,$AA581,IF($AA581='Control Panel'!$F$41,$AA581,"Error -- Availability entered in an incorrect format"))))))))</f>
        <v>N</v>
      </c>
    </row>
    <row r="582" spans="1:28" s="15" customFormat="1" x14ac:dyDescent="0.25">
      <c r="A582" s="7">
        <v>570</v>
      </c>
      <c r="B582" s="6"/>
      <c r="C582" s="12"/>
      <c r="D582" s="8"/>
      <c r="E582" s="12"/>
      <c r="F582" s="216" t="str">
        <f t="shared" si="16"/>
        <v>N/A</v>
      </c>
      <c r="G582" s="6"/>
      <c r="AA582" s="15" t="str">
        <f t="shared" si="17"/>
        <v/>
      </c>
      <c r="AB582" s="15" t="str">
        <f>IF(LEN($AA582)=0,"N",IF(LEN($AA582)&gt;1,"Error -- Availability entered in an incorrect format",IF($AA582='Control Panel'!$F$36,$AA582,IF($AA582='Control Panel'!$F$37,$AA582,IF($AA582='Control Panel'!$F$38,$AA582,IF($AA582='Control Panel'!$F$39,$AA582,IF($AA582='Control Panel'!$F$40,$AA582,IF($AA582='Control Panel'!$F$41,$AA582,"Error -- Availability entered in an incorrect format"))))))))</f>
        <v>N</v>
      </c>
    </row>
    <row r="583" spans="1:28" s="15" customFormat="1" x14ac:dyDescent="0.25">
      <c r="A583" s="7">
        <v>571</v>
      </c>
      <c r="B583" s="6"/>
      <c r="C583" s="12"/>
      <c r="D583" s="8"/>
      <c r="E583" s="12"/>
      <c r="F583" s="216" t="str">
        <f t="shared" si="16"/>
        <v>N/A</v>
      </c>
      <c r="G583" s="6"/>
      <c r="AA583" s="15" t="str">
        <f t="shared" si="17"/>
        <v/>
      </c>
      <c r="AB583" s="15" t="str">
        <f>IF(LEN($AA583)=0,"N",IF(LEN($AA583)&gt;1,"Error -- Availability entered in an incorrect format",IF($AA583='Control Panel'!$F$36,$AA583,IF($AA583='Control Panel'!$F$37,$AA583,IF($AA583='Control Panel'!$F$38,$AA583,IF($AA583='Control Panel'!$F$39,$AA583,IF($AA583='Control Panel'!$F$40,$AA583,IF($AA583='Control Panel'!$F$41,$AA583,"Error -- Availability entered in an incorrect format"))))))))</f>
        <v>N</v>
      </c>
    </row>
    <row r="584" spans="1:28" s="15" customFormat="1" x14ac:dyDescent="0.25">
      <c r="A584" s="7">
        <v>572</v>
      </c>
      <c r="B584" s="6"/>
      <c r="C584" s="12"/>
      <c r="D584" s="8"/>
      <c r="E584" s="12"/>
      <c r="F584" s="216" t="str">
        <f t="shared" si="16"/>
        <v>N/A</v>
      </c>
      <c r="G584" s="6"/>
      <c r="AA584" s="15" t="str">
        <f t="shared" si="17"/>
        <v/>
      </c>
      <c r="AB584" s="15" t="str">
        <f>IF(LEN($AA584)=0,"N",IF(LEN($AA584)&gt;1,"Error -- Availability entered in an incorrect format",IF($AA584='Control Panel'!$F$36,$AA584,IF($AA584='Control Panel'!$F$37,$AA584,IF($AA584='Control Panel'!$F$38,$AA584,IF($AA584='Control Panel'!$F$39,$AA584,IF($AA584='Control Panel'!$F$40,$AA584,IF($AA584='Control Panel'!$F$41,$AA584,"Error -- Availability entered in an incorrect format"))))))))</f>
        <v>N</v>
      </c>
    </row>
    <row r="585" spans="1:28" s="15" customFormat="1" x14ac:dyDescent="0.25">
      <c r="A585" s="7">
        <v>573</v>
      </c>
      <c r="B585" s="6"/>
      <c r="C585" s="12"/>
      <c r="D585" s="8"/>
      <c r="E585" s="12"/>
      <c r="F585" s="216" t="str">
        <f t="shared" si="16"/>
        <v>N/A</v>
      </c>
      <c r="G585" s="6"/>
      <c r="AA585" s="15" t="str">
        <f t="shared" si="17"/>
        <v/>
      </c>
      <c r="AB585" s="15" t="str">
        <f>IF(LEN($AA585)=0,"N",IF(LEN($AA585)&gt;1,"Error -- Availability entered in an incorrect format",IF($AA585='Control Panel'!$F$36,$AA585,IF($AA585='Control Panel'!$F$37,$AA585,IF($AA585='Control Panel'!$F$38,$AA585,IF($AA585='Control Panel'!$F$39,$AA585,IF($AA585='Control Panel'!$F$40,$AA585,IF($AA585='Control Panel'!$F$41,$AA585,"Error -- Availability entered in an incorrect format"))))))))</f>
        <v>N</v>
      </c>
    </row>
    <row r="586" spans="1:28" s="15" customFormat="1" x14ac:dyDescent="0.25">
      <c r="A586" s="7">
        <v>574</v>
      </c>
      <c r="B586" s="6"/>
      <c r="C586" s="12"/>
      <c r="D586" s="8"/>
      <c r="E586" s="12"/>
      <c r="F586" s="216" t="str">
        <f t="shared" si="16"/>
        <v>N/A</v>
      </c>
      <c r="G586" s="6"/>
      <c r="AA586" s="15" t="str">
        <f t="shared" si="17"/>
        <v/>
      </c>
      <c r="AB586" s="15" t="str">
        <f>IF(LEN($AA586)=0,"N",IF(LEN($AA586)&gt;1,"Error -- Availability entered in an incorrect format",IF($AA586='Control Panel'!$F$36,$AA586,IF($AA586='Control Panel'!$F$37,$AA586,IF($AA586='Control Panel'!$F$38,$AA586,IF($AA586='Control Panel'!$F$39,$AA586,IF($AA586='Control Panel'!$F$40,$AA586,IF($AA586='Control Panel'!$F$41,$AA586,"Error -- Availability entered in an incorrect format"))))))))</f>
        <v>N</v>
      </c>
    </row>
    <row r="587" spans="1:28" s="15" customFormat="1" x14ac:dyDescent="0.25">
      <c r="A587" s="7">
        <v>575</v>
      </c>
      <c r="B587" s="6"/>
      <c r="C587" s="12"/>
      <c r="D587" s="8"/>
      <c r="E587" s="12"/>
      <c r="F587" s="216" t="str">
        <f t="shared" si="16"/>
        <v>N/A</v>
      </c>
      <c r="G587" s="6"/>
      <c r="AA587" s="15" t="str">
        <f t="shared" si="17"/>
        <v/>
      </c>
      <c r="AB587" s="15" t="str">
        <f>IF(LEN($AA587)=0,"N",IF(LEN($AA587)&gt;1,"Error -- Availability entered in an incorrect format",IF($AA587='Control Panel'!$F$36,$AA587,IF($AA587='Control Panel'!$F$37,$AA587,IF($AA587='Control Panel'!$F$38,$AA587,IF($AA587='Control Panel'!$F$39,$AA587,IF($AA587='Control Panel'!$F$40,$AA587,IF($AA587='Control Panel'!$F$41,$AA587,"Error -- Availability entered in an incorrect format"))))))))</f>
        <v>N</v>
      </c>
    </row>
    <row r="588" spans="1:28" s="15" customFormat="1" x14ac:dyDescent="0.25">
      <c r="A588" s="7">
        <v>576</v>
      </c>
      <c r="B588" s="6"/>
      <c r="C588" s="12"/>
      <c r="D588" s="8"/>
      <c r="E588" s="12"/>
      <c r="F588" s="216" t="str">
        <f t="shared" si="16"/>
        <v>N/A</v>
      </c>
      <c r="G588" s="6"/>
      <c r="AA588" s="15" t="str">
        <f t="shared" si="17"/>
        <v/>
      </c>
      <c r="AB588" s="15" t="str">
        <f>IF(LEN($AA588)=0,"N",IF(LEN($AA588)&gt;1,"Error -- Availability entered in an incorrect format",IF($AA588='Control Panel'!$F$36,$AA588,IF($AA588='Control Panel'!$F$37,$AA588,IF($AA588='Control Panel'!$F$38,$AA588,IF($AA588='Control Panel'!$F$39,$AA588,IF($AA588='Control Panel'!$F$40,$AA588,IF($AA588='Control Panel'!$F$41,$AA588,"Error -- Availability entered in an incorrect format"))))))))</f>
        <v>N</v>
      </c>
    </row>
    <row r="589" spans="1:28" s="15" customFormat="1" x14ac:dyDescent="0.25">
      <c r="A589" s="7">
        <v>577</v>
      </c>
      <c r="B589" s="6"/>
      <c r="C589" s="12"/>
      <c r="D589" s="8"/>
      <c r="E589" s="12"/>
      <c r="F589" s="216" t="str">
        <f t="shared" si="16"/>
        <v>N/A</v>
      </c>
      <c r="G589" s="6"/>
      <c r="AA589" s="15" t="str">
        <f t="shared" si="17"/>
        <v/>
      </c>
      <c r="AB589" s="15" t="str">
        <f>IF(LEN($AA589)=0,"N",IF(LEN($AA589)&gt;1,"Error -- Availability entered in an incorrect format",IF($AA589='Control Panel'!$F$36,$AA589,IF($AA589='Control Panel'!$F$37,$AA589,IF($AA589='Control Panel'!$F$38,$AA589,IF($AA589='Control Panel'!$F$39,$AA589,IF($AA589='Control Panel'!$F$40,$AA589,IF($AA589='Control Panel'!$F$41,$AA589,"Error -- Availability entered in an incorrect format"))))))))</f>
        <v>N</v>
      </c>
    </row>
    <row r="590" spans="1:28" s="15" customFormat="1" x14ac:dyDescent="0.25">
      <c r="A590" s="7">
        <v>578</v>
      </c>
      <c r="B590" s="6"/>
      <c r="C590" s="12"/>
      <c r="D590" s="8"/>
      <c r="E590" s="12"/>
      <c r="F590" s="216" t="str">
        <f t="shared" ref="F590:F653" si="18">IF($D$10=$A$9,"N/A",$D$10)</f>
        <v>N/A</v>
      </c>
      <c r="G590" s="6"/>
      <c r="AA590" s="15" t="str">
        <f t="shared" ref="AA590:AA653" si="19">TRIM($D590)</f>
        <v/>
      </c>
      <c r="AB590" s="15" t="str">
        <f>IF(LEN($AA590)=0,"N",IF(LEN($AA590)&gt;1,"Error -- Availability entered in an incorrect format",IF($AA590='Control Panel'!$F$36,$AA590,IF($AA590='Control Panel'!$F$37,$AA590,IF($AA590='Control Panel'!$F$38,$AA590,IF($AA590='Control Panel'!$F$39,$AA590,IF($AA590='Control Panel'!$F$40,$AA590,IF($AA590='Control Panel'!$F$41,$AA590,"Error -- Availability entered in an incorrect format"))))))))</f>
        <v>N</v>
      </c>
    </row>
    <row r="591" spans="1:28" s="15" customFormat="1" x14ac:dyDescent="0.25">
      <c r="A591" s="7">
        <v>579</v>
      </c>
      <c r="B591" s="6"/>
      <c r="C591" s="12"/>
      <c r="D591" s="8"/>
      <c r="E591" s="12"/>
      <c r="F591" s="216" t="str">
        <f t="shared" si="18"/>
        <v>N/A</v>
      </c>
      <c r="G591" s="6"/>
      <c r="AA591" s="15" t="str">
        <f t="shared" si="19"/>
        <v/>
      </c>
      <c r="AB591" s="15" t="str">
        <f>IF(LEN($AA591)=0,"N",IF(LEN($AA591)&gt;1,"Error -- Availability entered in an incorrect format",IF($AA591='Control Panel'!$F$36,$AA591,IF($AA591='Control Panel'!$F$37,$AA591,IF($AA591='Control Panel'!$F$38,$AA591,IF($AA591='Control Panel'!$F$39,$AA591,IF($AA591='Control Panel'!$F$40,$AA591,IF($AA591='Control Panel'!$F$41,$AA591,"Error -- Availability entered in an incorrect format"))))))))</f>
        <v>N</v>
      </c>
    </row>
    <row r="592" spans="1:28" s="15" customFormat="1" x14ac:dyDescent="0.25">
      <c r="A592" s="7">
        <v>580</v>
      </c>
      <c r="B592" s="6"/>
      <c r="C592" s="12"/>
      <c r="D592" s="8"/>
      <c r="E592" s="12"/>
      <c r="F592" s="216" t="str">
        <f t="shared" si="18"/>
        <v>N/A</v>
      </c>
      <c r="G592" s="6"/>
      <c r="AA592" s="15" t="str">
        <f t="shared" si="19"/>
        <v/>
      </c>
      <c r="AB592" s="15" t="str">
        <f>IF(LEN($AA592)=0,"N",IF(LEN($AA592)&gt;1,"Error -- Availability entered in an incorrect format",IF($AA592='Control Panel'!$F$36,$AA592,IF($AA592='Control Panel'!$F$37,$AA592,IF($AA592='Control Panel'!$F$38,$AA592,IF($AA592='Control Panel'!$F$39,$AA592,IF($AA592='Control Panel'!$F$40,$AA592,IF($AA592='Control Panel'!$F$41,$AA592,"Error -- Availability entered in an incorrect format"))))))))</f>
        <v>N</v>
      </c>
    </row>
    <row r="593" spans="1:28" s="15" customFormat="1" x14ac:dyDescent="0.25">
      <c r="A593" s="7">
        <v>581</v>
      </c>
      <c r="B593" s="6"/>
      <c r="C593" s="12"/>
      <c r="D593" s="8"/>
      <c r="E593" s="12"/>
      <c r="F593" s="216" t="str">
        <f t="shared" si="18"/>
        <v>N/A</v>
      </c>
      <c r="G593" s="6"/>
      <c r="AA593" s="15" t="str">
        <f t="shared" si="19"/>
        <v/>
      </c>
      <c r="AB593" s="15" t="str">
        <f>IF(LEN($AA593)=0,"N",IF(LEN($AA593)&gt;1,"Error -- Availability entered in an incorrect format",IF($AA593='Control Panel'!$F$36,$AA593,IF($AA593='Control Panel'!$F$37,$AA593,IF($AA593='Control Panel'!$F$38,$AA593,IF($AA593='Control Panel'!$F$39,$AA593,IF($AA593='Control Panel'!$F$40,$AA593,IF($AA593='Control Panel'!$F$41,$AA593,"Error -- Availability entered in an incorrect format"))))))))</f>
        <v>N</v>
      </c>
    </row>
    <row r="594" spans="1:28" s="15" customFormat="1" x14ac:dyDescent="0.25">
      <c r="A594" s="7">
        <v>582</v>
      </c>
      <c r="B594" s="6"/>
      <c r="C594" s="12"/>
      <c r="D594" s="8"/>
      <c r="E594" s="12"/>
      <c r="F594" s="216" t="str">
        <f t="shared" si="18"/>
        <v>N/A</v>
      </c>
      <c r="G594" s="6"/>
      <c r="AA594" s="15" t="str">
        <f t="shared" si="19"/>
        <v/>
      </c>
      <c r="AB594" s="15" t="str">
        <f>IF(LEN($AA594)=0,"N",IF(LEN($AA594)&gt;1,"Error -- Availability entered in an incorrect format",IF($AA594='Control Panel'!$F$36,$AA594,IF($AA594='Control Panel'!$F$37,$AA594,IF($AA594='Control Panel'!$F$38,$AA594,IF($AA594='Control Panel'!$F$39,$AA594,IF($AA594='Control Panel'!$F$40,$AA594,IF($AA594='Control Panel'!$F$41,$AA594,"Error -- Availability entered in an incorrect format"))))))))</f>
        <v>N</v>
      </c>
    </row>
    <row r="595" spans="1:28" s="15" customFormat="1" x14ac:dyDescent="0.25">
      <c r="A595" s="7">
        <v>583</v>
      </c>
      <c r="B595" s="6"/>
      <c r="C595" s="12"/>
      <c r="D595" s="8"/>
      <c r="E595" s="12"/>
      <c r="F595" s="216" t="str">
        <f t="shared" si="18"/>
        <v>N/A</v>
      </c>
      <c r="G595" s="6"/>
      <c r="AA595" s="15" t="str">
        <f t="shared" si="19"/>
        <v/>
      </c>
      <c r="AB595" s="15" t="str">
        <f>IF(LEN($AA595)=0,"N",IF(LEN($AA595)&gt;1,"Error -- Availability entered in an incorrect format",IF($AA595='Control Panel'!$F$36,$AA595,IF($AA595='Control Panel'!$F$37,$AA595,IF($AA595='Control Panel'!$F$38,$AA595,IF($AA595='Control Panel'!$F$39,$AA595,IF($AA595='Control Panel'!$F$40,$AA595,IF($AA595='Control Panel'!$F$41,$AA595,"Error -- Availability entered in an incorrect format"))))))))</f>
        <v>N</v>
      </c>
    </row>
    <row r="596" spans="1:28" s="15" customFormat="1" x14ac:dyDescent="0.25">
      <c r="A596" s="7">
        <v>584</v>
      </c>
      <c r="B596" s="6"/>
      <c r="C596" s="12"/>
      <c r="D596" s="8"/>
      <c r="E596" s="12"/>
      <c r="F596" s="216" t="str">
        <f t="shared" si="18"/>
        <v>N/A</v>
      </c>
      <c r="G596" s="6"/>
      <c r="AA596" s="15" t="str">
        <f t="shared" si="19"/>
        <v/>
      </c>
      <c r="AB596" s="15" t="str">
        <f>IF(LEN($AA596)=0,"N",IF(LEN($AA596)&gt;1,"Error -- Availability entered in an incorrect format",IF($AA596='Control Panel'!$F$36,$AA596,IF($AA596='Control Panel'!$F$37,$AA596,IF($AA596='Control Panel'!$F$38,$AA596,IF($AA596='Control Panel'!$F$39,$AA596,IF($AA596='Control Panel'!$F$40,$AA596,IF($AA596='Control Panel'!$F$41,$AA596,"Error -- Availability entered in an incorrect format"))))))))</f>
        <v>N</v>
      </c>
    </row>
    <row r="597" spans="1:28" s="15" customFormat="1" x14ac:dyDescent="0.25">
      <c r="A597" s="7">
        <v>585</v>
      </c>
      <c r="B597" s="6"/>
      <c r="C597" s="12"/>
      <c r="D597" s="8"/>
      <c r="E597" s="12"/>
      <c r="F597" s="216" t="str">
        <f t="shared" si="18"/>
        <v>N/A</v>
      </c>
      <c r="G597" s="6"/>
      <c r="AA597" s="15" t="str">
        <f t="shared" si="19"/>
        <v/>
      </c>
      <c r="AB597" s="15" t="str">
        <f>IF(LEN($AA597)=0,"N",IF(LEN($AA597)&gt;1,"Error -- Availability entered in an incorrect format",IF($AA597='Control Panel'!$F$36,$AA597,IF($AA597='Control Panel'!$F$37,$AA597,IF($AA597='Control Panel'!$F$38,$AA597,IF($AA597='Control Panel'!$F$39,$AA597,IF($AA597='Control Panel'!$F$40,$AA597,IF($AA597='Control Panel'!$F$41,$AA597,"Error -- Availability entered in an incorrect format"))))))))</f>
        <v>N</v>
      </c>
    </row>
    <row r="598" spans="1:28" s="15" customFormat="1" x14ac:dyDescent="0.25">
      <c r="A598" s="7">
        <v>586</v>
      </c>
      <c r="B598" s="6"/>
      <c r="C598" s="12"/>
      <c r="D598" s="8"/>
      <c r="E598" s="12"/>
      <c r="F598" s="216" t="str">
        <f t="shared" si="18"/>
        <v>N/A</v>
      </c>
      <c r="G598" s="6"/>
      <c r="AA598" s="15" t="str">
        <f t="shared" si="19"/>
        <v/>
      </c>
      <c r="AB598" s="15" t="str">
        <f>IF(LEN($AA598)=0,"N",IF(LEN($AA598)&gt;1,"Error -- Availability entered in an incorrect format",IF($AA598='Control Panel'!$F$36,$AA598,IF($AA598='Control Panel'!$F$37,$AA598,IF($AA598='Control Panel'!$F$38,$AA598,IF($AA598='Control Panel'!$F$39,$AA598,IF($AA598='Control Panel'!$F$40,$AA598,IF($AA598='Control Panel'!$F$41,$AA598,"Error -- Availability entered in an incorrect format"))))))))</f>
        <v>N</v>
      </c>
    </row>
    <row r="599" spans="1:28" s="15" customFormat="1" x14ac:dyDescent="0.25">
      <c r="A599" s="7">
        <v>587</v>
      </c>
      <c r="B599" s="6"/>
      <c r="C599" s="12"/>
      <c r="D599" s="8"/>
      <c r="E599" s="12"/>
      <c r="F599" s="216" t="str">
        <f t="shared" si="18"/>
        <v>N/A</v>
      </c>
      <c r="G599" s="6"/>
      <c r="AA599" s="15" t="str">
        <f t="shared" si="19"/>
        <v/>
      </c>
      <c r="AB599" s="15" t="str">
        <f>IF(LEN($AA599)=0,"N",IF(LEN($AA599)&gt;1,"Error -- Availability entered in an incorrect format",IF($AA599='Control Panel'!$F$36,$AA599,IF($AA599='Control Panel'!$F$37,$AA599,IF($AA599='Control Panel'!$F$38,$AA599,IF($AA599='Control Panel'!$F$39,$AA599,IF($AA599='Control Panel'!$F$40,$AA599,IF($AA599='Control Panel'!$F$41,$AA599,"Error -- Availability entered in an incorrect format"))))))))</f>
        <v>N</v>
      </c>
    </row>
    <row r="600" spans="1:28" s="15" customFormat="1" x14ac:dyDescent="0.25">
      <c r="A600" s="7">
        <v>588</v>
      </c>
      <c r="B600" s="6"/>
      <c r="C600" s="12"/>
      <c r="D600" s="8"/>
      <c r="E600" s="12"/>
      <c r="F600" s="216" t="str">
        <f t="shared" si="18"/>
        <v>N/A</v>
      </c>
      <c r="G600" s="6"/>
      <c r="AA600" s="15" t="str">
        <f t="shared" si="19"/>
        <v/>
      </c>
      <c r="AB600" s="15" t="str">
        <f>IF(LEN($AA600)=0,"N",IF(LEN($AA600)&gt;1,"Error -- Availability entered in an incorrect format",IF($AA600='Control Panel'!$F$36,$AA600,IF($AA600='Control Panel'!$F$37,$AA600,IF($AA600='Control Panel'!$F$38,$AA600,IF($AA600='Control Panel'!$F$39,$AA600,IF($AA600='Control Panel'!$F$40,$AA600,IF($AA600='Control Panel'!$F$41,$AA600,"Error -- Availability entered in an incorrect format"))))))))</f>
        <v>N</v>
      </c>
    </row>
    <row r="601" spans="1:28" s="15" customFormat="1" x14ac:dyDescent="0.25">
      <c r="A601" s="7">
        <v>589</v>
      </c>
      <c r="B601" s="6"/>
      <c r="C601" s="12"/>
      <c r="D601" s="8"/>
      <c r="E601" s="12"/>
      <c r="F601" s="216" t="str">
        <f t="shared" si="18"/>
        <v>N/A</v>
      </c>
      <c r="G601" s="6"/>
      <c r="AA601" s="15" t="str">
        <f t="shared" si="19"/>
        <v/>
      </c>
      <c r="AB601" s="15" t="str">
        <f>IF(LEN($AA601)=0,"N",IF(LEN($AA601)&gt;1,"Error -- Availability entered in an incorrect format",IF($AA601='Control Panel'!$F$36,$AA601,IF($AA601='Control Panel'!$F$37,$AA601,IF($AA601='Control Panel'!$F$38,$AA601,IF($AA601='Control Panel'!$F$39,$AA601,IF($AA601='Control Panel'!$F$40,$AA601,IF($AA601='Control Panel'!$F$41,$AA601,"Error -- Availability entered in an incorrect format"))))))))</f>
        <v>N</v>
      </c>
    </row>
    <row r="602" spans="1:28" s="15" customFormat="1" x14ac:dyDescent="0.25">
      <c r="A602" s="7">
        <v>590</v>
      </c>
      <c r="B602" s="6"/>
      <c r="C602" s="12"/>
      <c r="D602" s="8"/>
      <c r="E602" s="12"/>
      <c r="F602" s="216" t="str">
        <f t="shared" si="18"/>
        <v>N/A</v>
      </c>
      <c r="G602" s="6"/>
      <c r="AA602" s="15" t="str">
        <f t="shared" si="19"/>
        <v/>
      </c>
      <c r="AB602" s="15" t="str">
        <f>IF(LEN($AA602)=0,"N",IF(LEN($AA602)&gt;1,"Error -- Availability entered in an incorrect format",IF($AA602='Control Panel'!$F$36,$AA602,IF($AA602='Control Panel'!$F$37,$AA602,IF($AA602='Control Panel'!$F$38,$AA602,IF($AA602='Control Panel'!$F$39,$AA602,IF($AA602='Control Panel'!$F$40,$AA602,IF($AA602='Control Panel'!$F$41,$AA602,"Error -- Availability entered in an incorrect format"))))))))</f>
        <v>N</v>
      </c>
    </row>
    <row r="603" spans="1:28" s="15" customFormat="1" x14ac:dyDescent="0.25">
      <c r="A603" s="7">
        <v>591</v>
      </c>
      <c r="B603" s="6"/>
      <c r="C603" s="12"/>
      <c r="D603" s="8"/>
      <c r="E603" s="12"/>
      <c r="F603" s="216" t="str">
        <f t="shared" si="18"/>
        <v>N/A</v>
      </c>
      <c r="G603" s="6"/>
      <c r="AA603" s="15" t="str">
        <f t="shared" si="19"/>
        <v/>
      </c>
      <c r="AB603" s="15" t="str">
        <f>IF(LEN($AA603)=0,"N",IF(LEN($AA603)&gt;1,"Error -- Availability entered in an incorrect format",IF($AA603='Control Panel'!$F$36,$AA603,IF($AA603='Control Panel'!$F$37,$AA603,IF($AA603='Control Panel'!$F$38,$AA603,IF($AA603='Control Panel'!$F$39,$AA603,IF($AA603='Control Panel'!$F$40,$AA603,IF($AA603='Control Panel'!$F$41,$AA603,"Error -- Availability entered in an incorrect format"))))))))</f>
        <v>N</v>
      </c>
    </row>
    <row r="604" spans="1:28" s="15" customFormat="1" x14ac:dyDescent="0.25">
      <c r="A604" s="7">
        <v>592</v>
      </c>
      <c r="B604" s="6"/>
      <c r="C604" s="12"/>
      <c r="D604" s="8"/>
      <c r="E604" s="12"/>
      <c r="F604" s="216" t="str">
        <f t="shared" si="18"/>
        <v>N/A</v>
      </c>
      <c r="G604" s="6"/>
      <c r="AA604" s="15" t="str">
        <f t="shared" si="19"/>
        <v/>
      </c>
      <c r="AB604" s="15" t="str">
        <f>IF(LEN($AA604)=0,"N",IF(LEN($AA604)&gt;1,"Error -- Availability entered in an incorrect format",IF($AA604='Control Panel'!$F$36,$AA604,IF($AA604='Control Panel'!$F$37,$AA604,IF($AA604='Control Panel'!$F$38,$AA604,IF($AA604='Control Panel'!$F$39,$AA604,IF($AA604='Control Panel'!$F$40,$AA604,IF($AA604='Control Panel'!$F$41,$AA604,"Error -- Availability entered in an incorrect format"))))))))</f>
        <v>N</v>
      </c>
    </row>
    <row r="605" spans="1:28" s="15" customFormat="1" x14ac:dyDescent="0.25">
      <c r="A605" s="7">
        <v>593</v>
      </c>
      <c r="B605" s="6"/>
      <c r="C605" s="12"/>
      <c r="D605" s="8"/>
      <c r="E605" s="12"/>
      <c r="F605" s="216" t="str">
        <f t="shared" si="18"/>
        <v>N/A</v>
      </c>
      <c r="G605" s="6"/>
      <c r="AA605" s="15" t="str">
        <f t="shared" si="19"/>
        <v/>
      </c>
      <c r="AB605" s="15" t="str">
        <f>IF(LEN($AA605)=0,"N",IF(LEN($AA605)&gt;1,"Error -- Availability entered in an incorrect format",IF($AA605='Control Panel'!$F$36,$AA605,IF($AA605='Control Panel'!$F$37,$AA605,IF($AA605='Control Panel'!$F$38,$AA605,IF($AA605='Control Panel'!$F$39,$AA605,IF($AA605='Control Panel'!$F$40,$AA605,IF($AA605='Control Panel'!$F$41,$AA605,"Error -- Availability entered in an incorrect format"))))))))</f>
        <v>N</v>
      </c>
    </row>
    <row r="606" spans="1:28" s="15" customFormat="1" x14ac:dyDescent="0.25">
      <c r="A606" s="7">
        <v>594</v>
      </c>
      <c r="B606" s="6"/>
      <c r="C606" s="12"/>
      <c r="D606" s="8"/>
      <c r="E606" s="12"/>
      <c r="F606" s="216" t="str">
        <f t="shared" si="18"/>
        <v>N/A</v>
      </c>
      <c r="G606" s="6"/>
      <c r="AA606" s="15" t="str">
        <f t="shared" si="19"/>
        <v/>
      </c>
      <c r="AB606" s="15" t="str">
        <f>IF(LEN($AA606)=0,"N",IF(LEN($AA606)&gt;1,"Error -- Availability entered in an incorrect format",IF($AA606='Control Panel'!$F$36,$AA606,IF($AA606='Control Panel'!$F$37,$AA606,IF($AA606='Control Panel'!$F$38,$AA606,IF($AA606='Control Panel'!$F$39,$AA606,IF($AA606='Control Panel'!$F$40,$AA606,IF($AA606='Control Panel'!$F$41,$AA606,"Error -- Availability entered in an incorrect format"))))))))</f>
        <v>N</v>
      </c>
    </row>
    <row r="607" spans="1:28" s="15" customFormat="1" x14ac:dyDescent="0.25">
      <c r="A607" s="7">
        <v>595</v>
      </c>
      <c r="B607" s="6"/>
      <c r="C607" s="12"/>
      <c r="D607" s="8"/>
      <c r="E607" s="12"/>
      <c r="F607" s="216" t="str">
        <f t="shared" si="18"/>
        <v>N/A</v>
      </c>
      <c r="G607" s="6"/>
      <c r="AA607" s="15" t="str">
        <f t="shared" si="19"/>
        <v/>
      </c>
      <c r="AB607" s="15" t="str">
        <f>IF(LEN($AA607)=0,"N",IF(LEN($AA607)&gt;1,"Error -- Availability entered in an incorrect format",IF($AA607='Control Panel'!$F$36,$AA607,IF($AA607='Control Panel'!$F$37,$AA607,IF($AA607='Control Panel'!$F$38,$AA607,IF($AA607='Control Panel'!$F$39,$AA607,IF($AA607='Control Panel'!$F$40,$AA607,IF($AA607='Control Panel'!$F$41,$AA607,"Error -- Availability entered in an incorrect format"))))))))</f>
        <v>N</v>
      </c>
    </row>
    <row r="608" spans="1:28" s="15" customFormat="1" x14ac:dyDescent="0.25">
      <c r="A608" s="7">
        <v>596</v>
      </c>
      <c r="B608" s="6"/>
      <c r="C608" s="12"/>
      <c r="D608" s="8"/>
      <c r="E608" s="12"/>
      <c r="F608" s="216" t="str">
        <f t="shared" si="18"/>
        <v>N/A</v>
      </c>
      <c r="G608" s="6"/>
      <c r="AA608" s="15" t="str">
        <f t="shared" si="19"/>
        <v/>
      </c>
      <c r="AB608" s="15" t="str">
        <f>IF(LEN($AA608)=0,"N",IF(LEN($AA608)&gt;1,"Error -- Availability entered in an incorrect format",IF($AA608='Control Panel'!$F$36,$AA608,IF($AA608='Control Panel'!$F$37,$AA608,IF($AA608='Control Panel'!$F$38,$AA608,IF($AA608='Control Panel'!$F$39,$AA608,IF($AA608='Control Panel'!$F$40,$AA608,IF($AA608='Control Panel'!$F$41,$AA608,"Error -- Availability entered in an incorrect format"))))))))</f>
        <v>N</v>
      </c>
    </row>
    <row r="609" spans="1:28" s="15" customFormat="1" x14ac:dyDescent="0.25">
      <c r="A609" s="7">
        <v>597</v>
      </c>
      <c r="B609" s="6"/>
      <c r="C609" s="12"/>
      <c r="D609" s="8"/>
      <c r="E609" s="12"/>
      <c r="F609" s="216" t="str">
        <f t="shared" si="18"/>
        <v>N/A</v>
      </c>
      <c r="G609" s="6"/>
      <c r="AA609" s="15" t="str">
        <f t="shared" si="19"/>
        <v/>
      </c>
      <c r="AB609" s="15" t="str">
        <f>IF(LEN($AA609)=0,"N",IF(LEN($AA609)&gt;1,"Error -- Availability entered in an incorrect format",IF($AA609='Control Panel'!$F$36,$AA609,IF($AA609='Control Panel'!$F$37,$AA609,IF($AA609='Control Panel'!$F$38,$AA609,IF($AA609='Control Panel'!$F$39,$AA609,IF($AA609='Control Panel'!$F$40,$AA609,IF($AA609='Control Panel'!$F$41,$AA609,"Error -- Availability entered in an incorrect format"))))))))</f>
        <v>N</v>
      </c>
    </row>
    <row r="610" spans="1:28" s="15" customFormat="1" x14ac:dyDescent="0.25">
      <c r="A610" s="7">
        <v>598</v>
      </c>
      <c r="B610" s="6"/>
      <c r="C610" s="12"/>
      <c r="D610" s="8"/>
      <c r="E610" s="12"/>
      <c r="F610" s="216" t="str">
        <f t="shared" si="18"/>
        <v>N/A</v>
      </c>
      <c r="G610" s="6"/>
      <c r="AA610" s="15" t="str">
        <f t="shared" si="19"/>
        <v/>
      </c>
      <c r="AB610" s="15" t="str">
        <f>IF(LEN($AA610)=0,"N",IF(LEN($AA610)&gt;1,"Error -- Availability entered in an incorrect format",IF($AA610='Control Panel'!$F$36,$AA610,IF($AA610='Control Panel'!$F$37,$AA610,IF($AA610='Control Panel'!$F$38,$AA610,IF($AA610='Control Panel'!$F$39,$AA610,IF($AA610='Control Panel'!$F$40,$AA610,IF($AA610='Control Panel'!$F$41,$AA610,"Error -- Availability entered in an incorrect format"))))))))</f>
        <v>N</v>
      </c>
    </row>
    <row r="611" spans="1:28" s="15" customFormat="1" x14ac:dyDescent="0.25">
      <c r="A611" s="7">
        <v>599</v>
      </c>
      <c r="B611" s="6"/>
      <c r="C611" s="12"/>
      <c r="D611" s="8"/>
      <c r="E611" s="12"/>
      <c r="F611" s="216" t="str">
        <f t="shared" si="18"/>
        <v>N/A</v>
      </c>
      <c r="G611" s="6"/>
      <c r="AA611" s="15" t="str">
        <f t="shared" si="19"/>
        <v/>
      </c>
      <c r="AB611" s="15" t="str">
        <f>IF(LEN($AA611)=0,"N",IF(LEN($AA611)&gt;1,"Error -- Availability entered in an incorrect format",IF($AA611='Control Panel'!$F$36,$AA611,IF($AA611='Control Panel'!$F$37,$AA611,IF($AA611='Control Panel'!$F$38,$AA611,IF($AA611='Control Panel'!$F$39,$AA611,IF($AA611='Control Panel'!$F$40,$AA611,IF($AA611='Control Panel'!$F$41,$AA611,"Error -- Availability entered in an incorrect format"))))))))</f>
        <v>N</v>
      </c>
    </row>
    <row r="612" spans="1:28" s="15" customFormat="1" x14ac:dyDescent="0.25">
      <c r="A612" s="7">
        <v>600</v>
      </c>
      <c r="B612" s="6"/>
      <c r="C612" s="12"/>
      <c r="D612" s="8"/>
      <c r="E612" s="12"/>
      <c r="F612" s="216" t="str">
        <f t="shared" si="18"/>
        <v>N/A</v>
      </c>
      <c r="G612" s="6"/>
      <c r="AA612" s="15" t="str">
        <f t="shared" si="19"/>
        <v/>
      </c>
      <c r="AB612" s="15" t="str">
        <f>IF(LEN($AA612)=0,"N",IF(LEN($AA612)&gt;1,"Error -- Availability entered in an incorrect format",IF($AA612='Control Panel'!$F$36,$AA612,IF($AA612='Control Panel'!$F$37,$AA612,IF($AA612='Control Panel'!$F$38,$AA612,IF($AA612='Control Panel'!$F$39,$AA612,IF($AA612='Control Panel'!$F$40,$AA612,IF($AA612='Control Panel'!$F$41,$AA612,"Error -- Availability entered in an incorrect format"))))))))</f>
        <v>N</v>
      </c>
    </row>
    <row r="613" spans="1:28" s="15" customFormat="1" x14ac:dyDescent="0.25">
      <c r="A613" s="7">
        <v>601</v>
      </c>
      <c r="B613" s="6"/>
      <c r="C613" s="12"/>
      <c r="D613" s="8"/>
      <c r="E613" s="12"/>
      <c r="F613" s="216" t="str">
        <f t="shared" si="18"/>
        <v>N/A</v>
      </c>
      <c r="G613" s="6"/>
      <c r="AA613" s="15" t="str">
        <f t="shared" si="19"/>
        <v/>
      </c>
      <c r="AB613" s="15" t="str">
        <f>IF(LEN($AA613)=0,"N",IF(LEN($AA613)&gt;1,"Error -- Availability entered in an incorrect format",IF($AA613='Control Panel'!$F$36,$AA613,IF($AA613='Control Panel'!$F$37,$AA613,IF($AA613='Control Panel'!$F$38,$AA613,IF($AA613='Control Panel'!$F$39,$AA613,IF($AA613='Control Panel'!$F$40,$AA613,IF($AA613='Control Panel'!$F$41,$AA613,"Error -- Availability entered in an incorrect format"))))))))</f>
        <v>N</v>
      </c>
    </row>
    <row r="614" spans="1:28" s="15" customFormat="1" x14ac:dyDescent="0.25">
      <c r="A614" s="7">
        <v>602</v>
      </c>
      <c r="B614" s="6"/>
      <c r="C614" s="12"/>
      <c r="D614" s="8"/>
      <c r="E614" s="12"/>
      <c r="F614" s="216" t="str">
        <f t="shared" si="18"/>
        <v>N/A</v>
      </c>
      <c r="G614" s="6"/>
      <c r="AA614" s="15" t="str">
        <f t="shared" si="19"/>
        <v/>
      </c>
      <c r="AB614" s="15" t="str">
        <f>IF(LEN($AA614)=0,"N",IF(LEN($AA614)&gt;1,"Error -- Availability entered in an incorrect format",IF($AA614='Control Panel'!$F$36,$AA614,IF($AA614='Control Panel'!$F$37,$AA614,IF($AA614='Control Panel'!$F$38,$AA614,IF($AA614='Control Panel'!$F$39,$AA614,IF($AA614='Control Panel'!$F$40,$AA614,IF($AA614='Control Panel'!$F$41,$AA614,"Error -- Availability entered in an incorrect format"))))))))</f>
        <v>N</v>
      </c>
    </row>
    <row r="615" spans="1:28" s="15" customFormat="1" x14ac:dyDescent="0.25">
      <c r="A615" s="7">
        <v>603</v>
      </c>
      <c r="B615" s="6"/>
      <c r="C615" s="12"/>
      <c r="D615" s="8"/>
      <c r="E615" s="12"/>
      <c r="F615" s="216" t="str">
        <f t="shared" si="18"/>
        <v>N/A</v>
      </c>
      <c r="G615" s="6"/>
      <c r="AA615" s="15" t="str">
        <f t="shared" si="19"/>
        <v/>
      </c>
      <c r="AB615" s="15" t="str">
        <f>IF(LEN($AA615)=0,"N",IF(LEN($AA615)&gt;1,"Error -- Availability entered in an incorrect format",IF($AA615='Control Panel'!$F$36,$AA615,IF($AA615='Control Panel'!$F$37,$AA615,IF($AA615='Control Panel'!$F$38,$AA615,IF($AA615='Control Panel'!$F$39,$AA615,IF($AA615='Control Panel'!$F$40,$AA615,IF($AA615='Control Panel'!$F$41,$AA615,"Error -- Availability entered in an incorrect format"))))))))</f>
        <v>N</v>
      </c>
    </row>
    <row r="616" spans="1:28" s="15" customFormat="1" x14ac:dyDescent="0.25">
      <c r="A616" s="7">
        <v>604</v>
      </c>
      <c r="B616" s="6"/>
      <c r="C616" s="12"/>
      <c r="D616" s="8"/>
      <c r="E616" s="12"/>
      <c r="F616" s="216" t="str">
        <f t="shared" si="18"/>
        <v>N/A</v>
      </c>
      <c r="G616" s="6"/>
      <c r="AA616" s="15" t="str">
        <f t="shared" si="19"/>
        <v/>
      </c>
      <c r="AB616" s="15" t="str">
        <f>IF(LEN($AA616)=0,"N",IF(LEN($AA616)&gt;1,"Error -- Availability entered in an incorrect format",IF($AA616='Control Panel'!$F$36,$AA616,IF($AA616='Control Panel'!$F$37,$AA616,IF($AA616='Control Panel'!$F$38,$AA616,IF($AA616='Control Panel'!$F$39,$AA616,IF($AA616='Control Panel'!$F$40,$AA616,IF($AA616='Control Panel'!$F$41,$AA616,"Error -- Availability entered in an incorrect format"))))))))</f>
        <v>N</v>
      </c>
    </row>
    <row r="617" spans="1:28" s="15" customFormat="1" x14ac:dyDescent="0.25">
      <c r="A617" s="7">
        <v>605</v>
      </c>
      <c r="B617" s="6"/>
      <c r="C617" s="12"/>
      <c r="D617" s="8"/>
      <c r="E617" s="12"/>
      <c r="F617" s="216" t="str">
        <f t="shared" si="18"/>
        <v>N/A</v>
      </c>
      <c r="G617" s="6"/>
      <c r="AA617" s="15" t="str">
        <f t="shared" si="19"/>
        <v/>
      </c>
      <c r="AB617" s="15" t="str">
        <f>IF(LEN($AA617)=0,"N",IF(LEN($AA617)&gt;1,"Error -- Availability entered in an incorrect format",IF($AA617='Control Panel'!$F$36,$AA617,IF($AA617='Control Panel'!$F$37,$AA617,IF($AA617='Control Panel'!$F$38,$AA617,IF($AA617='Control Panel'!$F$39,$AA617,IF($AA617='Control Panel'!$F$40,$AA617,IF($AA617='Control Panel'!$F$41,$AA617,"Error -- Availability entered in an incorrect format"))))))))</f>
        <v>N</v>
      </c>
    </row>
    <row r="618" spans="1:28" s="15" customFormat="1" x14ac:dyDescent="0.25">
      <c r="A618" s="7">
        <v>606</v>
      </c>
      <c r="B618" s="6"/>
      <c r="C618" s="12"/>
      <c r="D618" s="8"/>
      <c r="E618" s="12"/>
      <c r="F618" s="216" t="str">
        <f t="shared" si="18"/>
        <v>N/A</v>
      </c>
      <c r="G618" s="6"/>
      <c r="AA618" s="15" t="str">
        <f t="shared" si="19"/>
        <v/>
      </c>
      <c r="AB618" s="15" t="str">
        <f>IF(LEN($AA618)=0,"N",IF(LEN($AA618)&gt;1,"Error -- Availability entered in an incorrect format",IF($AA618='Control Panel'!$F$36,$AA618,IF($AA618='Control Panel'!$F$37,$AA618,IF($AA618='Control Panel'!$F$38,$AA618,IF($AA618='Control Panel'!$F$39,$AA618,IF($AA618='Control Panel'!$F$40,$AA618,IF($AA618='Control Panel'!$F$41,$AA618,"Error -- Availability entered in an incorrect format"))))))))</f>
        <v>N</v>
      </c>
    </row>
    <row r="619" spans="1:28" s="15" customFormat="1" x14ac:dyDescent="0.25">
      <c r="A619" s="7">
        <v>607</v>
      </c>
      <c r="B619" s="6"/>
      <c r="C619" s="12"/>
      <c r="D619" s="8"/>
      <c r="E619" s="12"/>
      <c r="F619" s="216" t="str">
        <f t="shared" si="18"/>
        <v>N/A</v>
      </c>
      <c r="G619" s="6"/>
      <c r="AA619" s="15" t="str">
        <f t="shared" si="19"/>
        <v/>
      </c>
      <c r="AB619" s="15" t="str">
        <f>IF(LEN($AA619)=0,"N",IF(LEN($AA619)&gt;1,"Error -- Availability entered in an incorrect format",IF($AA619='Control Panel'!$F$36,$AA619,IF($AA619='Control Panel'!$F$37,$AA619,IF($AA619='Control Panel'!$F$38,$AA619,IF($AA619='Control Panel'!$F$39,$AA619,IF($AA619='Control Panel'!$F$40,$AA619,IF($AA619='Control Panel'!$F$41,$AA619,"Error -- Availability entered in an incorrect format"))))))))</f>
        <v>N</v>
      </c>
    </row>
    <row r="620" spans="1:28" s="15" customFormat="1" x14ac:dyDescent="0.25">
      <c r="A620" s="7">
        <v>608</v>
      </c>
      <c r="B620" s="6"/>
      <c r="C620" s="12"/>
      <c r="D620" s="8"/>
      <c r="E620" s="12"/>
      <c r="F620" s="216" t="str">
        <f t="shared" si="18"/>
        <v>N/A</v>
      </c>
      <c r="G620" s="6"/>
      <c r="AA620" s="15" t="str">
        <f t="shared" si="19"/>
        <v/>
      </c>
      <c r="AB620" s="15" t="str">
        <f>IF(LEN($AA620)=0,"N",IF(LEN($AA620)&gt;1,"Error -- Availability entered in an incorrect format",IF($AA620='Control Panel'!$F$36,$AA620,IF($AA620='Control Panel'!$F$37,$AA620,IF($AA620='Control Panel'!$F$38,$AA620,IF($AA620='Control Panel'!$F$39,$AA620,IF($AA620='Control Panel'!$F$40,$AA620,IF($AA620='Control Panel'!$F$41,$AA620,"Error -- Availability entered in an incorrect format"))))))))</f>
        <v>N</v>
      </c>
    </row>
    <row r="621" spans="1:28" s="15" customFormat="1" x14ac:dyDescent="0.25">
      <c r="A621" s="7">
        <v>609</v>
      </c>
      <c r="B621" s="6"/>
      <c r="C621" s="12"/>
      <c r="D621" s="8"/>
      <c r="E621" s="12"/>
      <c r="F621" s="216" t="str">
        <f t="shared" si="18"/>
        <v>N/A</v>
      </c>
      <c r="G621" s="6"/>
      <c r="AA621" s="15" t="str">
        <f t="shared" si="19"/>
        <v/>
      </c>
      <c r="AB621" s="15" t="str">
        <f>IF(LEN($AA621)=0,"N",IF(LEN($AA621)&gt;1,"Error -- Availability entered in an incorrect format",IF($AA621='Control Panel'!$F$36,$AA621,IF($AA621='Control Panel'!$F$37,$AA621,IF($AA621='Control Panel'!$F$38,$AA621,IF($AA621='Control Panel'!$F$39,$AA621,IF($AA621='Control Panel'!$F$40,$AA621,IF($AA621='Control Panel'!$F$41,$AA621,"Error -- Availability entered in an incorrect format"))))))))</f>
        <v>N</v>
      </c>
    </row>
    <row r="622" spans="1:28" s="15" customFormat="1" x14ac:dyDescent="0.25">
      <c r="A622" s="7">
        <v>610</v>
      </c>
      <c r="B622" s="6"/>
      <c r="C622" s="12"/>
      <c r="D622" s="8"/>
      <c r="E622" s="12"/>
      <c r="F622" s="216" t="str">
        <f t="shared" si="18"/>
        <v>N/A</v>
      </c>
      <c r="G622" s="6"/>
      <c r="AA622" s="15" t="str">
        <f t="shared" si="19"/>
        <v/>
      </c>
      <c r="AB622" s="15" t="str">
        <f>IF(LEN($AA622)=0,"N",IF(LEN($AA622)&gt;1,"Error -- Availability entered in an incorrect format",IF($AA622='Control Panel'!$F$36,$AA622,IF($AA622='Control Panel'!$F$37,$AA622,IF($AA622='Control Panel'!$F$38,$AA622,IF($AA622='Control Panel'!$F$39,$AA622,IF($AA622='Control Panel'!$F$40,$AA622,IF($AA622='Control Panel'!$F$41,$AA622,"Error -- Availability entered in an incorrect format"))))))))</f>
        <v>N</v>
      </c>
    </row>
    <row r="623" spans="1:28" s="15" customFormat="1" x14ac:dyDescent="0.25">
      <c r="A623" s="7">
        <v>611</v>
      </c>
      <c r="B623" s="6"/>
      <c r="C623" s="12"/>
      <c r="D623" s="8"/>
      <c r="E623" s="12"/>
      <c r="F623" s="216" t="str">
        <f t="shared" si="18"/>
        <v>N/A</v>
      </c>
      <c r="G623" s="6"/>
      <c r="AA623" s="15" t="str">
        <f t="shared" si="19"/>
        <v/>
      </c>
      <c r="AB623" s="15" t="str">
        <f>IF(LEN($AA623)=0,"N",IF(LEN($AA623)&gt;1,"Error -- Availability entered in an incorrect format",IF($AA623='Control Panel'!$F$36,$AA623,IF($AA623='Control Panel'!$F$37,$AA623,IF($AA623='Control Panel'!$F$38,$AA623,IF($AA623='Control Panel'!$F$39,$AA623,IF($AA623='Control Panel'!$F$40,$AA623,IF($AA623='Control Panel'!$F$41,$AA623,"Error -- Availability entered in an incorrect format"))))))))</f>
        <v>N</v>
      </c>
    </row>
    <row r="624" spans="1:28" s="15" customFormat="1" x14ac:dyDescent="0.25">
      <c r="A624" s="7">
        <v>612</v>
      </c>
      <c r="B624" s="6"/>
      <c r="C624" s="12"/>
      <c r="D624" s="8"/>
      <c r="E624" s="12"/>
      <c r="F624" s="216" t="str">
        <f t="shared" si="18"/>
        <v>N/A</v>
      </c>
      <c r="G624" s="6"/>
      <c r="AA624" s="15" t="str">
        <f t="shared" si="19"/>
        <v/>
      </c>
      <c r="AB624" s="15" t="str">
        <f>IF(LEN($AA624)=0,"N",IF(LEN($AA624)&gt;1,"Error -- Availability entered in an incorrect format",IF($AA624='Control Panel'!$F$36,$AA624,IF($AA624='Control Panel'!$F$37,$AA624,IF($AA624='Control Panel'!$F$38,$AA624,IF($AA624='Control Panel'!$F$39,$AA624,IF($AA624='Control Panel'!$F$40,$AA624,IF($AA624='Control Panel'!$F$41,$AA624,"Error -- Availability entered in an incorrect format"))))))))</f>
        <v>N</v>
      </c>
    </row>
    <row r="625" spans="1:28" s="15" customFormat="1" x14ac:dyDescent="0.25">
      <c r="A625" s="7">
        <v>613</v>
      </c>
      <c r="B625" s="6"/>
      <c r="C625" s="12"/>
      <c r="D625" s="8"/>
      <c r="E625" s="12"/>
      <c r="F625" s="216" t="str">
        <f t="shared" si="18"/>
        <v>N/A</v>
      </c>
      <c r="G625" s="6"/>
      <c r="AA625" s="15" t="str">
        <f t="shared" si="19"/>
        <v/>
      </c>
      <c r="AB625" s="15" t="str">
        <f>IF(LEN($AA625)=0,"N",IF(LEN($AA625)&gt;1,"Error -- Availability entered in an incorrect format",IF($AA625='Control Panel'!$F$36,$AA625,IF($AA625='Control Panel'!$F$37,$AA625,IF($AA625='Control Panel'!$F$38,$AA625,IF($AA625='Control Panel'!$F$39,$AA625,IF($AA625='Control Panel'!$F$40,$AA625,IF($AA625='Control Panel'!$F$41,$AA625,"Error -- Availability entered in an incorrect format"))))))))</f>
        <v>N</v>
      </c>
    </row>
    <row r="626" spans="1:28" s="15" customFormat="1" x14ac:dyDescent="0.25">
      <c r="A626" s="7">
        <v>614</v>
      </c>
      <c r="B626" s="6"/>
      <c r="C626" s="12"/>
      <c r="D626" s="8"/>
      <c r="E626" s="12"/>
      <c r="F626" s="216" t="str">
        <f t="shared" si="18"/>
        <v>N/A</v>
      </c>
      <c r="G626" s="6"/>
      <c r="AA626" s="15" t="str">
        <f t="shared" si="19"/>
        <v/>
      </c>
      <c r="AB626" s="15" t="str">
        <f>IF(LEN($AA626)=0,"N",IF(LEN($AA626)&gt;1,"Error -- Availability entered in an incorrect format",IF($AA626='Control Panel'!$F$36,$AA626,IF($AA626='Control Panel'!$F$37,$AA626,IF($AA626='Control Panel'!$F$38,$AA626,IF($AA626='Control Panel'!$F$39,$AA626,IF($AA626='Control Panel'!$F$40,$AA626,IF($AA626='Control Panel'!$F$41,$AA626,"Error -- Availability entered in an incorrect format"))))))))</f>
        <v>N</v>
      </c>
    </row>
    <row r="627" spans="1:28" s="15" customFormat="1" x14ac:dyDescent="0.25">
      <c r="A627" s="7">
        <v>615</v>
      </c>
      <c r="B627" s="6"/>
      <c r="C627" s="12"/>
      <c r="D627" s="8"/>
      <c r="E627" s="12"/>
      <c r="F627" s="216" t="str">
        <f t="shared" si="18"/>
        <v>N/A</v>
      </c>
      <c r="G627" s="6"/>
      <c r="AA627" s="15" t="str">
        <f t="shared" si="19"/>
        <v/>
      </c>
      <c r="AB627" s="15" t="str">
        <f>IF(LEN($AA627)=0,"N",IF(LEN($AA627)&gt;1,"Error -- Availability entered in an incorrect format",IF($AA627='Control Panel'!$F$36,$AA627,IF($AA627='Control Panel'!$F$37,$AA627,IF($AA627='Control Panel'!$F$38,$AA627,IF($AA627='Control Panel'!$F$39,$AA627,IF($AA627='Control Panel'!$F$40,$AA627,IF($AA627='Control Panel'!$F$41,$AA627,"Error -- Availability entered in an incorrect format"))))))))</f>
        <v>N</v>
      </c>
    </row>
    <row r="628" spans="1:28" s="15" customFormat="1" x14ac:dyDescent="0.25">
      <c r="A628" s="7">
        <v>616</v>
      </c>
      <c r="B628" s="6"/>
      <c r="C628" s="12"/>
      <c r="D628" s="8"/>
      <c r="E628" s="12"/>
      <c r="F628" s="216" t="str">
        <f t="shared" si="18"/>
        <v>N/A</v>
      </c>
      <c r="G628" s="6"/>
      <c r="AA628" s="15" t="str">
        <f t="shared" si="19"/>
        <v/>
      </c>
      <c r="AB628" s="15" t="str">
        <f>IF(LEN($AA628)=0,"N",IF(LEN($AA628)&gt;1,"Error -- Availability entered in an incorrect format",IF($AA628='Control Panel'!$F$36,$AA628,IF($AA628='Control Panel'!$F$37,$AA628,IF($AA628='Control Panel'!$F$38,$AA628,IF($AA628='Control Panel'!$F$39,$AA628,IF($AA628='Control Panel'!$F$40,$AA628,IF($AA628='Control Panel'!$F$41,$AA628,"Error -- Availability entered in an incorrect format"))))))))</f>
        <v>N</v>
      </c>
    </row>
    <row r="629" spans="1:28" s="15" customFormat="1" x14ac:dyDescent="0.25">
      <c r="A629" s="7">
        <v>617</v>
      </c>
      <c r="B629" s="6"/>
      <c r="C629" s="12"/>
      <c r="D629" s="8"/>
      <c r="E629" s="12"/>
      <c r="F629" s="216" t="str">
        <f t="shared" si="18"/>
        <v>N/A</v>
      </c>
      <c r="G629" s="6"/>
      <c r="AA629" s="15" t="str">
        <f t="shared" si="19"/>
        <v/>
      </c>
      <c r="AB629" s="15" t="str">
        <f>IF(LEN($AA629)=0,"N",IF(LEN($AA629)&gt;1,"Error -- Availability entered in an incorrect format",IF($AA629='Control Panel'!$F$36,$AA629,IF($AA629='Control Panel'!$F$37,$AA629,IF($AA629='Control Panel'!$F$38,$AA629,IF($AA629='Control Panel'!$F$39,$AA629,IF($AA629='Control Panel'!$F$40,$AA629,IF($AA629='Control Panel'!$F$41,$AA629,"Error -- Availability entered in an incorrect format"))))))))</f>
        <v>N</v>
      </c>
    </row>
    <row r="630" spans="1:28" s="15" customFormat="1" x14ac:dyDescent="0.25">
      <c r="A630" s="7">
        <v>618</v>
      </c>
      <c r="B630" s="6"/>
      <c r="C630" s="12"/>
      <c r="D630" s="8"/>
      <c r="E630" s="12"/>
      <c r="F630" s="216" t="str">
        <f t="shared" si="18"/>
        <v>N/A</v>
      </c>
      <c r="G630" s="6"/>
      <c r="AA630" s="15" t="str">
        <f t="shared" si="19"/>
        <v/>
      </c>
      <c r="AB630" s="15" t="str">
        <f>IF(LEN($AA630)=0,"N",IF(LEN($AA630)&gt;1,"Error -- Availability entered in an incorrect format",IF($AA630='Control Panel'!$F$36,$AA630,IF($AA630='Control Panel'!$F$37,$AA630,IF($AA630='Control Panel'!$F$38,$AA630,IF($AA630='Control Panel'!$F$39,$AA630,IF($AA630='Control Panel'!$F$40,$AA630,IF($AA630='Control Panel'!$F$41,$AA630,"Error -- Availability entered in an incorrect format"))))))))</f>
        <v>N</v>
      </c>
    </row>
    <row r="631" spans="1:28" s="15" customFormat="1" x14ac:dyDescent="0.25">
      <c r="A631" s="7">
        <v>619</v>
      </c>
      <c r="B631" s="6"/>
      <c r="C631" s="12"/>
      <c r="D631" s="8"/>
      <c r="E631" s="12"/>
      <c r="F631" s="216" t="str">
        <f t="shared" si="18"/>
        <v>N/A</v>
      </c>
      <c r="G631" s="6"/>
      <c r="AA631" s="15" t="str">
        <f t="shared" si="19"/>
        <v/>
      </c>
      <c r="AB631" s="15" t="str">
        <f>IF(LEN($AA631)=0,"N",IF(LEN($AA631)&gt;1,"Error -- Availability entered in an incorrect format",IF($AA631='Control Panel'!$F$36,$AA631,IF($AA631='Control Panel'!$F$37,$AA631,IF($AA631='Control Panel'!$F$38,$AA631,IF($AA631='Control Panel'!$F$39,$AA631,IF($AA631='Control Panel'!$F$40,$AA631,IF($AA631='Control Panel'!$F$41,$AA631,"Error -- Availability entered in an incorrect format"))))))))</f>
        <v>N</v>
      </c>
    </row>
    <row r="632" spans="1:28" s="15" customFormat="1" x14ac:dyDescent="0.25">
      <c r="A632" s="7">
        <v>620</v>
      </c>
      <c r="B632" s="6"/>
      <c r="C632" s="12"/>
      <c r="D632" s="8"/>
      <c r="E632" s="12"/>
      <c r="F632" s="216" t="str">
        <f t="shared" si="18"/>
        <v>N/A</v>
      </c>
      <c r="G632" s="6"/>
      <c r="AA632" s="15" t="str">
        <f t="shared" si="19"/>
        <v/>
      </c>
      <c r="AB632" s="15" t="str">
        <f>IF(LEN($AA632)=0,"N",IF(LEN($AA632)&gt;1,"Error -- Availability entered in an incorrect format",IF($AA632='Control Panel'!$F$36,$AA632,IF($AA632='Control Panel'!$F$37,$AA632,IF($AA632='Control Panel'!$F$38,$AA632,IF($AA632='Control Panel'!$F$39,$AA632,IF($AA632='Control Panel'!$F$40,$AA632,IF($AA632='Control Panel'!$F$41,$AA632,"Error -- Availability entered in an incorrect format"))))))))</f>
        <v>N</v>
      </c>
    </row>
    <row r="633" spans="1:28" s="15" customFormat="1" x14ac:dyDescent="0.25">
      <c r="A633" s="7">
        <v>621</v>
      </c>
      <c r="B633" s="6"/>
      <c r="C633" s="12"/>
      <c r="D633" s="8"/>
      <c r="E633" s="12"/>
      <c r="F633" s="216" t="str">
        <f t="shared" si="18"/>
        <v>N/A</v>
      </c>
      <c r="G633" s="6"/>
      <c r="AA633" s="15" t="str">
        <f t="shared" si="19"/>
        <v/>
      </c>
      <c r="AB633" s="15" t="str">
        <f>IF(LEN($AA633)=0,"N",IF(LEN($AA633)&gt;1,"Error -- Availability entered in an incorrect format",IF($AA633='Control Panel'!$F$36,$AA633,IF($AA633='Control Panel'!$F$37,$AA633,IF($AA633='Control Panel'!$F$38,$AA633,IF($AA633='Control Panel'!$F$39,$AA633,IF($AA633='Control Panel'!$F$40,$AA633,IF($AA633='Control Panel'!$F$41,$AA633,"Error -- Availability entered in an incorrect format"))))))))</f>
        <v>N</v>
      </c>
    </row>
    <row r="634" spans="1:28" s="15" customFormat="1" x14ac:dyDescent="0.25">
      <c r="A634" s="7">
        <v>622</v>
      </c>
      <c r="B634" s="6"/>
      <c r="C634" s="12"/>
      <c r="D634" s="8"/>
      <c r="E634" s="12"/>
      <c r="F634" s="216" t="str">
        <f t="shared" si="18"/>
        <v>N/A</v>
      </c>
      <c r="G634" s="6"/>
      <c r="AA634" s="15" t="str">
        <f t="shared" si="19"/>
        <v/>
      </c>
      <c r="AB634" s="15" t="str">
        <f>IF(LEN($AA634)=0,"N",IF(LEN($AA634)&gt;1,"Error -- Availability entered in an incorrect format",IF($AA634='Control Panel'!$F$36,$AA634,IF($AA634='Control Panel'!$F$37,$AA634,IF($AA634='Control Panel'!$F$38,$AA634,IF($AA634='Control Panel'!$F$39,$AA634,IF($AA634='Control Panel'!$F$40,$AA634,IF($AA634='Control Panel'!$F$41,$AA634,"Error -- Availability entered in an incorrect format"))))))))</f>
        <v>N</v>
      </c>
    </row>
    <row r="635" spans="1:28" s="15" customFormat="1" x14ac:dyDescent="0.25">
      <c r="A635" s="7">
        <v>623</v>
      </c>
      <c r="B635" s="6"/>
      <c r="C635" s="12"/>
      <c r="D635" s="8"/>
      <c r="E635" s="12"/>
      <c r="F635" s="216" t="str">
        <f t="shared" si="18"/>
        <v>N/A</v>
      </c>
      <c r="G635" s="6"/>
      <c r="AA635" s="15" t="str">
        <f t="shared" si="19"/>
        <v/>
      </c>
      <c r="AB635" s="15" t="str">
        <f>IF(LEN($AA635)=0,"N",IF(LEN($AA635)&gt;1,"Error -- Availability entered in an incorrect format",IF($AA635='Control Panel'!$F$36,$AA635,IF($AA635='Control Panel'!$F$37,$AA635,IF($AA635='Control Panel'!$F$38,$AA635,IF($AA635='Control Panel'!$F$39,$AA635,IF($AA635='Control Panel'!$F$40,$AA635,IF($AA635='Control Panel'!$F$41,$AA635,"Error -- Availability entered in an incorrect format"))))))))</f>
        <v>N</v>
      </c>
    </row>
    <row r="636" spans="1:28" s="15" customFormat="1" x14ac:dyDescent="0.25">
      <c r="A636" s="7">
        <v>624</v>
      </c>
      <c r="B636" s="6"/>
      <c r="C636" s="12"/>
      <c r="D636" s="8"/>
      <c r="E636" s="12"/>
      <c r="F636" s="216" t="str">
        <f t="shared" si="18"/>
        <v>N/A</v>
      </c>
      <c r="G636" s="6"/>
      <c r="AA636" s="15" t="str">
        <f t="shared" si="19"/>
        <v/>
      </c>
      <c r="AB636" s="15" t="str">
        <f>IF(LEN($AA636)=0,"N",IF(LEN($AA636)&gt;1,"Error -- Availability entered in an incorrect format",IF($AA636='Control Panel'!$F$36,$AA636,IF($AA636='Control Panel'!$F$37,$AA636,IF($AA636='Control Panel'!$F$38,$AA636,IF($AA636='Control Panel'!$F$39,$AA636,IF($AA636='Control Panel'!$F$40,$AA636,IF($AA636='Control Panel'!$F$41,$AA636,"Error -- Availability entered in an incorrect format"))))))))</f>
        <v>N</v>
      </c>
    </row>
    <row r="637" spans="1:28" s="15" customFormat="1" x14ac:dyDescent="0.25">
      <c r="A637" s="7">
        <v>625</v>
      </c>
      <c r="B637" s="6"/>
      <c r="C637" s="12"/>
      <c r="D637" s="8"/>
      <c r="E637" s="12"/>
      <c r="F637" s="216" t="str">
        <f t="shared" si="18"/>
        <v>N/A</v>
      </c>
      <c r="G637" s="6"/>
      <c r="AA637" s="15" t="str">
        <f t="shared" si="19"/>
        <v/>
      </c>
      <c r="AB637" s="15" t="str">
        <f>IF(LEN($AA637)=0,"N",IF(LEN($AA637)&gt;1,"Error -- Availability entered in an incorrect format",IF($AA637='Control Panel'!$F$36,$AA637,IF($AA637='Control Panel'!$F$37,$AA637,IF($AA637='Control Panel'!$F$38,$AA637,IF($AA637='Control Panel'!$F$39,$AA637,IF($AA637='Control Panel'!$F$40,$AA637,IF($AA637='Control Panel'!$F$41,$AA637,"Error -- Availability entered in an incorrect format"))))))))</f>
        <v>N</v>
      </c>
    </row>
    <row r="638" spans="1:28" s="15" customFormat="1" x14ac:dyDescent="0.25">
      <c r="A638" s="7">
        <v>626</v>
      </c>
      <c r="B638" s="6"/>
      <c r="C638" s="12"/>
      <c r="D638" s="8"/>
      <c r="E638" s="12"/>
      <c r="F638" s="216" t="str">
        <f t="shared" si="18"/>
        <v>N/A</v>
      </c>
      <c r="G638" s="6"/>
      <c r="AA638" s="15" t="str">
        <f t="shared" si="19"/>
        <v/>
      </c>
      <c r="AB638" s="15" t="str">
        <f>IF(LEN($AA638)=0,"N",IF(LEN($AA638)&gt;1,"Error -- Availability entered in an incorrect format",IF($AA638='Control Panel'!$F$36,$AA638,IF($AA638='Control Panel'!$F$37,$AA638,IF($AA638='Control Panel'!$F$38,$AA638,IF($AA638='Control Panel'!$F$39,$AA638,IF($AA638='Control Panel'!$F$40,$AA638,IF($AA638='Control Panel'!$F$41,$AA638,"Error -- Availability entered in an incorrect format"))))))))</f>
        <v>N</v>
      </c>
    </row>
    <row r="639" spans="1:28" s="15" customFormat="1" x14ac:dyDescent="0.25">
      <c r="A639" s="7">
        <v>627</v>
      </c>
      <c r="B639" s="6"/>
      <c r="C639" s="12"/>
      <c r="D639" s="8"/>
      <c r="E639" s="12"/>
      <c r="F639" s="216" t="str">
        <f t="shared" si="18"/>
        <v>N/A</v>
      </c>
      <c r="G639" s="6"/>
      <c r="AA639" s="15" t="str">
        <f t="shared" si="19"/>
        <v/>
      </c>
      <c r="AB639" s="15" t="str">
        <f>IF(LEN($AA639)=0,"N",IF(LEN($AA639)&gt;1,"Error -- Availability entered in an incorrect format",IF($AA639='Control Panel'!$F$36,$AA639,IF($AA639='Control Panel'!$F$37,$AA639,IF($AA639='Control Panel'!$F$38,$AA639,IF($AA639='Control Panel'!$F$39,$AA639,IF($AA639='Control Panel'!$F$40,$AA639,IF($AA639='Control Panel'!$F$41,$AA639,"Error -- Availability entered in an incorrect format"))))))))</f>
        <v>N</v>
      </c>
    </row>
    <row r="640" spans="1:28" s="15" customFormat="1" x14ac:dyDescent="0.25">
      <c r="A640" s="7">
        <v>628</v>
      </c>
      <c r="B640" s="6"/>
      <c r="C640" s="12"/>
      <c r="D640" s="8"/>
      <c r="E640" s="12"/>
      <c r="F640" s="216" t="str">
        <f t="shared" si="18"/>
        <v>N/A</v>
      </c>
      <c r="G640" s="6"/>
      <c r="AA640" s="15" t="str">
        <f t="shared" si="19"/>
        <v/>
      </c>
      <c r="AB640" s="15" t="str">
        <f>IF(LEN($AA640)=0,"N",IF(LEN($AA640)&gt;1,"Error -- Availability entered in an incorrect format",IF($AA640='Control Panel'!$F$36,$AA640,IF($AA640='Control Panel'!$F$37,$AA640,IF($AA640='Control Panel'!$F$38,$AA640,IF($AA640='Control Panel'!$F$39,$AA640,IF($AA640='Control Panel'!$F$40,$AA640,IF($AA640='Control Panel'!$F$41,$AA640,"Error -- Availability entered in an incorrect format"))))))))</f>
        <v>N</v>
      </c>
    </row>
    <row r="641" spans="1:28" s="15" customFormat="1" x14ac:dyDescent="0.25">
      <c r="A641" s="7">
        <v>629</v>
      </c>
      <c r="B641" s="6"/>
      <c r="C641" s="12"/>
      <c r="D641" s="8"/>
      <c r="E641" s="12"/>
      <c r="F641" s="216" t="str">
        <f t="shared" si="18"/>
        <v>N/A</v>
      </c>
      <c r="G641" s="6"/>
      <c r="AA641" s="15" t="str">
        <f t="shared" si="19"/>
        <v/>
      </c>
      <c r="AB641" s="15" t="str">
        <f>IF(LEN($AA641)=0,"N",IF(LEN($AA641)&gt;1,"Error -- Availability entered in an incorrect format",IF($AA641='Control Panel'!$F$36,$AA641,IF($AA641='Control Panel'!$F$37,$AA641,IF($AA641='Control Panel'!$F$38,$AA641,IF($AA641='Control Panel'!$F$39,$AA641,IF($AA641='Control Panel'!$F$40,$AA641,IF($AA641='Control Panel'!$F$41,$AA641,"Error -- Availability entered in an incorrect format"))))))))</f>
        <v>N</v>
      </c>
    </row>
    <row r="642" spans="1:28" s="15" customFormat="1" x14ac:dyDescent="0.25">
      <c r="A642" s="7">
        <v>630</v>
      </c>
      <c r="B642" s="6"/>
      <c r="C642" s="12"/>
      <c r="D642" s="8"/>
      <c r="E642" s="12"/>
      <c r="F642" s="216" t="str">
        <f t="shared" si="18"/>
        <v>N/A</v>
      </c>
      <c r="G642" s="6"/>
      <c r="AA642" s="15" t="str">
        <f t="shared" si="19"/>
        <v/>
      </c>
      <c r="AB642" s="15" t="str">
        <f>IF(LEN($AA642)=0,"N",IF(LEN($AA642)&gt;1,"Error -- Availability entered in an incorrect format",IF($AA642='Control Panel'!$F$36,$AA642,IF($AA642='Control Panel'!$F$37,$AA642,IF($AA642='Control Panel'!$F$38,$AA642,IF($AA642='Control Panel'!$F$39,$AA642,IF($AA642='Control Panel'!$F$40,$AA642,IF($AA642='Control Panel'!$F$41,$AA642,"Error -- Availability entered in an incorrect format"))))))))</f>
        <v>N</v>
      </c>
    </row>
    <row r="643" spans="1:28" s="15" customFormat="1" x14ac:dyDescent="0.25">
      <c r="A643" s="7">
        <v>631</v>
      </c>
      <c r="B643" s="6"/>
      <c r="C643" s="12"/>
      <c r="D643" s="8"/>
      <c r="E643" s="12"/>
      <c r="F643" s="216" t="str">
        <f t="shared" si="18"/>
        <v>N/A</v>
      </c>
      <c r="G643" s="6"/>
      <c r="AA643" s="15" t="str">
        <f t="shared" si="19"/>
        <v/>
      </c>
      <c r="AB643" s="15" t="str">
        <f>IF(LEN($AA643)=0,"N",IF(LEN($AA643)&gt;1,"Error -- Availability entered in an incorrect format",IF($AA643='Control Panel'!$F$36,$AA643,IF($AA643='Control Panel'!$F$37,$AA643,IF($AA643='Control Panel'!$F$38,$AA643,IF($AA643='Control Panel'!$F$39,$AA643,IF($AA643='Control Panel'!$F$40,$AA643,IF($AA643='Control Panel'!$F$41,$AA643,"Error -- Availability entered in an incorrect format"))))))))</f>
        <v>N</v>
      </c>
    </row>
    <row r="644" spans="1:28" s="15" customFormat="1" x14ac:dyDescent="0.25">
      <c r="A644" s="7">
        <v>632</v>
      </c>
      <c r="B644" s="6"/>
      <c r="C644" s="12"/>
      <c r="D644" s="8"/>
      <c r="E644" s="12"/>
      <c r="F644" s="216" t="str">
        <f t="shared" si="18"/>
        <v>N/A</v>
      </c>
      <c r="G644" s="6"/>
      <c r="AA644" s="15" t="str">
        <f t="shared" si="19"/>
        <v/>
      </c>
      <c r="AB644" s="15" t="str">
        <f>IF(LEN($AA644)=0,"N",IF(LEN($AA644)&gt;1,"Error -- Availability entered in an incorrect format",IF($AA644='Control Panel'!$F$36,$AA644,IF($AA644='Control Panel'!$F$37,$AA644,IF($AA644='Control Panel'!$F$38,$AA644,IF($AA644='Control Panel'!$F$39,$AA644,IF($AA644='Control Panel'!$F$40,$AA644,IF($AA644='Control Panel'!$F$41,$AA644,"Error -- Availability entered in an incorrect format"))))))))</f>
        <v>N</v>
      </c>
    </row>
    <row r="645" spans="1:28" s="15" customFormat="1" x14ac:dyDescent="0.25">
      <c r="A645" s="7">
        <v>633</v>
      </c>
      <c r="B645" s="6"/>
      <c r="C645" s="12"/>
      <c r="D645" s="8"/>
      <c r="E645" s="12"/>
      <c r="F645" s="216" t="str">
        <f t="shared" si="18"/>
        <v>N/A</v>
      </c>
      <c r="G645" s="6"/>
      <c r="AA645" s="15" t="str">
        <f t="shared" si="19"/>
        <v/>
      </c>
      <c r="AB645" s="15" t="str">
        <f>IF(LEN($AA645)=0,"N",IF(LEN($AA645)&gt;1,"Error -- Availability entered in an incorrect format",IF($AA645='Control Panel'!$F$36,$AA645,IF($AA645='Control Panel'!$F$37,$AA645,IF($AA645='Control Panel'!$F$38,$AA645,IF($AA645='Control Panel'!$F$39,$AA645,IF($AA645='Control Panel'!$F$40,$AA645,IF($AA645='Control Panel'!$F$41,$AA645,"Error -- Availability entered in an incorrect format"))))))))</f>
        <v>N</v>
      </c>
    </row>
    <row r="646" spans="1:28" s="15" customFormat="1" x14ac:dyDescent="0.25">
      <c r="A646" s="7">
        <v>634</v>
      </c>
      <c r="B646" s="6"/>
      <c r="C646" s="12"/>
      <c r="D646" s="8"/>
      <c r="E646" s="12"/>
      <c r="F646" s="216" t="str">
        <f t="shared" si="18"/>
        <v>N/A</v>
      </c>
      <c r="G646" s="6"/>
      <c r="AA646" s="15" t="str">
        <f t="shared" si="19"/>
        <v/>
      </c>
      <c r="AB646" s="15" t="str">
        <f>IF(LEN($AA646)=0,"N",IF(LEN($AA646)&gt;1,"Error -- Availability entered in an incorrect format",IF($AA646='Control Panel'!$F$36,$AA646,IF($AA646='Control Panel'!$F$37,$AA646,IF($AA646='Control Panel'!$F$38,$AA646,IF($AA646='Control Panel'!$F$39,$AA646,IF($AA646='Control Panel'!$F$40,$AA646,IF($AA646='Control Panel'!$F$41,$AA646,"Error -- Availability entered in an incorrect format"))))))))</f>
        <v>N</v>
      </c>
    </row>
    <row r="647" spans="1:28" s="15" customFormat="1" x14ac:dyDescent="0.25">
      <c r="A647" s="7">
        <v>635</v>
      </c>
      <c r="B647" s="6"/>
      <c r="C647" s="12"/>
      <c r="D647" s="8"/>
      <c r="E647" s="12"/>
      <c r="F647" s="216" t="str">
        <f t="shared" si="18"/>
        <v>N/A</v>
      </c>
      <c r="G647" s="6"/>
      <c r="AA647" s="15" t="str">
        <f t="shared" si="19"/>
        <v/>
      </c>
      <c r="AB647" s="15" t="str">
        <f>IF(LEN($AA647)=0,"N",IF(LEN($AA647)&gt;1,"Error -- Availability entered in an incorrect format",IF($AA647='Control Panel'!$F$36,$AA647,IF($AA647='Control Panel'!$F$37,$AA647,IF($AA647='Control Panel'!$F$38,$AA647,IF($AA647='Control Panel'!$F$39,$AA647,IF($AA647='Control Panel'!$F$40,$AA647,IF($AA647='Control Panel'!$F$41,$AA647,"Error -- Availability entered in an incorrect format"))))))))</f>
        <v>N</v>
      </c>
    </row>
    <row r="648" spans="1:28" s="15" customFormat="1" x14ac:dyDescent="0.25">
      <c r="A648" s="7">
        <v>636</v>
      </c>
      <c r="B648" s="6"/>
      <c r="C648" s="12"/>
      <c r="D648" s="8"/>
      <c r="E648" s="12"/>
      <c r="F648" s="216" t="str">
        <f t="shared" si="18"/>
        <v>N/A</v>
      </c>
      <c r="G648" s="6"/>
      <c r="AA648" s="15" t="str">
        <f t="shared" si="19"/>
        <v/>
      </c>
      <c r="AB648" s="15" t="str">
        <f>IF(LEN($AA648)=0,"N",IF(LEN($AA648)&gt;1,"Error -- Availability entered in an incorrect format",IF($AA648='Control Panel'!$F$36,$AA648,IF($AA648='Control Panel'!$F$37,$AA648,IF($AA648='Control Panel'!$F$38,$AA648,IF($AA648='Control Panel'!$F$39,$AA648,IF($AA648='Control Panel'!$F$40,$AA648,IF($AA648='Control Panel'!$F$41,$AA648,"Error -- Availability entered in an incorrect format"))))))))</f>
        <v>N</v>
      </c>
    </row>
    <row r="649" spans="1:28" s="15" customFormat="1" x14ac:dyDescent="0.25">
      <c r="A649" s="7">
        <v>637</v>
      </c>
      <c r="B649" s="6"/>
      <c r="C649" s="12"/>
      <c r="D649" s="8"/>
      <c r="E649" s="12"/>
      <c r="F649" s="216" t="str">
        <f t="shared" si="18"/>
        <v>N/A</v>
      </c>
      <c r="G649" s="6"/>
      <c r="AA649" s="15" t="str">
        <f t="shared" si="19"/>
        <v/>
      </c>
      <c r="AB649" s="15" t="str">
        <f>IF(LEN($AA649)=0,"N",IF(LEN($AA649)&gt;1,"Error -- Availability entered in an incorrect format",IF($AA649='Control Panel'!$F$36,$AA649,IF($AA649='Control Panel'!$F$37,$AA649,IF($AA649='Control Panel'!$F$38,$AA649,IF($AA649='Control Panel'!$F$39,$AA649,IF($AA649='Control Panel'!$F$40,$AA649,IF($AA649='Control Panel'!$F$41,$AA649,"Error -- Availability entered in an incorrect format"))))))))</f>
        <v>N</v>
      </c>
    </row>
    <row r="650" spans="1:28" s="15" customFormat="1" x14ac:dyDescent="0.25">
      <c r="A650" s="7">
        <v>638</v>
      </c>
      <c r="B650" s="6"/>
      <c r="C650" s="12"/>
      <c r="D650" s="8"/>
      <c r="E650" s="12"/>
      <c r="F650" s="216" t="str">
        <f t="shared" si="18"/>
        <v>N/A</v>
      </c>
      <c r="G650" s="6"/>
      <c r="AA650" s="15" t="str">
        <f t="shared" si="19"/>
        <v/>
      </c>
      <c r="AB650" s="15" t="str">
        <f>IF(LEN($AA650)=0,"N",IF(LEN($AA650)&gt;1,"Error -- Availability entered in an incorrect format",IF($AA650='Control Panel'!$F$36,$AA650,IF($AA650='Control Panel'!$F$37,$AA650,IF($AA650='Control Panel'!$F$38,$AA650,IF($AA650='Control Panel'!$F$39,$AA650,IF($AA650='Control Panel'!$F$40,$AA650,IF($AA650='Control Panel'!$F$41,$AA650,"Error -- Availability entered in an incorrect format"))))))))</f>
        <v>N</v>
      </c>
    </row>
    <row r="651" spans="1:28" s="15" customFormat="1" x14ac:dyDescent="0.25">
      <c r="A651" s="7">
        <v>639</v>
      </c>
      <c r="B651" s="6"/>
      <c r="C651" s="12"/>
      <c r="D651" s="8"/>
      <c r="E651" s="12"/>
      <c r="F651" s="216" t="str">
        <f t="shared" si="18"/>
        <v>N/A</v>
      </c>
      <c r="G651" s="6"/>
      <c r="AA651" s="15" t="str">
        <f t="shared" si="19"/>
        <v/>
      </c>
      <c r="AB651" s="15" t="str">
        <f>IF(LEN($AA651)=0,"N",IF(LEN($AA651)&gt;1,"Error -- Availability entered in an incorrect format",IF($AA651='Control Panel'!$F$36,$AA651,IF($AA651='Control Panel'!$F$37,$AA651,IF($AA651='Control Panel'!$F$38,$AA651,IF($AA651='Control Panel'!$F$39,$AA651,IF($AA651='Control Panel'!$F$40,$AA651,IF($AA651='Control Panel'!$F$41,$AA651,"Error -- Availability entered in an incorrect format"))))))))</f>
        <v>N</v>
      </c>
    </row>
    <row r="652" spans="1:28" s="15" customFormat="1" x14ac:dyDescent="0.25">
      <c r="A652" s="7">
        <v>640</v>
      </c>
      <c r="B652" s="6"/>
      <c r="C652" s="12"/>
      <c r="D652" s="8"/>
      <c r="E652" s="12"/>
      <c r="F652" s="216" t="str">
        <f t="shared" si="18"/>
        <v>N/A</v>
      </c>
      <c r="G652" s="6"/>
      <c r="AA652" s="15" t="str">
        <f t="shared" si="19"/>
        <v/>
      </c>
      <c r="AB652" s="15" t="str">
        <f>IF(LEN($AA652)=0,"N",IF(LEN($AA652)&gt;1,"Error -- Availability entered in an incorrect format",IF($AA652='Control Panel'!$F$36,$AA652,IF($AA652='Control Panel'!$F$37,$AA652,IF($AA652='Control Panel'!$F$38,$AA652,IF($AA652='Control Panel'!$F$39,$AA652,IF($AA652='Control Panel'!$F$40,$AA652,IF($AA652='Control Panel'!$F$41,$AA652,"Error -- Availability entered in an incorrect format"))))))))</f>
        <v>N</v>
      </c>
    </row>
    <row r="653" spans="1:28" s="15" customFormat="1" x14ac:dyDescent="0.25">
      <c r="A653" s="7">
        <v>641</v>
      </c>
      <c r="B653" s="6"/>
      <c r="C653" s="12"/>
      <c r="D653" s="8"/>
      <c r="E653" s="12"/>
      <c r="F653" s="216" t="str">
        <f t="shared" si="18"/>
        <v>N/A</v>
      </c>
      <c r="G653" s="6"/>
      <c r="AA653" s="15" t="str">
        <f t="shared" si="19"/>
        <v/>
      </c>
      <c r="AB653" s="15" t="str">
        <f>IF(LEN($AA653)=0,"N",IF(LEN($AA653)&gt;1,"Error -- Availability entered in an incorrect format",IF($AA653='Control Panel'!$F$36,$AA653,IF($AA653='Control Panel'!$F$37,$AA653,IF($AA653='Control Panel'!$F$38,$AA653,IF($AA653='Control Panel'!$F$39,$AA653,IF($AA653='Control Panel'!$F$40,$AA653,IF($AA653='Control Panel'!$F$41,$AA653,"Error -- Availability entered in an incorrect format"))))))))</f>
        <v>N</v>
      </c>
    </row>
    <row r="654" spans="1:28" s="15" customFormat="1" x14ac:dyDescent="0.25">
      <c r="A654" s="7">
        <v>642</v>
      </c>
      <c r="B654" s="6"/>
      <c r="C654" s="12"/>
      <c r="D654" s="8"/>
      <c r="E654" s="12"/>
      <c r="F654" s="216" t="str">
        <f t="shared" ref="F654:F717" si="20">IF($D$10=$A$9,"N/A",$D$10)</f>
        <v>N/A</v>
      </c>
      <c r="G654" s="6"/>
      <c r="AA654" s="15" t="str">
        <f t="shared" ref="AA654:AA717" si="21">TRIM($D654)</f>
        <v/>
      </c>
      <c r="AB654" s="15" t="str">
        <f>IF(LEN($AA654)=0,"N",IF(LEN($AA654)&gt;1,"Error -- Availability entered in an incorrect format",IF($AA654='Control Panel'!$F$36,$AA654,IF($AA654='Control Panel'!$F$37,$AA654,IF($AA654='Control Panel'!$F$38,$AA654,IF($AA654='Control Panel'!$F$39,$AA654,IF($AA654='Control Panel'!$F$40,$AA654,IF($AA654='Control Panel'!$F$41,$AA654,"Error -- Availability entered in an incorrect format"))))))))</f>
        <v>N</v>
      </c>
    </row>
    <row r="655" spans="1:28" s="15" customFormat="1" x14ac:dyDescent="0.25">
      <c r="A655" s="7">
        <v>643</v>
      </c>
      <c r="B655" s="6"/>
      <c r="C655" s="12"/>
      <c r="D655" s="8"/>
      <c r="E655" s="12"/>
      <c r="F655" s="216" t="str">
        <f t="shared" si="20"/>
        <v>N/A</v>
      </c>
      <c r="G655" s="6"/>
      <c r="AA655" s="15" t="str">
        <f t="shared" si="21"/>
        <v/>
      </c>
      <c r="AB655" s="15" t="str">
        <f>IF(LEN($AA655)=0,"N",IF(LEN($AA655)&gt;1,"Error -- Availability entered in an incorrect format",IF($AA655='Control Panel'!$F$36,$AA655,IF($AA655='Control Panel'!$F$37,$AA655,IF($AA655='Control Panel'!$F$38,$AA655,IF($AA655='Control Panel'!$F$39,$AA655,IF($AA655='Control Panel'!$F$40,$AA655,IF($AA655='Control Panel'!$F$41,$AA655,"Error -- Availability entered in an incorrect format"))))))))</f>
        <v>N</v>
      </c>
    </row>
    <row r="656" spans="1:28" s="15" customFormat="1" x14ac:dyDescent="0.25">
      <c r="A656" s="7">
        <v>644</v>
      </c>
      <c r="B656" s="6"/>
      <c r="C656" s="12"/>
      <c r="D656" s="8"/>
      <c r="E656" s="12"/>
      <c r="F656" s="216" t="str">
        <f t="shared" si="20"/>
        <v>N/A</v>
      </c>
      <c r="G656" s="6"/>
      <c r="AA656" s="15" t="str">
        <f t="shared" si="21"/>
        <v/>
      </c>
      <c r="AB656" s="15" t="str">
        <f>IF(LEN($AA656)=0,"N",IF(LEN($AA656)&gt;1,"Error -- Availability entered in an incorrect format",IF($AA656='Control Panel'!$F$36,$AA656,IF($AA656='Control Panel'!$F$37,$AA656,IF($AA656='Control Panel'!$F$38,$AA656,IF($AA656='Control Panel'!$F$39,$AA656,IF($AA656='Control Panel'!$F$40,$AA656,IF($AA656='Control Panel'!$F$41,$AA656,"Error -- Availability entered in an incorrect format"))))))))</f>
        <v>N</v>
      </c>
    </row>
    <row r="657" spans="1:28" s="15" customFormat="1" x14ac:dyDescent="0.25">
      <c r="A657" s="7">
        <v>645</v>
      </c>
      <c r="B657" s="6"/>
      <c r="C657" s="12"/>
      <c r="D657" s="8"/>
      <c r="E657" s="12"/>
      <c r="F657" s="216" t="str">
        <f t="shared" si="20"/>
        <v>N/A</v>
      </c>
      <c r="G657" s="6"/>
      <c r="AA657" s="15" t="str">
        <f t="shared" si="21"/>
        <v/>
      </c>
      <c r="AB657" s="15" t="str">
        <f>IF(LEN($AA657)=0,"N",IF(LEN($AA657)&gt;1,"Error -- Availability entered in an incorrect format",IF($AA657='Control Panel'!$F$36,$AA657,IF($AA657='Control Panel'!$F$37,$AA657,IF($AA657='Control Panel'!$F$38,$AA657,IF($AA657='Control Panel'!$F$39,$AA657,IF($AA657='Control Panel'!$F$40,$AA657,IF($AA657='Control Panel'!$F$41,$AA657,"Error -- Availability entered in an incorrect format"))))))))</f>
        <v>N</v>
      </c>
    </row>
    <row r="658" spans="1:28" s="15" customFormat="1" x14ac:dyDescent="0.25">
      <c r="A658" s="7">
        <v>646</v>
      </c>
      <c r="B658" s="6"/>
      <c r="C658" s="12"/>
      <c r="D658" s="8"/>
      <c r="E658" s="12"/>
      <c r="F658" s="216" t="str">
        <f t="shared" si="20"/>
        <v>N/A</v>
      </c>
      <c r="G658" s="6"/>
      <c r="AA658" s="15" t="str">
        <f t="shared" si="21"/>
        <v/>
      </c>
      <c r="AB658" s="15" t="str">
        <f>IF(LEN($AA658)=0,"N",IF(LEN($AA658)&gt;1,"Error -- Availability entered in an incorrect format",IF($AA658='Control Panel'!$F$36,$AA658,IF($AA658='Control Panel'!$F$37,$AA658,IF($AA658='Control Panel'!$F$38,$AA658,IF($AA658='Control Panel'!$F$39,$AA658,IF($AA658='Control Panel'!$F$40,$AA658,IF($AA658='Control Panel'!$F$41,$AA658,"Error -- Availability entered in an incorrect format"))))))))</f>
        <v>N</v>
      </c>
    </row>
    <row r="659" spans="1:28" s="15" customFormat="1" x14ac:dyDescent="0.25">
      <c r="A659" s="7">
        <v>647</v>
      </c>
      <c r="B659" s="6"/>
      <c r="C659" s="12"/>
      <c r="D659" s="8"/>
      <c r="E659" s="12"/>
      <c r="F659" s="216" t="str">
        <f t="shared" si="20"/>
        <v>N/A</v>
      </c>
      <c r="G659" s="6"/>
      <c r="AA659" s="15" t="str">
        <f t="shared" si="21"/>
        <v/>
      </c>
      <c r="AB659" s="15" t="str">
        <f>IF(LEN($AA659)=0,"N",IF(LEN($AA659)&gt;1,"Error -- Availability entered in an incorrect format",IF($AA659='Control Panel'!$F$36,$AA659,IF($AA659='Control Panel'!$F$37,$AA659,IF($AA659='Control Panel'!$F$38,$AA659,IF($AA659='Control Panel'!$F$39,$AA659,IF($AA659='Control Panel'!$F$40,$AA659,IF($AA659='Control Panel'!$F$41,$AA659,"Error -- Availability entered in an incorrect format"))))))))</f>
        <v>N</v>
      </c>
    </row>
    <row r="660" spans="1:28" s="15" customFormat="1" x14ac:dyDescent="0.25">
      <c r="A660" s="7">
        <v>648</v>
      </c>
      <c r="B660" s="6"/>
      <c r="C660" s="12"/>
      <c r="D660" s="8"/>
      <c r="E660" s="12"/>
      <c r="F660" s="216" t="str">
        <f t="shared" si="20"/>
        <v>N/A</v>
      </c>
      <c r="G660" s="6"/>
      <c r="AA660" s="15" t="str">
        <f t="shared" si="21"/>
        <v/>
      </c>
      <c r="AB660" s="15" t="str">
        <f>IF(LEN($AA660)=0,"N",IF(LEN($AA660)&gt;1,"Error -- Availability entered in an incorrect format",IF($AA660='Control Panel'!$F$36,$AA660,IF($AA660='Control Panel'!$F$37,$AA660,IF($AA660='Control Panel'!$F$38,$AA660,IF($AA660='Control Panel'!$F$39,$AA660,IF($AA660='Control Panel'!$F$40,$AA660,IF($AA660='Control Panel'!$F$41,$AA660,"Error -- Availability entered in an incorrect format"))))))))</f>
        <v>N</v>
      </c>
    </row>
    <row r="661" spans="1:28" s="15" customFormat="1" x14ac:dyDescent="0.25">
      <c r="A661" s="7">
        <v>649</v>
      </c>
      <c r="B661" s="6"/>
      <c r="C661" s="12"/>
      <c r="D661" s="8"/>
      <c r="E661" s="12"/>
      <c r="F661" s="216" t="str">
        <f t="shared" si="20"/>
        <v>N/A</v>
      </c>
      <c r="G661" s="6"/>
      <c r="AA661" s="15" t="str">
        <f t="shared" si="21"/>
        <v/>
      </c>
      <c r="AB661" s="15" t="str">
        <f>IF(LEN($AA661)=0,"N",IF(LEN($AA661)&gt;1,"Error -- Availability entered in an incorrect format",IF($AA661='Control Panel'!$F$36,$AA661,IF($AA661='Control Panel'!$F$37,$AA661,IF($AA661='Control Panel'!$F$38,$AA661,IF($AA661='Control Panel'!$F$39,$AA661,IF($AA661='Control Panel'!$F$40,$AA661,IF($AA661='Control Panel'!$F$41,$AA661,"Error -- Availability entered in an incorrect format"))))))))</f>
        <v>N</v>
      </c>
    </row>
    <row r="662" spans="1:28" s="15" customFormat="1" x14ac:dyDescent="0.25">
      <c r="A662" s="7">
        <v>650</v>
      </c>
      <c r="B662" s="6"/>
      <c r="C662" s="12"/>
      <c r="D662" s="8"/>
      <c r="E662" s="12"/>
      <c r="F662" s="216" t="str">
        <f t="shared" si="20"/>
        <v>N/A</v>
      </c>
      <c r="G662" s="6"/>
      <c r="AA662" s="15" t="str">
        <f t="shared" si="21"/>
        <v/>
      </c>
      <c r="AB662" s="15" t="str">
        <f>IF(LEN($AA662)=0,"N",IF(LEN($AA662)&gt;1,"Error -- Availability entered in an incorrect format",IF($AA662='Control Panel'!$F$36,$AA662,IF($AA662='Control Panel'!$F$37,$AA662,IF($AA662='Control Panel'!$F$38,$AA662,IF($AA662='Control Panel'!$F$39,$AA662,IF($AA662='Control Panel'!$F$40,$AA662,IF($AA662='Control Panel'!$F$41,$AA662,"Error -- Availability entered in an incorrect format"))))))))</f>
        <v>N</v>
      </c>
    </row>
    <row r="663" spans="1:28" s="15" customFormat="1" x14ac:dyDescent="0.25">
      <c r="A663" s="7">
        <v>651</v>
      </c>
      <c r="B663" s="6"/>
      <c r="C663" s="12"/>
      <c r="D663" s="8"/>
      <c r="E663" s="12"/>
      <c r="F663" s="216" t="str">
        <f t="shared" si="20"/>
        <v>N/A</v>
      </c>
      <c r="G663" s="6"/>
      <c r="AA663" s="15" t="str">
        <f t="shared" si="21"/>
        <v/>
      </c>
      <c r="AB663" s="15" t="str">
        <f>IF(LEN($AA663)=0,"N",IF(LEN($AA663)&gt;1,"Error -- Availability entered in an incorrect format",IF($AA663='Control Panel'!$F$36,$AA663,IF($AA663='Control Panel'!$F$37,$AA663,IF($AA663='Control Panel'!$F$38,$AA663,IF($AA663='Control Panel'!$F$39,$AA663,IF($AA663='Control Panel'!$F$40,$AA663,IF($AA663='Control Panel'!$F$41,$AA663,"Error -- Availability entered in an incorrect format"))))))))</f>
        <v>N</v>
      </c>
    </row>
    <row r="664" spans="1:28" s="15" customFormat="1" x14ac:dyDescent="0.25">
      <c r="A664" s="7">
        <v>652</v>
      </c>
      <c r="B664" s="6"/>
      <c r="C664" s="12"/>
      <c r="D664" s="8"/>
      <c r="E664" s="12"/>
      <c r="F664" s="216" t="str">
        <f t="shared" si="20"/>
        <v>N/A</v>
      </c>
      <c r="G664" s="6"/>
      <c r="AA664" s="15" t="str">
        <f t="shared" si="21"/>
        <v/>
      </c>
      <c r="AB664" s="15" t="str">
        <f>IF(LEN($AA664)=0,"N",IF(LEN($AA664)&gt;1,"Error -- Availability entered in an incorrect format",IF($AA664='Control Panel'!$F$36,$AA664,IF($AA664='Control Panel'!$F$37,$AA664,IF($AA664='Control Panel'!$F$38,$AA664,IF($AA664='Control Panel'!$F$39,$AA664,IF($AA664='Control Panel'!$F$40,$AA664,IF($AA664='Control Panel'!$F$41,$AA664,"Error -- Availability entered in an incorrect format"))))))))</f>
        <v>N</v>
      </c>
    </row>
    <row r="665" spans="1:28" s="15" customFormat="1" x14ac:dyDescent="0.25">
      <c r="A665" s="7">
        <v>653</v>
      </c>
      <c r="B665" s="6"/>
      <c r="C665" s="12"/>
      <c r="D665" s="8"/>
      <c r="E665" s="12"/>
      <c r="F665" s="216" t="str">
        <f t="shared" si="20"/>
        <v>N/A</v>
      </c>
      <c r="G665" s="6"/>
      <c r="AA665" s="15" t="str">
        <f t="shared" si="21"/>
        <v/>
      </c>
      <c r="AB665" s="15" t="str">
        <f>IF(LEN($AA665)=0,"N",IF(LEN($AA665)&gt;1,"Error -- Availability entered in an incorrect format",IF($AA665='Control Panel'!$F$36,$AA665,IF($AA665='Control Panel'!$F$37,$AA665,IF($AA665='Control Panel'!$F$38,$AA665,IF($AA665='Control Panel'!$F$39,$AA665,IF($AA665='Control Panel'!$F$40,$AA665,IF($AA665='Control Panel'!$F$41,$AA665,"Error -- Availability entered in an incorrect format"))))))))</f>
        <v>N</v>
      </c>
    </row>
    <row r="666" spans="1:28" s="15" customFormat="1" x14ac:dyDescent="0.25">
      <c r="A666" s="7">
        <v>654</v>
      </c>
      <c r="B666" s="6"/>
      <c r="C666" s="12"/>
      <c r="D666" s="8"/>
      <c r="E666" s="12"/>
      <c r="F666" s="216" t="str">
        <f t="shared" si="20"/>
        <v>N/A</v>
      </c>
      <c r="G666" s="6"/>
      <c r="AA666" s="15" t="str">
        <f t="shared" si="21"/>
        <v/>
      </c>
      <c r="AB666" s="15" t="str">
        <f>IF(LEN($AA666)=0,"N",IF(LEN($AA666)&gt;1,"Error -- Availability entered in an incorrect format",IF($AA666='Control Panel'!$F$36,$AA666,IF($AA666='Control Panel'!$F$37,$AA666,IF($AA666='Control Panel'!$F$38,$AA666,IF($AA666='Control Panel'!$F$39,$AA666,IF($AA666='Control Panel'!$F$40,$AA666,IF($AA666='Control Panel'!$F$41,$AA666,"Error -- Availability entered in an incorrect format"))))))))</f>
        <v>N</v>
      </c>
    </row>
    <row r="667" spans="1:28" s="15" customFormat="1" x14ac:dyDescent="0.25">
      <c r="A667" s="7">
        <v>655</v>
      </c>
      <c r="B667" s="6"/>
      <c r="C667" s="12"/>
      <c r="D667" s="8"/>
      <c r="E667" s="12"/>
      <c r="F667" s="216" t="str">
        <f t="shared" si="20"/>
        <v>N/A</v>
      </c>
      <c r="G667" s="6"/>
      <c r="AA667" s="15" t="str">
        <f t="shared" si="21"/>
        <v/>
      </c>
      <c r="AB667" s="15" t="str">
        <f>IF(LEN($AA667)=0,"N",IF(LEN($AA667)&gt;1,"Error -- Availability entered in an incorrect format",IF($AA667='Control Panel'!$F$36,$AA667,IF($AA667='Control Panel'!$F$37,$AA667,IF($AA667='Control Panel'!$F$38,$AA667,IF($AA667='Control Panel'!$F$39,$AA667,IF($AA667='Control Panel'!$F$40,$AA667,IF($AA667='Control Panel'!$F$41,$AA667,"Error -- Availability entered in an incorrect format"))))))))</f>
        <v>N</v>
      </c>
    </row>
    <row r="668" spans="1:28" s="15" customFormat="1" x14ac:dyDescent="0.25">
      <c r="A668" s="7">
        <v>656</v>
      </c>
      <c r="B668" s="6"/>
      <c r="C668" s="12"/>
      <c r="D668" s="8"/>
      <c r="E668" s="12"/>
      <c r="F668" s="216" t="str">
        <f t="shared" si="20"/>
        <v>N/A</v>
      </c>
      <c r="G668" s="6"/>
      <c r="AA668" s="15" t="str">
        <f t="shared" si="21"/>
        <v/>
      </c>
      <c r="AB668" s="15" t="str">
        <f>IF(LEN($AA668)=0,"N",IF(LEN($AA668)&gt;1,"Error -- Availability entered in an incorrect format",IF($AA668='Control Panel'!$F$36,$AA668,IF($AA668='Control Panel'!$F$37,$AA668,IF($AA668='Control Panel'!$F$38,$AA668,IF($AA668='Control Panel'!$F$39,$AA668,IF($AA668='Control Panel'!$F$40,$AA668,IF($AA668='Control Panel'!$F$41,$AA668,"Error -- Availability entered in an incorrect format"))))))))</f>
        <v>N</v>
      </c>
    </row>
    <row r="669" spans="1:28" s="15" customFormat="1" x14ac:dyDescent="0.25">
      <c r="A669" s="7">
        <v>657</v>
      </c>
      <c r="B669" s="6"/>
      <c r="C669" s="12"/>
      <c r="D669" s="8"/>
      <c r="E669" s="12"/>
      <c r="F669" s="216" t="str">
        <f t="shared" si="20"/>
        <v>N/A</v>
      </c>
      <c r="G669" s="6"/>
      <c r="AA669" s="15" t="str">
        <f t="shared" si="21"/>
        <v/>
      </c>
      <c r="AB669" s="15" t="str">
        <f>IF(LEN($AA669)=0,"N",IF(LEN($AA669)&gt;1,"Error -- Availability entered in an incorrect format",IF($AA669='Control Panel'!$F$36,$AA669,IF($AA669='Control Panel'!$F$37,$AA669,IF($AA669='Control Panel'!$F$38,$AA669,IF($AA669='Control Panel'!$F$39,$AA669,IF($AA669='Control Panel'!$F$40,$AA669,IF($AA669='Control Panel'!$F$41,$AA669,"Error -- Availability entered in an incorrect format"))))))))</f>
        <v>N</v>
      </c>
    </row>
    <row r="670" spans="1:28" s="15" customFormat="1" x14ac:dyDescent="0.25">
      <c r="A670" s="7">
        <v>658</v>
      </c>
      <c r="B670" s="6"/>
      <c r="C670" s="12"/>
      <c r="D670" s="8"/>
      <c r="E670" s="12"/>
      <c r="F670" s="216" t="str">
        <f t="shared" si="20"/>
        <v>N/A</v>
      </c>
      <c r="G670" s="6"/>
      <c r="AA670" s="15" t="str">
        <f t="shared" si="21"/>
        <v/>
      </c>
      <c r="AB670" s="15" t="str">
        <f>IF(LEN($AA670)=0,"N",IF(LEN($AA670)&gt;1,"Error -- Availability entered in an incorrect format",IF($AA670='Control Panel'!$F$36,$AA670,IF($AA670='Control Panel'!$F$37,$AA670,IF($AA670='Control Panel'!$F$38,$AA670,IF($AA670='Control Panel'!$F$39,$AA670,IF($AA670='Control Panel'!$F$40,$AA670,IF($AA670='Control Panel'!$F$41,$AA670,"Error -- Availability entered in an incorrect format"))))))))</f>
        <v>N</v>
      </c>
    </row>
    <row r="671" spans="1:28" s="15" customFormat="1" x14ac:dyDescent="0.25">
      <c r="A671" s="7">
        <v>659</v>
      </c>
      <c r="B671" s="6"/>
      <c r="C671" s="12"/>
      <c r="D671" s="8"/>
      <c r="E671" s="12"/>
      <c r="F671" s="216" t="str">
        <f t="shared" si="20"/>
        <v>N/A</v>
      </c>
      <c r="G671" s="6"/>
      <c r="AA671" s="15" t="str">
        <f t="shared" si="21"/>
        <v/>
      </c>
      <c r="AB671" s="15" t="str">
        <f>IF(LEN($AA671)=0,"N",IF(LEN($AA671)&gt;1,"Error -- Availability entered in an incorrect format",IF($AA671='Control Panel'!$F$36,$AA671,IF($AA671='Control Panel'!$F$37,$AA671,IF($AA671='Control Panel'!$F$38,$AA671,IF($AA671='Control Panel'!$F$39,$AA671,IF($AA671='Control Panel'!$F$40,$AA671,IF($AA671='Control Panel'!$F$41,$AA671,"Error -- Availability entered in an incorrect format"))))))))</f>
        <v>N</v>
      </c>
    </row>
    <row r="672" spans="1:28" s="15" customFormat="1" x14ac:dyDescent="0.25">
      <c r="A672" s="7">
        <v>660</v>
      </c>
      <c r="B672" s="6"/>
      <c r="C672" s="12"/>
      <c r="D672" s="8"/>
      <c r="E672" s="12"/>
      <c r="F672" s="216" t="str">
        <f t="shared" si="20"/>
        <v>N/A</v>
      </c>
      <c r="G672" s="6"/>
      <c r="AA672" s="15" t="str">
        <f t="shared" si="21"/>
        <v/>
      </c>
      <c r="AB672" s="15" t="str">
        <f>IF(LEN($AA672)=0,"N",IF(LEN($AA672)&gt;1,"Error -- Availability entered in an incorrect format",IF($AA672='Control Panel'!$F$36,$AA672,IF($AA672='Control Panel'!$F$37,$AA672,IF($AA672='Control Panel'!$F$38,$AA672,IF($AA672='Control Panel'!$F$39,$AA672,IF($AA672='Control Panel'!$F$40,$AA672,IF($AA672='Control Panel'!$F$41,$AA672,"Error -- Availability entered in an incorrect format"))))))))</f>
        <v>N</v>
      </c>
    </row>
    <row r="673" spans="1:28" s="15" customFormat="1" x14ac:dyDescent="0.25">
      <c r="A673" s="7">
        <v>661</v>
      </c>
      <c r="B673" s="6"/>
      <c r="C673" s="12"/>
      <c r="D673" s="8"/>
      <c r="E673" s="12"/>
      <c r="F673" s="216" t="str">
        <f t="shared" si="20"/>
        <v>N/A</v>
      </c>
      <c r="G673" s="6"/>
      <c r="AA673" s="15" t="str">
        <f t="shared" si="21"/>
        <v/>
      </c>
      <c r="AB673" s="15" t="str">
        <f>IF(LEN($AA673)=0,"N",IF(LEN($AA673)&gt;1,"Error -- Availability entered in an incorrect format",IF($AA673='Control Panel'!$F$36,$AA673,IF($AA673='Control Panel'!$F$37,$AA673,IF($AA673='Control Panel'!$F$38,$AA673,IF($AA673='Control Panel'!$F$39,$AA673,IF($AA673='Control Panel'!$F$40,$AA673,IF($AA673='Control Panel'!$F$41,$AA673,"Error -- Availability entered in an incorrect format"))))))))</f>
        <v>N</v>
      </c>
    </row>
    <row r="674" spans="1:28" s="15" customFormat="1" x14ac:dyDescent="0.25">
      <c r="A674" s="7">
        <v>662</v>
      </c>
      <c r="B674" s="6"/>
      <c r="C674" s="12"/>
      <c r="D674" s="8"/>
      <c r="E674" s="12"/>
      <c r="F674" s="216" t="str">
        <f t="shared" si="20"/>
        <v>N/A</v>
      </c>
      <c r="G674" s="6"/>
      <c r="AA674" s="15" t="str">
        <f t="shared" si="21"/>
        <v/>
      </c>
      <c r="AB674" s="15" t="str">
        <f>IF(LEN($AA674)=0,"N",IF(LEN($AA674)&gt;1,"Error -- Availability entered in an incorrect format",IF($AA674='Control Panel'!$F$36,$AA674,IF($AA674='Control Panel'!$F$37,$AA674,IF($AA674='Control Panel'!$F$38,$AA674,IF($AA674='Control Panel'!$F$39,$AA674,IF($AA674='Control Panel'!$F$40,$AA674,IF($AA674='Control Panel'!$F$41,$AA674,"Error -- Availability entered in an incorrect format"))))))))</f>
        <v>N</v>
      </c>
    </row>
    <row r="675" spans="1:28" s="15" customFormat="1" x14ac:dyDescent="0.25">
      <c r="A675" s="7">
        <v>663</v>
      </c>
      <c r="B675" s="6"/>
      <c r="C675" s="12"/>
      <c r="D675" s="8"/>
      <c r="E675" s="12"/>
      <c r="F675" s="216" t="str">
        <f t="shared" si="20"/>
        <v>N/A</v>
      </c>
      <c r="G675" s="6"/>
      <c r="AA675" s="15" t="str">
        <f t="shared" si="21"/>
        <v/>
      </c>
      <c r="AB675" s="15" t="str">
        <f>IF(LEN($AA675)=0,"N",IF(LEN($AA675)&gt;1,"Error -- Availability entered in an incorrect format",IF($AA675='Control Panel'!$F$36,$AA675,IF($AA675='Control Panel'!$F$37,$AA675,IF($AA675='Control Panel'!$F$38,$AA675,IF($AA675='Control Panel'!$F$39,$AA675,IF($AA675='Control Panel'!$F$40,$AA675,IF($AA675='Control Panel'!$F$41,$AA675,"Error -- Availability entered in an incorrect format"))))))))</f>
        <v>N</v>
      </c>
    </row>
    <row r="676" spans="1:28" s="15" customFormat="1" x14ac:dyDescent="0.25">
      <c r="A676" s="7">
        <v>664</v>
      </c>
      <c r="B676" s="6"/>
      <c r="C676" s="12"/>
      <c r="D676" s="8"/>
      <c r="E676" s="12"/>
      <c r="F676" s="216" t="str">
        <f t="shared" si="20"/>
        <v>N/A</v>
      </c>
      <c r="G676" s="6"/>
      <c r="AA676" s="15" t="str">
        <f t="shared" si="21"/>
        <v/>
      </c>
      <c r="AB676" s="15" t="str">
        <f>IF(LEN($AA676)=0,"N",IF(LEN($AA676)&gt;1,"Error -- Availability entered in an incorrect format",IF($AA676='Control Panel'!$F$36,$AA676,IF($AA676='Control Panel'!$F$37,$AA676,IF($AA676='Control Panel'!$F$38,$AA676,IF($AA676='Control Panel'!$F$39,$AA676,IF($AA676='Control Panel'!$F$40,$AA676,IF($AA676='Control Panel'!$F$41,$AA676,"Error -- Availability entered in an incorrect format"))))))))</f>
        <v>N</v>
      </c>
    </row>
    <row r="677" spans="1:28" s="15" customFormat="1" x14ac:dyDescent="0.25">
      <c r="A677" s="7">
        <v>665</v>
      </c>
      <c r="B677" s="6"/>
      <c r="C677" s="12"/>
      <c r="D677" s="8"/>
      <c r="E677" s="12"/>
      <c r="F677" s="216" t="str">
        <f t="shared" si="20"/>
        <v>N/A</v>
      </c>
      <c r="G677" s="6"/>
      <c r="AA677" s="15" t="str">
        <f t="shared" si="21"/>
        <v/>
      </c>
      <c r="AB677" s="15" t="str">
        <f>IF(LEN($AA677)=0,"N",IF(LEN($AA677)&gt;1,"Error -- Availability entered in an incorrect format",IF($AA677='Control Panel'!$F$36,$AA677,IF($AA677='Control Panel'!$F$37,$AA677,IF($AA677='Control Panel'!$F$38,$AA677,IF($AA677='Control Panel'!$F$39,$AA677,IF($AA677='Control Panel'!$F$40,$AA677,IF($AA677='Control Panel'!$F$41,$AA677,"Error -- Availability entered in an incorrect format"))))))))</f>
        <v>N</v>
      </c>
    </row>
    <row r="678" spans="1:28" s="15" customFormat="1" x14ac:dyDescent="0.25">
      <c r="A678" s="7">
        <v>666</v>
      </c>
      <c r="B678" s="6"/>
      <c r="C678" s="12"/>
      <c r="D678" s="8"/>
      <c r="E678" s="12"/>
      <c r="F678" s="216" t="str">
        <f t="shared" si="20"/>
        <v>N/A</v>
      </c>
      <c r="G678" s="6"/>
      <c r="AA678" s="15" t="str">
        <f t="shared" si="21"/>
        <v/>
      </c>
      <c r="AB678" s="15" t="str">
        <f>IF(LEN($AA678)=0,"N",IF(LEN($AA678)&gt;1,"Error -- Availability entered in an incorrect format",IF($AA678='Control Panel'!$F$36,$AA678,IF($AA678='Control Panel'!$F$37,$AA678,IF($AA678='Control Panel'!$F$38,$AA678,IF($AA678='Control Panel'!$F$39,$AA678,IF($AA678='Control Panel'!$F$40,$AA678,IF($AA678='Control Panel'!$F$41,$AA678,"Error -- Availability entered in an incorrect format"))))))))</f>
        <v>N</v>
      </c>
    </row>
    <row r="679" spans="1:28" s="15" customFormat="1" x14ac:dyDescent="0.25">
      <c r="A679" s="7">
        <v>667</v>
      </c>
      <c r="B679" s="6"/>
      <c r="C679" s="12"/>
      <c r="D679" s="8"/>
      <c r="E679" s="12"/>
      <c r="F679" s="216" t="str">
        <f t="shared" si="20"/>
        <v>N/A</v>
      </c>
      <c r="G679" s="6"/>
      <c r="AA679" s="15" t="str">
        <f t="shared" si="21"/>
        <v/>
      </c>
      <c r="AB679" s="15" t="str">
        <f>IF(LEN($AA679)=0,"N",IF(LEN($AA679)&gt;1,"Error -- Availability entered in an incorrect format",IF($AA679='Control Panel'!$F$36,$AA679,IF($AA679='Control Panel'!$F$37,$AA679,IF($AA679='Control Panel'!$F$38,$AA679,IF($AA679='Control Panel'!$F$39,$AA679,IF($AA679='Control Panel'!$F$40,$AA679,IF($AA679='Control Panel'!$F$41,$AA679,"Error -- Availability entered in an incorrect format"))))))))</f>
        <v>N</v>
      </c>
    </row>
    <row r="680" spans="1:28" s="15" customFormat="1" x14ac:dyDescent="0.25">
      <c r="A680" s="7">
        <v>668</v>
      </c>
      <c r="B680" s="6"/>
      <c r="C680" s="12"/>
      <c r="D680" s="8"/>
      <c r="E680" s="12"/>
      <c r="F680" s="216" t="str">
        <f t="shared" si="20"/>
        <v>N/A</v>
      </c>
      <c r="G680" s="6"/>
      <c r="AA680" s="15" t="str">
        <f t="shared" si="21"/>
        <v/>
      </c>
      <c r="AB680" s="15" t="str">
        <f>IF(LEN($AA680)=0,"N",IF(LEN($AA680)&gt;1,"Error -- Availability entered in an incorrect format",IF($AA680='Control Panel'!$F$36,$AA680,IF($AA680='Control Panel'!$F$37,$AA680,IF($AA680='Control Panel'!$F$38,$AA680,IF($AA680='Control Panel'!$F$39,$AA680,IF($AA680='Control Panel'!$F$40,$AA680,IF($AA680='Control Panel'!$F$41,$AA680,"Error -- Availability entered in an incorrect format"))))))))</f>
        <v>N</v>
      </c>
    </row>
    <row r="681" spans="1:28" s="15" customFormat="1" x14ac:dyDescent="0.25">
      <c r="A681" s="7">
        <v>669</v>
      </c>
      <c r="B681" s="6"/>
      <c r="C681" s="12"/>
      <c r="D681" s="8"/>
      <c r="E681" s="12"/>
      <c r="F681" s="216" t="str">
        <f t="shared" si="20"/>
        <v>N/A</v>
      </c>
      <c r="G681" s="6"/>
      <c r="AA681" s="15" t="str">
        <f t="shared" si="21"/>
        <v/>
      </c>
      <c r="AB681" s="15" t="str">
        <f>IF(LEN($AA681)=0,"N",IF(LEN($AA681)&gt;1,"Error -- Availability entered in an incorrect format",IF($AA681='Control Panel'!$F$36,$AA681,IF($AA681='Control Panel'!$F$37,$AA681,IF($AA681='Control Panel'!$F$38,$AA681,IF($AA681='Control Panel'!$F$39,$AA681,IF($AA681='Control Panel'!$F$40,$AA681,IF($AA681='Control Panel'!$F$41,$AA681,"Error -- Availability entered in an incorrect format"))))))))</f>
        <v>N</v>
      </c>
    </row>
    <row r="682" spans="1:28" s="15" customFormat="1" x14ac:dyDescent="0.25">
      <c r="A682" s="7">
        <v>670</v>
      </c>
      <c r="B682" s="6"/>
      <c r="C682" s="12"/>
      <c r="D682" s="8"/>
      <c r="E682" s="12"/>
      <c r="F682" s="216" t="str">
        <f t="shared" si="20"/>
        <v>N/A</v>
      </c>
      <c r="G682" s="6"/>
      <c r="AA682" s="15" t="str">
        <f t="shared" si="21"/>
        <v/>
      </c>
      <c r="AB682" s="15" t="str">
        <f>IF(LEN($AA682)=0,"N",IF(LEN($AA682)&gt;1,"Error -- Availability entered in an incorrect format",IF($AA682='Control Panel'!$F$36,$AA682,IF($AA682='Control Panel'!$F$37,$AA682,IF($AA682='Control Panel'!$F$38,$AA682,IF($AA682='Control Panel'!$F$39,$AA682,IF($AA682='Control Panel'!$F$40,$AA682,IF($AA682='Control Panel'!$F$41,$AA682,"Error -- Availability entered in an incorrect format"))))))))</f>
        <v>N</v>
      </c>
    </row>
    <row r="683" spans="1:28" s="15" customFormat="1" x14ac:dyDescent="0.25">
      <c r="A683" s="7">
        <v>671</v>
      </c>
      <c r="B683" s="6"/>
      <c r="C683" s="12"/>
      <c r="D683" s="8"/>
      <c r="E683" s="12"/>
      <c r="F683" s="216" t="str">
        <f t="shared" si="20"/>
        <v>N/A</v>
      </c>
      <c r="G683" s="6"/>
      <c r="AA683" s="15" t="str">
        <f t="shared" si="21"/>
        <v/>
      </c>
      <c r="AB683" s="15" t="str">
        <f>IF(LEN($AA683)=0,"N",IF(LEN($AA683)&gt;1,"Error -- Availability entered in an incorrect format",IF($AA683='Control Panel'!$F$36,$AA683,IF($AA683='Control Panel'!$F$37,$AA683,IF($AA683='Control Panel'!$F$38,$AA683,IF($AA683='Control Panel'!$F$39,$AA683,IF($AA683='Control Panel'!$F$40,$AA683,IF($AA683='Control Panel'!$F$41,$AA683,"Error -- Availability entered in an incorrect format"))))))))</f>
        <v>N</v>
      </c>
    </row>
    <row r="684" spans="1:28" s="15" customFormat="1" x14ac:dyDescent="0.25">
      <c r="A684" s="7">
        <v>672</v>
      </c>
      <c r="B684" s="6"/>
      <c r="C684" s="12"/>
      <c r="D684" s="8"/>
      <c r="E684" s="12"/>
      <c r="F684" s="216" t="str">
        <f t="shared" si="20"/>
        <v>N/A</v>
      </c>
      <c r="G684" s="6"/>
      <c r="AA684" s="15" t="str">
        <f t="shared" si="21"/>
        <v/>
      </c>
      <c r="AB684" s="15" t="str">
        <f>IF(LEN($AA684)=0,"N",IF(LEN($AA684)&gt;1,"Error -- Availability entered in an incorrect format",IF($AA684='Control Panel'!$F$36,$AA684,IF($AA684='Control Panel'!$F$37,$AA684,IF($AA684='Control Panel'!$F$38,$AA684,IF($AA684='Control Panel'!$F$39,$AA684,IF($AA684='Control Panel'!$F$40,$AA684,IF($AA684='Control Panel'!$F$41,$AA684,"Error -- Availability entered in an incorrect format"))))))))</f>
        <v>N</v>
      </c>
    </row>
    <row r="685" spans="1:28" s="15" customFormat="1" x14ac:dyDescent="0.25">
      <c r="A685" s="7">
        <v>673</v>
      </c>
      <c r="B685" s="6"/>
      <c r="C685" s="12"/>
      <c r="D685" s="8"/>
      <c r="E685" s="12"/>
      <c r="F685" s="216" t="str">
        <f t="shared" si="20"/>
        <v>N/A</v>
      </c>
      <c r="G685" s="6"/>
      <c r="AA685" s="15" t="str">
        <f t="shared" si="21"/>
        <v/>
      </c>
      <c r="AB685" s="15" t="str">
        <f>IF(LEN($AA685)=0,"N",IF(LEN($AA685)&gt;1,"Error -- Availability entered in an incorrect format",IF($AA685='Control Panel'!$F$36,$AA685,IF($AA685='Control Panel'!$F$37,$AA685,IF($AA685='Control Panel'!$F$38,$AA685,IF($AA685='Control Panel'!$F$39,$AA685,IF($AA685='Control Panel'!$F$40,$AA685,IF($AA685='Control Panel'!$F$41,$AA685,"Error -- Availability entered in an incorrect format"))))))))</f>
        <v>N</v>
      </c>
    </row>
    <row r="686" spans="1:28" s="15" customFormat="1" x14ac:dyDescent="0.25">
      <c r="A686" s="7">
        <v>674</v>
      </c>
      <c r="B686" s="6"/>
      <c r="C686" s="12"/>
      <c r="D686" s="8"/>
      <c r="E686" s="12"/>
      <c r="F686" s="216" t="str">
        <f t="shared" si="20"/>
        <v>N/A</v>
      </c>
      <c r="G686" s="6"/>
      <c r="AA686" s="15" t="str">
        <f t="shared" si="21"/>
        <v/>
      </c>
      <c r="AB686" s="15" t="str">
        <f>IF(LEN($AA686)=0,"N",IF(LEN($AA686)&gt;1,"Error -- Availability entered in an incorrect format",IF($AA686='Control Panel'!$F$36,$AA686,IF($AA686='Control Panel'!$F$37,$AA686,IF($AA686='Control Panel'!$F$38,$AA686,IF($AA686='Control Panel'!$F$39,$AA686,IF($AA686='Control Panel'!$F$40,$AA686,IF($AA686='Control Panel'!$F$41,$AA686,"Error -- Availability entered in an incorrect format"))))))))</f>
        <v>N</v>
      </c>
    </row>
    <row r="687" spans="1:28" s="15" customFormat="1" x14ac:dyDescent="0.25">
      <c r="A687" s="7">
        <v>675</v>
      </c>
      <c r="B687" s="6"/>
      <c r="C687" s="12"/>
      <c r="D687" s="8"/>
      <c r="E687" s="12"/>
      <c r="F687" s="216" t="str">
        <f t="shared" si="20"/>
        <v>N/A</v>
      </c>
      <c r="G687" s="6"/>
      <c r="AA687" s="15" t="str">
        <f t="shared" si="21"/>
        <v/>
      </c>
      <c r="AB687" s="15" t="str">
        <f>IF(LEN($AA687)=0,"N",IF(LEN($AA687)&gt;1,"Error -- Availability entered in an incorrect format",IF($AA687='Control Panel'!$F$36,$AA687,IF($AA687='Control Panel'!$F$37,$AA687,IF($AA687='Control Panel'!$F$38,$AA687,IF($AA687='Control Panel'!$F$39,$AA687,IF($AA687='Control Panel'!$F$40,$AA687,IF($AA687='Control Panel'!$F$41,$AA687,"Error -- Availability entered in an incorrect format"))))))))</f>
        <v>N</v>
      </c>
    </row>
    <row r="688" spans="1:28" s="15" customFormat="1" x14ac:dyDescent="0.25">
      <c r="A688" s="7">
        <v>676</v>
      </c>
      <c r="B688" s="6"/>
      <c r="C688" s="12"/>
      <c r="D688" s="8"/>
      <c r="E688" s="12"/>
      <c r="F688" s="216" t="str">
        <f t="shared" si="20"/>
        <v>N/A</v>
      </c>
      <c r="G688" s="6"/>
      <c r="AA688" s="15" t="str">
        <f t="shared" si="21"/>
        <v/>
      </c>
      <c r="AB688" s="15" t="str">
        <f>IF(LEN($AA688)=0,"N",IF(LEN($AA688)&gt;1,"Error -- Availability entered in an incorrect format",IF($AA688='Control Panel'!$F$36,$AA688,IF($AA688='Control Panel'!$F$37,$AA688,IF($AA688='Control Panel'!$F$38,$AA688,IF($AA688='Control Panel'!$F$39,$AA688,IF($AA688='Control Panel'!$F$40,$AA688,IF($AA688='Control Panel'!$F$41,$AA688,"Error -- Availability entered in an incorrect format"))))))))</f>
        <v>N</v>
      </c>
    </row>
    <row r="689" spans="1:28" s="15" customFormat="1" x14ac:dyDescent="0.25">
      <c r="A689" s="7">
        <v>677</v>
      </c>
      <c r="B689" s="6"/>
      <c r="C689" s="12"/>
      <c r="D689" s="8"/>
      <c r="E689" s="12"/>
      <c r="F689" s="216" t="str">
        <f t="shared" si="20"/>
        <v>N/A</v>
      </c>
      <c r="G689" s="6"/>
      <c r="AA689" s="15" t="str">
        <f t="shared" si="21"/>
        <v/>
      </c>
      <c r="AB689" s="15" t="str">
        <f>IF(LEN($AA689)=0,"N",IF(LEN($AA689)&gt;1,"Error -- Availability entered in an incorrect format",IF($AA689='Control Panel'!$F$36,$AA689,IF($AA689='Control Panel'!$F$37,$AA689,IF($AA689='Control Panel'!$F$38,$AA689,IF($AA689='Control Panel'!$F$39,$AA689,IF($AA689='Control Panel'!$F$40,$AA689,IF($AA689='Control Panel'!$F$41,$AA689,"Error -- Availability entered in an incorrect format"))))))))</f>
        <v>N</v>
      </c>
    </row>
    <row r="690" spans="1:28" s="15" customFormat="1" x14ac:dyDescent="0.25">
      <c r="A690" s="7">
        <v>678</v>
      </c>
      <c r="B690" s="6"/>
      <c r="C690" s="12"/>
      <c r="D690" s="8"/>
      <c r="E690" s="12"/>
      <c r="F690" s="216" t="str">
        <f t="shared" si="20"/>
        <v>N/A</v>
      </c>
      <c r="G690" s="6"/>
      <c r="AA690" s="15" t="str">
        <f t="shared" si="21"/>
        <v/>
      </c>
      <c r="AB690" s="15" t="str">
        <f>IF(LEN($AA690)=0,"N",IF(LEN($AA690)&gt;1,"Error -- Availability entered in an incorrect format",IF($AA690='Control Panel'!$F$36,$AA690,IF($AA690='Control Panel'!$F$37,$AA690,IF($AA690='Control Panel'!$F$38,$AA690,IF($AA690='Control Panel'!$F$39,$AA690,IF($AA690='Control Panel'!$F$40,$AA690,IF($AA690='Control Panel'!$F$41,$AA690,"Error -- Availability entered in an incorrect format"))))))))</f>
        <v>N</v>
      </c>
    </row>
    <row r="691" spans="1:28" s="15" customFormat="1" x14ac:dyDescent="0.25">
      <c r="A691" s="7">
        <v>679</v>
      </c>
      <c r="B691" s="6"/>
      <c r="C691" s="12"/>
      <c r="D691" s="8"/>
      <c r="E691" s="12"/>
      <c r="F691" s="216" t="str">
        <f t="shared" si="20"/>
        <v>N/A</v>
      </c>
      <c r="G691" s="6"/>
      <c r="AA691" s="15" t="str">
        <f t="shared" si="21"/>
        <v/>
      </c>
      <c r="AB691" s="15" t="str">
        <f>IF(LEN($AA691)=0,"N",IF(LEN($AA691)&gt;1,"Error -- Availability entered in an incorrect format",IF($AA691='Control Panel'!$F$36,$AA691,IF($AA691='Control Panel'!$F$37,$AA691,IF($AA691='Control Panel'!$F$38,$AA691,IF($AA691='Control Panel'!$F$39,$AA691,IF($AA691='Control Panel'!$F$40,$AA691,IF($AA691='Control Panel'!$F$41,$AA691,"Error -- Availability entered in an incorrect format"))))))))</f>
        <v>N</v>
      </c>
    </row>
    <row r="692" spans="1:28" s="15" customFormat="1" x14ac:dyDescent="0.25">
      <c r="A692" s="7">
        <v>680</v>
      </c>
      <c r="B692" s="6"/>
      <c r="C692" s="12"/>
      <c r="D692" s="8"/>
      <c r="E692" s="12"/>
      <c r="F692" s="216" t="str">
        <f t="shared" si="20"/>
        <v>N/A</v>
      </c>
      <c r="G692" s="6"/>
      <c r="AA692" s="15" t="str">
        <f t="shared" si="21"/>
        <v/>
      </c>
      <c r="AB692" s="15" t="str">
        <f>IF(LEN($AA692)=0,"N",IF(LEN($AA692)&gt;1,"Error -- Availability entered in an incorrect format",IF($AA692='Control Panel'!$F$36,$AA692,IF($AA692='Control Panel'!$F$37,$AA692,IF($AA692='Control Panel'!$F$38,$AA692,IF($AA692='Control Panel'!$F$39,$AA692,IF($AA692='Control Panel'!$F$40,$AA692,IF($AA692='Control Panel'!$F$41,$AA692,"Error -- Availability entered in an incorrect format"))))))))</f>
        <v>N</v>
      </c>
    </row>
    <row r="693" spans="1:28" s="15" customFormat="1" x14ac:dyDescent="0.25">
      <c r="A693" s="7">
        <v>681</v>
      </c>
      <c r="B693" s="6"/>
      <c r="C693" s="12"/>
      <c r="D693" s="8"/>
      <c r="E693" s="12"/>
      <c r="F693" s="216" t="str">
        <f t="shared" si="20"/>
        <v>N/A</v>
      </c>
      <c r="G693" s="6"/>
      <c r="AA693" s="15" t="str">
        <f t="shared" si="21"/>
        <v/>
      </c>
      <c r="AB693" s="15" t="str">
        <f>IF(LEN($AA693)=0,"N",IF(LEN($AA693)&gt;1,"Error -- Availability entered in an incorrect format",IF($AA693='Control Panel'!$F$36,$AA693,IF($AA693='Control Panel'!$F$37,$AA693,IF($AA693='Control Panel'!$F$38,$AA693,IF($AA693='Control Panel'!$F$39,$AA693,IF($AA693='Control Panel'!$F$40,$AA693,IF($AA693='Control Panel'!$F$41,$AA693,"Error -- Availability entered in an incorrect format"))))))))</f>
        <v>N</v>
      </c>
    </row>
    <row r="694" spans="1:28" s="15" customFormat="1" x14ac:dyDescent="0.25">
      <c r="A694" s="7">
        <v>682</v>
      </c>
      <c r="B694" s="6"/>
      <c r="C694" s="12"/>
      <c r="D694" s="8"/>
      <c r="E694" s="12"/>
      <c r="F694" s="216" t="str">
        <f t="shared" si="20"/>
        <v>N/A</v>
      </c>
      <c r="G694" s="6"/>
      <c r="AA694" s="15" t="str">
        <f t="shared" si="21"/>
        <v/>
      </c>
      <c r="AB694" s="15" t="str">
        <f>IF(LEN($AA694)=0,"N",IF(LEN($AA694)&gt;1,"Error -- Availability entered in an incorrect format",IF($AA694='Control Panel'!$F$36,$AA694,IF($AA694='Control Panel'!$F$37,$AA694,IF($AA694='Control Panel'!$F$38,$AA694,IF($AA694='Control Panel'!$F$39,$AA694,IF($AA694='Control Panel'!$F$40,$AA694,IF($AA694='Control Panel'!$F$41,$AA694,"Error -- Availability entered in an incorrect format"))))))))</f>
        <v>N</v>
      </c>
    </row>
    <row r="695" spans="1:28" s="15" customFormat="1" x14ac:dyDescent="0.25">
      <c r="A695" s="7">
        <v>683</v>
      </c>
      <c r="B695" s="6"/>
      <c r="C695" s="12"/>
      <c r="D695" s="8"/>
      <c r="E695" s="12"/>
      <c r="F695" s="216" t="str">
        <f t="shared" si="20"/>
        <v>N/A</v>
      </c>
      <c r="G695" s="6"/>
      <c r="AA695" s="15" t="str">
        <f t="shared" si="21"/>
        <v/>
      </c>
      <c r="AB695" s="15" t="str">
        <f>IF(LEN($AA695)=0,"N",IF(LEN($AA695)&gt;1,"Error -- Availability entered in an incorrect format",IF($AA695='Control Panel'!$F$36,$AA695,IF($AA695='Control Panel'!$F$37,$AA695,IF($AA695='Control Panel'!$F$38,$AA695,IF($AA695='Control Panel'!$F$39,$AA695,IF($AA695='Control Panel'!$F$40,$AA695,IF($AA695='Control Panel'!$F$41,$AA695,"Error -- Availability entered in an incorrect format"))))))))</f>
        <v>N</v>
      </c>
    </row>
    <row r="696" spans="1:28" s="15" customFormat="1" x14ac:dyDescent="0.25">
      <c r="A696" s="7">
        <v>684</v>
      </c>
      <c r="B696" s="6"/>
      <c r="C696" s="12"/>
      <c r="D696" s="8"/>
      <c r="E696" s="12"/>
      <c r="F696" s="216" t="str">
        <f t="shared" si="20"/>
        <v>N/A</v>
      </c>
      <c r="G696" s="6"/>
      <c r="AA696" s="15" t="str">
        <f t="shared" si="21"/>
        <v/>
      </c>
      <c r="AB696" s="15" t="str">
        <f>IF(LEN($AA696)=0,"N",IF(LEN($AA696)&gt;1,"Error -- Availability entered in an incorrect format",IF($AA696='Control Panel'!$F$36,$AA696,IF($AA696='Control Panel'!$F$37,$AA696,IF($AA696='Control Panel'!$F$38,$AA696,IF($AA696='Control Panel'!$F$39,$AA696,IF($AA696='Control Panel'!$F$40,$AA696,IF($AA696='Control Panel'!$F$41,$AA696,"Error -- Availability entered in an incorrect format"))))))))</f>
        <v>N</v>
      </c>
    </row>
    <row r="697" spans="1:28" s="15" customFormat="1" x14ac:dyDescent="0.25">
      <c r="A697" s="7">
        <v>685</v>
      </c>
      <c r="B697" s="6"/>
      <c r="C697" s="12"/>
      <c r="D697" s="8"/>
      <c r="E697" s="12"/>
      <c r="F697" s="216" t="str">
        <f t="shared" si="20"/>
        <v>N/A</v>
      </c>
      <c r="G697" s="6"/>
      <c r="AA697" s="15" t="str">
        <f t="shared" si="21"/>
        <v/>
      </c>
      <c r="AB697" s="15" t="str">
        <f>IF(LEN($AA697)=0,"N",IF(LEN($AA697)&gt;1,"Error -- Availability entered in an incorrect format",IF($AA697='Control Panel'!$F$36,$AA697,IF($AA697='Control Panel'!$F$37,$AA697,IF($AA697='Control Panel'!$F$38,$AA697,IF($AA697='Control Panel'!$F$39,$AA697,IF($AA697='Control Panel'!$F$40,$AA697,IF($AA697='Control Panel'!$F$41,$AA697,"Error -- Availability entered in an incorrect format"))))))))</f>
        <v>N</v>
      </c>
    </row>
    <row r="698" spans="1:28" s="15" customFormat="1" x14ac:dyDescent="0.25">
      <c r="A698" s="7">
        <v>686</v>
      </c>
      <c r="B698" s="6"/>
      <c r="C698" s="12"/>
      <c r="D698" s="8"/>
      <c r="E698" s="12"/>
      <c r="F698" s="216" t="str">
        <f t="shared" si="20"/>
        <v>N/A</v>
      </c>
      <c r="G698" s="6"/>
      <c r="AA698" s="15" t="str">
        <f t="shared" si="21"/>
        <v/>
      </c>
      <c r="AB698" s="15" t="str">
        <f>IF(LEN($AA698)=0,"N",IF(LEN($AA698)&gt;1,"Error -- Availability entered in an incorrect format",IF($AA698='Control Panel'!$F$36,$AA698,IF($AA698='Control Panel'!$F$37,$AA698,IF($AA698='Control Panel'!$F$38,$AA698,IF($AA698='Control Panel'!$F$39,$AA698,IF($AA698='Control Panel'!$F$40,$AA698,IF($AA698='Control Panel'!$F$41,$AA698,"Error -- Availability entered in an incorrect format"))))))))</f>
        <v>N</v>
      </c>
    </row>
    <row r="699" spans="1:28" s="15" customFormat="1" x14ac:dyDescent="0.25">
      <c r="A699" s="7">
        <v>687</v>
      </c>
      <c r="B699" s="6"/>
      <c r="C699" s="12"/>
      <c r="D699" s="8"/>
      <c r="E699" s="12"/>
      <c r="F699" s="216" t="str">
        <f t="shared" si="20"/>
        <v>N/A</v>
      </c>
      <c r="G699" s="6"/>
      <c r="AA699" s="15" t="str">
        <f t="shared" si="21"/>
        <v/>
      </c>
      <c r="AB699" s="15" t="str">
        <f>IF(LEN($AA699)=0,"N",IF(LEN($AA699)&gt;1,"Error -- Availability entered in an incorrect format",IF($AA699='Control Panel'!$F$36,$AA699,IF($AA699='Control Panel'!$F$37,$AA699,IF($AA699='Control Panel'!$F$38,$AA699,IF($AA699='Control Panel'!$F$39,$AA699,IF($AA699='Control Panel'!$F$40,$AA699,IF($AA699='Control Panel'!$F$41,$AA699,"Error -- Availability entered in an incorrect format"))))))))</f>
        <v>N</v>
      </c>
    </row>
    <row r="700" spans="1:28" s="15" customFormat="1" x14ac:dyDescent="0.25">
      <c r="A700" s="7">
        <v>688</v>
      </c>
      <c r="B700" s="6"/>
      <c r="C700" s="12"/>
      <c r="D700" s="8"/>
      <c r="E700" s="12"/>
      <c r="F700" s="216" t="str">
        <f t="shared" si="20"/>
        <v>N/A</v>
      </c>
      <c r="G700" s="6"/>
      <c r="AA700" s="15" t="str">
        <f t="shared" si="21"/>
        <v/>
      </c>
      <c r="AB700" s="15" t="str">
        <f>IF(LEN($AA700)=0,"N",IF(LEN($AA700)&gt;1,"Error -- Availability entered in an incorrect format",IF($AA700='Control Panel'!$F$36,$AA700,IF($AA700='Control Panel'!$F$37,$AA700,IF($AA700='Control Panel'!$F$38,$AA700,IF($AA700='Control Panel'!$F$39,$AA700,IF($AA700='Control Panel'!$F$40,$AA700,IF($AA700='Control Panel'!$F$41,$AA700,"Error -- Availability entered in an incorrect format"))))))))</f>
        <v>N</v>
      </c>
    </row>
    <row r="701" spans="1:28" s="15" customFormat="1" x14ac:dyDescent="0.25">
      <c r="A701" s="7">
        <v>689</v>
      </c>
      <c r="B701" s="6"/>
      <c r="C701" s="12"/>
      <c r="D701" s="8"/>
      <c r="E701" s="12"/>
      <c r="F701" s="216" t="str">
        <f t="shared" si="20"/>
        <v>N/A</v>
      </c>
      <c r="G701" s="6"/>
      <c r="AA701" s="15" t="str">
        <f t="shared" si="21"/>
        <v/>
      </c>
      <c r="AB701" s="15" t="str">
        <f>IF(LEN($AA701)=0,"N",IF(LEN($AA701)&gt;1,"Error -- Availability entered in an incorrect format",IF($AA701='Control Panel'!$F$36,$AA701,IF($AA701='Control Panel'!$F$37,$AA701,IF($AA701='Control Panel'!$F$38,$AA701,IF($AA701='Control Panel'!$F$39,$AA701,IF($AA701='Control Panel'!$F$40,$AA701,IF($AA701='Control Panel'!$F$41,$AA701,"Error -- Availability entered in an incorrect format"))))))))</f>
        <v>N</v>
      </c>
    </row>
    <row r="702" spans="1:28" s="15" customFormat="1" x14ac:dyDescent="0.25">
      <c r="A702" s="7">
        <v>690</v>
      </c>
      <c r="B702" s="6"/>
      <c r="C702" s="12"/>
      <c r="D702" s="8"/>
      <c r="E702" s="12"/>
      <c r="F702" s="216" t="str">
        <f t="shared" si="20"/>
        <v>N/A</v>
      </c>
      <c r="G702" s="6"/>
      <c r="AA702" s="15" t="str">
        <f t="shared" si="21"/>
        <v/>
      </c>
      <c r="AB702" s="15" t="str">
        <f>IF(LEN($AA702)=0,"N",IF(LEN($AA702)&gt;1,"Error -- Availability entered in an incorrect format",IF($AA702='Control Panel'!$F$36,$AA702,IF($AA702='Control Panel'!$F$37,$AA702,IF($AA702='Control Panel'!$F$38,$AA702,IF($AA702='Control Panel'!$F$39,$AA702,IF($AA702='Control Panel'!$F$40,$AA702,IF($AA702='Control Panel'!$F$41,$AA702,"Error -- Availability entered in an incorrect format"))))))))</f>
        <v>N</v>
      </c>
    </row>
    <row r="703" spans="1:28" s="15" customFormat="1" x14ac:dyDescent="0.25">
      <c r="A703" s="7">
        <v>691</v>
      </c>
      <c r="B703" s="6"/>
      <c r="C703" s="12"/>
      <c r="D703" s="8"/>
      <c r="E703" s="12"/>
      <c r="F703" s="216" t="str">
        <f t="shared" si="20"/>
        <v>N/A</v>
      </c>
      <c r="G703" s="6"/>
      <c r="AA703" s="15" t="str">
        <f t="shared" si="21"/>
        <v/>
      </c>
      <c r="AB703" s="15" t="str">
        <f>IF(LEN($AA703)=0,"N",IF(LEN($AA703)&gt;1,"Error -- Availability entered in an incorrect format",IF($AA703='Control Panel'!$F$36,$AA703,IF($AA703='Control Panel'!$F$37,$AA703,IF($AA703='Control Panel'!$F$38,$AA703,IF($AA703='Control Panel'!$F$39,$AA703,IF($AA703='Control Panel'!$F$40,$AA703,IF($AA703='Control Panel'!$F$41,$AA703,"Error -- Availability entered in an incorrect format"))))))))</f>
        <v>N</v>
      </c>
    </row>
    <row r="704" spans="1:28" s="15" customFormat="1" x14ac:dyDescent="0.25">
      <c r="A704" s="7">
        <v>692</v>
      </c>
      <c r="B704" s="6"/>
      <c r="C704" s="12"/>
      <c r="D704" s="8"/>
      <c r="E704" s="12"/>
      <c r="F704" s="216" t="str">
        <f t="shared" si="20"/>
        <v>N/A</v>
      </c>
      <c r="G704" s="6"/>
      <c r="AA704" s="15" t="str">
        <f t="shared" si="21"/>
        <v/>
      </c>
      <c r="AB704" s="15" t="str">
        <f>IF(LEN($AA704)=0,"N",IF(LEN($AA704)&gt;1,"Error -- Availability entered in an incorrect format",IF($AA704='Control Panel'!$F$36,$AA704,IF($AA704='Control Panel'!$F$37,$AA704,IF($AA704='Control Panel'!$F$38,$AA704,IF($AA704='Control Panel'!$F$39,$AA704,IF($AA704='Control Panel'!$F$40,$AA704,IF($AA704='Control Panel'!$F$41,$AA704,"Error -- Availability entered in an incorrect format"))))))))</f>
        <v>N</v>
      </c>
    </row>
    <row r="705" spans="1:28" s="15" customFormat="1" x14ac:dyDescent="0.25">
      <c r="A705" s="7">
        <v>693</v>
      </c>
      <c r="B705" s="6"/>
      <c r="C705" s="12"/>
      <c r="D705" s="8"/>
      <c r="E705" s="12"/>
      <c r="F705" s="216" t="str">
        <f t="shared" si="20"/>
        <v>N/A</v>
      </c>
      <c r="G705" s="6"/>
      <c r="AA705" s="15" t="str">
        <f t="shared" si="21"/>
        <v/>
      </c>
      <c r="AB705" s="15" t="str">
        <f>IF(LEN($AA705)=0,"N",IF(LEN($AA705)&gt;1,"Error -- Availability entered in an incorrect format",IF($AA705='Control Panel'!$F$36,$AA705,IF($AA705='Control Panel'!$F$37,$AA705,IF($AA705='Control Panel'!$F$38,$AA705,IF($AA705='Control Panel'!$F$39,$AA705,IF($AA705='Control Panel'!$F$40,$AA705,IF($AA705='Control Panel'!$F$41,$AA705,"Error -- Availability entered in an incorrect format"))))))))</f>
        <v>N</v>
      </c>
    </row>
    <row r="706" spans="1:28" s="15" customFormat="1" x14ac:dyDescent="0.25">
      <c r="A706" s="7">
        <v>694</v>
      </c>
      <c r="B706" s="6"/>
      <c r="C706" s="12"/>
      <c r="D706" s="8"/>
      <c r="E706" s="12"/>
      <c r="F706" s="216" t="str">
        <f t="shared" si="20"/>
        <v>N/A</v>
      </c>
      <c r="G706" s="6"/>
      <c r="AA706" s="15" t="str">
        <f t="shared" si="21"/>
        <v/>
      </c>
      <c r="AB706" s="15" t="str">
        <f>IF(LEN($AA706)=0,"N",IF(LEN($AA706)&gt;1,"Error -- Availability entered in an incorrect format",IF($AA706='Control Panel'!$F$36,$AA706,IF($AA706='Control Panel'!$F$37,$AA706,IF($AA706='Control Panel'!$F$38,$AA706,IF($AA706='Control Panel'!$F$39,$AA706,IF($AA706='Control Panel'!$F$40,$AA706,IF($AA706='Control Panel'!$F$41,$AA706,"Error -- Availability entered in an incorrect format"))))))))</f>
        <v>N</v>
      </c>
    </row>
    <row r="707" spans="1:28" s="15" customFormat="1" x14ac:dyDescent="0.25">
      <c r="A707" s="7">
        <v>695</v>
      </c>
      <c r="B707" s="6"/>
      <c r="C707" s="12"/>
      <c r="D707" s="8"/>
      <c r="E707" s="12"/>
      <c r="F707" s="216" t="str">
        <f t="shared" si="20"/>
        <v>N/A</v>
      </c>
      <c r="G707" s="6"/>
      <c r="AA707" s="15" t="str">
        <f t="shared" si="21"/>
        <v/>
      </c>
      <c r="AB707" s="15" t="str">
        <f>IF(LEN($AA707)=0,"N",IF(LEN($AA707)&gt;1,"Error -- Availability entered in an incorrect format",IF($AA707='Control Panel'!$F$36,$AA707,IF($AA707='Control Panel'!$F$37,$AA707,IF($AA707='Control Panel'!$F$38,$AA707,IF($AA707='Control Panel'!$F$39,$AA707,IF($AA707='Control Panel'!$F$40,$AA707,IF($AA707='Control Panel'!$F$41,$AA707,"Error -- Availability entered in an incorrect format"))))))))</f>
        <v>N</v>
      </c>
    </row>
    <row r="708" spans="1:28" s="15" customFormat="1" x14ac:dyDescent="0.25">
      <c r="A708" s="7">
        <v>696</v>
      </c>
      <c r="B708" s="6"/>
      <c r="C708" s="12"/>
      <c r="D708" s="8"/>
      <c r="E708" s="12"/>
      <c r="F708" s="216" t="str">
        <f t="shared" si="20"/>
        <v>N/A</v>
      </c>
      <c r="G708" s="6"/>
      <c r="AA708" s="15" t="str">
        <f t="shared" si="21"/>
        <v/>
      </c>
      <c r="AB708" s="15" t="str">
        <f>IF(LEN($AA708)=0,"N",IF(LEN($AA708)&gt;1,"Error -- Availability entered in an incorrect format",IF($AA708='Control Panel'!$F$36,$AA708,IF($AA708='Control Panel'!$F$37,$AA708,IF($AA708='Control Panel'!$F$38,$AA708,IF($AA708='Control Panel'!$F$39,$AA708,IF($AA708='Control Panel'!$F$40,$AA708,IF($AA708='Control Panel'!$F$41,$AA708,"Error -- Availability entered in an incorrect format"))))))))</f>
        <v>N</v>
      </c>
    </row>
    <row r="709" spans="1:28" s="15" customFormat="1" x14ac:dyDescent="0.25">
      <c r="A709" s="7">
        <v>697</v>
      </c>
      <c r="B709" s="6"/>
      <c r="C709" s="12"/>
      <c r="D709" s="8"/>
      <c r="E709" s="12"/>
      <c r="F709" s="216" t="str">
        <f t="shared" si="20"/>
        <v>N/A</v>
      </c>
      <c r="G709" s="6"/>
      <c r="AA709" s="15" t="str">
        <f t="shared" si="21"/>
        <v/>
      </c>
      <c r="AB709" s="15" t="str">
        <f>IF(LEN($AA709)=0,"N",IF(LEN($AA709)&gt;1,"Error -- Availability entered in an incorrect format",IF($AA709='Control Panel'!$F$36,$AA709,IF($AA709='Control Panel'!$F$37,$AA709,IF($AA709='Control Panel'!$F$38,$AA709,IF($AA709='Control Panel'!$F$39,$AA709,IF($AA709='Control Panel'!$F$40,$AA709,IF($AA709='Control Panel'!$F$41,$AA709,"Error -- Availability entered in an incorrect format"))))))))</f>
        <v>N</v>
      </c>
    </row>
    <row r="710" spans="1:28" s="15" customFormat="1" x14ac:dyDescent="0.25">
      <c r="A710" s="7">
        <v>698</v>
      </c>
      <c r="B710" s="6"/>
      <c r="C710" s="12"/>
      <c r="D710" s="8"/>
      <c r="E710" s="12"/>
      <c r="F710" s="216" t="str">
        <f t="shared" si="20"/>
        <v>N/A</v>
      </c>
      <c r="G710" s="6"/>
      <c r="AA710" s="15" t="str">
        <f t="shared" si="21"/>
        <v/>
      </c>
      <c r="AB710" s="15" t="str">
        <f>IF(LEN($AA710)=0,"N",IF(LEN($AA710)&gt;1,"Error -- Availability entered in an incorrect format",IF($AA710='Control Panel'!$F$36,$AA710,IF($AA710='Control Panel'!$F$37,$AA710,IF($AA710='Control Panel'!$F$38,$AA710,IF($AA710='Control Panel'!$F$39,$AA710,IF($AA710='Control Panel'!$F$40,$AA710,IF($AA710='Control Panel'!$F$41,$AA710,"Error -- Availability entered in an incorrect format"))))))))</f>
        <v>N</v>
      </c>
    </row>
    <row r="711" spans="1:28" s="15" customFormat="1" x14ac:dyDescent="0.25">
      <c r="A711" s="7">
        <v>699</v>
      </c>
      <c r="B711" s="6"/>
      <c r="C711" s="12"/>
      <c r="D711" s="8"/>
      <c r="E711" s="12"/>
      <c r="F711" s="216" t="str">
        <f t="shared" si="20"/>
        <v>N/A</v>
      </c>
      <c r="G711" s="6"/>
      <c r="AA711" s="15" t="str">
        <f t="shared" si="21"/>
        <v/>
      </c>
      <c r="AB711" s="15" t="str">
        <f>IF(LEN($AA711)=0,"N",IF(LEN($AA711)&gt;1,"Error -- Availability entered in an incorrect format",IF($AA711='Control Panel'!$F$36,$AA711,IF($AA711='Control Panel'!$F$37,$AA711,IF($AA711='Control Panel'!$F$38,$AA711,IF($AA711='Control Panel'!$F$39,$AA711,IF($AA711='Control Panel'!$F$40,$AA711,IF($AA711='Control Panel'!$F$41,$AA711,"Error -- Availability entered in an incorrect format"))))))))</f>
        <v>N</v>
      </c>
    </row>
    <row r="712" spans="1:28" s="15" customFormat="1" x14ac:dyDescent="0.25">
      <c r="A712" s="7">
        <v>700</v>
      </c>
      <c r="B712" s="6"/>
      <c r="C712" s="12"/>
      <c r="D712" s="8"/>
      <c r="E712" s="12"/>
      <c r="F712" s="216" t="str">
        <f t="shared" si="20"/>
        <v>N/A</v>
      </c>
      <c r="G712" s="6"/>
      <c r="AA712" s="15" t="str">
        <f t="shared" si="21"/>
        <v/>
      </c>
      <c r="AB712" s="15" t="str">
        <f>IF(LEN($AA712)=0,"N",IF(LEN($AA712)&gt;1,"Error -- Availability entered in an incorrect format",IF($AA712='Control Panel'!$F$36,$AA712,IF($AA712='Control Panel'!$F$37,$AA712,IF($AA712='Control Panel'!$F$38,$AA712,IF($AA712='Control Panel'!$F$39,$AA712,IF($AA712='Control Panel'!$F$40,$AA712,IF($AA712='Control Panel'!$F$41,$AA712,"Error -- Availability entered in an incorrect format"))))))))</f>
        <v>N</v>
      </c>
    </row>
    <row r="713" spans="1:28" s="15" customFormat="1" x14ac:dyDescent="0.25">
      <c r="A713" s="7">
        <v>701</v>
      </c>
      <c r="B713" s="6"/>
      <c r="C713" s="12"/>
      <c r="D713" s="8"/>
      <c r="E713" s="12"/>
      <c r="F713" s="216" t="str">
        <f t="shared" si="20"/>
        <v>N/A</v>
      </c>
      <c r="G713" s="6"/>
      <c r="AA713" s="15" t="str">
        <f t="shared" si="21"/>
        <v/>
      </c>
      <c r="AB713" s="15" t="str">
        <f>IF(LEN($AA713)=0,"N",IF(LEN($AA713)&gt;1,"Error -- Availability entered in an incorrect format",IF($AA713='Control Panel'!$F$36,$AA713,IF($AA713='Control Panel'!$F$37,$AA713,IF($AA713='Control Panel'!$F$38,$AA713,IF($AA713='Control Panel'!$F$39,$AA713,IF($AA713='Control Panel'!$F$40,$AA713,IF($AA713='Control Panel'!$F$41,$AA713,"Error -- Availability entered in an incorrect format"))))))))</f>
        <v>N</v>
      </c>
    </row>
    <row r="714" spans="1:28" s="15" customFormat="1" x14ac:dyDescent="0.25">
      <c r="A714" s="7">
        <v>702</v>
      </c>
      <c r="B714" s="6"/>
      <c r="C714" s="12"/>
      <c r="D714" s="8"/>
      <c r="E714" s="12"/>
      <c r="F714" s="216" t="str">
        <f t="shared" si="20"/>
        <v>N/A</v>
      </c>
      <c r="G714" s="6"/>
      <c r="AA714" s="15" t="str">
        <f t="shared" si="21"/>
        <v/>
      </c>
      <c r="AB714" s="15" t="str">
        <f>IF(LEN($AA714)=0,"N",IF(LEN($AA714)&gt;1,"Error -- Availability entered in an incorrect format",IF($AA714='Control Panel'!$F$36,$AA714,IF($AA714='Control Panel'!$F$37,$AA714,IF($AA714='Control Panel'!$F$38,$AA714,IF($AA714='Control Panel'!$F$39,$AA714,IF($AA714='Control Panel'!$F$40,$AA714,IF($AA714='Control Panel'!$F$41,$AA714,"Error -- Availability entered in an incorrect format"))))))))</f>
        <v>N</v>
      </c>
    </row>
    <row r="715" spans="1:28" s="15" customFormat="1" x14ac:dyDescent="0.25">
      <c r="A715" s="7">
        <v>703</v>
      </c>
      <c r="B715" s="6"/>
      <c r="C715" s="12"/>
      <c r="D715" s="8"/>
      <c r="E715" s="12"/>
      <c r="F715" s="216" t="str">
        <f t="shared" si="20"/>
        <v>N/A</v>
      </c>
      <c r="G715" s="6"/>
      <c r="AA715" s="15" t="str">
        <f t="shared" si="21"/>
        <v/>
      </c>
      <c r="AB715" s="15" t="str">
        <f>IF(LEN($AA715)=0,"N",IF(LEN($AA715)&gt;1,"Error -- Availability entered in an incorrect format",IF($AA715='Control Panel'!$F$36,$AA715,IF($AA715='Control Panel'!$F$37,$AA715,IF($AA715='Control Panel'!$F$38,$AA715,IF($AA715='Control Panel'!$F$39,$AA715,IF($AA715='Control Panel'!$F$40,$AA715,IF($AA715='Control Panel'!$F$41,$AA715,"Error -- Availability entered in an incorrect format"))))))))</f>
        <v>N</v>
      </c>
    </row>
    <row r="716" spans="1:28" s="15" customFormat="1" x14ac:dyDescent="0.25">
      <c r="A716" s="7">
        <v>704</v>
      </c>
      <c r="B716" s="6"/>
      <c r="C716" s="12"/>
      <c r="D716" s="8"/>
      <c r="E716" s="12"/>
      <c r="F716" s="216" t="str">
        <f t="shared" si="20"/>
        <v>N/A</v>
      </c>
      <c r="G716" s="6"/>
      <c r="AA716" s="15" t="str">
        <f t="shared" si="21"/>
        <v/>
      </c>
      <c r="AB716" s="15" t="str">
        <f>IF(LEN($AA716)=0,"N",IF(LEN($AA716)&gt;1,"Error -- Availability entered in an incorrect format",IF($AA716='Control Panel'!$F$36,$AA716,IF($AA716='Control Panel'!$F$37,$AA716,IF($AA716='Control Panel'!$F$38,$AA716,IF($AA716='Control Panel'!$F$39,$AA716,IF($AA716='Control Panel'!$F$40,$AA716,IF($AA716='Control Panel'!$F$41,$AA716,"Error -- Availability entered in an incorrect format"))))))))</f>
        <v>N</v>
      </c>
    </row>
    <row r="717" spans="1:28" s="15" customFormat="1" x14ac:dyDescent="0.25">
      <c r="A717" s="7">
        <v>705</v>
      </c>
      <c r="B717" s="6"/>
      <c r="C717" s="12"/>
      <c r="D717" s="8"/>
      <c r="E717" s="12"/>
      <c r="F717" s="216" t="str">
        <f t="shared" si="20"/>
        <v>N/A</v>
      </c>
      <c r="G717" s="6"/>
      <c r="AA717" s="15" t="str">
        <f t="shared" si="21"/>
        <v/>
      </c>
      <c r="AB717" s="15" t="str">
        <f>IF(LEN($AA717)=0,"N",IF(LEN($AA717)&gt;1,"Error -- Availability entered in an incorrect format",IF($AA717='Control Panel'!$F$36,$AA717,IF($AA717='Control Panel'!$F$37,$AA717,IF($AA717='Control Panel'!$F$38,$AA717,IF($AA717='Control Panel'!$F$39,$AA717,IF($AA717='Control Panel'!$F$40,$AA717,IF($AA717='Control Panel'!$F$41,$AA717,"Error -- Availability entered in an incorrect format"))))))))</f>
        <v>N</v>
      </c>
    </row>
    <row r="718" spans="1:28" s="15" customFormat="1" x14ac:dyDescent="0.25">
      <c r="A718" s="7">
        <v>706</v>
      </c>
      <c r="B718" s="6"/>
      <c r="C718" s="12"/>
      <c r="D718" s="8"/>
      <c r="E718" s="12"/>
      <c r="F718" s="216" t="str">
        <f t="shared" ref="F718:F781" si="22">IF($D$10=$A$9,"N/A",$D$10)</f>
        <v>N/A</v>
      </c>
      <c r="G718" s="6"/>
      <c r="AA718" s="15" t="str">
        <f t="shared" ref="AA718:AA781" si="23">TRIM($D718)</f>
        <v/>
      </c>
      <c r="AB718" s="15" t="str">
        <f>IF(LEN($AA718)=0,"N",IF(LEN($AA718)&gt;1,"Error -- Availability entered in an incorrect format",IF($AA718='Control Panel'!$F$36,$AA718,IF($AA718='Control Panel'!$F$37,$AA718,IF($AA718='Control Panel'!$F$38,$AA718,IF($AA718='Control Panel'!$F$39,$AA718,IF($AA718='Control Panel'!$F$40,$AA718,IF($AA718='Control Panel'!$F$41,$AA718,"Error -- Availability entered in an incorrect format"))))))))</f>
        <v>N</v>
      </c>
    </row>
    <row r="719" spans="1:28" s="15" customFormat="1" x14ac:dyDescent="0.25">
      <c r="A719" s="7">
        <v>707</v>
      </c>
      <c r="B719" s="6"/>
      <c r="C719" s="12"/>
      <c r="D719" s="8"/>
      <c r="E719" s="12"/>
      <c r="F719" s="216" t="str">
        <f t="shared" si="22"/>
        <v>N/A</v>
      </c>
      <c r="G719" s="6"/>
      <c r="AA719" s="15" t="str">
        <f t="shared" si="23"/>
        <v/>
      </c>
      <c r="AB719" s="15" t="str">
        <f>IF(LEN($AA719)=0,"N",IF(LEN($AA719)&gt;1,"Error -- Availability entered in an incorrect format",IF($AA719='Control Panel'!$F$36,$AA719,IF($AA719='Control Panel'!$F$37,$AA719,IF($AA719='Control Panel'!$F$38,$AA719,IF($AA719='Control Panel'!$F$39,$AA719,IF($AA719='Control Panel'!$F$40,$AA719,IF($AA719='Control Panel'!$F$41,$AA719,"Error -- Availability entered in an incorrect format"))))))))</f>
        <v>N</v>
      </c>
    </row>
    <row r="720" spans="1:28" s="15" customFormat="1" x14ac:dyDescent="0.25">
      <c r="A720" s="7">
        <v>708</v>
      </c>
      <c r="B720" s="6"/>
      <c r="C720" s="12"/>
      <c r="D720" s="8"/>
      <c r="E720" s="12"/>
      <c r="F720" s="216" t="str">
        <f t="shared" si="22"/>
        <v>N/A</v>
      </c>
      <c r="G720" s="6"/>
      <c r="AA720" s="15" t="str">
        <f t="shared" si="23"/>
        <v/>
      </c>
      <c r="AB720" s="15" t="str">
        <f>IF(LEN($AA720)=0,"N",IF(LEN($AA720)&gt;1,"Error -- Availability entered in an incorrect format",IF($AA720='Control Panel'!$F$36,$AA720,IF($AA720='Control Panel'!$F$37,$AA720,IF($AA720='Control Panel'!$F$38,$AA720,IF($AA720='Control Panel'!$F$39,$AA720,IF($AA720='Control Panel'!$F$40,$AA720,IF($AA720='Control Panel'!$F$41,$AA720,"Error -- Availability entered in an incorrect format"))))))))</f>
        <v>N</v>
      </c>
    </row>
    <row r="721" spans="1:28" s="15" customFormat="1" x14ac:dyDescent="0.25">
      <c r="A721" s="7">
        <v>709</v>
      </c>
      <c r="B721" s="6"/>
      <c r="C721" s="12"/>
      <c r="D721" s="8"/>
      <c r="E721" s="12"/>
      <c r="F721" s="216" t="str">
        <f t="shared" si="22"/>
        <v>N/A</v>
      </c>
      <c r="G721" s="6"/>
      <c r="AA721" s="15" t="str">
        <f t="shared" si="23"/>
        <v/>
      </c>
      <c r="AB721" s="15" t="str">
        <f>IF(LEN($AA721)=0,"N",IF(LEN($AA721)&gt;1,"Error -- Availability entered in an incorrect format",IF($AA721='Control Panel'!$F$36,$AA721,IF($AA721='Control Panel'!$F$37,$AA721,IF($AA721='Control Panel'!$F$38,$AA721,IF($AA721='Control Panel'!$F$39,$AA721,IF($AA721='Control Panel'!$F$40,$AA721,IF($AA721='Control Panel'!$F$41,$AA721,"Error -- Availability entered in an incorrect format"))))))))</f>
        <v>N</v>
      </c>
    </row>
    <row r="722" spans="1:28" s="15" customFormat="1" x14ac:dyDescent="0.25">
      <c r="A722" s="7">
        <v>710</v>
      </c>
      <c r="B722" s="6"/>
      <c r="C722" s="12"/>
      <c r="D722" s="8"/>
      <c r="E722" s="12"/>
      <c r="F722" s="216" t="str">
        <f t="shared" si="22"/>
        <v>N/A</v>
      </c>
      <c r="G722" s="6"/>
      <c r="AA722" s="15" t="str">
        <f t="shared" si="23"/>
        <v/>
      </c>
      <c r="AB722" s="15" t="str">
        <f>IF(LEN($AA722)=0,"N",IF(LEN($AA722)&gt;1,"Error -- Availability entered in an incorrect format",IF($AA722='Control Panel'!$F$36,$AA722,IF($AA722='Control Panel'!$F$37,$AA722,IF($AA722='Control Panel'!$F$38,$AA722,IF($AA722='Control Panel'!$F$39,$AA722,IF($AA722='Control Panel'!$F$40,$AA722,IF($AA722='Control Panel'!$F$41,$AA722,"Error -- Availability entered in an incorrect format"))))))))</f>
        <v>N</v>
      </c>
    </row>
    <row r="723" spans="1:28" s="15" customFormat="1" x14ac:dyDescent="0.25">
      <c r="A723" s="7">
        <v>711</v>
      </c>
      <c r="B723" s="6"/>
      <c r="C723" s="12"/>
      <c r="D723" s="8"/>
      <c r="E723" s="12"/>
      <c r="F723" s="216" t="str">
        <f t="shared" si="22"/>
        <v>N/A</v>
      </c>
      <c r="G723" s="6"/>
      <c r="AA723" s="15" t="str">
        <f t="shared" si="23"/>
        <v/>
      </c>
      <c r="AB723" s="15" t="str">
        <f>IF(LEN($AA723)=0,"N",IF(LEN($AA723)&gt;1,"Error -- Availability entered in an incorrect format",IF($AA723='Control Panel'!$F$36,$AA723,IF($AA723='Control Panel'!$F$37,$AA723,IF($AA723='Control Panel'!$F$38,$AA723,IF($AA723='Control Panel'!$F$39,$AA723,IF($AA723='Control Panel'!$F$40,$AA723,IF($AA723='Control Panel'!$F$41,$AA723,"Error -- Availability entered in an incorrect format"))))))))</f>
        <v>N</v>
      </c>
    </row>
    <row r="724" spans="1:28" s="15" customFormat="1" x14ac:dyDescent="0.25">
      <c r="A724" s="7">
        <v>712</v>
      </c>
      <c r="B724" s="6"/>
      <c r="C724" s="12"/>
      <c r="D724" s="8"/>
      <c r="E724" s="12"/>
      <c r="F724" s="216" t="str">
        <f t="shared" si="22"/>
        <v>N/A</v>
      </c>
      <c r="G724" s="6"/>
      <c r="AA724" s="15" t="str">
        <f t="shared" si="23"/>
        <v/>
      </c>
      <c r="AB724" s="15" t="str">
        <f>IF(LEN($AA724)=0,"N",IF(LEN($AA724)&gt;1,"Error -- Availability entered in an incorrect format",IF($AA724='Control Panel'!$F$36,$AA724,IF($AA724='Control Panel'!$F$37,$AA724,IF($AA724='Control Panel'!$F$38,$AA724,IF($AA724='Control Panel'!$F$39,$AA724,IF($AA724='Control Panel'!$F$40,$AA724,IF($AA724='Control Panel'!$F$41,$AA724,"Error -- Availability entered in an incorrect format"))))))))</f>
        <v>N</v>
      </c>
    </row>
    <row r="725" spans="1:28" s="15" customFormat="1" x14ac:dyDescent="0.25">
      <c r="A725" s="7">
        <v>713</v>
      </c>
      <c r="B725" s="6"/>
      <c r="C725" s="12"/>
      <c r="D725" s="8"/>
      <c r="E725" s="12"/>
      <c r="F725" s="216" t="str">
        <f t="shared" si="22"/>
        <v>N/A</v>
      </c>
      <c r="G725" s="6"/>
      <c r="AA725" s="15" t="str">
        <f t="shared" si="23"/>
        <v/>
      </c>
      <c r="AB725" s="15" t="str">
        <f>IF(LEN($AA725)=0,"N",IF(LEN($AA725)&gt;1,"Error -- Availability entered in an incorrect format",IF($AA725='Control Panel'!$F$36,$AA725,IF($AA725='Control Panel'!$F$37,$AA725,IF($AA725='Control Panel'!$F$38,$AA725,IF($AA725='Control Panel'!$F$39,$AA725,IF($AA725='Control Panel'!$F$40,$AA725,IF($AA725='Control Panel'!$F$41,$AA725,"Error -- Availability entered in an incorrect format"))))))))</f>
        <v>N</v>
      </c>
    </row>
    <row r="726" spans="1:28" s="15" customFormat="1" x14ac:dyDescent="0.25">
      <c r="A726" s="7">
        <v>714</v>
      </c>
      <c r="B726" s="6"/>
      <c r="C726" s="12"/>
      <c r="D726" s="8"/>
      <c r="E726" s="12"/>
      <c r="F726" s="216" t="str">
        <f t="shared" si="22"/>
        <v>N/A</v>
      </c>
      <c r="G726" s="6"/>
      <c r="AA726" s="15" t="str">
        <f t="shared" si="23"/>
        <v/>
      </c>
      <c r="AB726" s="15" t="str">
        <f>IF(LEN($AA726)=0,"N",IF(LEN($AA726)&gt;1,"Error -- Availability entered in an incorrect format",IF($AA726='Control Panel'!$F$36,$AA726,IF($AA726='Control Panel'!$F$37,$AA726,IF($AA726='Control Panel'!$F$38,$AA726,IF($AA726='Control Panel'!$F$39,$AA726,IF($AA726='Control Panel'!$F$40,$AA726,IF($AA726='Control Panel'!$F$41,$AA726,"Error -- Availability entered in an incorrect format"))))))))</f>
        <v>N</v>
      </c>
    </row>
    <row r="727" spans="1:28" s="15" customFormat="1" x14ac:dyDescent="0.25">
      <c r="A727" s="7">
        <v>715</v>
      </c>
      <c r="B727" s="6"/>
      <c r="C727" s="12"/>
      <c r="D727" s="8"/>
      <c r="E727" s="12"/>
      <c r="F727" s="216" t="str">
        <f t="shared" si="22"/>
        <v>N/A</v>
      </c>
      <c r="G727" s="6"/>
      <c r="AA727" s="15" t="str">
        <f t="shared" si="23"/>
        <v/>
      </c>
      <c r="AB727" s="15" t="str">
        <f>IF(LEN($AA727)=0,"N",IF(LEN($AA727)&gt;1,"Error -- Availability entered in an incorrect format",IF($AA727='Control Panel'!$F$36,$AA727,IF($AA727='Control Panel'!$F$37,$AA727,IF($AA727='Control Panel'!$F$38,$AA727,IF($AA727='Control Panel'!$F$39,$AA727,IF($AA727='Control Panel'!$F$40,$AA727,IF($AA727='Control Panel'!$F$41,$AA727,"Error -- Availability entered in an incorrect format"))))))))</f>
        <v>N</v>
      </c>
    </row>
    <row r="728" spans="1:28" s="15" customFormat="1" x14ac:dyDescent="0.25">
      <c r="A728" s="7">
        <v>716</v>
      </c>
      <c r="B728" s="6"/>
      <c r="C728" s="12"/>
      <c r="D728" s="8"/>
      <c r="E728" s="12"/>
      <c r="F728" s="216" t="str">
        <f t="shared" si="22"/>
        <v>N/A</v>
      </c>
      <c r="G728" s="6"/>
      <c r="AA728" s="15" t="str">
        <f t="shared" si="23"/>
        <v/>
      </c>
      <c r="AB728" s="15" t="str">
        <f>IF(LEN($AA728)=0,"N",IF(LEN($AA728)&gt;1,"Error -- Availability entered in an incorrect format",IF($AA728='Control Panel'!$F$36,$AA728,IF($AA728='Control Panel'!$F$37,$AA728,IF($AA728='Control Panel'!$F$38,$AA728,IF($AA728='Control Panel'!$F$39,$AA728,IF($AA728='Control Panel'!$F$40,$AA728,IF($AA728='Control Panel'!$F$41,$AA728,"Error -- Availability entered in an incorrect format"))))))))</f>
        <v>N</v>
      </c>
    </row>
    <row r="729" spans="1:28" s="15" customFormat="1" x14ac:dyDescent="0.25">
      <c r="A729" s="7">
        <v>717</v>
      </c>
      <c r="B729" s="6"/>
      <c r="C729" s="12"/>
      <c r="D729" s="8"/>
      <c r="E729" s="12"/>
      <c r="F729" s="216" t="str">
        <f t="shared" si="22"/>
        <v>N/A</v>
      </c>
      <c r="G729" s="6"/>
      <c r="AA729" s="15" t="str">
        <f t="shared" si="23"/>
        <v/>
      </c>
      <c r="AB729" s="15" t="str">
        <f>IF(LEN($AA729)=0,"N",IF(LEN($AA729)&gt;1,"Error -- Availability entered in an incorrect format",IF($AA729='Control Panel'!$F$36,$AA729,IF($AA729='Control Panel'!$F$37,$AA729,IF($AA729='Control Panel'!$F$38,$AA729,IF($AA729='Control Panel'!$F$39,$AA729,IF($AA729='Control Panel'!$F$40,$AA729,IF($AA729='Control Panel'!$F$41,$AA729,"Error -- Availability entered in an incorrect format"))))))))</f>
        <v>N</v>
      </c>
    </row>
    <row r="730" spans="1:28" s="15" customFormat="1" x14ac:dyDescent="0.25">
      <c r="A730" s="7">
        <v>718</v>
      </c>
      <c r="B730" s="6"/>
      <c r="C730" s="12"/>
      <c r="D730" s="8"/>
      <c r="E730" s="12"/>
      <c r="F730" s="216" t="str">
        <f t="shared" si="22"/>
        <v>N/A</v>
      </c>
      <c r="G730" s="6"/>
      <c r="AA730" s="15" t="str">
        <f t="shared" si="23"/>
        <v/>
      </c>
      <c r="AB730" s="15" t="str">
        <f>IF(LEN($AA730)=0,"N",IF(LEN($AA730)&gt;1,"Error -- Availability entered in an incorrect format",IF($AA730='Control Panel'!$F$36,$AA730,IF($AA730='Control Panel'!$F$37,$AA730,IF($AA730='Control Panel'!$F$38,$AA730,IF($AA730='Control Panel'!$F$39,$AA730,IF($AA730='Control Panel'!$F$40,$AA730,IF($AA730='Control Panel'!$F$41,$AA730,"Error -- Availability entered in an incorrect format"))))))))</f>
        <v>N</v>
      </c>
    </row>
    <row r="731" spans="1:28" s="15" customFormat="1" x14ac:dyDescent="0.25">
      <c r="A731" s="7">
        <v>719</v>
      </c>
      <c r="B731" s="6"/>
      <c r="C731" s="12"/>
      <c r="D731" s="8"/>
      <c r="E731" s="12"/>
      <c r="F731" s="216" t="str">
        <f t="shared" si="22"/>
        <v>N/A</v>
      </c>
      <c r="G731" s="6"/>
      <c r="AA731" s="15" t="str">
        <f t="shared" si="23"/>
        <v/>
      </c>
      <c r="AB731" s="15" t="str">
        <f>IF(LEN($AA731)=0,"N",IF(LEN($AA731)&gt;1,"Error -- Availability entered in an incorrect format",IF($AA731='Control Panel'!$F$36,$AA731,IF($AA731='Control Panel'!$F$37,$AA731,IF($AA731='Control Panel'!$F$38,$AA731,IF($AA731='Control Panel'!$F$39,$AA731,IF($AA731='Control Panel'!$F$40,$AA731,IF($AA731='Control Panel'!$F$41,$AA731,"Error -- Availability entered in an incorrect format"))))))))</f>
        <v>N</v>
      </c>
    </row>
    <row r="732" spans="1:28" s="15" customFormat="1" x14ac:dyDescent="0.25">
      <c r="A732" s="7">
        <v>720</v>
      </c>
      <c r="B732" s="6"/>
      <c r="C732" s="12"/>
      <c r="D732" s="8"/>
      <c r="E732" s="12"/>
      <c r="F732" s="216" t="str">
        <f t="shared" si="22"/>
        <v>N/A</v>
      </c>
      <c r="G732" s="6"/>
      <c r="AA732" s="15" t="str">
        <f t="shared" si="23"/>
        <v/>
      </c>
      <c r="AB732" s="15" t="str">
        <f>IF(LEN($AA732)=0,"N",IF(LEN($AA732)&gt;1,"Error -- Availability entered in an incorrect format",IF($AA732='Control Panel'!$F$36,$AA732,IF($AA732='Control Panel'!$F$37,$AA732,IF($AA732='Control Panel'!$F$38,$AA732,IF($AA732='Control Panel'!$F$39,$AA732,IF($AA732='Control Panel'!$F$40,$AA732,IF($AA732='Control Panel'!$F$41,$AA732,"Error -- Availability entered in an incorrect format"))))))))</f>
        <v>N</v>
      </c>
    </row>
    <row r="733" spans="1:28" s="15" customFormat="1" x14ac:dyDescent="0.25">
      <c r="A733" s="7">
        <v>721</v>
      </c>
      <c r="B733" s="6"/>
      <c r="C733" s="12"/>
      <c r="D733" s="8"/>
      <c r="E733" s="12"/>
      <c r="F733" s="216" t="str">
        <f t="shared" si="22"/>
        <v>N/A</v>
      </c>
      <c r="G733" s="6"/>
      <c r="AA733" s="15" t="str">
        <f t="shared" si="23"/>
        <v/>
      </c>
      <c r="AB733" s="15" t="str">
        <f>IF(LEN($AA733)=0,"N",IF(LEN($AA733)&gt;1,"Error -- Availability entered in an incorrect format",IF($AA733='Control Panel'!$F$36,$AA733,IF($AA733='Control Panel'!$F$37,$AA733,IF($AA733='Control Panel'!$F$38,$AA733,IF($AA733='Control Panel'!$F$39,$AA733,IF($AA733='Control Panel'!$F$40,$AA733,IF($AA733='Control Panel'!$F$41,$AA733,"Error -- Availability entered in an incorrect format"))))))))</f>
        <v>N</v>
      </c>
    </row>
    <row r="734" spans="1:28" s="15" customFormat="1" x14ac:dyDescent="0.25">
      <c r="A734" s="7">
        <v>722</v>
      </c>
      <c r="B734" s="6"/>
      <c r="C734" s="12"/>
      <c r="D734" s="8"/>
      <c r="E734" s="12"/>
      <c r="F734" s="216" t="str">
        <f t="shared" si="22"/>
        <v>N/A</v>
      </c>
      <c r="G734" s="6"/>
      <c r="AA734" s="15" t="str">
        <f t="shared" si="23"/>
        <v/>
      </c>
      <c r="AB734" s="15" t="str">
        <f>IF(LEN($AA734)=0,"N",IF(LEN($AA734)&gt;1,"Error -- Availability entered in an incorrect format",IF($AA734='Control Panel'!$F$36,$AA734,IF($AA734='Control Panel'!$F$37,$AA734,IF($AA734='Control Panel'!$F$38,$AA734,IF($AA734='Control Panel'!$F$39,$AA734,IF($AA734='Control Panel'!$F$40,$AA734,IF($AA734='Control Panel'!$F$41,$AA734,"Error -- Availability entered in an incorrect format"))))))))</f>
        <v>N</v>
      </c>
    </row>
    <row r="735" spans="1:28" s="15" customFormat="1" x14ac:dyDescent="0.25">
      <c r="A735" s="7">
        <v>723</v>
      </c>
      <c r="B735" s="6"/>
      <c r="C735" s="12"/>
      <c r="D735" s="8"/>
      <c r="E735" s="12"/>
      <c r="F735" s="216" t="str">
        <f t="shared" si="22"/>
        <v>N/A</v>
      </c>
      <c r="G735" s="6"/>
      <c r="AA735" s="15" t="str">
        <f t="shared" si="23"/>
        <v/>
      </c>
      <c r="AB735" s="15" t="str">
        <f>IF(LEN($AA735)=0,"N",IF(LEN($AA735)&gt;1,"Error -- Availability entered in an incorrect format",IF($AA735='Control Panel'!$F$36,$AA735,IF($AA735='Control Panel'!$F$37,$AA735,IF($AA735='Control Panel'!$F$38,$AA735,IF($AA735='Control Panel'!$F$39,$AA735,IF($AA735='Control Panel'!$F$40,$AA735,IF($AA735='Control Panel'!$F$41,$AA735,"Error -- Availability entered in an incorrect format"))))))))</f>
        <v>N</v>
      </c>
    </row>
    <row r="736" spans="1:28" s="15" customFormat="1" x14ac:dyDescent="0.25">
      <c r="A736" s="7">
        <v>724</v>
      </c>
      <c r="B736" s="6"/>
      <c r="C736" s="12"/>
      <c r="D736" s="8"/>
      <c r="E736" s="12"/>
      <c r="F736" s="216" t="str">
        <f t="shared" si="22"/>
        <v>N/A</v>
      </c>
      <c r="G736" s="6"/>
      <c r="AA736" s="15" t="str">
        <f t="shared" si="23"/>
        <v/>
      </c>
      <c r="AB736" s="15" t="str">
        <f>IF(LEN($AA736)=0,"N",IF(LEN($AA736)&gt;1,"Error -- Availability entered in an incorrect format",IF($AA736='Control Panel'!$F$36,$AA736,IF($AA736='Control Panel'!$F$37,$AA736,IF($AA736='Control Panel'!$F$38,$AA736,IF($AA736='Control Panel'!$F$39,$AA736,IF($AA736='Control Panel'!$F$40,$AA736,IF($AA736='Control Panel'!$F$41,$AA736,"Error -- Availability entered in an incorrect format"))))))))</f>
        <v>N</v>
      </c>
    </row>
    <row r="737" spans="1:28" s="15" customFormat="1" x14ac:dyDescent="0.25">
      <c r="A737" s="7">
        <v>725</v>
      </c>
      <c r="B737" s="6"/>
      <c r="C737" s="12"/>
      <c r="D737" s="8"/>
      <c r="E737" s="12"/>
      <c r="F737" s="216" t="str">
        <f t="shared" si="22"/>
        <v>N/A</v>
      </c>
      <c r="G737" s="6"/>
      <c r="AA737" s="15" t="str">
        <f t="shared" si="23"/>
        <v/>
      </c>
      <c r="AB737" s="15" t="str">
        <f>IF(LEN($AA737)=0,"N",IF(LEN($AA737)&gt;1,"Error -- Availability entered in an incorrect format",IF($AA737='Control Panel'!$F$36,$AA737,IF($AA737='Control Panel'!$F$37,$AA737,IF($AA737='Control Panel'!$F$38,$AA737,IF($AA737='Control Panel'!$F$39,$AA737,IF($AA737='Control Panel'!$F$40,$AA737,IF($AA737='Control Panel'!$F$41,$AA737,"Error -- Availability entered in an incorrect format"))))))))</f>
        <v>N</v>
      </c>
    </row>
    <row r="738" spans="1:28" s="15" customFormat="1" x14ac:dyDescent="0.25">
      <c r="A738" s="7">
        <v>726</v>
      </c>
      <c r="B738" s="6"/>
      <c r="C738" s="12"/>
      <c r="D738" s="8"/>
      <c r="E738" s="12"/>
      <c r="F738" s="216" t="str">
        <f t="shared" si="22"/>
        <v>N/A</v>
      </c>
      <c r="G738" s="6"/>
      <c r="AA738" s="15" t="str">
        <f t="shared" si="23"/>
        <v/>
      </c>
      <c r="AB738" s="15" t="str">
        <f>IF(LEN($AA738)=0,"N",IF(LEN($AA738)&gt;1,"Error -- Availability entered in an incorrect format",IF($AA738='Control Panel'!$F$36,$AA738,IF($AA738='Control Panel'!$F$37,$AA738,IF($AA738='Control Panel'!$F$38,$AA738,IF($AA738='Control Panel'!$F$39,$AA738,IF($AA738='Control Panel'!$F$40,$AA738,IF($AA738='Control Panel'!$F$41,$AA738,"Error -- Availability entered in an incorrect format"))))))))</f>
        <v>N</v>
      </c>
    </row>
    <row r="739" spans="1:28" s="15" customFormat="1" x14ac:dyDescent="0.25">
      <c r="A739" s="7">
        <v>727</v>
      </c>
      <c r="B739" s="6"/>
      <c r="C739" s="12"/>
      <c r="D739" s="8"/>
      <c r="E739" s="12"/>
      <c r="F739" s="216" t="str">
        <f t="shared" si="22"/>
        <v>N/A</v>
      </c>
      <c r="G739" s="6"/>
      <c r="AA739" s="15" t="str">
        <f t="shared" si="23"/>
        <v/>
      </c>
      <c r="AB739" s="15" t="str">
        <f>IF(LEN($AA739)=0,"N",IF(LEN($AA739)&gt;1,"Error -- Availability entered in an incorrect format",IF($AA739='Control Panel'!$F$36,$AA739,IF($AA739='Control Panel'!$F$37,$AA739,IF($AA739='Control Panel'!$F$38,$AA739,IF($AA739='Control Panel'!$F$39,$AA739,IF($AA739='Control Panel'!$F$40,$AA739,IF($AA739='Control Panel'!$F$41,$AA739,"Error -- Availability entered in an incorrect format"))))))))</f>
        <v>N</v>
      </c>
    </row>
    <row r="740" spans="1:28" s="15" customFormat="1" x14ac:dyDescent="0.25">
      <c r="A740" s="7">
        <v>728</v>
      </c>
      <c r="B740" s="6"/>
      <c r="C740" s="12"/>
      <c r="D740" s="8"/>
      <c r="E740" s="12"/>
      <c r="F740" s="216" t="str">
        <f t="shared" si="22"/>
        <v>N/A</v>
      </c>
      <c r="G740" s="6"/>
      <c r="AA740" s="15" t="str">
        <f t="shared" si="23"/>
        <v/>
      </c>
      <c r="AB740" s="15" t="str">
        <f>IF(LEN($AA740)=0,"N",IF(LEN($AA740)&gt;1,"Error -- Availability entered in an incorrect format",IF($AA740='Control Panel'!$F$36,$AA740,IF($AA740='Control Panel'!$F$37,$AA740,IF($AA740='Control Panel'!$F$38,$AA740,IF($AA740='Control Panel'!$F$39,$AA740,IF($AA740='Control Panel'!$F$40,$AA740,IF($AA740='Control Panel'!$F$41,$AA740,"Error -- Availability entered in an incorrect format"))))))))</f>
        <v>N</v>
      </c>
    </row>
    <row r="741" spans="1:28" s="15" customFormat="1" x14ac:dyDescent="0.25">
      <c r="A741" s="7">
        <v>729</v>
      </c>
      <c r="B741" s="6"/>
      <c r="C741" s="12"/>
      <c r="D741" s="8"/>
      <c r="E741" s="12"/>
      <c r="F741" s="216" t="str">
        <f t="shared" si="22"/>
        <v>N/A</v>
      </c>
      <c r="G741" s="6"/>
      <c r="AA741" s="15" t="str">
        <f t="shared" si="23"/>
        <v/>
      </c>
      <c r="AB741" s="15" t="str">
        <f>IF(LEN($AA741)=0,"N",IF(LEN($AA741)&gt;1,"Error -- Availability entered in an incorrect format",IF($AA741='Control Panel'!$F$36,$AA741,IF($AA741='Control Panel'!$F$37,$AA741,IF($AA741='Control Panel'!$F$38,$AA741,IF($AA741='Control Panel'!$F$39,$AA741,IF($AA741='Control Panel'!$F$40,$AA741,IF($AA741='Control Panel'!$F$41,$AA741,"Error -- Availability entered in an incorrect format"))))))))</f>
        <v>N</v>
      </c>
    </row>
    <row r="742" spans="1:28" s="15" customFormat="1" x14ac:dyDescent="0.25">
      <c r="A742" s="7">
        <v>730</v>
      </c>
      <c r="B742" s="6"/>
      <c r="C742" s="12"/>
      <c r="D742" s="8"/>
      <c r="E742" s="12"/>
      <c r="F742" s="216" t="str">
        <f t="shared" si="22"/>
        <v>N/A</v>
      </c>
      <c r="G742" s="6"/>
      <c r="AA742" s="15" t="str">
        <f t="shared" si="23"/>
        <v/>
      </c>
      <c r="AB742" s="15" t="str">
        <f>IF(LEN($AA742)=0,"N",IF(LEN($AA742)&gt;1,"Error -- Availability entered in an incorrect format",IF($AA742='Control Panel'!$F$36,$AA742,IF($AA742='Control Panel'!$F$37,$AA742,IF($AA742='Control Panel'!$F$38,$AA742,IF($AA742='Control Panel'!$F$39,$AA742,IF($AA742='Control Panel'!$F$40,$AA742,IF($AA742='Control Panel'!$F$41,$AA742,"Error -- Availability entered in an incorrect format"))))))))</f>
        <v>N</v>
      </c>
    </row>
    <row r="743" spans="1:28" s="15" customFormat="1" x14ac:dyDescent="0.25">
      <c r="A743" s="7">
        <v>731</v>
      </c>
      <c r="B743" s="6"/>
      <c r="C743" s="12"/>
      <c r="D743" s="8"/>
      <c r="E743" s="12"/>
      <c r="F743" s="216" t="str">
        <f t="shared" si="22"/>
        <v>N/A</v>
      </c>
      <c r="G743" s="6"/>
      <c r="AA743" s="15" t="str">
        <f t="shared" si="23"/>
        <v/>
      </c>
      <c r="AB743" s="15" t="str">
        <f>IF(LEN($AA743)=0,"N",IF(LEN($AA743)&gt;1,"Error -- Availability entered in an incorrect format",IF($AA743='Control Panel'!$F$36,$AA743,IF($AA743='Control Panel'!$F$37,$AA743,IF($AA743='Control Panel'!$F$38,$AA743,IF($AA743='Control Panel'!$F$39,$AA743,IF($AA743='Control Panel'!$F$40,$AA743,IF($AA743='Control Panel'!$F$41,$AA743,"Error -- Availability entered in an incorrect format"))))))))</f>
        <v>N</v>
      </c>
    </row>
    <row r="744" spans="1:28" s="15" customFormat="1" x14ac:dyDescent="0.25">
      <c r="A744" s="7">
        <v>732</v>
      </c>
      <c r="B744" s="6"/>
      <c r="C744" s="12"/>
      <c r="D744" s="8"/>
      <c r="E744" s="12"/>
      <c r="F744" s="216" t="str">
        <f t="shared" si="22"/>
        <v>N/A</v>
      </c>
      <c r="G744" s="6"/>
      <c r="AA744" s="15" t="str">
        <f t="shared" si="23"/>
        <v/>
      </c>
      <c r="AB744" s="15" t="str">
        <f>IF(LEN($AA744)=0,"N",IF(LEN($AA744)&gt;1,"Error -- Availability entered in an incorrect format",IF($AA744='Control Panel'!$F$36,$AA744,IF($AA744='Control Panel'!$F$37,$AA744,IF($AA744='Control Panel'!$F$38,$AA744,IF($AA744='Control Panel'!$F$39,$AA744,IF($AA744='Control Panel'!$F$40,$AA744,IF($AA744='Control Panel'!$F$41,$AA744,"Error -- Availability entered in an incorrect format"))))))))</f>
        <v>N</v>
      </c>
    </row>
    <row r="745" spans="1:28" s="15" customFormat="1" x14ac:dyDescent="0.25">
      <c r="A745" s="7">
        <v>733</v>
      </c>
      <c r="B745" s="6"/>
      <c r="C745" s="12"/>
      <c r="D745" s="8"/>
      <c r="E745" s="12"/>
      <c r="F745" s="216" t="str">
        <f t="shared" si="22"/>
        <v>N/A</v>
      </c>
      <c r="G745" s="6"/>
      <c r="AA745" s="15" t="str">
        <f t="shared" si="23"/>
        <v/>
      </c>
      <c r="AB745" s="15" t="str">
        <f>IF(LEN($AA745)=0,"N",IF(LEN($AA745)&gt;1,"Error -- Availability entered in an incorrect format",IF($AA745='Control Panel'!$F$36,$AA745,IF($AA745='Control Panel'!$F$37,$AA745,IF($AA745='Control Panel'!$F$38,$AA745,IF($AA745='Control Panel'!$F$39,$AA745,IF($AA745='Control Panel'!$F$40,$AA745,IF($AA745='Control Panel'!$F$41,$AA745,"Error -- Availability entered in an incorrect format"))))))))</f>
        <v>N</v>
      </c>
    </row>
    <row r="746" spans="1:28" s="15" customFormat="1" x14ac:dyDescent="0.25">
      <c r="A746" s="7">
        <v>734</v>
      </c>
      <c r="B746" s="6"/>
      <c r="C746" s="12"/>
      <c r="D746" s="8"/>
      <c r="E746" s="12"/>
      <c r="F746" s="216" t="str">
        <f t="shared" si="22"/>
        <v>N/A</v>
      </c>
      <c r="G746" s="6"/>
      <c r="AA746" s="15" t="str">
        <f t="shared" si="23"/>
        <v/>
      </c>
      <c r="AB746" s="15" t="str">
        <f>IF(LEN($AA746)=0,"N",IF(LEN($AA746)&gt;1,"Error -- Availability entered in an incorrect format",IF($AA746='Control Panel'!$F$36,$AA746,IF($AA746='Control Panel'!$F$37,$AA746,IF($AA746='Control Panel'!$F$38,$AA746,IF($AA746='Control Panel'!$F$39,$AA746,IF($AA746='Control Panel'!$F$40,$AA746,IF($AA746='Control Panel'!$F$41,$AA746,"Error -- Availability entered in an incorrect format"))))))))</f>
        <v>N</v>
      </c>
    </row>
    <row r="747" spans="1:28" s="15" customFormat="1" x14ac:dyDescent="0.25">
      <c r="A747" s="7">
        <v>735</v>
      </c>
      <c r="B747" s="6"/>
      <c r="C747" s="12"/>
      <c r="D747" s="8"/>
      <c r="E747" s="12"/>
      <c r="F747" s="216" t="str">
        <f t="shared" si="22"/>
        <v>N/A</v>
      </c>
      <c r="G747" s="6"/>
      <c r="AA747" s="15" t="str">
        <f t="shared" si="23"/>
        <v/>
      </c>
      <c r="AB747" s="15" t="str">
        <f>IF(LEN($AA747)=0,"N",IF(LEN($AA747)&gt;1,"Error -- Availability entered in an incorrect format",IF($AA747='Control Panel'!$F$36,$AA747,IF($AA747='Control Panel'!$F$37,$AA747,IF($AA747='Control Panel'!$F$38,$AA747,IF($AA747='Control Panel'!$F$39,$AA747,IF($AA747='Control Panel'!$F$40,$AA747,IF($AA747='Control Panel'!$F$41,$AA747,"Error -- Availability entered in an incorrect format"))))))))</f>
        <v>N</v>
      </c>
    </row>
    <row r="748" spans="1:28" s="15" customFormat="1" x14ac:dyDescent="0.25">
      <c r="A748" s="7">
        <v>736</v>
      </c>
      <c r="B748" s="6"/>
      <c r="C748" s="12"/>
      <c r="D748" s="8"/>
      <c r="E748" s="12"/>
      <c r="F748" s="216" t="str">
        <f t="shared" si="22"/>
        <v>N/A</v>
      </c>
      <c r="G748" s="6"/>
      <c r="AA748" s="15" t="str">
        <f t="shared" si="23"/>
        <v/>
      </c>
      <c r="AB748" s="15" t="str">
        <f>IF(LEN($AA748)=0,"N",IF(LEN($AA748)&gt;1,"Error -- Availability entered in an incorrect format",IF($AA748='Control Panel'!$F$36,$AA748,IF($AA748='Control Panel'!$F$37,$AA748,IF($AA748='Control Panel'!$F$38,$AA748,IF($AA748='Control Panel'!$F$39,$AA748,IF($AA748='Control Panel'!$F$40,$AA748,IF($AA748='Control Panel'!$F$41,$AA748,"Error -- Availability entered in an incorrect format"))))))))</f>
        <v>N</v>
      </c>
    </row>
    <row r="749" spans="1:28" s="15" customFormat="1" x14ac:dyDescent="0.25">
      <c r="A749" s="7">
        <v>737</v>
      </c>
      <c r="B749" s="6"/>
      <c r="C749" s="12"/>
      <c r="D749" s="8"/>
      <c r="E749" s="12"/>
      <c r="F749" s="216" t="str">
        <f t="shared" si="22"/>
        <v>N/A</v>
      </c>
      <c r="G749" s="6"/>
      <c r="AA749" s="15" t="str">
        <f t="shared" si="23"/>
        <v/>
      </c>
      <c r="AB749" s="15" t="str">
        <f>IF(LEN($AA749)=0,"N",IF(LEN($AA749)&gt;1,"Error -- Availability entered in an incorrect format",IF($AA749='Control Panel'!$F$36,$AA749,IF($AA749='Control Panel'!$F$37,$AA749,IF($AA749='Control Panel'!$F$38,$AA749,IF($AA749='Control Panel'!$F$39,$AA749,IF($AA749='Control Panel'!$F$40,$AA749,IF($AA749='Control Panel'!$F$41,$AA749,"Error -- Availability entered in an incorrect format"))))))))</f>
        <v>N</v>
      </c>
    </row>
    <row r="750" spans="1:28" s="15" customFormat="1" x14ac:dyDescent="0.25">
      <c r="A750" s="7">
        <v>738</v>
      </c>
      <c r="B750" s="6"/>
      <c r="C750" s="12"/>
      <c r="D750" s="8"/>
      <c r="E750" s="12"/>
      <c r="F750" s="216" t="str">
        <f t="shared" si="22"/>
        <v>N/A</v>
      </c>
      <c r="G750" s="6"/>
      <c r="AA750" s="15" t="str">
        <f t="shared" si="23"/>
        <v/>
      </c>
      <c r="AB750" s="15" t="str">
        <f>IF(LEN($AA750)=0,"N",IF(LEN($AA750)&gt;1,"Error -- Availability entered in an incorrect format",IF($AA750='Control Panel'!$F$36,$AA750,IF($AA750='Control Panel'!$F$37,$AA750,IF($AA750='Control Panel'!$F$38,$AA750,IF($AA750='Control Panel'!$F$39,$AA750,IF($AA750='Control Panel'!$F$40,$AA750,IF($AA750='Control Panel'!$F$41,$AA750,"Error -- Availability entered in an incorrect format"))))))))</f>
        <v>N</v>
      </c>
    </row>
    <row r="751" spans="1:28" s="15" customFormat="1" x14ac:dyDescent="0.25">
      <c r="A751" s="7">
        <v>739</v>
      </c>
      <c r="B751" s="6"/>
      <c r="C751" s="12"/>
      <c r="D751" s="8"/>
      <c r="E751" s="12"/>
      <c r="F751" s="216" t="str">
        <f t="shared" si="22"/>
        <v>N/A</v>
      </c>
      <c r="G751" s="6"/>
      <c r="AA751" s="15" t="str">
        <f t="shared" si="23"/>
        <v/>
      </c>
      <c r="AB751" s="15" t="str">
        <f>IF(LEN($AA751)=0,"N",IF(LEN($AA751)&gt;1,"Error -- Availability entered in an incorrect format",IF($AA751='Control Panel'!$F$36,$AA751,IF($AA751='Control Panel'!$F$37,$AA751,IF($AA751='Control Panel'!$F$38,$AA751,IF($AA751='Control Panel'!$F$39,$AA751,IF($AA751='Control Panel'!$F$40,$AA751,IF($AA751='Control Panel'!$F$41,$AA751,"Error -- Availability entered in an incorrect format"))))))))</f>
        <v>N</v>
      </c>
    </row>
    <row r="752" spans="1:28" s="15" customFormat="1" x14ac:dyDescent="0.25">
      <c r="A752" s="7">
        <v>740</v>
      </c>
      <c r="B752" s="6"/>
      <c r="C752" s="12"/>
      <c r="D752" s="8"/>
      <c r="E752" s="12"/>
      <c r="F752" s="216" t="str">
        <f t="shared" si="22"/>
        <v>N/A</v>
      </c>
      <c r="G752" s="6"/>
      <c r="AA752" s="15" t="str">
        <f t="shared" si="23"/>
        <v/>
      </c>
      <c r="AB752" s="15" t="str">
        <f>IF(LEN($AA752)=0,"N",IF(LEN($AA752)&gt;1,"Error -- Availability entered in an incorrect format",IF($AA752='Control Panel'!$F$36,$AA752,IF($AA752='Control Panel'!$F$37,$AA752,IF($AA752='Control Panel'!$F$38,$AA752,IF($AA752='Control Panel'!$F$39,$AA752,IF($AA752='Control Panel'!$F$40,$AA752,IF($AA752='Control Panel'!$F$41,$AA752,"Error -- Availability entered in an incorrect format"))))))))</f>
        <v>N</v>
      </c>
    </row>
    <row r="753" spans="1:28" s="15" customFormat="1" x14ac:dyDescent="0.25">
      <c r="A753" s="7">
        <v>741</v>
      </c>
      <c r="B753" s="6"/>
      <c r="C753" s="12"/>
      <c r="D753" s="8"/>
      <c r="E753" s="12"/>
      <c r="F753" s="216" t="str">
        <f t="shared" si="22"/>
        <v>N/A</v>
      </c>
      <c r="G753" s="6"/>
      <c r="AA753" s="15" t="str">
        <f t="shared" si="23"/>
        <v/>
      </c>
      <c r="AB753" s="15" t="str">
        <f>IF(LEN($AA753)=0,"N",IF(LEN($AA753)&gt;1,"Error -- Availability entered in an incorrect format",IF($AA753='Control Panel'!$F$36,$AA753,IF($AA753='Control Panel'!$F$37,$AA753,IF($AA753='Control Panel'!$F$38,$AA753,IF($AA753='Control Panel'!$F$39,$AA753,IF($AA753='Control Panel'!$F$40,$AA753,IF($AA753='Control Panel'!$F$41,$AA753,"Error -- Availability entered in an incorrect format"))))))))</f>
        <v>N</v>
      </c>
    </row>
    <row r="754" spans="1:28" s="15" customFormat="1" x14ac:dyDescent="0.25">
      <c r="A754" s="7">
        <v>742</v>
      </c>
      <c r="B754" s="6"/>
      <c r="C754" s="12"/>
      <c r="D754" s="8"/>
      <c r="E754" s="12"/>
      <c r="F754" s="216" t="str">
        <f t="shared" si="22"/>
        <v>N/A</v>
      </c>
      <c r="G754" s="6"/>
      <c r="AA754" s="15" t="str">
        <f t="shared" si="23"/>
        <v/>
      </c>
      <c r="AB754" s="15" t="str">
        <f>IF(LEN($AA754)=0,"N",IF(LEN($AA754)&gt;1,"Error -- Availability entered in an incorrect format",IF($AA754='Control Panel'!$F$36,$AA754,IF($AA754='Control Panel'!$F$37,$AA754,IF($AA754='Control Panel'!$F$38,$AA754,IF($AA754='Control Panel'!$F$39,$AA754,IF($AA754='Control Panel'!$F$40,$AA754,IF($AA754='Control Panel'!$F$41,$AA754,"Error -- Availability entered in an incorrect format"))))))))</f>
        <v>N</v>
      </c>
    </row>
    <row r="755" spans="1:28" s="15" customFormat="1" x14ac:dyDescent="0.25">
      <c r="A755" s="7">
        <v>743</v>
      </c>
      <c r="B755" s="6"/>
      <c r="C755" s="12"/>
      <c r="D755" s="8"/>
      <c r="E755" s="12"/>
      <c r="F755" s="216" t="str">
        <f t="shared" si="22"/>
        <v>N/A</v>
      </c>
      <c r="G755" s="6"/>
      <c r="AA755" s="15" t="str">
        <f t="shared" si="23"/>
        <v/>
      </c>
      <c r="AB755" s="15" t="str">
        <f>IF(LEN($AA755)=0,"N",IF(LEN($AA755)&gt;1,"Error -- Availability entered in an incorrect format",IF($AA755='Control Panel'!$F$36,$AA755,IF($AA755='Control Panel'!$F$37,$AA755,IF($AA755='Control Panel'!$F$38,$AA755,IF($AA755='Control Panel'!$F$39,$AA755,IF($AA755='Control Panel'!$F$40,$AA755,IF($AA755='Control Panel'!$F$41,$AA755,"Error -- Availability entered in an incorrect format"))))))))</f>
        <v>N</v>
      </c>
    </row>
    <row r="756" spans="1:28" s="15" customFormat="1" x14ac:dyDescent="0.25">
      <c r="A756" s="7">
        <v>744</v>
      </c>
      <c r="B756" s="6"/>
      <c r="C756" s="12"/>
      <c r="D756" s="8"/>
      <c r="E756" s="12"/>
      <c r="F756" s="216" t="str">
        <f t="shared" si="22"/>
        <v>N/A</v>
      </c>
      <c r="G756" s="6"/>
      <c r="AA756" s="15" t="str">
        <f t="shared" si="23"/>
        <v/>
      </c>
      <c r="AB756" s="15" t="str">
        <f>IF(LEN($AA756)=0,"N",IF(LEN($AA756)&gt;1,"Error -- Availability entered in an incorrect format",IF($AA756='Control Panel'!$F$36,$AA756,IF($AA756='Control Panel'!$F$37,$AA756,IF($AA756='Control Panel'!$F$38,$AA756,IF($AA756='Control Panel'!$F$39,$AA756,IF($AA756='Control Panel'!$F$40,$AA756,IF($AA756='Control Panel'!$F$41,$AA756,"Error -- Availability entered in an incorrect format"))))))))</f>
        <v>N</v>
      </c>
    </row>
    <row r="757" spans="1:28" s="15" customFormat="1" x14ac:dyDescent="0.25">
      <c r="A757" s="7">
        <v>745</v>
      </c>
      <c r="B757" s="6"/>
      <c r="C757" s="12"/>
      <c r="D757" s="8"/>
      <c r="E757" s="12"/>
      <c r="F757" s="216" t="str">
        <f t="shared" si="22"/>
        <v>N/A</v>
      </c>
      <c r="G757" s="6"/>
      <c r="AA757" s="15" t="str">
        <f t="shared" si="23"/>
        <v/>
      </c>
      <c r="AB757" s="15" t="str">
        <f>IF(LEN($AA757)=0,"N",IF(LEN($AA757)&gt;1,"Error -- Availability entered in an incorrect format",IF($AA757='Control Panel'!$F$36,$AA757,IF($AA757='Control Panel'!$F$37,$AA757,IF($AA757='Control Panel'!$F$38,$AA757,IF($AA757='Control Panel'!$F$39,$AA757,IF($AA757='Control Panel'!$F$40,$AA757,IF($AA757='Control Panel'!$F$41,$AA757,"Error -- Availability entered in an incorrect format"))))))))</f>
        <v>N</v>
      </c>
    </row>
    <row r="758" spans="1:28" s="15" customFormat="1" x14ac:dyDescent="0.25">
      <c r="A758" s="7">
        <v>746</v>
      </c>
      <c r="B758" s="6"/>
      <c r="C758" s="12"/>
      <c r="D758" s="8"/>
      <c r="E758" s="12"/>
      <c r="F758" s="216" t="str">
        <f t="shared" si="22"/>
        <v>N/A</v>
      </c>
      <c r="G758" s="6"/>
      <c r="AA758" s="15" t="str">
        <f t="shared" si="23"/>
        <v/>
      </c>
      <c r="AB758" s="15" t="str">
        <f>IF(LEN($AA758)=0,"N",IF(LEN($AA758)&gt;1,"Error -- Availability entered in an incorrect format",IF($AA758='Control Panel'!$F$36,$AA758,IF($AA758='Control Panel'!$F$37,$AA758,IF($AA758='Control Panel'!$F$38,$AA758,IF($AA758='Control Panel'!$F$39,$AA758,IF($AA758='Control Panel'!$F$40,$AA758,IF($AA758='Control Panel'!$F$41,$AA758,"Error -- Availability entered in an incorrect format"))))))))</f>
        <v>N</v>
      </c>
    </row>
    <row r="759" spans="1:28" s="15" customFormat="1" x14ac:dyDescent="0.25">
      <c r="A759" s="7">
        <v>747</v>
      </c>
      <c r="B759" s="6"/>
      <c r="C759" s="12"/>
      <c r="D759" s="8"/>
      <c r="E759" s="12"/>
      <c r="F759" s="216" t="str">
        <f t="shared" si="22"/>
        <v>N/A</v>
      </c>
      <c r="G759" s="6"/>
      <c r="AA759" s="15" t="str">
        <f t="shared" si="23"/>
        <v/>
      </c>
      <c r="AB759" s="15" t="str">
        <f>IF(LEN($AA759)=0,"N",IF(LEN($AA759)&gt;1,"Error -- Availability entered in an incorrect format",IF($AA759='Control Panel'!$F$36,$AA759,IF($AA759='Control Panel'!$F$37,$AA759,IF($AA759='Control Panel'!$F$38,$AA759,IF($AA759='Control Panel'!$F$39,$AA759,IF($AA759='Control Panel'!$F$40,$AA759,IF($AA759='Control Panel'!$F$41,$AA759,"Error -- Availability entered in an incorrect format"))))))))</f>
        <v>N</v>
      </c>
    </row>
    <row r="760" spans="1:28" s="15" customFormat="1" x14ac:dyDescent="0.25">
      <c r="A760" s="7">
        <v>748</v>
      </c>
      <c r="B760" s="6"/>
      <c r="C760" s="12"/>
      <c r="D760" s="8"/>
      <c r="E760" s="12"/>
      <c r="F760" s="216" t="str">
        <f t="shared" si="22"/>
        <v>N/A</v>
      </c>
      <c r="G760" s="6"/>
      <c r="AA760" s="15" t="str">
        <f t="shared" si="23"/>
        <v/>
      </c>
      <c r="AB760" s="15" t="str">
        <f>IF(LEN($AA760)=0,"N",IF(LEN($AA760)&gt;1,"Error -- Availability entered in an incorrect format",IF($AA760='Control Panel'!$F$36,$AA760,IF($AA760='Control Panel'!$F$37,$AA760,IF($AA760='Control Panel'!$F$38,$AA760,IF($AA760='Control Panel'!$F$39,$AA760,IF($AA760='Control Panel'!$F$40,$AA760,IF($AA760='Control Panel'!$F$41,$AA760,"Error -- Availability entered in an incorrect format"))))))))</f>
        <v>N</v>
      </c>
    </row>
    <row r="761" spans="1:28" s="15" customFormat="1" x14ac:dyDescent="0.25">
      <c r="A761" s="7">
        <v>749</v>
      </c>
      <c r="B761" s="6"/>
      <c r="C761" s="12"/>
      <c r="D761" s="8"/>
      <c r="E761" s="12"/>
      <c r="F761" s="216" t="str">
        <f t="shared" si="22"/>
        <v>N/A</v>
      </c>
      <c r="G761" s="6"/>
      <c r="AA761" s="15" t="str">
        <f t="shared" si="23"/>
        <v/>
      </c>
      <c r="AB761" s="15" t="str">
        <f>IF(LEN($AA761)=0,"N",IF(LEN($AA761)&gt;1,"Error -- Availability entered in an incorrect format",IF($AA761='Control Panel'!$F$36,$AA761,IF($AA761='Control Panel'!$F$37,$AA761,IF($AA761='Control Panel'!$F$38,$AA761,IF($AA761='Control Panel'!$F$39,$AA761,IF($AA761='Control Panel'!$F$40,$AA761,IF($AA761='Control Panel'!$F$41,$AA761,"Error -- Availability entered in an incorrect format"))))))))</f>
        <v>N</v>
      </c>
    </row>
    <row r="762" spans="1:28" s="15" customFormat="1" x14ac:dyDescent="0.25">
      <c r="A762" s="7">
        <v>750</v>
      </c>
      <c r="B762" s="6"/>
      <c r="C762" s="12"/>
      <c r="D762" s="8"/>
      <c r="E762" s="12"/>
      <c r="F762" s="216" t="str">
        <f t="shared" si="22"/>
        <v>N/A</v>
      </c>
      <c r="G762" s="6"/>
      <c r="AA762" s="15" t="str">
        <f t="shared" si="23"/>
        <v/>
      </c>
      <c r="AB762" s="15" t="str">
        <f>IF(LEN($AA762)=0,"N",IF(LEN($AA762)&gt;1,"Error -- Availability entered in an incorrect format",IF($AA762='Control Panel'!$F$36,$AA762,IF($AA762='Control Panel'!$F$37,$AA762,IF($AA762='Control Panel'!$F$38,$AA762,IF($AA762='Control Panel'!$F$39,$AA762,IF($AA762='Control Panel'!$F$40,$AA762,IF($AA762='Control Panel'!$F$41,$AA762,"Error -- Availability entered in an incorrect format"))))))))</f>
        <v>N</v>
      </c>
    </row>
    <row r="763" spans="1:28" s="15" customFormat="1" x14ac:dyDescent="0.25">
      <c r="A763" s="7">
        <v>751</v>
      </c>
      <c r="B763" s="6"/>
      <c r="C763" s="12"/>
      <c r="D763" s="8"/>
      <c r="E763" s="12"/>
      <c r="F763" s="216" t="str">
        <f t="shared" si="22"/>
        <v>N/A</v>
      </c>
      <c r="G763" s="6"/>
      <c r="AA763" s="15" t="str">
        <f t="shared" si="23"/>
        <v/>
      </c>
      <c r="AB763" s="15" t="str">
        <f>IF(LEN($AA763)=0,"N",IF(LEN($AA763)&gt;1,"Error -- Availability entered in an incorrect format",IF($AA763='Control Panel'!$F$36,$AA763,IF($AA763='Control Panel'!$F$37,$AA763,IF($AA763='Control Panel'!$F$38,$AA763,IF($AA763='Control Panel'!$F$39,$AA763,IF($AA763='Control Panel'!$F$40,$AA763,IF($AA763='Control Panel'!$F$41,$AA763,"Error -- Availability entered in an incorrect format"))))))))</f>
        <v>N</v>
      </c>
    </row>
    <row r="764" spans="1:28" s="15" customFormat="1" x14ac:dyDescent="0.25">
      <c r="A764" s="7">
        <v>752</v>
      </c>
      <c r="B764" s="6"/>
      <c r="C764" s="12"/>
      <c r="D764" s="8"/>
      <c r="E764" s="12"/>
      <c r="F764" s="216" t="str">
        <f t="shared" si="22"/>
        <v>N/A</v>
      </c>
      <c r="G764" s="6"/>
      <c r="AA764" s="15" t="str">
        <f t="shared" si="23"/>
        <v/>
      </c>
      <c r="AB764" s="15" t="str">
        <f>IF(LEN($AA764)=0,"N",IF(LEN($AA764)&gt;1,"Error -- Availability entered in an incorrect format",IF($AA764='Control Panel'!$F$36,$AA764,IF($AA764='Control Panel'!$F$37,$AA764,IF($AA764='Control Panel'!$F$38,$AA764,IF($AA764='Control Panel'!$F$39,$AA764,IF($AA764='Control Panel'!$F$40,$AA764,IF($AA764='Control Panel'!$F$41,$AA764,"Error -- Availability entered in an incorrect format"))))))))</f>
        <v>N</v>
      </c>
    </row>
    <row r="765" spans="1:28" s="15" customFormat="1" x14ac:dyDescent="0.25">
      <c r="A765" s="7">
        <v>753</v>
      </c>
      <c r="B765" s="6"/>
      <c r="C765" s="12"/>
      <c r="D765" s="8"/>
      <c r="E765" s="12"/>
      <c r="F765" s="216" t="str">
        <f t="shared" si="22"/>
        <v>N/A</v>
      </c>
      <c r="G765" s="6"/>
      <c r="AA765" s="15" t="str">
        <f t="shared" si="23"/>
        <v/>
      </c>
      <c r="AB765" s="15" t="str">
        <f>IF(LEN($AA765)=0,"N",IF(LEN($AA765)&gt;1,"Error -- Availability entered in an incorrect format",IF($AA765='Control Panel'!$F$36,$AA765,IF($AA765='Control Panel'!$F$37,$AA765,IF($AA765='Control Panel'!$F$38,$AA765,IF($AA765='Control Panel'!$F$39,$AA765,IF($AA765='Control Panel'!$F$40,$AA765,IF($AA765='Control Panel'!$F$41,$AA765,"Error -- Availability entered in an incorrect format"))))))))</f>
        <v>N</v>
      </c>
    </row>
    <row r="766" spans="1:28" s="15" customFormat="1" x14ac:dyDescent="0.25">
      <c r="A766" s="7">
        <v>754</v>
      </c>
      <c r="B766" s="6"/>
      <c r="C766" s="12"/>
      <c r="D766" s="8"/>
      <c r="E766" s="12"/>
      <c r="F766" s="216" t="str">
        <f t="shared" si="22"/>
        <v>N/A</v>
      </c>
      <c r="G766" s="6"/>
      <c r="AA766" s="15" t="str">
        <f t="shared" si="23"/>
        <v/>
      </c>
      <c r="AB766" s="15" t="str">
        <f>IF(LEN($AA766)=0,"N",IF(LEN($AA766)&gt;1,"Error -- Availability entered in an incorrect format",IF($AA766='Control Panel'!$F$36,$AA766,IF($AA766='Control Panel'!$F$37,$AA766,IF($AA766='Control Panel'!$F$38,$AA766,IF($AA766='Control Panel'!$F$39,$AA766,IF($AA766='Control Panel'!$F$40,$AA766,IF($AA766='Control Panel'!$F$41,$AA766,"Error -- Availability entered in an incorrect format"))))))))</f>
        <v>N</v>
      </c>
    </row>
    <row r="767" spans="1:28" s="15" customFormat="1" x14ac:dyDescent="0.25">
      <c r="A767" s="7">
        <v>755</v>
      </c>
      <c r="B767" s="6"/>
      <c r="C767" s="12"/>
      <c r="D767" s="8"/>
      <c r="E767" s="12"/>
      <c r="F767" s="216" t="str">
        <f t="shared" si="22"/>
        <v>N/A</v>
      </c>
      <c r="G767" s="6"/>
      <c r="AA767" s="15" t="str">
        <f t="shared" si="23"/>
        <v/>
      </c>
      <c r="AB767" s="15" t="str">
        <f>IF(LEN($AA767)=0,"N",IF(LEN($AA767)&gt;1,"Error -- Availability entered in an incorrect format",IF($AA767='Control Panel'!$F$36,$AA767,IF($AA767='Control Panel'!$F$37,$AA767,IF($AA767='Control Panel'!$F$38,$AA767,IF($AA767='Control Panel'!$F$39,$AA767,IF($AA767='Control Panel'!$F$40,$AA767,IF($AA767='Control Panel'!$F$41,$AA767,"Error -- Availability entered in an incorrect format"))))))))</f>
        <v>N</v>
      </c>
    </row>
    <row r="768" spans="1:28" s="15" customFormat="1" x14ac:dyDescent="0.25">
      <c r="A768" s="7">
        <v>756</v>
      </c>
      <c r="B768" s="6"/>
      <c r="C768" s="12"/>
      <c r="D768" s="8"/>
      <c r="E768" s="12"/>
      <c r="F768" s="216" t="str">
        <f t="shared" si="22"/>
        <v>N/A</v>
      </c>
      <c r="G768" s="6"/>
      <c r="AA768" s="15" t="str">
        <f t="shared" si="23"/>
        <v/>
      </c>
      <c r="AB768" s="15" t="str">
        <f>IF(LEN($AA768)=0,"N",IF(LEN($AA768)&gt;1,"Error -- Availability entered in an incorrect format",IF($AA768='Control Panel'!$F$36,$AA768,IF($AA768='Control Panel'!$F$37,$AA768,IF($AA768='Control Panel'!$F$38,$AA768,IF($AA768='Control Panel'!$F$39,$AA768,IF($AA768='Control Panel'!$F$40,$AA768,IF($AA768='Control Panel'!$F$41,$AA768,"Error -- Availability entered in an incorrect format"))))))))</f>
        <v>N</v>
      </c>
    </row>
    <row r="769" spans="1:28" s="15" customFormat="1" x14ac:dyDescent="0.25">
      <c r="A769" s="7">
        <v>757</v>
      </c>
      <c r="B769" s="6"/>
      <c r="C769" s="12"/>
      <c r="D769" s="8"/>
      <c r="E769" s="12"/>
      <c r="F769" s="216" t="str">
        <f t="shared" si="22"/>
        <v>N/A</v>
      </c>
      <c r="G769" s="6"/>
      <c r="AA769" s="15" t="str">
        <f t="shared" si="23"/>
        <v/>
      </c>
      <c r="AB769" s="15" t="str">
        <f>IF(LEN($AA769)=0,"N",IF(LEN($AA769)&gt;1,"Error -- Availability entered in an incorrect format",IF($AA769='Control Panel'!$F$36,$AA769,IF($AA769='Control Panel'!$F$37,$AA769,IF($AA769='Control Panel'!$F$38,$AA769,IF($AA769='Control Panel'!$F$39,$AA769,IF($AA769='Control Panel'!$F$40,$AA769,IF($AA769='Control Panel'!$F$41,$AA769,"Error -- Availability entered in an incorrect format"))))))))</f>
        <v>N</v>
      </c>
    </row>
    <row r="770" spans="1:28" s="15" customFormat="1" x14ac:dyDescent="0.25">
      <c r="A770" s="7">
        <v>758</v>
      </c>
      <c r="B770" s="6"/>
      <c r="C770" s="12"/>
      <c r="D770" s="8"/>
      <c r="E770" s="12"/>
      <c r="F770" s="216" t="str">
        <f t="shared" si="22"/>
        <v>N/A</v>
      </c>
      <c r="G770" s="6"/>
      <c r="AA770" s="15" t="str">
        <f t="shared" si="23"/>
        <v/>
      </c>
      <c r="AB770" s="15" t="str">
        <f>IF(LEN($AA770)=0,"N",IF(LEN($AA770)&gt;1,"Error -- Availability entered in an incorrect format",IF($AA770='Control Panel'!$F$36,$AA770,IF($AA770='Control Panel'!$F$37,$AA770,IF($AA770='Control Panel'!$F$38,$AA770,IF($AA770='Control Panel'!$F$39,$AA770,IF($AA770='Control Panel'!$F$40,$AA770,IF($AA770='Control Panel'!$F$41,$AA770,"Error -- Availability entered in an incorrect format"))))))))</f>
        <v>N</v>
      </c>
    </row>
    <row r="771" spans="1:28" s="15" customFormat="1" x14ac:dyDescent="0.25">
      <c r="A771" s="7">
        <v>759</v>
      </c>
      <c r="B771" s="6"/>
      <c r="C771" s="12"/>
      <c r="D771" s="8"/>
      <c r="E771" s="12"/>
      <c r="F771" s="216" t="str">
        <f t="shared" si="22"/>
        <v>N/A</v>
      </c>
      <c r="G771" s="6"/>
      <c r="AA771" s="15" t="str">
        <f t="shared" si="23"/>
        <v/>
      </c>
      <c r="AB771" s="15" t="str">
        <f>IF(LEN($AA771)=0,"N",IF(LEN($AA771)&gt;1,"Error -- Availability entered in an incorrect format",IF($AA771='Control Panel'!$F$36,$AA771,IF($AA771='Control Panel'!$F$37,$AA771,IF($AA771='Control Panel'!$F$38,$AA771,IF($AA771='Control Panel'!$F$39,$AA771,IF($AA771='Control Panel'!$F$40,$AA771,IF($AA771='Control Panel'!$F$41,$AA771,"Error -- Availability entered in an incorrect format"))))))))</f>
        <v>N</v>
      </c>
    </row>
    <row r="772" spans="1:28" s="15" customFormat="1" x14ac:dyDescent="0.25">
      <c r="A772" s="7">
        <v>760</v>
      </c>
      <c r="B772" s="6"/>
      <c r="C772" s="12"/>
      <c r="D772" s="8"/>
      <c r="E772" s="12"/>
      <c r="F772" s="216" t="str">
        <f t="shared" si="22"/>
        <v>N/A</v>
      </c>
      <c r="G772" s="6"/>
      <c r="AA772" s="15" t="str">
        <f t="shared" si="23"/>
        <v/>
      </c>
      <c r="AB772" s="15" t="str">
        <f>IF(LEN($AA772)=0,"N",IF(LEN($AA772)&gt;1,"Error -- Availability entered in an incorrect format",IF($AA772='Control Panel'!$F$36,$AA772,IF($AA772='Control Panel'!$F$37,$AA772,IF($AA772='Control Panel'!$F$38,$AA772,IF($AA772='Control Panel'!$F$39,$AA772,IF($AA772='Control Panel'!$F$40,$AA772,IF($AA772='Control Panel'!$F$41,$AA772,"Error -- Availability entered in an incorrect format"))))))))</f>
        <v>N</v>
      </c>
    </row>
    <row r="773" spans="1:28" s="15" customFormat="1" x14ac:dyDescent="0.25">
      <c r="A773" s="7">
        <v>761</v>
      </c>
      <c r="B773" s="6"/>
      <c r="C773" s="12"/>
      <c r="D773" s="8"/>
      <c r="E773" s="12"/>
      <c r="F773" s="216" t="str">
        <f t="shared" si="22"/>
        <v>N/A</v>
      </c>
      <c r="G773" s="6"/>
      <c r="AA773" s="15" t="str">
        <f t="shared" si="23"/>
        <v/>
      </c>
      <c r="AB773" s="15" t="str">
        <f>IF(LEN($AA773)=0,"N",IF(LEN($AA773)&gt;1,"Error -- Availability entered in an incorrect format",IF($AA773='Control Panel'!$F$36,$AA773,IF($AA773='Control Panel'!$F$37,$AA773,IF($AA773='Control Panel'!$F$38,$AA773,IF($AA773='Control Panel'!$F$39,$AA773,IF($AA773='Control Panel'!$F$40,$AA773,IF($AA773='Control Panel'!$F$41,$AA773,"Error -- Availability entered in an incorrect format"))))))))</f>
        <v>N</v>
      </c>
    </row>
    <row r="774" spans="1:28" s="15" customFormat="1" x14ac:dyDescent="0.25">
      <c r="A774" s="7">
        <v>762</v>
      </c>
      <c r="B774" s="6"/>
      <c r="C774" s="12"/>
      <c r="D774" s="8"/>
      <c r="E774" s="12"/>
      <c r="F774" s="216" t="str">
        <f t="shared" si="22"/>
        <v>N/A</v>
      </c>
      <c r="G774" s="6"/>
      <c r="AA774" s="15" t="str">
        <f t="shared" si="23"/>
        <v/>
      </c>
      <c r="AB774" s="15" t="str">
        <f>IF(LEN($AA774)=0,"N",IF(LEN($AA774)&gt;1,"Error -- Availability entered in an incorrect format",IF($AA774='Control Panel'!$F$36,$AA774,IF($AA774='Control Panel'!$F$37,$AA774,IF($AA774='Control Panel'!$F$38,$AA774,IF($AA774='Control Panel'!$F$39,$AA774,IF($AA774='Control Panel'!$F$40,$AA774,IF($AA774='Control Panel'!$F$41,$AA774,"Error -- Availability entered in an incorrect format"))))))))</f>
        <v>N</v>
      </c>
    </row>
    <row r="775" spans="1:28" s="15" customFormat="1" x14ac:dyDescent="0.25">
      <c r="A775" s="7">
        <v>763</v>
      </c>
      <c r="B775" s="6"/>
      <c r="C775" s="12"/>
      <c r="D775" s="8"/>
      <c r="E775" s="12"/>
      <c r="F775" s="216" t="str">
        <f t="shared" si="22"/>
        <v>N/A</v>
      </c>
      <c r="G775" s="6"/>
      <c r="AA775" s="15" t="str">
        <f t="shared" si="23"/>
        <v/>
      </c>
      <c r="AB775" s="15" t="str">
        <f>IF(LEN($AA775)=0,"N",IF(LEN($AA775)&gt;1,"Error -- Availability entered in an incorrect format",IF($AA775='Control Panel'!$F$36,$AA775,IF($AA775='Control Panel'!$F$37,$AA775,IF($AA775='Control Panel'!$F$38,$AA775,IF($AA775='Control Panel'!$F$39,$AA775,IF($AA775='Control Panel'!$F$40,$AA775,IF($AA775='Control Panel'!$F$41,$AA775,"Error -- Availability entered in an incorrect format"))))))))</f>
        <v>N</v>
      </c>
    </row>
    <row r="776" spans="1:28" s="15" customFormat="1" x14ac:dyDescent="0.25">
      <c r="A776" s="7">
        <v>764</v>
      </c>
      <c r="B776" s="6"/>
      <c r="C776" s="12"/>
      <c r="D776" s="8"/>
      <c r="E776" s="12"/>
      <c r="F776" s="216" t="str">
        <f t="shared" si="22"/>
        <v>N/A</v>
      </c>
      <c r="G776" s="6"/>
      <c r="AA776" s="15" t="str">
        <f t="shared" si="23"/>
        <v/>
      </c>
      <c r="AB776" s="15" t="str">
        <f>IF(LEN($AA776)=0,"N",IF(LEN($AA776)&gt;1,"Error -- Availability entered in an incorrect format",IF($AA776='Control Panel'!$F$36,$AA776,IF($AA776='Control Panel'!$F$37,$AA776,IF($AA776='Control Panel'!$F$38,$AA776,IF($AA776='Control Panel'!$F$39,$AA776,IF($AA776='Control Panel'!$F$40,$AA776,IF($AA776='Control Panel'!$F$41,$AA776,"Error -- Availability entered in an incorrect format"))))))))</f>
        <v>N</v>
      </c>
    </row>
    <row r="777" spans="1:28" s="15" customFormat="1" x14ac:dyDescent="0.25">
      <c r="A777" s="7">
        <v>765</v>
      </c>
      <c r="B777" s="6"/>
      <c r="C777" s="12"/>
      <c r="D777" s="8"/>
      <c r="E777" s="12"/>
      <c r="F777" s="216" t="str">
        <f t="shared" si="22"/>
        <v>N/A</v>
      </c>
      <c r="G777" s="6"/>
      <c r="AA777" s="15" t="str">
        <f t="shared" si="23"/>
        <v/>
      </c>
      <c r="AB777" s="15" t="str">
        <f>IF(LEN($AA777)=0,"N",IF(LEN($AA777)&gt;1,"Error -- Availability entered in an incorrect format",IF($AA777='Control Panel'!$F$36,$AA777,IF($AA777='Control Panel'!$F$37,$AA777,IF($AA777='Control Panel'!$F$38,$AA777,IF($AA777='Control Panel'!$F$39,$AA777,IF($AA777='Control Panel'!$F$40,$AA777,IF($AA777='Control Panel'!$F$41,$AA777,"Error -- Availability entered in an incorrect format"))))))))</f>
        <v>N</v>
      </c>
    </row>
    <row r="778" spans="1:28" s="15" customFormat="1" x14ac:dyDescent="0.25">
      <c r="A778" s="7">
        <v>766</v>
      </c>
      <c r="B778" s="6"/>
      <c r="C778" s="12"/>
      <c r="D778" s="8"/>
      <c r="E778" s="12"/>
      <c r="F778" s="216" t="str">
        <f t="shared" si="22"/>
        <v>N/A</v>
      </c>
      <c r="G778" s="6"/>
      <c r="AA778" s="15" t="str">
        <f t="shared" si="23"/>
        <v/>
      </c>
      <c r="AB778" s="15" t="str">
        <f>IF(LEN($AA778)=0,"N",IF(LEN($AA778)&gt;1,"Error -- Availability entered in an incorrect format",IF($AA778='Control Panel'!$F$36,$AA778,IF($AA778='Control Panel'!$F$37,$AA778,IF($AA778='Control Panel'!$F$38,$AA778,IF($AA778='Control Panel'!$F$39,$AA778,IF($AA778='Control Panel'!$F$40,$AA778,IF($AA778='Control Panel'!$F$41,$AA778,"Error -- Availability entered in an incorrect format"))))))))</f>
        <v>N</v>
      </c>
    </row>
    <row r="779" spans="1:28" s="15" customFormat="1" x14ac:dyDescent="0.25">
      <c r="A779" s="7">
        <v>767</v>
      </c>
      <c r="B779" s="6"/>
      <c r="C779" s="12"/>
      <c r="D779" s="8"/>
      <c r="E779" s="12"/>
      <c r="F779" s="216" t="str">
        <f t="shared" si="22"/>
        <v>N/A</v>
      </c>
      <c r="G779" s="6"/>
      <c r="AA779" s="15" t="str">
        <f t="shared" si="23"/>
        <v/>
      </c>
      <c r="AB779" s="15" t="str">
        <f>IF(LEN($AA779)=0,"N",IF(LEN($AA779)&gt;1,"Error -- Availability entered in an incorrect format",IF($AA779='Control Panel'!$F$36,$AA779,IF($AA779='Control Panel'!$F$37,$AA779,IF($AA779='Control Panel'!$F$38,$AA779,IF($AA779='Control Panel'!$F$39,$AA779,IF($AA779='Control Panel'!$F$40,$AA779,IF($AA779='Control Panel'!$F$41,$AA779,"Error -- Availability entered in an incorrect format"))))))))</f>
        <v>N</v>
      </c>
    </row>
    <row r="780" spans="1:28" s="15" customFormat="1" x14ac:dyDescent="0.25">
      <c r="A780" s="7">
        <v>768</v>
      </c>
      <c r="B780" s="6"/>
      <c r="C780" s="12"/>
      <c r="D780" s="8"/>
      <c r="E780" s="12"/>
      <c r="F780" s="216" t="str">
        <f t="shared" si="22"/>
        <v>N/A</v>
      </c>
      <c r="G780" s="6"/>
      <c r="AA780" s="15" t="str">
        <f t="shared" si="23"/>
        <v/>
      </c>
      <c r="AB780" s="15" t="str">
        <f>IF(LEN($AA780)=0,"N",IF(LEN($AA780)&gt;1,"Error -- Availability entered in an incorrect format",IF($AA780='Control Panel'!$F$36,$AA780,IF($AA780='Control Panel'!$F$37,$AA780,IF($AA780='Control Panel'!$F$38,$AA780,IF($AA780='Control Panel'!$F$39,$AA780,IF($AA780='Control Panel'!$F$40,$AA780,IF($AA780='Control Panel'!$F$41,$AA780,"Error -- Availability entered in an incorrect format"))))))))</f>
        <v>N</v>
      </c>
    </row>
    <row r="781" spans="1:28" s="15" customFormat="1" x14ac:dyDescent="0.25">
      <c r="A781" s="7">
        <v>769</v>
      </c>
      <c r="B781" s="6"/>
      <c r="C781" s="12"/>
      <c r="D781" s="8"/>
      <c r="E781" s="12"/>
      <c r="F781" s="216" t="str">
        <f t="shared" si="22"/>
        <v>N/A</v>
      </c>
      <c r="G781" s="6"/>
      <c r="AA781" s="15" t="str">
        <f t="shared" si="23"/>
        <v/>
      </c>
      <c r="AB781" s="15" t="str">
        <f>IF(LEN($AA781)=0,"N",IF(LEN($AA781)&gt;1,"Error -- Availability entered in an incorrect format",IF($AA781='Control Panel'!$F$36,$AA781,IF($AA781='Control Panel'!$F$37,$AA781,IF($AA781='Control Panel'!$F$38,$AA781,IF($AA781='Control Panel'!$F$39,$AA781,IF($AA781='Control Panel'!$F$40,$AA781,IF($AA781='Control Panel'!$F$41,$AA781,"Error -- Availability entered in an incorrect format"))))))))</f>
        <v>N</v>
      </c>
    </row>
    <row r="782" spans="1:28" s="15" customFormat="1" x14ac:dyDescent="0.25">
      <c r="A782" s="7">
        <v>770</v>
      </c>
      <c r="B782" s="6"/>
      <c r="C782" s="12"/>
      <c r="D782" s="8"/>
      <c r="E782" s="12"/>
      <c r="F782" s="216" t="str">
        <f t="shared" ref="F782:F845" si="24">IF($D$10=$A$9,"N/A",$D$10)</f>
        <v>N/A</v>
      </c>
      <c r="G782" s="6"/>
      <c r="AA782" s="15" t="str">
        <f t="shared" ref="AA782:AA845" si="25">TRIM($D782)</f>
        <v/>
      </c>
      <c r="AB782" s="15" t="str">
        <f>IF(LEN($AA782)=0,"N",IF(LEN($AA782)&gt;1,"Error -- Availability entered in an incorrect format",IF($AA782='Control Panel'!$F$36,$AA782,IF($AA782='Control Panel'!$F$37,$AA782,IF($AA782='Control Panel'!$F$38,$AA782,IF($AA782='Control Panel'!$F$39,$AA782,IF($AA782='Control Panel'!$F$40,$AA782,IF($AA782='Control Panel'!$F$41,$AA782,"Error -- Availability entered in an incorrect format"))))))))</f>
        <v>N</v>
      </c>
    </row>
    <row r="783" spans="1:28" s="15" customFormat="1" x14ac:dyDescent="0.25">
      <c r="A783" s="7">
        <v>771</v>
      </c>
      <c r="B783" s="6"/>
      <c r="C783" s="12"/>
      <c r="D783" s="8"/>
      <c r="E783" s="12"/>
      <c r="F783" s="216" t="str">
        <f t="shared" si="24"/>
        <v>N/A</v>
      </c>
      <c r="G783" s="6"/>
      <c r="AA783" s="15" t="str">
        <f t="shared" si="25"/>
        <v/>
      </c>
      <c r="AB783" s="15" t="str">
        <f>IF(LEN($AA783)=0,"N",IF(LEN($AA783)&gt;1,"Error -- Availability entered in an incorrect format",IF($AA783='Control Panel'!$F$36,$AA783,IF($AA783='Control Panel'!$F$37,$AA783,IF($AA783='Control Panel'!$F$38,$AA783,IF($AA783='Control Panel'!$F$39,$AA783,IF($AA783='Control Panel'!$F$40,$AA783,IF($AA783='Control Panel'!$F$41,$AA783,"Error -- Availability entered in an incorrect format"))))))))</f>
        <v>N</v>
      </c>
    </row>
    <row r="784" spans="1:28" s="15" customFormat="1" x14ac:dyDescent="0.25">
      <c r="A784" s="7">
        <v>772</v>
      </c>
      <c r="B784" s="6"/>
      <c r="C784" s="12"/>
      <c r="D784" s="8"/>
      <c r="E784" s="12"/>
      <c r="F784" s="216" t="str">
        <f t="shared" si="24"/>
        <v>N/A</v>
      </c>
      <c r="G784" s="6"/>
      <c r="AA784" s="15" t="str">
        <f t="shared" si="25"/>
        <v/>
      </c>
      <c r="AB784" s="15" t="str">
        <f>IF(LEN($AA784)=0,"N",IF(LEN($AA784)&gt;1,"Error -- Availability entered in an incorrect format",IF($AA784='Control Panel'!$F$36,$AA784,IF($AA784='Control Panel'!$F$37,$AA784,IF($AA784='Control Panel'!$F$38,$AA784,IF($AA784='Control Panel'!$F$39,$AA784,IF($AA784='Control Panel'!$F$40,$AA784,IF($AA784='Control Panel'!$F$41,$AA784,"Error -- Availability entered in an incorrect format"))))))))</f>
        <v>N</v>
      </c>
    </row>
    <row r="785" spans="1:28" s="15" customFormat="1" x14ac:dyDescent="0.25">
      <c r="A785" s="7">
        <v>773</v>
      </c>
      <c r="B785" s="6"/>
      <c r="C785" s="12"/>
      <c r="D785" s="8"/>
      <c r="E785" s="12"/>
      <c r="F785" s="216" t="str">
        <f t="shared" si="24"/>
        <v>N/A</v>
      </c>
      <c r="G785" s="6"/>
      <c r="AA785" s="15" t="str">
        <f t="shared" si="25"/>
        <v/>
      </c>
      <c r="AB785" s="15" t="str">
        <f>IF(LEN($AA785)=0,"N",IF(LEN($AA785)&gt;1,"Error -- Availability entered in an incorrect format",IF($AA785='Control Panel'!$F$36,$AA785,IF($AA785='Control Panel'!$F$37,$AA785,IF($AA785='Control Panel'!$F$38,$AA785,IF($AA785='Control Panel'!$F$39,$AA785,IF($AA785='Control Panel'!$F$40,$AA785,IF($AA785='Control Panel'!$F$41,$AA785,"Error -- Availability entered in an incorrect format"))))))))</f>
        <v>N</v>
      </c>
    </row>
    <row r="786" spans="1:28" s="15" customFormat="1" x14ac:dyDescent="0.25">
      <c r="A786" s="7">
        <v>774</v>
      </c>
      <c r="B786" s="6"/>
      <c r="C786" s="12"/>
      <c r="D786" s="8"/>
      <c r="E786" s="12"/>
      <c r="F786" s="216" t="str">
        <f t="shared" si="24"/>
        <v>N/A</v>
      </c>
      <c r="G786" s="6"/>
      <c r="AA786" s="15" t="str">
        <f t="shared" si="25"/>
        <v/>
      </c>
      <c r="AB786" s="15" t="str">
        <f>IF(LEN($AA786)=0,"N",IF(LEN($AA786)&gt;1,"Error -- Availability entered in an incorrect format",IF($AA786='Control Panel'!$F$36,$AA786,IF($AA786='Control Panel'!$F$37,$AA786,IF($AA786='Control Panel'!$F$38,$AA786,IF($AA786='Control Panel'!$F$39,$AA786,IF($AA786='Control Panel'!$F$40,$AA786,IF($AA786='Control Panel'!$F$41,$AA786,"Error -- Availability entered in an incorrect format"))))))))</f>
        <v>N</v>
      </c>
    </row>
    <row r="787" spans="1:28" s="15" customFormat="1" x14ac:dyDescent="0.25">
      <c r="A787" s="7">
        <v>775</v>
      </c>
      <c r="B787" s="6"/>
      <c r="C787" s="12"/>
      <c r="D787" s="8"/>
      <c r="E787" s="12"/>
      <c r="F787" s="216" t="str">
        <f t="shared" si="24"/>
        <v>N/A</v>
      </c>
      <c r="G787" s="6"/>
      <c r="AA787" s="15" t="str">
        <f t="shared" si="25"/>
        <v/>
      </c>
      <c r="AB787" s="15" t="str">
        <f>IF(LEN($AA787)=0,"N",IF(LEN($AA787)&gt;1,"Error -- Availability entered in an incorrect format",IF($AA787='Control Panel'!$F$36,$AA787,IF($AA787='Control Panel'!$F$37,$AA787,IF($AA787='Control Panel'!$F$38,$AA787,IF($AA787='Control Panel'!$F$39,$AA787,IF($AA787='Control Panel'!$F$40,$AA787,IF($AA787='Control Panel'!$F$41,$AA787,"Error -- Availability entered in an incorrect format"))))))))</f>
        <v>N</v>
      </c>
    </row>
    <row r="788" spans="1:28" s="15" customFormat="1" x14ac:dyDescent="0.25">
      <c r="A788" s="7">
        <v>776</v>
      </c>
      <c r="B788" s="6"/>
      <c r="C788" s="12"/>
      <c r="D788" s="8"/>
      <c r="E788" s="12"/>
      <c r="F788" s="216" t="str">
        <f t="shared" si="24"/>
        <v>N/A</v>
      </c>
      <c r="G788" s="6"/>
      <c r="AA788" s="15" t="str">
        <f t="shared" si="25"/>
        <v/>
      </c>
      <c r="AB788" s="15" t="str">
        <f>IF(LEN($AA788)=0,"N",IF(LEN($AA788)&gt;1,"Error -- Availability entered in an incorrect format",IF($AA788='Control Panel'!$F$36,$AA788,IF($AA788='Control Panel'!$F$37,$AA788,IF($AA788='Control Panel'!$F$38,$AA788,IF($AA788='Control Panel'!$F$39,$AA788,IF($AA788='Control Panel'!$F$40,$AA788,IF($AA788='Control Panel'!$F$41,$AA788,"Error -- Availability entered in an incorrect format"))))))))</f>
        <v>N</v>
      </c>
    </row>
    <row r="789" spans="1:28" s="15" customFormat="1" x14ac:dyDescent="0.25">
      <c r="A789" s="7">
        <v>777</v>
      </c>
      <c r="B789" s="6"/>
      <c r="C789" s="12"/>
      <c r="D789" s="8"/>
      <c r="E789" s="12"/>
      <c r="F789" s="216" t="str">
        <f t="shared" si="24"/>
        <v>N/A</v>
      </c>
      <c r="G789" s="6"/>
      <c r="AA789" s="15" t="str">
        <f t="shared" si="25"/>
        <v/>
      </c>
      <c r="AB789" s="15" t="str">
        <f>IF(LEN($AA789)=0,"N",IF(LEN($AA789)&gt;1,"Error -- Availability entered in an incorrect format",IF($AA789='Control Panel'!$F$36,$AA789,IF($AA789='Control Panel'!$F$37,$AA789,IF($AA789='Control Panel'!$F$38,$AA789,IF($AA789='Control Panel'!$F$39,$AA789,IF($AA789='Control Panel'!$F$40,$AA789,IF($AA789='Control Panel'!$F$41,$AA789,"Error -- Availability entered in an incorrect format"))))))))</f>
        <v>N</v>
      </c>
    </row>
    <row r="790" spans="1:28" s="15" customFormat="1" x14ac:dyDescent="0.25">
      <c r="A790" s="7">
        <v>778</v>
      </c>
      <c r="B790" s="6"/>
      <c r="C790" s="12"/>
      <c r="D790" s="8"/>
      <c r="E790" s="12"/>
      <c r="F790" s="216" t="str">
        <f t="shared" si="24"/>
        <v>N/A</v>
      </c>
      <c r="G790" s="6"/>
      <c r="AA790" s="15" t="str">
        <f t="shared" si="25"/>
        <v/>
      </c>
      <c r="AB790" s="15" t="str">
        <f>IF(LEN($AA790)=0,"N",IF(LEN($AA790)&gt;1,"Error -- Availability entered in an incorrect format",IF($AA790='Control Panel'!$F$36,$AA790,IF($AA790='Control Panel'!$F$37,$AA790,IF($AA790='Control Panel'!$F$38,$AA790,IF($AA790='Control Panel'!$F$39,$AA790,IF($AA790='Control Panel'!$F$40,$AA790,IF($AA790='Control Panel'!$F$41,$AA790,"Error -- Availability entered in an incorrect format"))))))))</f>
        <v>N</v>
      </c>
    </row>
    <row r="791" spans="1:28" s="15" customFormat="1" x14ac:dyDescent="0.25">
      <c r="A791" s="7">
        <v>779</v>
      </c>
      <c r="B791" s="6"/>
      <c r="C791" s="12"/>
      <c r="D791" s="8"/>
      <c r="E791" s="12"/>
      <c r="F791" s="216" t="str">
        <f t="shared" si="24"/>
        <v>N/A</v>
      </c>
      <c r="G791" s="6"/>
      <c r="AA791" s="15" t="str">
        <f t="shared" si="25"/>
        <v/>
      </c>
      <c r="AB791" s="15" t="str">
        <f>IF(LEN($AA791)=0,"N",IF(LEN($AA791)&gt;1,"Error -- Availability entered in an incorrect format",IF($AA791='Control Panel'!$F$36,$AA791,IF($AA791='Control Panel'!$F$37,$AA791,IF($AA791='Control Panel'!$F$38,$AA791,IF($AA791='Control Panel'!$F$39,$AA791,IF($AA791='Control Panel'!$F$40,$AA791,IF($AA791='Control Panel'!$F$41,$AA791,"Error -- Availability entered in an incorrect format"))))))))</f>
        <v>N</v>
      </c>
    </row>
    <row r="792" spans="1:28" s="15" customFormat="1" x14ac:dyDescent="0.25">
      <c r="A792" s="7">
        <v>780</v>
      </c>
      <c r="B792" s="6"/>
      <c r="C792" s="12"/>
      <c r="D792" s="8"/>
      <c r="E792" s="12"/>
      <c r="F792" s="216" t="str">
        <f t="shared" si="24"/>
        <v>N/A</v>
      </c>
      <c r="G792" s="6"/>
      <c r="AA792" s="15" t="str">
        <f t="shared" si="25"/>
        <v/>
      </c>
      <c r="AB792" s="15" t="str">
        <f>IF(LEN($AA792)=0,"N",IF(LEN($AA792)&gt;1,"Error -- Availability entered in an incorrect format",IF($AA792='Control Panel'!$F$36,$AA792,IF($AA792='Control Panel'!$F$37,$AA792,IF($AA792='Control Panel'!$F$38,$AA792,IF($AA792='Control Panel'!$F$39,$AA792,IF($AA792='Control Panel'!$F$40,$AA792,IF($AA792='Control Panel'!$F$41,$AA792,"Error -- Availability entered in an incorrect format"))))))))</f>
        <v>N</v>
      </c>
    </row>
    <row r="793" spans="1:28" s="15" customFormat="1" x14ac:dyDescent="0.25">
      <c r="A793" s="7">
        <v>781</v>
      </c>
      <c r="B793" s="6"/>
      <c r="C793" s="12"/>
      <c r="D793" s="8"/>
      <c r="E793" s="12"/>
      <c r="F793" s="216" t="str">
        <f t="shared" si="24"/>
        <v>N/A</v>
      </c>
      <c r="G793" s="6"/>
      <c r="AA793" s="15" t="str">
        <f t="shared" si="25"/>
        <v/>
      </c>
      <c r="AB793" s="15" t="str">
        <f>IF(LEN($AA793)=0,"N",IF(LEN($AA793)&gt;1,"Error -- Availability entered in an incorrect format",IF($AA793='Control Panel'!$F$36,$AA793,IF($AA793='Control Panel'!$F$37,$AA793,IF($AA793='Control Panel'!$F$38,$AA793,IF($AA793='Control Panel'!$F$39,$AA793,IF($AA793='Control Panel'!$F$40,$AA793,IF($AA793='Control Panel'!$F$41,$AA793,"Error -- Availability entered in an incorrect format"))))))))</f>
        <v>N</v>
      </c>
    </row>
    <row r="794" spans="1:28" s="15" customFormat="1" x14ac:dyDescent="0.25">
      <c r="A794" s="7">
        <v>782</v>
      </c>
      <c r="B794" s="6"/>
      <c r="C794" s="12"/>
      <c r="D794" s="8"/>
      <c r="E794" s="12"/>
      <c r="F794" s="216" t="str">
        <f t="shared" si="24"/>
        <v>N/A</v>
      </c>
      <c r="G794" s="6"/>
      <c r="AA794" s="15" t="str">
        <f t="shared" si="25"/>
        <v/>
      </c>
      <c r="AB794" s="15" t="str">
        <f>IF(LEN($AA794)=0,"N",IF(LEN($AA794)&gt;1,"Error -- Availability entered in an incorrect format",IF($AA794='Control Panel'!$F$36,$AA794,IF($AA794='Control Panel'!$F$37,$AA794,IF($AA794='Control Panel'!$F$38,$AA794,IF($AA794='Control Panel'!$F$39,$AA794,IF($AA794='Control Panel'!$F$40,$AA794,IF($AA794='Control Panel'!$F$41,$AA794,"Error -- Availability entered in an incorrect format"))))))))</f>
        <v>N</v>
      </c>
    </row>
    <row r="795" spans="1:28" s="15" customFormat="1" x14ac:dyDescent="0.25">
      <c r="A795" s="7">
        <v>783</v>
      </c>
      <c r="B795" s="6"/>
      <c r="C795" s="12"/>
      <c r="D795" s="8"/>
      <c r="E795" s="12"/>
      <c r="F795" s="216" t="str">
        <f t="shared" si="24"/>
        <v>N/A</v>
      </c>
      <c r="G795" s="6"/>
      <c r="AA795" s="15" t="str">
        <f t="shared" si="25"/>
        <v/>
      </c>
      <c r="AB795" s="15" t="str">
        <f>IF(LEN($AA795)=0,"N",IF(LEN($AA795)&gt;1,"Error -- Availability entered in an incorrect format",IF($AA795='Control Panel'!$F$36,$AA795,IF($AA795='Control Panel'!$F$37,$AA795,IF($AA795='Control Panel'!$F$38,$AA795,IF($AA795='Control Panel'!$F$39,$AA795,IF($AA795='Control Panel'!$F$40,$AA795,IF($AA795='Control Panel'!$F$41,$AA795,"Error -- Availability entered in an incorrect format"))))))))</f>
        <v>N</v>
      </c>
    </row>
    <row r="796" spans="1:28" s="15" customFormat="1" x14ac:dyDescent="0.25">
      <c r="A796" s="7">
        <v>784</v>
      </c>
      <c r="B796" s="6"/>
      <c r="C796" s="12"/>
      <c r="D796" s="8"/>
      <c r="E796" s="12"/>
      <c r="F796" s="216" t="str">
        <f t="shared" si="24"/>
        <v>N/A</v>
      </c>
      <c r="G796" s="6"/>
      <c r="AA796" s="15" t="str">
        <f t="shared" si="25"/>
        <v/>
      </c>
      <c r="AB796" s="15" t="str">
        <f>IF(LEN($AA796)=0,"N",IF(LEN($AA796)&gt;1,"Error -- Availability entered in an incorrect format",IF($AA796='Control Panel'!$F$36,$AA796,IF($AA796='Control Panel'!$F$37,$AA796,IF($AA796='Control Panel'!$F$38,$AA796,IF($AA796='Control Panel'!$F$39,$AA796,IF($AA796='Control Panel'!$F$40,$AA796,IF($AA796='Control Panel'!$F$41,$AA796,"Error -- Availability entered in an incorrect format"))))))))</f>
        <v>N</v>
      </c>
    </row>
    <row r="797" spans="1:28" s="15" customFormat="1" x14ac:dyDescent="0.25">
      <c r="A797" s="7">
        <v>785</v>
      </c>
      <c r="B797" s="6"/>
      <c r="C797" s="12"/>
      <c r="D797" s="8"/>
      <c r="E797" s="12"/>
      <c r="F797" s="216" t="str">
        <f t="shared" si="24"/>
        <v>N/A</v>
      </c>
      <c r="G797" s="6"/>
      <c r="AA797" s="15" t="str">
        <f t="shared" si="25"/>
        <v/>
      </c>
      <c r="AB797" s="15" t="str">
        <f>IF(LEN($AA797)=0,"N",IF(LEN($AA797)&gt;1,"Error -- Availability entered in an incorrect format",IF($AA797='Control Panel'!$F$36,$AA797,IF($AA797='Control Panel'!$F$37,$AA797,IF($AA797='Control Panel'!$F$38,$AA797,IF($AA797='Control Panel'!$F$39,$AA797,IF($AA797='Control Panel'!$F$40,$AA797,IF($AA797='Control Panel'!$F$41,$AA797,"Error -- Availability entered in an incorrect format"))))))))</f>
        <v>N</v>
      </c>
    </row>
    <row r="798" spans="1:28" s="15" customFormat="1" x14ac:dyDescent="0.25">
      <c r="A798" s="7">
        <v>786</v>
      </c>
      <c r="B798" s="6"/>
      <c r="C798" s="12"/>
      <c r="D798" s="8"/>
      <c r="E798" s="12"/>
      <c r="F798" s="216" t="str">
        <f t="shared" si="24"/>
        <v>N/A</v>
      </c>
      <c r="G798" s="6"/>
      <c r="AA798" s="15" t="str">
        <f t="shared" si="25"/>
        <v/>
      </c>
      <c r="AB798" s="15" t="str">
        <f>IF(LEN($AA798)=0,"N",IF(LEN($AA798)&gt;1,"Error -- Availability entered in an incorrect format",IF($AA798='Control Panel'!$F$36,$AA798,IF($AA798='Control Panel'!$F$37,$AA798,IF($AA798='Control Panel'!$F$38,$AA798,IF($AA798='Control Panel'!$F$39,$AA798,IF($AA798='Control Panel'!$F$40,$AA798,IF($AA798='Control Panel'!$F$41,$AA798,"Error -- Availability entered in an incorrect format"))))))))</f>
        <v>N</v>
      </c>
    </row>
    <row r="799" spans="1:28" s="15" customFormat="1" x14ac:dyDescent="0.25">
      <c r="A799" s="7">
        <v>787</v>
      </c>
      <c r="B799" s="6"/>
      <c r="C799" s="12"/>
      <c r="D799" s="8"/>
      <c r="E799" s="12"/>
      <c r="F799" s="216" t="str">
        <f t="shared" si="24"/>
        <v>N/A</v>
      </c>
      <c r="G799" s="6"/>
      <c r="AA799" s="15" t="str">
        <f t="shared" si="25"/>
        <v/>
      </c>
      <c r="AB799" s="15" t="str">
        <f>IF(LEN($AA799)=0,"N",IF(LEN($AA799)&gt;1,"Error -- Availability entered in an incorrect format",IF($AA799='Control Panel'!$F$36,$AA799,IF($AA799='Control Panel'!$F$37,$AA799,IF($AA799='Control Panel'!$F$38,$AA799,IF($AA799='Control Panel'!$F$39,$AA799,IF($AA799='Control Panel'!$F$40,$AA799,IF($AA799='Control Panel'!$F$41,$AA799,"Error -- Availability entered in an incorrect format"))))))))</f>
        <v>N</v>
      </c>
    </row>
    <row r="800" spans="1:28" s="15" customFormat="1" x14ac:dyDescent="0.25">
      <c r="A800" s="7">
        <v>788</v>
      </c>
      <c r="B800" s="6"/>
      <c r="C800" s="12"/>
      <c r="D800" s="8"/>
      <c r="E800" s="12"/>
      <c r="F800" s="216" t="str">
        <f t="shared" si="24"/>
        <v>N/A</v>
      </c>
      <c r="G800" s="6"/>
      <c r="AA800" s="15" t="str">
        <f t="shared" si="25"/>
        <v/>
      </c>
      <c r="AB800" s="15" t="str">
        <f>IF(LEN($AA800)=0,"N",IF(LEN($AA800)&gt;1,"Error -- Availability entered in an incorrect format",IF($AA800='Control Panel'!$F$36,$AA800,IF($AA800='Control Panel'!$F$37,$AA800,IF($AA800='Control Panel'!$F$38,$AA800,IF($AA800='Control Panel'!$F$39,$AA800,IF($AA800='Control Panel'!$F$40,$AA800,IF($AA800='Control Panel'!$F$41,$AA800,"Error -- Availability entered in an incorrect format"))))))))</f>
        <v>N</v>
      </c>
    </row>
    <row r="801" spans="1:28" s="15" customFormat="1" x14ac:dyDescent="0.25">
      <c r="A801" s="7">
        <v>789</v>
      </c>
      <c r="B801" s="6"/>
      <c r="C801" s="12"/>
      <c r="D801" s="8"/>
      <c r="E801" s="12"/>
      <c r="F801" s="216" t="str">
        <f t="shared" si="24"/>
        <v>N/A</v>
      </c>
      <c r="G801" s="6"/>
      <c r="AA801" s="15" t="str">
        <f t="shared" si="25"/>
        <v/>
      </c>
      <c r="AB801" s="15" t="str">
        <f>IF(LEN($AA801)=0,"N",IF(LEN($AA801)&gt;1,"Error -- Availability entered in an incorrect format",IF($AA801='Control Panel'!$F$36,$AA801,IF($AA801='Control Panel'!$F$37,$AA801,IF($AA801='Control Panel'!$F$38,$AA801,IF($AA801='Control Panel'!$F$39,$AA801,IF($AA801='Control Panel'!$F$40,$AA801,IF($AA801='Control Panel'!$F$41,$AA801,"Error -- Availability entered in an incorrect format"))))))))</f>
        <v>N</v>
      </c>
    </row>
    <row r="802" spans="1:28" s="15" customFormat="1" x14ac:dyDescent="0.25">
      <c r="A802" s="7">
        <v>790</v>
      </c>
      <c r="B802" s="6"/>
      <c r="C802" s="12"/>
      <c r="D802" s="8"/>
      <c r="E802" s="12"/>
      <c r="F802" s="216" t="str">
        <f t="shared" si="24"/>
        <v>N/A</v>
      </c>
      <c r="G802" s="6"/>
      <c r="AA802" s="15" t="str">
        <f t="shared" si="25"/>
        <v/>
      </c>
      <c r="AB802" s="15" t="str">
        <f>IF(LEN($AA802)=0,"N",IF(LEN($AA802)&gt;1,"Error -- Availability entered in an incorrect format",IF($AA802='Control Panel'!$F$36,$AA802,IF($AA802='Control Panel'!$F$37,$AA802,IF($AA802='Control Panel'!$F$38,$AA802,IF($AA802='Control Panel'!$F$39,$AA802,IF($AA802='Control Panel'!$F$40,$AA802,IF($AA802='Control Panel'!$F$41,$AA802,"Error -- Availability entered in an incorrect format"))))))))</f>
        <v>N</v>
      </c>
    </row>
    <row r="803" spans="1:28" s="15" customFormat="1" x14ac:dyDescent="0.25">
      <c r="A803" s="7">
        <v>791</v>
      </c>
      <c r="B803" s="6"/>
      <c r="C803" s="12"/>
      <c r="D803" s="8"/>
      <c r="E803" s="12"/>
      <c r="F803" s="216" t="str">
        <f t="shared" si="24"/>
        <v>N/A</v>
      </c>
      <c r="G803" s="6"/>
      <c r="AA803" s="15" t="str">
        <f t="shared" si="25"/>
        <v/>
      </c>
      <c r="AB803" s="15" t="str">
        <f>IF(LEN($AA803)=0,"N",IF(LEN($AA803)&gt;1,"Error -- Availability entered in an incorrect format",IF($AA803='Control Panel'!$F$36,$AA803,IF($AA803='Control Panel'!$F$37,$AA803,IF($AA803='Control Panel'!$F$38,$AA803,IF($AA803='Control Panel'!$F$39,$AA803,IF($AA803='Control Panel'!$F$40,$AA803,IF($AA803='Control Panel'!$F$41,$AA803,"Error -- Availability entered in an incorrect format"))))))))</f>
        <v>N</v>
      </c>
    </row>
    <row r="804" spans="1:28" s="15" customFormat="1" x14ac:dyDescent="0.25">
      <c r="A804" s="7">
        <v>792</v>
      </c>
      <c r="B804" s="6"/>
      <c r="C804" s="12"/>
      <c r="D804" s="8"/>
      <c r="E804" s="12"/>
      <c r="F804" s="216" t="str">
        <f t="shared" si="24"/>
        <v>N/A</v>
      </c>
      <c r="G804" s="6"/>
      <c r="AA804" s="15" t="str">
        <f t="shared" si="25"/>
        <v/>
      </c>
      <c r="AB804" s="15" t="str">
        <f>IF(LEN($AA804)=0,"N",IF(LEN($AA804)&gt;1,"Error -- Availability entered in an incorrect format",IF($AA804='Control Panel'!$F$36,$AA804,IF($AA804='Control Panel'!$F$37,$AA804,IF($AA804='Control Panel'!$F$38,$AA804,IF($AA804='Control Panel'!$F$39,$AA804,IF($AA804='Control Panel'!$F$40,$AA804,IF($AA804='Control Panel'!$F$41,$AA804,"Error -- Availability entered in an incorrect format"))))))))</f>
        <v>N</v>
      </c>
    </row>
    <row r="805" spans="1:28" s="15" customFormat="1" x14ac:dyDescent="0.25">
      <c r="A805" s="7">
        <v>793</v>
      </c>
      <c r="B805" s="6"/>
      <c r="C805" s="12"/>
      <c r="D805" s="8"/>
      <c r="E805" s="12"/>
      <c r="F805" s="216" t="str">
        <f t="shared" si="24"/>
        <v>N/A</v>
      </c>
      <c r="G805" s="6"/>
      <c r="AA805" s="15" t="str">
        <f t="shared" si="25"/>
        <v/>
      </c>
      <c r="AB805" s="15" t="str">
        <f>IF(LEN($AA805)=0,"N",IF(LEN($AA805)&gt;1,"Error -- Availability entered in an incorrect format",IF($AA805='Control Panel'!$F$36,$AA805,IF($AA805='Control Panel'!$F$37,$AA805,IF($AA805='Control Panel'!$F$38,$AA805,IF($AA805='Control Panel'!$F$39,$AA805,IF($AA805='Control Panel'!$F$40,$AA805,IF($AA805='Control Panel'!$F$41,$AA805,"Error -- Availability entered in an incorrect format"))))))))</f>
        <v>N</v>
      </c>
    </row>
    <row r="806" spans="1:28" s="15" customFormat="1" x14ac:dyDescent="0.25">
      <c r="A806" s="7">
        <v>794</v>
      </c>
      <c r="B806" s="6"/>
      <c r="C806" s="12"/>
      <c r="D806" s="8"/>
      <c r="E806" s="12"/>
      <c r="F806" s="216" t="str">
        <f t="shared" si="24"/>
        <v>N/A</v>
      </c>
      <c r="G806" s="6"/>
      <c r="AA806" s="15" t="str">
        <f t="shared" si="25"/>
        <v/>
      </c>
      <c r="AB806" s="15" t="str">
        <f>IF(LEN($AA806)=0,"N",IF(LEN($AA806)&gt;1,"Error -- Availability entered in an incorrect format",IF($AA806='Control Panel'!$F$36,$AA806,IF($AA806='Control Panel'!$F$37,$AA806,IF($AA806='Control Panel'!$F$38,$AA806,IF($AA806='Control Panel'!$F$39,$AA806,IF($AA806='Control Panel'!$F$40,$AA806,IF($AA806='Control Panel'!$F$41,$AA806,"Error -- Availability entered in an incorrect format"))))))))</f>
        <v>N</v>
      </c>
    </row>
    <row r="807" spans="1:28" s="15" customFormat="1" x14ac:dyDescent="0.25">
      <c r="A807" s="7">
        <v>795</v>
      </c>
      <c r="B807" s="6"/>
      <c r="C807" s="12"/>
      <c r="D807" s="8"/>
      <c r="E807" s="12"/>
      <c r="F807" s="216" t="str">
        <f t="shared" si="24"/>
        <v>N/A</v>
      </c>
      <c r="G807" s="6"/>
      <c r="AA807" s="15" t="str">
        <f t="shared" si="25"/>
        <v/>
      </c>
      <c r="AB807" s="15" t="str">
        <f>IF(LEN($AA807)=0,"N",IF(LEN($AA807)&gt;1,"Error -- Availability entered in an incorrect format",IF($AA807='Control Panel'!$F$36,$AA807,IF($AA807='Control Panel'!$F$37,$AA807,IF($AA807='Control Panel'!$F$38,$AA807,IF($AA807='Control Panel'!$F$39,$AA807,IF($AA807='Control Panel'!$F$40,$AA807,IF($AA807='Control Panel'!$F$41,$AA807,"Error -- Availability entered in an incorrect format"))))))))</f>
        <v>N</v>
      </c>
    </row>
    <row r="808" spans="1:28" s="15" customFormat="1" x14ac:dyDescent="0.25">
      <c r="A808" s="7">
        <v>796</v>
      </c>
      <c r="B808" s="6"/>
      <c r="C808" s="12"/>
      <c r="D808" s="8"/>
      <c r="E808" s="12"/>
      <c r="F808" s="216" t="str">
        <f t="shared" si="24"/>
        <v>N/A</v>
      </c>
      <c r="G808" s="6"/>
      <c r="AA808" s="15" t="str">
        <f t="shared" si="25"/>
        <v/>
      </c>
      <c r="AB808" s="15" t="str">
        <f>IF(LEN($AA808)=0,"N",IF(LEN($AA808)&gt;1,"Error -- Availability entered in an incorrect format",IF($AA808='Control Panel'!$F$36,$AA808,IF($AA808='Control Panel'!$F$37,$AA808,IF($AA808='Control Panel'!$F$38,$AA808,IF($AA808='Control Panel'!$F$39,$AA808,IF($AA808='Control Panel'!$F$40,$AA808,IF($AA808='Control Panel'!$F$41,$AA808,"Error -- Availability entered in an incorrect format"))))))))</f>
        <v>N</v>
      </c>
    </row>
    <row r="809" spans="1:28" s="15" customFormat="1" x14ac:dyDescent="0.25">
      <c r="A809" s="7">
        <v>797</v>
      </c>
      <c r="B809" s="6"/>
      <c r="C809" s="12"/>
      <c r="D809" s="8"/>
      <c r="E809" s="12"/>
      <c r="F809" s="216" t="str">
        <f t="shared" si="24"/>
        <v>N/A</v>
      </c>
      <c r="G809" s="6"/>
      <c r="AA809" s="15" t="str">
        <f t="shared" si="25"/>
        <v/>
      </c>
      <c r="AB809" s="15" t="str">
        <f>IF(LEN($AA809)=0,"N",IF(LEN($AA809)&gt;1,"Error -- Availability entered in an incorrect format",IF($AA809='Control Panel'!$F$36,$AA809,IF($AA809='Control Panel'!$F$37,$AA809,IF($AA809='Control Panel'!$F$38,$AA809,IF($AA809='Control Panel'!$F$39,$AA809,IF($AA809='Control Panel'!$F$40,$AA809,IF($AA809='Control Panel'!$F$41,$AA809,"Error -- Availability entered in an incorrect format"))))))))</f>
        <v>N</v>
      </c>
    </row>
    <row r="810" spans="1:28" s="15" customFormat="1" x14ac:dyDescent="0.25">
      <c r="A810" s="7">
        <v>798</v>
      </c>
      <c r="B810" s="6"/>
      <c r="C810" s="12"/>
      <c r="D810" s="8"/>
      <c r="E810" s="12"/>
      <c r="F810" s="216" t="str">
        <f t="shared" si="24"/>
        <v>N/A</v>
      </c>
      <c r="G810" s="6"/>
      <c r="AA810" s="15" t="str">
        <f t="shared" si="25"/>
        <v/>
      </c>
      <c r="AB810" s="15" t="str">
        <f>IF(LEN($AA810)=0,"N",IF(LEN($AA810)&gt;1,"Error -- Availability entered in an incorrect format",IF($AA810='Control Panel'!$F$36,$AA810,IF($AA810='Control Panel'!$F$37,$AA810,IF($AA810='Control Panel'!$F$38,$AA810,IF($AA810='Control Panel'!$F$39,$AA810,IF($AA810='Control Panel'!$F$40,$AA810,IF($AA810='Control Panel'!$F$41,$AA810,"Error -- Availability entered in an incorrect format"))))))))</f>
        <v>N</v>
      </c>
    </row>
    <row r="811" spans="1:28" s="15" customFormat="1" x14ac:dyDescent="0.25">
      <c r="A811" s="7">
        <v>799</v>
      </c>
      <c r="B811" s="6"/>
      <c r="C811" s="12"/>
      <c r="D811" s="8"/>
      <c r="E811" s="12"/>
      <c r="F811" s="216" t="str">
        <f t="shared" si="24"/>
        <v>N/A</v>
      </c>
      <c r="G811" s="6"/>
      <c r="AA811" s="15" t="str">
        <f t="shared" si="25"/>
        <v/>
      </c>
      <c r="AB811" s="15" t="str">
        <f>IF(LEN($AA811)=0,"N",IF(LEN($AA811)&gt;1,"Error -- Availability entered in an incorrect format",IF($AA811='Control Panel'!$F$36,$AA811,IF($AA811='Control Panel'!$F$37,$AA811,IF($AA811='Control Panel'!$F$38,$AA811,IF($AA811='Control Panel'!$F$39,$AA811,IF($AA811='Control Panel'!$F$40,$AA811,IF($AA811='Control Panel'!$F$41,$AA811,"Error -- Availability entered in an incorrect format"))))))))</f>
        <v>N</v>
      </c>
    </row>
    <row r="812" spans="1:28" s="15" customFormat="1" x14ac:dyDescent="0.25">
      <c r="A812" s="7">
        <v>800</v>
      </c>
      <c r="B812" s="6"/>
      <c r="C812" s="12"/>
      <c r="D812" s="8"/>
      <c r="E812" s="12"/>
      <c r="F812" s="216" t="str">
        <f t="shared" si="24"/>
        <v>N/A</v>
      </c>
      <c r="G812" s="6"/>
      <c r="AA812" s="15" t="str">
        <f t="shared" si="25"/>
        <v/>
      </c>
      <c r="AB812" s="15" t="str">
        <f>IF(LEN($AA812)=0,"N",IF(LEN($AA812)&gt;1,"Error -- Availability entered in an incorrect format",IF($AA812='Control Panel'!$F$36,$AA812,IF($AA812='Control Panel'!$F$37,$AA812,IF($AA812='Control Panel'!$F$38,$AA812,IF($AA812='Control Panel'!$F$39,$AA812,IF($AA812='Control Panel'!$F$40,$AA812,IF($AA812='Control Panel'!$F$41,$AA812,"Error -- Availability entered in an incorrect format"))))))))</f>
        <v>N</v>
      </c>
    </row>
    <row r="813" spans="1:28" s="15" customFormat="1" x14ac:dyDescent="0.25">
      <c r="A813" s="7">
        <v>801</v>
      </c>
      <c r="B813" s="6"/>
      <c r="C813" s="12"/>
      <c r="D813" s="8"/>
      <c r="E813" s="12"/>
      <c r="F813" s="216" t="str">
        <f t="shared" si="24"/>
        <v>N/A</v>
      </c>
      <c r="G813" s="6"/>
      <c r="AA813" s="15" t="str">
        <f t="shared" si="25"/>
        <v/>
      </c>
      <c r="AB813" s="15" t="str">
        <f>IF(LEN($AA813)=0,"N",IF(LEN($AA813)&gt;1,"Error -- Availability entered in an incorrect format",IF($AA813='Control Panel'!$F$36,$AA813,IF($AA813='Control Panel'!$F$37,$AA813,IF($AA813='Control Panel'!$F$38,$AA813,IF($AA813='Control Panel'!$F$39,$AA813,IF($AA813='Control Panel'!$F$40,$AA813,IF($AA813='Control Panel'!$F$41,$AA813,"Error -- Availability entered in an incorrect format"))))))))</f>
        <v>N</v>
      </c>
    </row>
    <row r="814" spans="1:28" s="15" customFormat="1" x14ac:dyDescent="0.25">
      <c r="A814" s="7">
        <v>802</v>
      </c>
      <c r="B814" s="6"/>
      <c r="C814" s="12"/>
      <c r="D814" s="8"/>
      <c r="E814" s="12"/>
      <c r="F814" s="216" t="str">
        <f t="shared" si="24"/>
        <v>N/A</v>
      </c>
      <c r="G814" s="6"/>
      <c r="AA814" s="15" t="str">
        <f t="shared" si="25"/>
        <v/>
      </c>
      <c r="AB814" s="15" t="str">
        <f>IF(LEN($AA814)=0,"N",IF(LEN($AA814)&gt;1,"Error -- Availability entered in an incorrect format",IF($AA814='Control Panel'!$F$36,$AA814,IF($AA814='Control Panel'!$F$37,$AA814,IF($AA814='Control Panel'!$F$38,$AA814,IF($AA814='Control Panel'!$F$39,$AA814,IF($AA814='Control Panel'!$F$40,$AA814,IF($AA814='Control Panel'!$F$41,$AA814,"Error -- Availability entered in an incorrect format"))))))))</f>
        <v>N</v>
      </c>
    </row>
    <row r="815" spans="1:28" s="15" customFormat="1" x14ac:dyDescent="0.25">
      <c r="A815" s="7">
        <v>803</v>
      </c>
      <c r="B815" s="6"/>
      <c r="C815" s="12"/>
      <c r="D815" s="8"/>
      <c r="E815" s="12"/>
      <c r="F815" s="216" t="str">
        <f t="shared" si="24"/>
        <v>N/A</v>
      </c>
      <c r="G815" s="6"/>
      <c r="AA815" s="15" t="str">
        <f t="shared" si="25"/>
        <v/>
      </c>
      <c r="AB815" s="15" t="str">
        <f>IF(LEN($AA815)=0,"N",IF(LEN($AA815)&gt;1,"Error -- Availability entered in an incorrect format",IF($AA815='Control Panel'!$F$36,$AA815,IF($AA815='Control Panel'!$F$37,$AA815,IF($AA815='Control Panel'!$F$38,$AA815,IF($AA815='Control Panel'!$F$39,$AA815,IF($AA815='Control Panel'!$F$40,$AA815,IF($AA815='Control Panel'!$F$41,$AA815,"Error -- Availability entered in an incorrect format"))))))))</f>
        <v>N</v>
      </c>
    </row>
    <row r="816" spans="1:28" s="15" customFormat="1" x14ac:dyDescent="0.25">
      <c r="A816" s="7">
        <v>804</v>
      </c>
      <c r="B816" s="6"/>
      <c r="C816" s="12"/>
      <c r="D816" s="8"/>
      <c r="E816" s="12"/>
      <c r="F816" s="216" t="str">
        <f t="shared" si="24"/>
        <v>N/A</v>
      </c>
      <c r="G816" s="6"/>
      <c r="AA816" s="15" t="str">
        <f t="shared" si="25"/>
        <v/>
      </c>
      <c r="AB816" s="15" t="str">
        <f>IF(LEN($AA816)=0,"N",IF(LEN($AA816)&gt;1,"Error -- Availability entered in an incorrect format",IF($AA816='Control Panel'!$F$36,$AA816,IF($AA816='Control Panel'!$F$37,$AA816,IF($AA816='Control Panel'!$F$38,$AA816,IF($AA816='Control Panel'!$F$39,$AA816,IF($AA816='Control Panel'!$F$40,$AA816,IF($AA816='Control Panel'!$F$41,$AA816,"Error -- Availability entered in an incorrect format"))))))))</f>
        <v>N</v>
      </c>
    </row>
    <row r="817" spans="1:28" s="15" customFormat="1" x14ac:dyDescent="0.25">
      <c r="A817" s="7">
        <v>805</v>
      </c>
      <c r="B817" s="6"/>
      <c r="C817" s="12"/>
      <c r="D817" s="8"/>
      <c r="E817" s="12"/>
      <c r="F817" s="216" t="str">
        <f t="shared" si="24"/>
        <v>N/A</v>
      </c>
      <c r="G817" s="6"/>
      <c r="AA817" s="15" t="str">
        <f t="shared" si="25"/>
        <v/>
      </c>
      <c r="AB817" s="15" t="str">
        <f>IF(LEN($AA817)=0,"N",IF(LEN($AA817)&gt;1,"Error -- Availability entered in an incorrect format",IF($AA817='Control Panel'!$F$36,$AA817,IF($AA817='Control Panel'!$F$37,$AA817,IF($AA817='Control Panel'!$F$38,$AA817,IF($AA817='Control Panel'!$F$39,$AA817,IF($AA817='Control Panel'!$F$40,$AA817,IF($AA817='Control Panel'!$F$41,$AA817,"Error -- Availability entered in an incorrect format"))))))))</f>
        <v>N</v>
      </c>
    </row>
    <row r="818" spans="1:28" s="15" customFormat="1" x14ac:dyDescent="0.25">
      <c r="A818" s="7">
        <v>806</v>
      </c>
      <c r="B818" s="6"/>
      <c r="C818" s="12"/>
      <c r="D818" s="8"/>
      <c r="E818" s="12"/>
      <c r="F818" s="216" t="str">
        <f t="shared" si="24"/>
        <v>N/A</v>
      </c>
      <c r="G818" s="6"/>
      <c r="AA818" s="15" t="str">
        <f t="shared" si="25"/>
        <v/>
      </c>
      <c r="AB818" s="15" t="str">
        <f>IF(LEN($AA818)=0,"N",IF(LEN($AA818)&gt;1,"Error -- Availability entered in an incorrect format",IF($AA818='Control Panel'!$F$36,$AA818,IF($AA818='Control Panel'!$F$37,$AA818,IF($AA818='Control Panel'!$F$38,$AA818,IF($AA818='Control Panel'!$F$39,$AA818,IF($AA818='Control Panel'!$F$40,$AA818,IF($AA818='Control Panel'!$F$41,$AA818,"Error -- Availability entered in an incorrect format"))))))))</f>
        <v>N</v>
      </c>
    </row>
    <row r="819" spans="1:28" s="15" customFormat="1" x14ac:dyDescent="0.25">
      <c r="A819" s="7">
        <v>807</v>
      </c>
      <c r="B819" s="6"/>
      <c r="C819" s="12"/>
      <c r="D819" s="8"/>
      <c r="E819" s="12"/>
      <c r="F819" s="216" t="str">
        <f t="shared" si="24"/>
        <v>N/A</v>
      </c>
      <c r="G819" s="6"/>
      <c r="AA819" s="15" t="str">
        <f t="shared" si="25"/>
        <v/>
      </c>
      <c r="AB819" s="15" t="str">
        <f>IF(LEN($AA819)=0,"N",IF(LEN($AA819)&gt;1,"Error -- Availability entered in an incorrect format",IF($AA819='Control Panel'!$F$36,$AA819,IF($AA819='Control Panel'!$F$37,$AA819,IF($AA819='Control Panel'!$F$38,$AA819,IF($AA819='Control Panel'!$F$39,$AA819,IF($AA819='Control Panel'!$F$40,$AA819,IF($AA819='Control Panel'!$F$41,$AA819,"Error -- Availability entered in an incorrect format"))))))))</f>
        <v>N</v>
      </c>
    </row>
    <row r="820" spans="1:28" s="15" customFormat="1" x14ac:dyDescent="0.25">
      <c r="A820" s="7">
        <v>808</v>
      </c>
      <c r="B820" s="6"/>
      <c r="C820" s="12"/>
      <c r="D820" s="8"/>
      <c r="E820" s="12"/>
      <c r="F820" s="216" t="str">
        <f t="shared" si="24"/>
        <v>N/A</v>
      </c>
      <c r="G820" s="6"/>
      <c r="AA820" s="15" t="str">
        <f t="shared" si="25"/>
        <v/>
      </c>
      <c r="AB820" s="15" t="str">
        <f>IF(LEN($AA820)=0,"N",IF(LEN($AA820)&gt;1,"Error -- Availability entered in an incorrect format",IF($AA820='Control Panel'!$F$36,$AA820,IF($AA820='Control Panel'!$F$37,$AA820,IF($AA820='Control Panel'!$F$38,$AA820,IF($AA820='Control Panel'!$F$39,$AA820,IF($AA820='Control Panel'!$F$40,$AA820,IF($AA820='Control Panel'!$F$41,$AA820,"Error -- Availability entered in an incorrect format"))))))))</f>
        <v>N</v>
      </c>
    </row>
    <row r="821" spans="1:28" s="15" customFormat="1" x14ac:dyDescent="0.25">
      <c r="A821" s="7">
        <v>809</v>
      </c>
      <c r="B821" s="6"/>
      <c r="C821" s="12"/>
      <c r="D821" s="8"/>
      <c r="E821" s="12"/>
      <c r="F821" s="216" t="str">
        <f t="shared" si="24"/>
        <v>N/A</v>
      </c>
      <c r="G821" s="6"/>
      <c r="AA821" s="15" t="str">
        <f t="shared" si="25"/>
        <v/>
      </c>
      <c r="AB821" s="15" t="str">
        <f>IF(LEN($AA821)=0,"N",IF(LEN($AA821)&gt;1,"Error -- Availability entered in an incorrect format",IF($AA821='Control Panel'!$F$36,$AA821,IF($AA821='Control Panel'!$F$37,$AA821,IF($AA821='Control Panel'!$F$38,$AA821,IF($AA821='Control Panel'!$F$39,$AA821,IF($AA821='Control Panel'!$F$40,$AA821,IF($AA821='Control Panel'!$F$41,$AA821,"Error -- Availability entered in an incorrect format"))))))))</f>
        <v>N</v>
      </c>
    </row>
    <row r="822" spans="1:28" s="15" customFormat="1" x14ac:dyDescent="0.25">
      <c r="A822" s="7">
        <v>810</v>
      </c>
      <c r="B822" s="6"/>
      <c r="C822" s="12"/>
      <c r="D822" s="8"/>
      <c r="E822" s="12"/>
      <c r="F822" s="216" t="str">
        <f t="shared" si="24"/>
        <v>N/A</v>
      </c>
      <c r="G822" s="6"/>
      <c r="AA822" s="15" t="str">
        <f t="shared" si="25"/>
        <v/>
      </c>
      <c r="AB822" s="15" t="str">
        <f>IF(LEN($AA822)=0,"N",IF(LEN($AA822)&gt;1,"Error -- Availability entered in an incorrect format",IF($AA822='Control Panel'!$F$36,$AA822,IF($AA822='Control Panel'!$F$37,$AA822,IF($AA822='Control Panel'!$F$38,$AA822,IF($AA822='Control Panel'!$F$39,$AA822,IF($AA822='Control Panel'!$F$40,$AA822,IF($AA822='Control Panel'!$F$41,$AA822,"Error -- Availability entered in an incorrect format"))))))))</f>
        <v>N</v>
      </c>
    </row>
    <row r="823" spans="1:28" s="15" customFormat="1" x14ac:dyDescent="0.25">
      <c r="A823" s="7">
        <v>811</v>
      </c>
      <c r="B823" s="6"/>
      <c r="C823" s="12"/>
      <c r="D823" s="8"/>
      <c r="E823" s="12"/>
      <c r="F823" s="216" t="str">
        <f t="shared" si="24"/>
        <v>N/A</v>
      </c>
      <c r="G823" s="6"/>
      <c r="AA823" s="15" t="str">
        <f t="shared" si="25"/>
        <v/>
      </c>
      <c r="AB823" s="15" t="str">
        <f>IF(LEN($AA823)=0,"N",IF(LEN($AA823)&gt;1,"Error -- Availability entered in an incorrect format",IF($AA823='Control Panel'!$F$36,$AA823,IF($AA823='Control Panel'!$F$37,$AA823,IF($AA823='Control Panel'!$F$38,$AA823,IF($AA823='Control Panel'!$F$39,$AA823,IF($AA823='Control Panel'!$F$40,$AA823,IF($AA823='Control Panel'!$F$41,$AA823,"Error -- Availability entered in an incorrect format"))))))))</f>
        <v>N</v>
      </c>
    </row>
    <row r="824" spans="1:28" s="15" customFormat="1" x14ac:dyDescent="0.25">
      <c r="A824" s="7">
        <v>812</v>
      </c>
      <c r="B824" s="6"/>
      <c r="C824" s="12"/>
      <c r="D824" s="8"/>
      <c r="E824" s="12"/>
      <c r="F824" s="216" t="str">
        <f t="shared" si="24"/>
        <v>N/A</v>
      </c>
      <c r="G824" s="6"/>
      <c r="AA824" s="15" t="str">
        <f t="shared" si="25"/>
        <v/>
      </c>
      <c r="AB824" s="15" t="str">
        <f>IF(LEN($AA824)=0,"N",IF(LEN($AA824)&gt;1,"Error -- Availability entered in an incorrect format",IF($AA824='Control Panel'!$F$36,$AA824,IF($AA824='Control Panel'!$F$37,$AA824,IF($AA824='Control Panel'!$F$38,$AA824,IF($AA824='Control Panel'!$F$39,$AA824,IF($AA824='Control Panel'!$F$40,$AA824,IF($AA824='Control Panel'!$F$41,$AA824,"Error -- Availability entered in an incorrect format"))))))))</f>
        <v>N</v>
      </c>
    </row>
    <row r="825" spans="1:28" s="15" customFormat="1" x14ac:dyDescent="0.25">
      <c r="A825" s="7">
        <v>813</v>
      </c>
      <c r="B825" s="6"/>
      <c r="C825" s="12"/>
      <c r="D825" s="8"/>
      <c r="E825" s="12"/>
      <c r="F825" s="216" t="str">
        <f t="shared" si="24"/>
        <v>N/A</v>
      </c>
      <c r="G825" s="6"/>
      <c r="AA825" s="15" t="str">
        <f t="shared" si="25"/>
        <v/>
      </c>
      <c r="AB825" s="15" t="str">
        <f>IF(LEN($AA825)=0,"N",IF(LEN($AA825)&gt;1,"Error -- Availability entered in an incorrect format",IF($AA825='Control Panel'!$F$36,$AA825,IF($AA825='Control Panel'!$F$37,$AA825,IF($AA825='Control Panel'!$F$38,$AA825,IF($AA825='Control Panel'!$F$39,$AA825,IF($AA825='Control Panel'!$F$40,$AA825,IF($AA825='Control Panel'!$F$41,$AA825,"Error -- Availability entered in an incorrect format"))))))))</f>
        <v>N</v>
      </c>
    </row>
    <row r="826" spans="1:28" s="15" customFormat="1" x14ac:dyDescent="0.25">
      <c r="A826" s="7">
        <v>814</v>
      </c>
      <c r="B826" s="6"/>
      <c r="C826" s="12"/>
      <c r="D826" s="8"/>
      <c r="E826" s="12"/>
      <c r="F826" s="216" t="str">
        <f t="shared" si="24"/>
        <v>N/A</v>
      </c>
      <c r="G826" s="6"/>
      <c r="AA826" s="15" t="str">
        <f t="shared" si="25"/>
        <v/>
      </c>
      <c r="AB826" s="15" t="str">
        <f>IF(LEN($AA826)=0,"N",IF(LEN($AA826)&gt;1,"Error -- Availability entered in an incorrect format",IF($AA826='Control Panel'!$F$36,$AA826,IF($AA826='Control Panel'!$F$37,$AA826,IF($AA826='Control Panel'!$F$38,$AA826,IF($AA826='Control Panel'!$F$39,$AA826,IF($AA826='Control Panel'!$F$40,$AA826,IF($AA826='Control Panel'!$F$41,$AA826,"Error -- Availability entered in an incorrect format"))))))))</f>
        <v>N</v>
      </c>
    </row>
    <row r="827" spans="1:28" s="15" customFormat="1" x14ac:dyDescent="0.25">
      <c r="A827" s="7">
        <v>815</v>
      </c>
      <c r="B827" s="6"/>
      <c r="C827" s="12"/>
      <c r="D827" s="8"/>
      <c r="E827" s="12"/>
      <c r="F827" s="216" t="str">
        <f t="shared" si="24"/>
        <v>N/A</v>
      </c>
      <c r="G827" s="6"/>
      <c r="AA827" s="15" t="str">
        <f t="shared" si="25"/>
        <v/>
      </c>
      <c r="AB827" s="15" t="str">
        <f>IF(LEN($AA827)=0,"N",IF(LEN($AA827)&gt;1,"Error -- Availability entered in an incorrect format",IF($AA827='Control Panel'!$F$36,$AA827,IF($AA827='Control Panel'!$F$37,$AA827,IF($AA827='Control Panel'!$F$38,$AA827,IF($AA827='Control Panel'!$F$39,$AA827,IF($AA827='Control Panel'!$F$40,$AA827,IF($AA827='Control Panel'!$F$41,$AA827,"Error -- Availability entered in an incorrect format"))))))))</f>
        <v>N</v>
      </c>
    </row>
    <row r="828" spans="1:28" s="15" customFormat="1" x14ac:dyDescent="0.25">
      <c r="A828" s="7">
        <v>816</v>
      </c>
      <c r="B828" s="6"/>
      <c r="C828" s="12"/>
      <c r="D828" s="8"/>
      <c r="E828" s="12"/>
      <c r="F828" s="216" t="str">
        <f t="shared" si="24"/>
        <v>N/A</v>
      </c>
      <c r="G828" s="6"/>
      <c r="AA828" s="15" t="str">
        <f t="shared" si="25"/>
        <v/>
      </c>
      <c r="AB828" s="15" t="str">
        <f>IF(LEN($AA828)=0,"N",IF(LEN($AA828)&gt;1,"Error -- Availability entered in an incorrect format",IF($AA828='Control Panel'!$F$36,$AA828,IF($AA828='Control Panel'!$F$37,$AA828,IF($AA828='Control Panel'!$F$38,$AA828,IF($AA828='Control Panel'!$F$39,$AA828,IF($AA828='Control Panel'!$F$40,$AA828,IF($AA828='Control Panel'!$F$41,$AA828,"Error -- Availability entered in an incorrect format"))))))))</f>
        <v>N</v>
      </c>
    </row>
    <row r="829" spans="1:28" s="15" customFormat="1" x14ac:dyDescent="0.25">
      <c r="A829" s="7">
        <v>817</v>
      </c>
      <c r="B829" s="6"/>
      <c r="C829" s="12"/>
      <c r="D829" s="8"/>
      <c r="E829" s="12"/>
      <c r="F829" s="216" t="str">
        <f t="shared" si="24"/>
        <v>N/A</v>
      </c>
      <c r="G829" s="6"/>
      <c r="AA829" s="15" t="str">
        <f t="shared" si="25"/>
        <v/>
      </c>
      <c r="AB829" s="15" t="str">
        <f>IF(LEN($AA829)=0,"N",IF(LEN($AA829)&gt;1,"Error -- Availability entered in an incorrect format",IF($AA829='Control Panel'!$F$36,$AA829,IF($AA829='Control Panel'!$F$37,$AA829,IF($AA829='Control Panel'!$F$38,$AA829,IF($AA829='Control Panel'!$F$39,$AA829,IF($AA829='Control Panel'!$F$40,$AA829,IF($AA829='Control Panel'!$F$41,$AA829,"Error -- Availability entered in an incorrect format"))))))))</f>
        <v>N</v>
      </c>
    </row>
    <row r="830" spans="1:28" s="15" customFormat="1" x14ac:dyDescent="0.25">
      <c r="A830" s="7">
        <v>818</v>
      </c>
      <c r="B830" s="6"/>
      <c r="C830" s="12"/>
      <c r="D830" s="8"/>
      <c r="E830" s="12"/>
      <c r="F830" s="216" t="str">
        <f t="shared" si="24"/>
        <v>N/A</v>
      </c>
      <c r="G830" s="6"/>
      <c r="AA830" s="15" t="str">
        <f t="shared" si="25"/>
        <v/>
      </c>
      <c r="AB830" s="15" t="str">
        <f>IF(LEN($AA830)=0,"N",IF(LEN($AA830)&gt;1,"Error -- Availability entered in an incorrect format",IF($AA830='Control Panel'!$F$36,$AA830,IF($AA830='Control Panel'!$F$37,$AA830,IF($AA830='Control Panel'!$F$38,$AA830,IF($AA830='Control Panel'!$F$39,$AA830,IF($AA830='Control Panel'!$F$40,$AA830,IF($AA830='Control Panel'!$F$41,$AA830,"Error -- Availability entered in an incorrect format"))))))))</f>
        <v>N</v>
      </c>
    </row>
    <row r="831" spans="1:28" s="15" customFormat="1" x14ac:dyDescent="0.25">
      <c r="A831" s="7">
        <v>819</v>
      </c>
      <c r="B831" s="6"/>
      <c r="C831" s="12"/>
      <c r="D831" s="8"/>
      <c r="E831" s="12"/>
      <c r="F831" s="216" t="str">
        <f t="shared" si="24"/>
        <v>N/A</v>
      </c>
      <c r="G831" s="6"/>
      <c r="AA831" s="15" t="str">
        <f t="shared" si="25"/>
        <v/>
      </c>
      <c r="AB831" s="15" t="str">
        <f>IF(LEN($AA831)=0,"N",IF(LEN($AA831)&gt;1,"Error -- Availability entered in an incorrect format",IF($AA831='Control Panel'!$F$36,$AA831,IF($AA831='Control Panel'!$F$37,$AA831,IF($AA831='Control Panel'!$F$38,$AA831,IF($AA831='Control Panel'!$F$39,$AA831,IF($AA831='Control Panel'!$F$40,$AA831,IF($AA831='Control Panel'!$F$41,$AA831,"Error -- Availability entered in an incorrect format"))))))))</f>
        <v>N</v>
      </c>
    </row>
    <row r="832" spans="1:28" s="15" customFormat="1" x14ac:dyDescent="0.25">
      <c r="A832" s="7">
        <v>820</v>
      </c>
      <c r="B832" s="6"/>
      <c r="C832" s="12"/>
      <c r="D832" s="8"/>
      <c r="E832" s="12"/>
      <c r="F832" s="216" t="str">
        <f t="shared" si="24"/>
        <v>N/A</v>
      </c>
      <c r="G832" s="6"/>
      <c r="AA832" s="15" t="str">
        <f t="shared" si="25"/>
        <v/>
      </c>
      <c r="AB832" s="15" t="str">
        <f>IF(LEN($AA832)=0,"N",IF(LEN($AA832)&gt;1,"Error -- Availability entered in an incorrect format",IF($AA832='Control Panel'!$F$36,$AA832,IF($AA832='Control Panel'!$F$37,$AA832,IF($AA832='Control Panel'!$F$38,$AA832,IF($AA832='Control Panel'!$F$39,$AA832,IF($AA832='Control Panel'!$F$40,$AA832,IF($AA832='Control Panel'!$F$41,$AA832,"Error -- Availability entered in an incorrect format"))))))))</f>
        <v>N</v>
      </c>
    </row>
    <row r="833" spans="1:28" s="15" customFormat="1" x14ac:dyDescent="0.25">
      <c r="A833" s="7">
        <v>821</v>
      </c>
      <c r="B833" s="6"/>
      <c r="C833" s="12"/>
      <c r="D833" s="8"/>
      <c r="E833" s="12"/>
      <c r="F833" s="216" t="str">
        <f t="shared" si="24"/>
        <v>N/A</v>
      </c>
      <c r="G833" s="6"/>
      <c r="AA833" s="15" t="str">
        <f t="shared" si="25"/>
        <v/>
      </c>
      <c r="AB833" s="15" t="str">
        <f>IF(LEN($AA833)=0,"N",IF(LEN($AA833)&gt;1,"Error -- Availability entered in an incorrect format",IF($AA833='Control Panel'!$F$36,$AA833,IF($AA833='Control Panel'!$F$37,$AA833,IF($AA833='Control Panel'!$F$38,$AA833,IF($AA833='Control Panel'!$F$39,$AA833,IF($AA833='Control Panel'!$F$40,$AA833,IF($AA833='Control Panel'!$F$41,$AA833,"Error -- Availability entered in an incorrect format"))))))))</f>
        <v>N</v>
      </c>
    </row>
    <row r="834" spans="1:28" s="15" customFormat="1" x14ac:dyDescent="0.25">
      <c r="A834" s="7">
        <v>822</v>
      </c>
      <c r="B834" s="6"/>
      <c r="C834" s="12"/>
      <c r="D834" s="8"/>
      <c r="E834" s="12"/>
      <c r="F834" s="216" t="str">
        <f t="shared" si="24"/>
        <v>N/A</v>
      </c>
      <c r="G834" s="6"/>
      <c r="AA834" s="15" t="str">
        <f t="shared" si="25"/>
        <v/>
      </c>
      <c r="AB834" s="15" t="str">
        <f>IF(LEN($AA834)=0,"N",IF(LEN($AA834)&gt;1,"Error -- Availability entered in an incorrect format",IF($AA834='Control Panel'!$F$36,$AA834,IF($AA834='Control Panel'!$F$37,$AA834,IF($AA834='Control Panel'!$F$38,$AA834,IF($AA834='Control Panel'!$F$39,$AA834,IF($AA834='Control Panel'!$F$40,$AA834,IF($AA834='Control Panel'!$F$41,$AA834,"Error -- Availability entered in an incorrect format"))))))))</f>
        <v>N</v>
      </c>
    </row>
    <row r="835" spans="1:28" s="15" customFormat="1" x14ac:dyDescent="0.25">
      <c r="A835" s="7">
        <v>823</v>
      </c>
      <c r="B835" s="6"/>
      <c r="C835" s="12"/>
      <c r="D835" s="8"/>
      <c r="E835" s="12"/>
      <c r="F835" s="216" t="str">
        <f t="shared" si="24"/>
        <v>N/A</v>
      </c>
      <c r="G835" s="6"/>
      <c r="AA835" s="15" t="str">
        <f t="shared" si="25"/>
        <v/>
      </c>
      <c r="AB835" s="15" t="str">
        <f>IF(LEN($AA835)=0,"N",IF(LEN($AA835)&gt;1,"Error -- Availability entered in an incorrect format",IF($AA835='Control Panel'!$F$36,$AA835,IF($AA835='Control Panel'!$F$37,$AA835,IF($AA835='Control Panel'!$F$38,$AA835,IF($AA835='Control Panel'!$F$39,$AA835,IF($AA835='Control Panel'!$F$40,$AA835,IF($AA835='Control Panel'!$F$41,$AA835,"Error -- Availability entered in an incorrect format"))))))))</f>
        <v>N</v>
      </c>
    </row>
    <row r="836" spans="1:28" s="15" customFormat="1" x14ac:dyDescent="0.25">
      <c r="A836" s="7">
        <v>824</v>
      </c>
      <c r="B836" s="6"/>
      <c r="C836" s="12"/>
      <c r="D836" s="8"/>
      <c r="E836" s="12"/>
      <c r="F836" s="216" t="str">
        <f t="shared" si="24"/>
        <v>N/A</v>
      </c>
      <c r="G836" s="6"/>
      <c r="AA836" s="15" t="str">
        <f t="shared" si="25"/>
        <v/>
      </c>
      <c r="AB836" s="15" t="str">
        <f>IF(LEN($AA836)=0,"N",IF(LEN($AA836)&gt;1,"Error -- Availability entered in an incorrect format",IF($AA836='Control Panel'!$F$36,$AA836,IF($AA836='Control Panel'!$F$37,$AA836,IF($AA836='Control Panel'!$F$38,$AA836,IF($AA836='Control Panel'!$F$39,$AA836,IF($AA836='Control Panel'!$F$40,$AA836,IF($AA836='Control Panel'!$F$41,$AA836,"Error -- Availability entered in an incorrect format"))))))))</f>
        <v>N</v>
      </c>
    </row>
    <row r="837" spans="1:28" s="15" customFormat="1" x14ac:dyDescent="0.25">
      <c r="A837" s="7">
        <v>825</v>
      </c>
      <c r="B837" s="6"/>
      <c r="C837" s="12"/>
      <c r="D837" s="8"/>
      <c r="E837" s="12"/>
      <c r="F837" s="216" t="str">
        <f t="shared" si="24"/>
        <v>N/A</v>
      </c>
      <c r="G837" s="6"/>
      <c r="AA837" s="15" t="str">
        <f t="shared" si="25"/>
        <v/>
      </c>
      <c r="AB837" s="15" t="str">
        <f>IF(LEN($AA837)=0,"N",IF(LEN($AA837)&gt;1,"Error -- Availability entered in an incorrect format",IF($AA837='Control Panel'!$F$36,$AA837,IF($AA837='Control Panel'!$F$37,$AA837,IF($AA837='Control Panel'!$F$38,$AA837,IF($AA837='Control Panel'!$F$39,$AA837,IF($AA837='Control Panel'!$F$40,$AA837,IF($AA837='Control Panel'!$F$41,$AA837,"Error -- Availability entered in an incorrect format"))))))))</f>
        <v>N</v>
      </c>
    </row>
    <row r="838" spans="1:28" s="15" customFormat="1" x14ac:dyDescent="0.25">
      <c r="A838" s="7">
        <v>826</v>
      </c>
      <c r="B838" s="6"/>
      <c r="C838" s="12"/>
      <c r="D838" s="8"/>
      <c r="E838" s="12"/>
      <c r="F838" s="216" t="str">
        <f t="shared" si="24"/>
        <v>N/A</v>
      </c>
      <c r="G838" s="6"/>
      <c r="AA838" s="15" t="str">
        <f t="shared" si="25"/>
        <v/>
      </c>
      <c r="AB838" s="15" t="str">
        <f>IF(LEN($AA838)=0,"N",IF(LEN($AA838)&gt;1,"Error -- Availability entered in an incorrect format",IF($AA838='Control Panel'!$F$36,$AA838,IF($AA838='Control Panel'!$F$37,$AA838,IF($AA838='Control Panel'!$F$38,$AA838,IF($AA838='Control Panel'!$F$39,$AA838,IF($AA838='Control Panel'!$F$40,$AA838,IF($AA838='Control Panel'!$F$41,$AA838,"Error -- Availability entered in an incorrect format"))))))))</f>
        <v>N</v>
      </c>
    </row>
    <row r="839" spans="1:28" s="15" customFormat="1" x14ac:dyDescent="0.25">
      <c r="A839" s="7">
        <v>827</v>
      </c>
      <c r="B839" s="6"/>
      <c r="C839" s="12"/>
      <c r="D839" s="8"/>
      <c r="E839" s="12"/>
      <c r="F839" s="216" t="str">
        <f t="shared" si="24"/>
        <v>N/A</v>
      </c>
      <c r="G839" s="6"/>
      <c r="AA839" s="15" t="str">
        <f t="shared" si="25"/>
        <v/>
      </c>
      <c r="AB839" s="15" t="str">
        <f>IF(LEN($AA839)=0,"N",IF(LEN($AA839)&gt;1,"Error -- Availability entered in an incorrect format",IF($AA839='Control Panel'!$F$36,$AA839,IF($AA839='Control Panel'!$F$37,$AA839,IF($AA839='Control Panel'!$F$38,$AA839,IF($AA839='Control Panel'!$F$39,$AA839,IF($AA839='Control Panel'!$F$40,$AA839,IF($AA839='Control Panel'!$F$41,$AA839,"Error -- Availability entered in an incorrect format"))))))))</f>
        <v>N</v>
      </c>
    </row>
    <row r="840" spans="1:28" s="15" customFormat="1" x14ac:dyDescent="0.25">
      <c r="A840" s="7">
        <v>828</v>
      </c>
      <c r="B840" s="6"/>
      <c r="C840" s="12"/>
      <c r="D840" s="8"/>
      <c r="E840" s="12"/>
      <c r="F840" s="216" t="str">
        <f t="shared" si="24"/>
        <v>N/A</v>
      </c>
      <c r="G840" s="6"/>
      <c r="AA840" s="15" t="str">
        <f t="shared" si="25"/>
        <v/>
      </c>
      <c r="AB840" s="15" t="str">
        <f>IF(LEN($AA840)=0,"N",IF(LEN($AA840)&gt;1,"Error -- Availability entered in an incorrect format",IF($AA840='Control Panel'!$F$36,$AA840,IF($AA840='Control Panel'!$F$37,$AA840,IF($AA840='Control Panel'!$F$38,$AA840,IF($AA840='Control Panel'!$F$39,$AA840,IF($AA840='Control Panel'!$F$40,$AA840,IF($AA840='Control Panel'!$F$41,$AA840,"Error -- Availability entered in an incorrect format"))))))))</f>
        <v>N</v>
      </c>
    </row>
    <row r="841" spans="1:28" s="15" customFormat="1" x14ac:dyDescent="0.25">
      <c r="A841" s="7">
        <v>829</v>
      </c>
      <c r="B841" s="6"/>
      <c r="C841" s="12"/>
      <c r="D841" s="8"/>
      <c r="E841" s="12"/>
      <c r="F841" s="216" t="str">
        <f t="shared" si="24"/>
        <v>N/A</v>
      </c>
      <c r="G841" s="6"/>
      <c r="AA841" s="15" t="str">
        <f t="shared" si="25"/>
        <v/>
      </c>
      <c r="AB841" s="15" t="str">
        <f>IF(LEN($AA841)=0,"N",IF(LEN($AA841)&gt;1,"Error -- Availability entered in an incorrect format",IF($AA841='Control Panel'!$F$36,$AA841,IF($AA841='Control Panel'!$F$37,$AA841,IF($AA841='Control Panel'!$F$38,$AA841,IF($AA841='Control Panel'!$F$39,$AA841,IF($AA841='Control Panel'!$F$40,$AA841,IF($AA841='Control Panel'!$F$41,$AA841,"Error -- Availability entered in an incorrect format"))))))))</f>
        <v>N</v>
      </c>
    </row>
    <row r="842" spans="1:28" s="15" customFormat="1" x14ac:dyDescent="0.25">
      <c r="A842" s="7">
        <v>830</v>
      </c>
      <c r="B842" s="6"/>
      <c r="C842" s="12"/>
      <c r="D842" s="8"/>
      <c r="E842" s="12"/>
      <c r="F842" s="216" t="str">
        <f t="shared" si="24"/>
        <v>N/A</v>
      </c>
      <c r="G842" s="6"/>
      <c r="AA842" s="15" t="str">
        <f t="shared" si="25"/>
        <v/>
      </c>
      <c r="AB842" s="15" t="str">
        <f>IF(LEN($AA842)=0,"N",IF(LEN($AA842)&gt;1,"Error -- Availability entered in an incorrect format",IF($AA842='Control Panel'!$F$36,$AA842,IF($AA842='Control Panel'!$F$37,$AA842,IF($AA842='Control Panel'!$F$38,$AA842,IF($AA842='Control Panel'!$F$39,$AA842,IF($AA842='Control Panel'!$F$40,$AA842,IF($AA842='Control Panel'!$F$41,$AA842,"Error -- Availability entered in an incorrect format"))))))))</f>
        <v>N</v>
      </c>
    </row>
    <row r="843" spans="1:28" s="15" customFormat="1" x14ac:dyDescent="0.25">
      <c r="A843" s="7">
        <v>831</v>
      </c>
      <c r="B843" s="6"/>
      <c r="C843" s="12"/>
      <c r="D843" s="8"/>
      <c r="E843" s="12"/>
      <c r="F843" s="216" t="str">
        <f t="shared" si="24"/>
        <v>N/A</v>
      </c>
      <c r="G843" s="6"/>
      <c r="AA843" s="15" t="str">
        <f t="shared" si="25"/>
        <v/>
      </c>
      <c r="AB843" s="15" t="str">
        <f>IF(LEN($AA843)=0,"N",IF(LEN($AA843)&gt;1,"Error -- Availability entered in an incorrect format",IF($AA843='Control Panel'!$F$36,$AA843,IF($AA843='Control Panel'!$F$37,$AA843,IF($AA843='Control Panel'!$F$38,$AA843,IF($AA843='Control Panel'!$F$39,$AA843,IF($AA843='Control Panel'!$F$40,$AA843,IF($AA843='Control Panel'!$F$41,$AA843,"Error -- Availability entered in an incorrect format"))))))))</f>
        <v>N</v>
      </c>
    </row>
    <row r="844" spans="1:28" s="15" customFormat="1" x14ac:dyDescent="0.25">
      <c r="A844" s="7">
        <v>832</v>
      </c>
      <c r="B844" s="6"/>
      <c r="C844" s="12"/>
      <c r="D844" s="8"/>
      <c r="E844" s="12"/>
      <c r="F844" s="216" t="str">
        <f t="shared" si="24"/>
        <v>N/A</v>
      </c>
      <c r="G844" s="6"/>
      <c r="AA844" s="15" t="str">
        <f t="shared" si="25"/>
        <v/>
      </c>
      <c r="AB844" s="15" t="str">
        <f>IF(LEN($AA844)=0,"N",IF(LEN($AA844)&gt;1,"Error -- Availability entered in an incorrect format",IF($AA844='Control Panel'!$F$36,$AA844,IF($AA844='Control Panel'!$F$37,$AA844,IF($AA844='Control Panel'!$F$38,$AA844,IF($AA844='Control Panel'!$F$39,$AA844,IF($AA844='Control Panel'!$F$40,$AA844,IF($AA844='Control Panel'!$F$41,$AA844,"Error -- Availability entered in an incorrect format"))))))))</f>
        <v>N</v>
      </c>
    </row>
    <row r="845" spans="1:28" s="15" customFormat="1" x14ac:dyDescent="0.25">
      <c r="A845" s="7">
        <v>833</v>
      </c>
      <c r="B845" s="6"/>
      <c r="C845" s="12"/>
      <c r="D845" s="8"/>
      <c r="E845" s="12"/>
      <c r="F845" s="216" t="str">
        <f t="shared" si="24"/>
        <v>N/A</v>
      </c>
      <c r="G845" s="6"/>
      <c r="AA845" s="15" t="str">
        <f t="shared" si="25"/>
        <v/>
      </c>
      <c r="AB845" s="15" t="str">
        <f>IF(LEN($AA845)=0,"N",IF(LEN($AA845)&gt;1,"Error -- Availability entered in an incorrect format",IF($AA845='Control Panel'!$F$36,$AA845,IF($AA845='Control Panel'!$F$37,$AA845,IF($AA845='Control Panel'!$F$38,$AA845,IF($AA845='Control Panel'!$F$39,$AA845,IF($AA845='Control Panel'!$F$40,$AA845,IF($AA845='Control Panel'!$F$41,$AA845,"Error -- Availability entered in an incorrect format"))))))))</f>
        <v>N</v>
      </c>
    </row>
    <row r="846" spans="1:28" s="15" customFormat="1" x14ac:dyDescent="0.25">
      <c r="A846" s="7">
        <v>834</v>
      </c>
      <c r="B846" s="6"/>
      <c r="C846" s="12"/>
      <c r="D846" s="8"/>
      <c r="E846" s="12"/>
      <c r="F846" s="216" t="str">
        <f t="shared" ref="F846:F909" si="26">IF($D$10=$A$9,"N/A",$D$10)</f>
        <v>N/A</v>
      </c>
      <c r="G846" s="6"/>
      <c r="AA846" s="15" t="str">
        <f t="shared" ref="AA846:AA909" si="27">TRIM($D846)</f>
        <v/>
      </c>
      <c r="AB846" s="15" t="str">
        <f>IF(LEN($AA846)=0,"N",IF(LEN($AA846)&gt;1,"Error -- Availability entered in an incorrect format",IF($AA846='Control Panel'!$F$36,$AA846,IF($AA846='Control Panel'!$F$37,$AA846,IF($AA846='Control Panel'!$F$38,$AA846,IF($AA846='Control Panel'!$F$39,$AA846,IF($AA846='Control Panel'!$F$40,$AA846,IF($AA846='Control Panel'!$F$41,$AA846,"Error -- Availability entered in an incorrect format"))))))))</f>
        <v>N</v>
      </c>
    </row>
    <row r="847" spans="1:28" s="15" customFormat="1" x14ac:dyDescent="0.25">
      <c r="A847" s="7">
        <v>835</v>
      </c>
      <c r="B847" s="6"/>
      <c r="C847" s="12"/>
      <c r="D847" s="8"/>
      <c r="E847" s="12"/>
      <c r="F847" s="216" t="str">
        <f t="shared" si="26"/>
        <v>N/A</v>
      </c>
      <c r="G847" s="6"/>
      <c r="AA847" s="15" t="str">
        <f t="shared" si="27"/>
        <v/>
      </c>
      <c r="AB847" s="15" t="str">
        <f>IF(LEN($AA847)=0,"N",IF(LEN($AA847)&gt;1,"Error -- Availability entered in an incorrect format",IF($AA847='Control Panel'!$F$36,$AA847,IF($AA847='Control Panel'!$F$37,$AA847,IF($AA847='Control Panel'!$F$38,$AA847,IF($AA847='Control Panel'!$F$39,$AA847,IF($AA847='Control Panel'!$F$40,$AA847,IF($AA847='Control Panel'!$F$41,$AA847,"Error -- Availability entered in an incorrect format"))))))))</f>
        <v>N</v>
      </c>
    </row>
    <row r="848" spans="1:28" s="15" customFormat="1" x14ac:dyDescent="0.25">
      <c r="A848" s="7">
        <v>836</v>
      </c>
      <c r="B848" s="6"/>
      <c r="C848" s="12"/>
      <c r="D848" s="8"/>
      <c r="E848" s="12"/>
      <c r="F848" s="216" t="str">
        <f t="shared" si="26"/>
        <v>N/A</v>
      </c>
      <c r="G848" s="6"/>
      <c r="AA848" s="15" t="str">
        <f t="shared" si="27"/>
        <v/>
      </c>
      <c r="AB848" s="15" t="str">
        <f>IF(LEN($AA848)=0,"N",IF(LEN($AA848)&gt;1,"Error -- Availability entered in an incorrect format",IF($AA848='Control Panel'!$F$36,$AA848,IF($AA848='Control Panel'!$F$37,$AA848,IF($AA848='Control Panel'!$F$38,$AA848,IF($AA848='Control Panel'!$F$39,$AA848,IF($AA848='Control Panel'!$F$40,$AA848,IF($AA848='Control Panel'!$F$41,$AA848,"Error -- Availability entered in an incorrect format"))))))))</f>
        <v>N</v>
      </c>
    </row>
    <row r="849" spans="1:28" s="15" customFormat="1" x14ac:dyDescent="0.25">
      <c r="A849" s="7">
        <v>837</v>
      </c>
      <c r="B849" s="6"/>
      <c r="C849" s="12"/>
      <c r="D849" s="8"/>
      <c r="E849" s="12"/>
      <c r="F849" s="216" t="str">
        <f t="shared" si="26"/>
        <v>N/A</v>
      </c>
      <c r="G849" s="6"/>
      <c r="AA849" s="15" t="str">
        <f t="shared" si="27"/>
        <v/>
      </c>
      <c r="AB849" s="15" t="str">
        <f>IF(LEN($AA849)=0,"N",IF(LEN($AA849)&gt;1,"Error -- Availability entered in an incorrect format",IF($AA849='Control Panel'!$F$36,$AA849,IF($AA849='Control Panel'!$F$37,$AA849,IF($AA849='Control Panel'!$F$38,$AA849,IF($AA849='Control Panel'!$F$39,$AA849,IF($AA849='Control Panel'!$F$40,$AA849,IF($AA849='Control Panel'!$F$41,$AA849,"Error -- Availability entered in an incorrect format"))))))))</f>
        <v>N</v>
      </c>
    </row>
    <row r="850" spans="1:28" s="15" customFormat="1" x14ac:dyDescent="0.25">
      <c r="A850" s="7">
        <v>838</v>
      </c>
      <c r="B850" s="6"/>
      <c r="C850" s="12"/>
      <c r="D850" s="8"/>
      <c r="E850" s="12"/>
      <c r="F850" s="216" t="str">
        <f t="shared" si="26"/>
        <v>N/A</v>
      </c>
      <c r="G850" s="6"/>
      <c r="AA850" s="15" t="str">
        <f t="shared" si="27"/>
        <v/>
      </c>
      <c r="AB850" s="15" t="str">
        <f>IF(LEN($AA850)=0,"N",IF(LEN($AA850)&gt;1,"Error -- Availability entered in an incorrect format",IF($AA850='Control Panel'!$F$36,$AA850,IF($AA850='Control Panel'!$F$37,$AA850,IF($AA850='Control Panel'!$F$38,$AA850,IF($AA850='Control Panel'!$F$39,$AA850,IF($AA850='Control Panel'!$F$40,$AA850,IF($AA850='Control Panel'!$F$41,$AA850,"Error -- Availability entered in an incorrect format"))))))))</f>
        <v>N</v>
      </c>
    </row>
    <row r="851" spans="1:28" s="15" customFormat="1" x14ac:dyDescent="0.25">
      <c r="A851" s="7">
        <v>839</v>
      </c>
      <c r="B851" s="6"/>
      <c r="C851" s="12"/>
      <c r="D851" s="8"/>
      <c r="E851" s="12"/>
      <c r="F851" s="216" t="str">
        <f t="shared" si="26"/>
        <v>N/A</v>
      </c>
      <c r="G851" s="6"/>
      <c r="AA851" s="15" t="str">
        <f t="shared" si="27"/>
        <v/>
      </c>
      <c r="AB851" s="15" t="str">
        <f>IF(LEN($AA851)=0,"N",IF(LEN($AA851)&gt;1,"Error -- Availability entered in an incorrect format",IF($AA851='Control Panel'!$F$36,$AA851,IF($AA851='Control Panel'!$F$37,$AA851,IF($AA851='Control Panel'!$F$38,$AA851,IF($AA851='Control Panel'!$F$39,$AA851,IF($AA851='Control Panel'!$F$40,$AA851,IF($AA851='Control Panel'!$F$41,$AA851,"Error -- Availability entered in an incorrect format"))))))))</f>
        <v>N</v>
      </c>
    </row>
    <row r="852" spans="1:28" s="15" customFormat="1" x14ac:dyDescent="0.25">
      <c r="A852" s="7">
        <v>840</v>
      </c>
      <c r="B852" s="6"/>
      <c r="C852" s="12"/>
      <c r="D852" s="8"/>
      <c r="E852" s="12"/>
      <c r="F852" s="216" t="str">
        <f t="shared" si="26"/>
        <v>N/A</v>
      </c>
      <c r="G852" s="6"/>
      <c r="AA852" s="15" t="str">
        <f t="shared" si="27"/>
        <v/>
      </c>
      <c r="AB852" s="15" t="str">
        <f>IF(LEN($AA852)=0,"N",IF(LEN($AA852)&gt;1,"Error -- Availability entered in an incorrect format",IF($AA852='Control Panel'!$F$36,$AA852,IF($AA852='Control Panel'!$F$37,$AA852,IF($AA852='Control Panel'!$F$38,$AA852,IF($AA852='Control Panel'!$F$39,$AA852,IF($AA852='Control Panel'!$F$40,$AA852,IF($AA852='Control Panel'!$F$41,$AA852,"Error -- Availability entered in an incorrect format"))))))))</f>
        <v>N</v>
      </c>
    </row>
    <row r="853" spans="1:28" s="15" customFormat="1" x14ac:dyDescent="0.25">
      <c r="A853" s="7">
        <v>841</v>
      </c>
      <c r="B853" s="6"/>
      <c r="C853" s="12"/>
      <c r="D853" s="8"/>
      <c r="E853" s="12"/>
      <c r="F853" s="216" t="str">
        <f t="shared" si="26"/>
        <v>N/A</v>
      </c>
      <c r="G853" s="6"/>
      <c r="AA853" s="15" t="str">
        <f t="shared" si="27"/>
        <v/>
      </c>
      <c r="AB853" s="15" t="str">
        <f>IF(LEN($AA853)=0,"N",IF(LEN($AA853)&gt;1,"Error -- Availability entered in an incorrect format",IF($AA853='Control Panel'!$F$36,$AA853,IF($AA853='Control Panel'!$F$37,$AA853,IF($AA853='Control Panel'!$F$38,$AA853,IF($AA853='Control Panel'!$F$39,$AA853,IF($AA853='Control Panel'!$F$40,$AA853,IF($AA853='Control Panel'!$F$41,$AA853,"Error -- Availability entered in an incorrect format"))))))))</f>
        <v>N</v>
      </c>
    </row>
    <row r="854" spans="1:28" s="15" customFormat="1" x14ac:dyDescent="0.25">
      <c r="A854" s="7">
        <v>842</v>
      </c>
      <c r="B854" s="6"/>
      <c r="C854" s="12"/>
      <c r="D854" s="8"/>
      <c r="E854" s="12"/>
      <c r="F854" s="216" t="str">
        <f t="shared" si="26"/>
        <v>N/A</v>
      </c>
      <c r="G854" s="6"/>
      <c r="AA854" s="15" t="str">
        <f t="shared" si="27"/>
        <v/>
      </c>
      <c r="AB854" s="15" t="str">
        <f>IF(LEN($AA854)=0,"N",IF(LEN($AA854)&gt;1,"Error -- Availability entered in an incorrect format",IF($AA854='Control Panel'!$F$36,$AA854,IF($AA854='Control Panel'!$F$37,$AA854,IF($AA854='Control Panel'!$F$38,$AA854,IF($AA854='Control Panel'!$F$39,$AA854,IF($AA854='Control Panel'!$F$40,$AA854,IF($AA854='Control Panel'!$F$41,$AA854,"Error -- Availability entered in an incorrect format"))))))))</f>
        <v>N</v>
      </c>
    </row>
    <row r="855" spans="1:28" s="15" customFormat="1" x14ac:dyDescent="0.25">
      <c r="A855" s="7">
        <v>843</v>
      </c>
      <c r="B855" s="6"/>
      <c r="C855" s="12"/>
      <c r="D855" s="8"/>
      <c r="E855" s="12"/>
      <c r="F855" s="216" t="str">
        <f t="shared" si="26"/>
        <v>N/A</v>
      </c>
      <c r="G855" s="6"/>
      <c r="AA855" s="15" t="str">
        <f t="shared" si="27"/>
        <v/>
      </c>
      <c r="AB855" s="15" t="str">
        <f>IF(LEN($AA855)=0,"N",IF(LEN($AA855)&gt;1,"Error -- Availability entered in an incorrect format",IF($AA855='Control Panel'!$F$36,$AA855,IF($AA855='Control Panel'!$F$37,$AA855,IF($AA855='Control Panel'!$F$38,$AA855,IF($AA855='Control Panel'!$F$39,$AA855,IF($AA855='Control Panel'!$F$40,$AA855,IF($AA855='Control Panel'!$F$41,$AA855,"Error -- Availability entered in an incorrect format"))))))))</f>
        <v>N</v>
      </c>
    </row>
    <row r="856" spans="1:28" s="15" customFormat="1" x14ac:dyDescent="0.25">
      <c r="A856" s="7">
        <v>844</v>
      </c>
      <c r="B856" s="6"/>
      <c r="C856" s="12"/>
      <c r="D856" s="8"/>
      <c r="E856" s="12"/>
      <c r="F856" s="216" t="str">
        <f t="shared" si="26"/>
        <v>N/A</v>
      </c>
      <c r="G856" s="6"/>
      <c r="AA856" s="15" t="str">
        <f t="shared" si="27"/>
        <v/>
      </c>
      <c r="AB856" s="15" t="str">
        <f>IF(LEN($AA856)=0,"N",IF(LEN($AA856)&gt;1,"Error -- Availability entered in an incorrect format",IF($AA856='Control Panel'!$F$36,$AA856,IF($AA856='Control Panel'!$F$37,$AA856,IF($AA856='Control Panel'!$F$38,$AA856,IF($AA856='Control Panel'!$F$39,$AA856,IF($AA856='Control Panel'!$F$40,$AA856,IF($AA856='Control Panel'!$F$41,$AA856,"Error -- Availability entered in an incorrect format"))))))))</f>
        <v>N</v>
      </c>
    </row>
    <row r="857" spans="1:28" s="15" customFormat="1" x14ac:dyDescent="0.25">
      <c r="A857" s="7">
        <v>845</v>
      </c>
      <c r="B857" s="6"/>
      <c r="C857" s="12"/>
      <c r="D857" s="8"/>
      <c r="E857" s="12"/>
      <c r="F857" s="216" t="str">
        <f t="shared" si="26"/>
        <v>N/A</v>
      </c>
      <c r="G857" s="6"/>
      <c r="AA857" s="15" t="str">
        <f t="shared" si="27"/>
        <v/>
      </c>
      <c r="AB857" s="15" t="str">
        <f>IF(LEN($AA857)=0,"N",IF(LEN($AA857)&gt;1,"Error -- Availability entered in an incorrect format",IF($AA857='Control Panel'!$F$36,$AA857,IF($AA857='Control Panel'!$F$37,$AA857,IF($AA857='Control Panel'!$F$38,$AA857,IF($AA857='Control Panel'!$F$39,$AA857,IF($AA857='Control Panel'!$F$40,$AA857,IF($AA857='Control Panel'!$F$41,$AA857,"Error -- Availability entered in an incorrect format"))))))))</f>
        <v>N</v>
      </c>
    </row>
    <row r="858" spans="1:28" s="15" customFormat="1" x14ac:dyDescent="0.25">
      <c r="A858" s="7">
        <v>846</v>
      </c>
      <c r="B858" s="6"/>
      <c r="C858" s="12"/>
      <c r="D858" s="8"/>
      <c r="E858" s="12"/>
      <c r="F858" s="216" t="str">
        <f t="shared" si="26"/>
        <v>N/A</v>
      </c>
      <c r="G858" s="6"/>
      <c r="AA858" s="15" t="str">
        <f t="shared" si="27"/>
        <v/>
      </c>
      <c r="AB858" s="15" t="str">
        <f>IF(LEN($AA858)=0,"N",IF(LEN($AA858)&gt;1,"Error -- Availability entered in an incorrect format",IF($AA858='Control Panel'!$F$36,$AA858,IF($AA858='Control Panel'!$F$37,$AA858,IF($AA858='Control Panel'!$F$38,$AA858,IF($AA858='Control Panel'!$F$39,$AA858,IF($AA858='Control Panel'!$F$40,$AA858,IF($AA858='Control Panel'!$F$41,$AA858,"Error -- Availability entered in an incorrect format"))))))))</f>
        <v>N</v>
      </c>
    </row>
    <row r="859" spans="1:28" s="15" customFormat="1" x14ac:dyDescent="0.25">
      <c r="A859" s="7">
        <v>847</v>
      </c>
      <c r="B859" s="6"/>
      <c r="C859" s="12"/>
      <c r="D859" s="8"/>
      <c r="E859" s="12"/>
      <c r="F859" s="216" t="str">
        <f t="shared" si="26"/>
        <v>N/A</v>
      </c>
      <c r="G859" s="6"/>
      <c r="AA859" s="15" t="str">
        <f t="shared" si="27"/>
        <v/>
      </c>
      <c r="AB859" s="15" t="str">
        <f>IF(LEN($AA859)=0,"N",IF(LEN($AA859)&gt;1,"Error -- Availability entered in an incorrect format",IF($AA859='Control Panel'!$F$36,$AA859,IF($AA859='Control Panel'!$F$37,$AA859,IF($AA859='Control Panel'!$F$38,$AA859,IF($AA859='Control Panel'!$F$39,$AA859,IF($AA859='Control Panel'!$F$40,$AA859,IF($AA859='Control Panel'!$F$41,$AA859,"Error -- Availability entered in an incorrect format"))))))))</f>
        <v>N</v>
      </c>
    </row>
    <row r="860" spans="1:28" s="15" customFormat="1" x14ac:dyDescent="0.25">
      <c r="A860" s="7">
        <v>848</v>
      </c>
      <c r="B860" s="6"/>
      <c r="C860" s="12"/>
      <c r="D860" s="8"/>
      <c r="E860" s="12"/>
      <c r="F860" s="216" t="str">
        <f t="shared" si="26"/>
        <v>N/A</v>
      </c>
      <c r="G860" s="6"/>
      <c r="AA860" s="15" t="str">
        <f t="shared" si="27"/>
        <v/>
      </c>
      <c r="AB860" s="15" t="str">
        <f>IF(LEN($AA860)=0,"N",IF(LEN($AA860)&gt;1,"Error -- Availability entered in an incorrect format",IF($AA860='Control Panel'!$F$36,$AA860,IF($AA860='Control Panel'!$F$37,$AA860,IF($AA860='Control Panel'!$F$38,$AA860,IF($AA860='Control Panel'!$F$39,$AA860,IF($AA860='Control Panel'!$F$40,$AA860,IF($AA860='Control Panel'!$F$41,$AA860,"Error -- Availability entered in an incorrect format"))))))))</f>
        <v>N</v>
      </c>
    </row>
    <row r="861" spans="1:28" s="15" customFormat="1" x14ac:dyDescent="0.25">
      <c r="A861" s="7">
        <v>849</v>
      </c>
      <c r="B861" s="6"/>
      <c r="C861" s="12"/>
      <c r="D861" s="8"/>
      <c r="E861" s="12"/>
      <c r="F861" s="216" t="str">
        <f t="shared" si="26"/>
        <v>N/A</v>
      </c>
      <c r="G861" s="6"/>
      <c r="AA861" s="15" t="str">
        <f t="shared" si="27"/>
        <v/>
      </c>
      <c r="AB861" s="15" t="str">
        <f>IF(LEN($AA861)=0,"N",IF(LEN($AA861)&gt;1,"Error -- Availability entered in an incorrect format",IF($AA861='Control Panel'!$F$36,$AA861,IF($AA861='Control Panel'!$F$37,$AA861,IF($AA861='Control Panel'!$F$38,$AA861,IF($AA861='Control Panel'!$F$39,$AA861,IF($AA861='Control Panel'!$F$40,$AA861,IF($AA861='Control Panel'!$F$41,$AA861,"Error -- Availability entered in an incorrect format"))))))))</f>
        <v>N</v>
      </c>
    </row>
    <row r="862" spans="1:28" s="15" customFormat="1" x14ac:dyDescent="0.25">
      <c r="A862" s="7">
        <v>850</v>
      </c>
      <c r="B862" s="6"/>
      <c r="C862" s="12"/>
      <c r="D862" s="8"/>
      <c r="E862" s="12"/>
      <c r="F862" s="216" t="str">
        <f t="shared" si="26"/>
        <v>N/A</v>
      </c>
      <c r="G862" s="6"/>
      <c r="AA862" s="15" t="str">
        <f t="shared" si="27"/>
        <v/>
      </c>
      <c r="AB862" s="15" t="str">
        <f>IF(LEN($AA862)=0,"N",IF(LEN($AA862)&gt;1,"Error -- Availability entered in an incorrect format",IF($AA862='Control Panel'!$F$36,$AA862,IF($AA862='Control Panel'!$F$37,$AA862,IF($AA862='Control Panel'!$F$38,$AA862,IF($AA862='Control Panel'!$F$39,$AA862,IF($AA862='Control Panel'!$F$40,$AA862,IF($AA862='Control Panel'!$F$41,$AA862,"Error -- Availability entered in an incorrect format"))))))))</f>
        <v>N</v>
      </c>
    </row>
    <row r="863" spans="1:28" s="15" customFormat="1" x14ac:dyDescent="0.25">
      <c r="A863" s="7">
        <v>851</v>
      </c>
      <c r="B863" s="6"/>
      <c r="C863" s="12"/>
      <c r="D863" s="8"/>
      <c r="E863" s="12"/>
      <c r="F863" s="216" t="str">
        <f t="shared" si="26"/>
        <v>N/A</v>
      </c>
      <c r="G863" s="6"/>
      <c r="AA863" s="15" t="str">
        <f t="shared" si="27"/>
        <v/>
      </c>
      <c r="AB863" s="15" t="str">
        <f>IF(LEN($AA863)=0,"N",IF(LEN($AA863)&gt;1,"Error -- Availability entered in an incorrect format",IF($AA863='Control Panel'!$F$36,$AA863,IF($AA863='Control Panel'!$F$37,$AA863,IF($AA863='Control Panel'!$F$38,$AA863,IF($AA863='Control Panel'!$F$39,$AA863,IF($AA863='Control Panel'!$F$40,$AA863,IF($AA863='Control Panel'!$F$41,$AA863,"Error -- Availability entered in an incorrect format"))))))))</f>
        <v>N</v>
      </c>
    </row>
    <row r="864" spans="1:28" s="15" customFormat="1" x14ac:dyDescent="0.25">
      <c r="A864" s="7">
        <v>852</v>
      </c>
      <c r="B864" s="6"/>
      <c r="C864" s="12"/>
      <c r="D864" s="8"/>
      <c r="E864" s="12"/>
      <c r="F864" s="216" t="str">
        <f t="shared" si="26"/>
        <v>N/A</v>
      </c>
      <c r="G864" s="6"/>
      <c r="AA864" s="15" t="str">
        <f t="shared" si="27"/>
        <v/>
      </c>
      <c r="AB864" s="15" t="str">
        <f>IF(LEN($AA864)=0,"N",IF(LEN($AA864)&gt;1,"Error -- Availability entered in an incorrect format",IF($AA864='Control Panel'!$F$36,$AA864,IF($AA864='Control Panel'!$F$37,$AA864,IF($AA864='Control Panel'!$F$38,$AA864,IF($AA864='Control Panel'!$F$39,$AA864,IF($AA864='Control Panel'!$F$40,$AA864,IF($AA864='Control Panel'!$F$41,$AA864,"Error -- Availability entered in an incorrect format"))))))))</f>
        <v>N</v>
      </c>
    </row>
    <row r="865" spans="1:28" s="15" customFormat="1" x14ac:dyDescent="0.25">
      <c r="A865" s="7">
        <v>853</v>
      </c>
      <c r="B865" s="6"/>
      <c r="C865" s="12"/>
      <c r="D865" s="8"/>
      <c r="E865" s="12"/>
      <c r="F865" s="216" t="str">
        <f t="shared" si="26"/>
        <v>N/A</v>
      </c>
      <c r="G865" s="6"/>
      <c r="AA865" s="15" t="str">
        <f t="shared" si="27"/>
        <v/>
      </c>
      <c r="AB865" s="15" t="str">
        <f>IF(LEN($AA865)=0,"N",IF(LEN($AA865)&gt;1,"Error -- Availability entered in an incorrect format",IF($AA865='Control Panel'!$F$36,$AA865,IF($AA865='Control Panel'!$F$37,$AA865,IF($AA865='Control Panel'!$F$38,$AA865,IF($AA865='Control Panel'!$F$39,$AA865,IF($AA865='Control Panel'!$F$40,$AA865,IF($AA865='Control Panel'!$F$41,$AA865,"Error -- Availability entered in an incorrect format"))))))))</f>
        <v>N</v>
      </c>
    </row>
    <row r="866" spans="1:28" s="15" customFormat="1" x14ac:dyDescent="0.25">
      <c r="A866" s="7">
        <v>854</v>
      </c>
      <c r="B866" s="6"/>
      <c r="C866" s="12"/>
      <c r="D866" s="8"/>
      <c r="E866" s="12"/>
      <c r="F866" s="216" t="str">
        <f t="shared" si="26"/>
        <v>N/A</v>
      </c>
      <c r="G866" s="6"/>
      <c r="AA866" s="15" t="str">
        <f t="shared" si="27"/>
        <v/>
      </c>
      <c r="AB866" s="15" t="str">
        <f>IF(LEN($AA866)=0,"N",IF(LEN($AA866)&gt;1,"Error -- Availability entered in an incorrect format",IF($AA866='Control Panel'!$F$36,$AA866,IF($AA866='Control Panel'!$F$37,$AA866,IF($AA866='Control Panel'!$F$38,$AA866,IF($AA866='Control Panel'!$F$39,$AA866,IF($AA866='Control Panel'!$F$40,$AA866,IF($AA866='Control Panel'!$F$41,$AA866,"Error -- Availability entered in an incorrect format"))))))))</f>
        <v>N</v>
      </c>
    </row>
    <row r="867" spans="1:28" s="15" customFormat="1" x14ac:dyDescent="0.25">
      <c r="A867" s="7">
        <v>855</v>
      </c>
      <c r="B867" s="6"/>
      <c r="C867" s="12"/>
      <c r="D867" s="8"/>
      <c r="E867" s="12"/>
      <c r="F867" s="216" t="str">
        <f t="shared" si="26"/>
        <v>N/A</v>
      </c>
      <c r="G867" s="6"/>
      <c r="AA867" s="15" t="str">
        <f t="shared" si="27"/>
        <v/>
      </c>
      <c r="AB867" s="15" t="str">
        <f>IF(LEN($AA867)=0,"N",IF(LEN($AA867)&gt;1,"Error -- Availability entered in an incorrect format",IF($AA867='Control Panel'!$F$36,$AA867,IF($AA867='Control Panel'!$F$37,$AA867,IF($AA867='Control Panel'!$F$38,$AA867,IF($AA867='Control Panel'!$F$39,$AA867,IF($AA867='Control Panel'!$F$40,$AA867,IF($AA867='Control Panel'!$F$41,$AA867,"Error -- Availability entered in an incorrect format"))))))))</f>
        <v>N</v>
      </c>
    </row>
    <row r="868" spans="1:28" s="15" customFormat="1" x14ac:dyDescent="0.25">
      <c r="A868" s="7">
        <v>856</v>
      </c>
      <c r="B868" s="6"/>
      <c r="C868" s="12"/>
      <c r="D868" s="8"/>
      <c r="E868" s="12"/>
      <c r="F868" s="216" t="str">
        <f t="shared" si="26"/>
        <v>N/A</v>
      </c>
      <c r="G868" s="6"/>
      <c r="AA868" s="15" t="str">
        <f t="shared" si="27"/>
        <v/>
      </c>
      <c r="AB868" s="15" t="str">
        <f>IF(LEN($AA868)=0,"N",IF(LEN($AA868)&gt;1,"Error -- Availability entered in an incorrect format",IF($AA868='Control Panel'!$F$36,$AA868,IF($AA868='Control Panel'!$F$37,$AA868,IF($AA868='Control Panel'!$F$38,$AA868,IF($AA868='Control Panel'!$F$39,$AA868,IF($AA868='Control Panel'!$F$40,$AA868,IF($AA868='Control Panel'!$F$41,$AA868,"Error -- Availability entered in an incorrect format"))))))))</f>
        <v>N</v>
      </c>
    </row>
    <row r="869" spans="1:28" s="15" customFormat="1" x14ac:dyDescent="0.25">
      <c r="A869" s="7">
        <v>857</v>
      </c>
      <c r="B869" s="6"/>
      <c r="C869" s="12"/>
      <c r="D869" s="8"/>
      <c r="E869" s="12"/>
      <c r="F869" s="216" t="str">
        <f t="shared" si="26"/>
        <v>N/A</v>
      </c>
      <c r="G869" s="6"/>
      <c r="AA869" s="15" t="str">
        <f t="shared" si="27"/>
        <v/>
      </c>
      <c r="AB869" s="15" t="str">
        <f>IF(LEN($AA869)=0,"N",IF(LEN($AA869)&gt;1,"Error -- Availability entered in an incorrect format",IF($AA869='Control Panel'!$F$36,$AA869,IF($AA869='Control Panel'!$F$37,$AA869,IF($AA869='Control Panel'!$F$38,$AA869,IF($AA869='Control Panel'!$F$39,$AA869,IF($AA869='Control Panel'!$F$40,$AA869,IF($AA869='Control Panel'!$F$41,$AA869,"Error -- Availability entered in an incorrect format"))))))))</f>
        <v>N</v>
      </c>
    </row>
    <row r="870" spans="1:28" s="15" customFormat="1" x14ac:dyDescent="0.25">
      <c r="A870" s="7">
        <v>858</v>
      </c>
      <c r="B870" s="6"/>
      <c r="C870" s="12"/>
      <c r="D870" s="8"/>
      <c r="E870" s="12"/>
      <c r="F870" s="216" t="str">
        <f t="shared" si="26"/>
        <v>N/A</v>
      </c>
      <c r="G870" s="6"/>
      <c r="AA870" s="15" t="str">
        <f t="shared" si="27"/>
        <v/>
      </c>
      <c r="AB870" s="15" t="str">
        <f>IF(LEN($AA870)=0,"N",IF(LEN($AA870)&gt;1,"Error -- Availability entered in an incorrect format",IF($AA870='Control Panel'!$F$36,$AA870,IF($AA870='Control Panel'!$F$37,$AA870,IF($AA870='Control Panel'!$F$38,$AA870,IF($AA870='Control Panel'!$F$39,$AA870,IF($AA870='Control Panel'!$F$40,$AA870,IF($AA870='Control Panel'!$F$41,$AA870,"Error -- Availability entered in an incorrect format"))))))))</f>
        <v>N</v>
      </c>
    </row>
    <row r="871" spans="1:28" s="15" customFormat="1" x14ac:dyDescent="0.25">
      <c r="A871" s="7">
        <v>859</v>
      </c>
      <c r="B871" s="6"/>
      <c r="C871" s="12"/>
      <c r="D871" s="8"/>
      <c r="E871" s="12"/>
      <c r="F871" s="216" t="str">
        <f t="shared" si="26"/>
        <v>N/A</v>
      </c>
      <c r="G871" s="6"/>
      <c r="AA871" s="15" t="str">
        <f t="shared" si="27"/>
        <v/>
      </c>
      <c r="AB871" s="15" t="str">
        <f>IF(LEN($AA871)=0,"N",IF(LEN($AA871)&gt;1,"Error -- Availability entered in an incorrect format",IF($AA871='Control Panel'!$F$36,$AA871,IF($AA871='Control Panel'!$F$37,$AA871,IF($AA871='Control Panel'!$F$38,$AA871,IF($AA871='Control Panel'!$F$39,$AA871,IF($AA871='Control Panel'!$F$40,$AA871,IF($AA871='Control Panel'!$F$41,$AA871,"Error -- Availability entered in an incorrect format"))))))))</f>
        <v>N</v>
      </c>
    </row>
    <row r="872" spans="1:28" s="15" customFormat="1" x14ac:dyDescent="0.25">
      <c r="A872" s="7">
        <v>860</v>
      </c>
      <c r="B872" s="6"/>
      <c r="C872" s="12"/>
      <c r="D872" s="8"/>
      <c r="E872" s="12"/>
      <c r="F872" s="216" t="str">
        <f t="shared" si="26"/>
        <v>N/A</v>
      </c>
      <c r="G872" s="6"/>
      <c r="AA872" s="15" t="str">
        <f t="shared" si="27"/>
        <v/>
      </c>
      <c r="AB872" s="15" t="str">
        <f>IF(LEN($AA872)=0,"N",IF(LEN($AA872)&gt;1,"Error -- Availability entered in an incorrect format",IF($AA872='Control Panel'!$F$36,$AA872,IF($AA872='Control Panel'!$F$37,$AA872,IF($AA872='Control Panel'!$F$38,$AA872,IF($AA872='Control Panel'!$F$39,$AA872,IF($AA872='Control Panel'!$F$40,$AA872,IF($AA872='Control Panel'!$F$41,$AA872,"Error -- Availability entered in an incorrect format"))))))))</f>
        <v>N</v>
      </c>
    </row>
    <row r="873" spans="1:28" s="15" customFormat="1" x14ac:dyDescent="0.25">
      <c r="A873" s="7">
        <v>861</v>
      </c>
      <c r="B873" s="6"/>
      <c r="C873" s="12"/>
      <c r="D873" s="8"/>
      <c r="E873" s="12"/>
      <c r="F873" s="216" t="str">
        <f t="shared" si="26"/>
        <v>N/A</v>
      </c>
      <c r="G873" s="6"/>
      <c r="AA873" s="15" t="str">
        <f t="shared" si="27"/>
        <v/>
      </c>
      <c r="AB873" s="15" t="str">
        <f>IF(LEN($AA873)=0,"N",IF(LEN($AA873)&gt;1,"Error -- Availability entered in an incorrect format",IF($AA873='Control Panel'!$F$36,$AA873,IF($AA873='Control Panel'!$F$37,$AA873,IF($AA873='Control Panel'!$F$38,$AA873,IF($AA873='Control Panel'!$F$39,$AA873,IF($AA873='Control Panel'!$F$40,$AA873,IF($AA873='Control Panel'!$F$41,$AA873,"Error -- Availability entered in an incorrect format"))))))))</f>
        <v>N</v>
      </c>
    </row>
    <row r="874" spans="1:28" s="15" customFormat="1" x14ac:dyDescent="0.25">
      <c r="A874" s="7">
        <v>862</v>
      </c>
      <c r="B874" s="6"/>
      <c r="C874" s="12"/>
      <c r="D874" s="8"/>
      <c r="E874" s="12"/>
      <c r="F874" s="216" t="str">
        <f t="shared" si="26"/>
        <v>N/A</v>
      </c>
      <c r="G874" s="6"/>
      <c r="AA874" s="15" t="str">
        <f t="shared" si="27"/>
        <v/>
      </c>
      <c r="AB874" s="15" t="str">
        <f>IF(LEN($AA874)=0,"N",IF(LEN($AA874)&gt;1,"Error -- Availability entered in an incorrect format",IF($AA874='Control Panel'!$F$36,$AA874,IF($AA874='Control Panel'!$F$37,$AA874,IF($AA874='Control Panel'!$F$38,$AA874,IF($AA874='Control Panel'!$F$39,$AA874,IF($AA874='Control Panel'!$F$40,$AA874,IF($AA874='Control Panel'!$F$41,$AA874,"Error -- Availability entered in an incorrect format"))))))))</f>
        <v>N</v>
      </c>
    </row>
    <row r="875" spans="1:28" s="15" customFormat="1" x14ac:dyDescent="0.25">
      <c r="A875" s="7">
        <v>863</v>
      </c>
      <c r="B875" s="6"/>
      <c r="C875" s="12"/>
      <c r="D875" s="8"/>
      <c r="E875" s="12"/>
      <c r="F875" s="216" t="str">
        <f t="shared" si="26"/>
        <v>N/A</v>
      </c>
      <c r="G875" s="6"/>
      <c r="AA875" s="15" t="str">
        <f t="shared" si="27"/>
        <v/>
      </c>
      <c r="AB875" s="15" t="str">
        <f>IF(LEN($AA875)=0,"N",IF(LEN($AA875)&gt;1,"Error -- Availability entered in an incorrect format",IF($AA875='Control Panel'!$F$36,$AA875,IF($AA875='Control Panel'!$F$37,$AA875,IF($AA875='Control Panel'!$F$38,$AA875,IF($AA875='Control Panel'!$F$39,$AA875,IF($AA875='Control Panel'!$F$40,$AA875,IF($AA875='Control Panel'!$F$41,$AA875,"Error -- Availability entered in an incorrect format"))))))))</f>
        <v>N</v>
      </c>
    </row>
    <row r="876" spans="1:28" s="15" customFormat="1" x14ac:dyDescent="0.25">
      <c r="A876" s="7">
        <v>864</v>
      </c>
      <c r="B876" s="6"/>
      <c r="C876" s="12"/>
      <c r="D876" s="8"/>
      <c r="E876" s="12"/>
      <c r="F876" s="216" t="str">
        <f t="shared" si="26"/>
        <v>N/A</v>
      </c>
      <c r="G876" s="6"/>
      <c r="AA876" s="15" t="str">
        <f t="shared" si="27"/>
        <v/>
      </c>
      <c r="AB876" s="15" t="str">
        <f>IF(LEN($AA876)=0,"N",IF(LEN($AA876)&gt;1,"Error -- Availability entered in an incorrect format",IF($AA876='Control Panel'!$F$36,$AA876,IF($AA876='Control Panel'!$F$37,$AA876,IF($AA876='Control Panel'!$F$38,$AA876,IF($AA876='Control Panel'!$F$39,$AA876,IF($AA876='Control Panel'!$F$40,$AA876,IF($AA876='Control Panel'!$F$41,$AA876,"Error -- Availability entered in an incorrect format"))))))))</f>
        <v>N</v>
      </c>
    </row>
    <row r="877" spans="1:28" s="15" customFormat="1" x14ac:dyDescent="0.25">
      <c r="A877" s="7">
        <v>865</v>
      </c>
      <c r="B877" s="6"/>
      <c r="C877" s="12"/>
      <c r="D877" s="8"/>
      <c r="E877" s="12"/>
      <c r="F877" s="216" t="str">
        <f t="shared" si="26"/>
        <v>N/A</v>
      </c>
      <c r="G877" s="6"/>
      <c r="AA877" s="15" t="str">
        <f t="shared" si="27"/>
        <v/>
      </c>
      <c r="AB877" s="15" t="str">
        <f>IF(LEN($AA877)=0,"N",IF(LEN($AA877)&gt;1,"Error -- Availability entered in an incorrect format",IF($AA877='Control Panel'!$F$36,$AA877,IF($AA877='Control Panel'!$F$37,$AA877,IF($AA877='Control Panel'!$F$38,$AA877,IF($AA877='Control Panel'!$F$39,$AA877,IF($AA877='Control Panel'!$F$40,$AA877,IF($AA877='Control Panel'!$F$41,$AA877,"Error -- Availability entered in an incorrect format"))))))))</f>
        <v>N</v>
      </c>
    </row>
    <row r="878" spans="1:28" s="15" customFormat="1" x14ac:dyDescent="0.25">
      <c r="A878" s="7">
        <v>866</v>
      </c>
      <c r="B878" s="6"/>
      <c r="C878" s="12"/>
      <c r="D878" s="8"/>
      <c r="E878" s="12"/>
      <c r="F878" s="216" t="str">
        <f t="shared" si="26"/>
        <v>N/A</v>
      </c>
      <c r="G878" s="6"/>
      <c r="AA878" s="15" t="str">
        <f t="shared" si="27"/>
        <v/>
      </c>
      <c r="AB878" s="15" t="str">
        <f>IF(LEN($AA878)=0,"N",IF(LEN($AA878)&gt;1,"Error -- Availability entered in an incorrect format",IF($AA878='Control Panel'!$F$36,$AA878,IF($AA878='Control Panel'!$F$37,$AA878,IF($AA878='Control Panel'!$F$38,$AA878,IF($AA878='Control Panel'!$F$39,$AA878,IF($AA878='Control Panel'!$F$40,$AA878,IF($AA878='Control Panel'!$F$41,$AA878,"Error -- Availability entered in an incorrect format"))))))))</f>
        <v>N</v>
      </c>
    </row>
    <row r="879" spans="1:28" s="15" customFormat="1" x14ac:dyDescent="0.25">
      <c r="A879" s="7">
        <v>867</v>
      </c>
      <c r="B879" s="6"/>
      <c r="C879" s="12"/>
      <c r="D879" s="8"/>
      <c r="E879" s="12"/>
      <c r="F879" s="216" t="str">
        <f t="shared" si="26"/>
        <v>N/A</v>
      </c>
      <c r="G879" s="6"/>
      <c r="AA879" s="15" t="str">
        <f t="shared" si="27"/>
        <v/>
      </c>
      <c r="AB879" s="15" t="str">
        <f>IF(LEN($AA879)=0,"N",IF(LEN($AA879)&gt;1,"Error -- Availability entered in an incorrect format",IF($AA879='Control Panel'!$F$36,$AA879,IF($AA879='Control Panel'!$F$37,$AA879,IF($AA879='Control Panel'!$F$38,$AA879,IF($AA879='Control Panel'!$F$39,$AA879,IF($AA879='Control Panel'!$F$40,$AA879,IF($AA879='Control Panel'!$F$41,$AA879,"Error -- Availability entered in an incorrect format"))))))))</f>
        <v>N</v>
      </c>
    </row>
    <row r="880" spans="1:28" s="15" customFormat="1" x14ac:dyDescent="0.25">
      <c r="A880" s="7">
        <v>868</v>
      </c>
      <c r="B880" s="6"/>
      <c r="C880" s="12"/>
      <c r="D880" s="8"/>
      <c r="E880" s="12"/>
      <c r="F880" s="216" t="str">
        <f t="shared" si="26"/>
        <v>N/A</v>
      </c>
      <c r="G880" s="6"/>
      <c r="AA880" s="15" t="str">
        <f t="shared" si="27"/>
        <v/>
      </c>
      <c r="AB880" s="15" t="str">
        <f>IF(LEN($AA880)=0,"N",IF(LEN($AA880)&gt;1,"Error -- Availability entered in an incorrect format",IF($AA880='Control Panel'!$F$36,$AA880,IF($AA880='Control Panel'!$F$37,$AA880,IF($AA880='Control Panel'!$F$38,$AA880,IF($AA880='Control Panel'!$F$39,$AA880,IF($AA880='Control Panel'!$F$40,$AA880,IF($AA880='Control Panel'!$F$41,$AA880,"Error -- Availability entered in an incorrect format"))))))))</f>
        <v>N</v>
      </c>
    </row>
    <row r="881" spans="1:28" s="15" customFormat="1" x14ac:dyDescent="0.25">
      <c r="A881" s="7">
        <v>869</v>
      </c>
      <c r="B881" s="6"/>
      <c r="C881" s="12"/>
      <c r="D881" s="8"/>
      <c r="E881" s="12"/>
      <c r="F881" s="216" t="str">
        <f t="shared" si="26"/>
        <v>N/A</v>
      </c>
      <c r="G881" s="6"/>
      <c r="AA881" s="15" t="str">
        <f t="shared" si="27"/>
        <v/>
      </c>
      <c r="AB881" s="15" t="str">
        <f>IF(LEN($AA881)=0,"N",IF(LEN($AA881)&gt;1,"Error -- Availability entered in an incorrect format",IF($AA881='Control Panel'!$F$36,$AA881,IF($AA881='Control Panel'!$F$37,$AA881,IF($AA881='Control Panel'!$F$38,$AA881,IF($AA881='Control Panel'!$F$39,$AA881,IF($AA881='Control Panel'!$F$40,$AA881,IF($AA881='Control Panel'!$F$41,$AA881,"Error -- Availability entered in an incorrect format"))))))))</f>
        <v>N</v>
      </c>
    </row>
    <row r="882" spans="1:28" s="15" customFormat="1" x14ac:dyDescent="0.25">
      <c r="A882" s="7">
        <v>870</v>
      </c>
      <c r="B882" s="6"/>
      <c r="C882" s="12"/>
      <c r="D882" s="8"/>
      <c r="E882" s="12"/>
      <c r="F882" s="216" t="str">
        <f t="shared" si="26"/>
        <v>N/A</v>
      </c>
      <c r="G882" s="6"/>
      <c r="AA882" s="15" t="str">
        <f t="shared" si="27"/>
        <v/>
      </c>
      <c r="AB882" s="15" t="str">
        <f>IF(LEN($AA882)=0,"N",IF(LEN($AA882)&gt;1,"Error -- Availability entered in an incorrect format",IF($AA882='Control Panel'!$F$36,$AA882,IF($AA882='Control Panel'!$F$37,$AA882,IF($AA882='Control Panel'!$F$38,$AA882,IF($AA882='Control Panel'!$F$39,$AA882,IF($AA882='Control Panel'!$F$40,$AA882,IF($AA882='Control Panel'!$F$41,$AA882,"Error -- Availability entered in an incorrect format"))))))))</f>
        <v>N</v>
      </c>
    </row>
    <row r="883" spans="1:28" s="15" customFormat="1" x14ac:dyDescent="0.25">
      <c r="A883" s="7">
        <v>871</v>
      </c>
      <c r="B883" s="6"/>
      <c r="C883" s="12"/>
      <c r="D883" s="8"/>
      <c r="E883" s="12"/>
      <c r="F883" s="216" t="str">
        <f t="shared" si="26"/>
        <v>N/A</v>
      </c>
      <c r="G883" s="6"/>
      <c r="AA883" s="15" t="str">
        <f t="shared" si="27"/>
        <v/>
      </c>
      <c r="AB883" s="15" t="str">
        <f>IF(LEN($AA883)=0,"N",IF(LEN($AA883)&gt;1,"Error -- Availability entered in an incorrect format",IF($AA883='Control Panel'!$F$36,$AA883,IF($AA883='Control Panel'!$F$37,$AA883,IF($AA883='Control Panel'!$F$38,$AA883,IF($AA883='Control Panel'!$F$39,$AA883,IF($AA883='Control Panel'!$F$40,$AA883,IF($AA883='Control Panel'!$F$41,$AA883,"Error -- Availability entered in an incorrect format"))))))))</f>
        <v>N</v>
      </c>
    </row>
    <row r="884" spans="1:28" s="15" customFormat="1" x14ac:dyDescent="0.25">
      <c r="A884" s="7">
        <v>872</v>
      </c>
      <c r="B884" s="6"/>
      <c r="C884" s="12"/>
      <c r="D884" s="8"/>
      <c r="E884" s="12"/>
      <c r="F884" s="216" t="str">
        <f t="shared" si="26"/>
        <v>N/A</v>
      </c>
      <c r="G884" s="6"/>
      <c r="AA884" s="15" t="str">
        <f t="shared" si="27"/>
        <v/>
      </c>
      <c r="AB884" s="15" t="str">
        <f>IF(LEN($AA884)=0,"N",IF(LEN($AA884)&gt;1,"Error -- Availability entered in an incorrect format",IF($AA884='Control Panel'!$F$36,$AA884,IF($AA884='Control Panel'!$F$37,$AA884,IF($AA884='Control Panel'!$F$38,$AA884,IF($AA884='Control Panel'!$F$39,$AA884,IF($AA884='Control Panel'!$F$40,$AA884,IF($AA884='Control Panel'!$F$41,$AA884,"Error -- Availability entered in an incorrect format"))))))))</f>
        <v>N</v>
      </c>
    </row>
    <row r="885" spans="1:28" s="15" customFormat="1" x14ac:dyDescent="0.25">
      <c r="A885" s="7">
        <v>873</v>
      </c>
      <c r="B885" s="6"/>
      <c r="C885" s="12"/>
      <c r="D885" s="8"/>
      <c r="E885" s="12"/>
      <c r="F885" s="216" t="str">
        <f t="shared" si="26"/>
        <v>N/A</v>
      </c>
      <c r="G885" s="6"/>
      <c r="AA885" s="15" t="str">
        <f t="shared" si="27"/>
        <v/>
      </c>
      <c r="AB885" s="15" t="str">
        <f>IF(LEN($AA885)=0,"N",IF(LEN($AA885)&gt;1,"Error -- Availability entered in an incorrect format",IF($AA885='Control Panel'!$F$36,$AA885,IF($AA885='Control Panel'!$F$37,$AA885,IF($AA885='Control Panel'!$F$38,$AA885,IF($AA885='Control Panel'!$F$39,$AA885,IF($AA885='Control Panel'!$F$40,$AA885,IF($AA885='Control Panel'!$F$41,$AA885,"Error -- Availability entered in an incorrect format"))))))))</f>
        <v>N</v>
      </c>
    </row>
    <row r="886" spans="1:28" s="15" customFormat="1" x14ac:dyDescent="0.25">
      <c r="A886" s="7">
        <v>874</v>
      </c>
      <c r="B886" s="6"/>
      <c r="C886" s="12"/>
      <c r="D886" s="8"/>
      <c r="E886" s="12"/>
      <c r="F886" s="216" t="str">
        <f t="shared" si="26"/>
        <v>N/A</v>
      </c>
      <c r="G886" s="6"/>
      <c r="AA886" s="15" t="str">
        <f t="shared" si="27"/>
        <v/>
      </c>
      <c r="AB886" s="15" t="str">
        <f>IF(LEN($AA886)=0,"N",IF(LEN($AA886)&gt;1,"Error -- Availability entered in an incorrect format",IF($AA886='Control Panel'!$F$36,$AA886,IF($AA886='Control Panel'!$F$37,$AA886,IF($AA886='Control Panel'!$F$38,$AA886,IF($AA886='Control Panel'!$F$39,$AA886,IF($AA886='Control Panel'!$F$40,$AA886,IF($AA886='Control Panel'!$F$41,$AA886,"Error -- Availability entered in an incorrect format"))))))))</f>
        <v>N</v>
      </c>
    </row>
    <row r="887" spans="1:28" s="15" customFormat="1" x14ac:dyDescent="0.25">
      <c r="A887" s="7">
        <v>875</v>
      </c>
      <c r="B887" s="6"/>
      <c r="C887" s="12"/>
      <c r="D887" s="8"/>
      <c r="E887" s="12"/>
      <c r="F887" s="216" t="str">
        <f t="shared" si="26"/>
        <v>N/A</v>
      </c>
      <c r="G887" s="6"/>
      <c r="AA887" s="15" t="str">
        <f t="shared" si="27"/>
        <v/>
      </c>
      <c r="AB887" s="15" t="str">
        <f>IF(LEN($AA887)=0,"N",IF(LEN($AA887)&gt;1,"Error -- Availability entered in an incorrect format",IF($AA887='Control Panel'!$F$36,$AA887,IF($AA887='Control Panel'!$F$37,$AA887,IF($AA887='Control Panel'!$F$38,$AA887,IF($AA887='Control Panel'!$F$39,$AA887,IF($AA887='Control Panel'!$F$40,$AA887,IF($AA887='Control Panel'!$F$41,$AA887,"Error -- Availability entered in an incorrect format"))))))))</f>
        <v>N</v>
      </c>
    </row>
    <row r="888" spans="1:28" s="15" customFormat="1" x14ac:dyDescent="0.25">
      <c r="A888" s="7">
        <v>876</v>
      </c>
      <c r="B888" s="6"/>
      <c r="C888" s="12"/>
      <c r="D888" s="8"/>
      <c r="E888" s="12"/>
      <c r="F888" s="216" t="str">
        <f t="shared" si="26"/>
        <v>N/A</v>
      </c>
      <c r="G888" s="6"/>
      <c r="AA888" s="15" t="str">
        <f t="shared" si="27"/>
        <v/>
      </c>
      <c r="AB888" s="15" t="str">
        <f>IF(LEN($AA888)=0,"N",IF(LEN($AA888)&gt;1,"Error -- Availability entered in an incorrect format",IF($AA888='Control Panel'!$F$36,$AA888,IF($AA888='Control Panel'!$F$37,$AA888,IF($AA888='Control Panel'!$F$38,$AA888,IF($AA888='Control Panel'!$F$39,$AA888,IF($AA888='Control Panel'!$F$40,$AA888,IF($AA888='Control Panel'!$F$41,$AA888,"Error -- Availability entered in an incorrect format"))))))))</f>
        <v>N</v>
      </c>
    </row>
    <row r="889" spans="1:28" s="15" customFormat="1" x14ac:dyDescent="0.25">
      <c r="A889" s="7">
        <v>877</v>
      </c>
      <c r="B889" s="6"/>
      <c r="C889" s="12"/>
      <c r="D889" s="8"/>
      <c r="E889" s="12"/>
      <c r="F889" s="216" t="str">
        <f t="shared" si="26"/>
        <v>N/A</v>
      </c>
      <c r="G889" s="6"/>
      <c r="AA889" s="15" t="str">
        <f t="shared" si="27"/>
        <v/>
      </c>
      <c r="AB889" s="15" t="str">
        <f>IF(LEN($AA889)=0,"N",IF(LEN($AA889)&gt;1,"Error -- Availability entered in an incorrect format",IF($AA889='Control Panel'!$F$36,$AA889,IF($AA889='Control Panel'!$F$37,$AA889,IF($AA889='Control Panel'!$F$38,$AA889,IF($AA889='Control Panel'!$F$39,$AA889,IF($AA889='Control Panel'!$F$40,$AA889,IF($AA889='Control Panel'!$F$41,$AA889,"Error -- Availability entered in an incorrect format"))))))))</f>
        <v>N</v>
      </c>
    </row>
    <row r="890" spans="1:28" s="15" customFormat="1" x14ac:dyDescent="0.25">
      <c r="A890" s="7">
        <v>878</v>
      </c>
      <c r="B890" s="6"/>
      <c r="C890" s="12"/>
      <c r="D890" s="8"/>
      <c r="E890" s="12"/>
      <c r="F890" s="216" t="str">
        <f t="shared" si="26"/>
        <v>N/A</v>
      </c>
      <c r="G890" s="6"/>
      <c r="AA890" s="15" t="str">
        <f t="shared" si="27"/>
        <v/>
      </c>
      <c r="AB890" s="15" t="str">
        <f>IF(LEN($AA890)=0,"N",IF(LEN($AA890)&gt;1,"Error -- Availability entered in an incorrect format",IF($AA890='Control Panel'!$F$36,$AA890,IF($AA890='Control Panel'!$F$37,$AA890,IF($AA890='Control Panel'!$F$38,$AA890,IF($AA890='Control Panel'!$F$39,$AA890,IF($AA890='Control Panel'!$F$40,$AA890,IF($AA890='Control Panel'!$F$41,$AA890,"Error -- Availability entered in an incorrect format"))))))))</f>
        <v>N</v>
      </c>
    </row>
    <row r="891" spans="1:28" s="15" customFormat="1" x14ac:dyDescent="0.25">
      <c r="A891" s="7">
        <v>879</v>
      </c>
      <c r="B891" s="6"/>
      <c r="C891" s="12"/>
      <c r="D891" s="8"/>
      <c r="E891" s="12"/>
      <c r="F891" s="216" t="str">
        <f t="shared" si="26"/>
        <v>N/A</v>
      </c>
      <c r="G891" s="6"/>
      <c r="AA891" s="15" t="str">
        <f t="shared" si="27"/>
        <v/>
      </c>
      <c r="AB891" s="15" t="str">
        <f>IF(LEN($AA891)=0,"N",IF(LEN($AA891)&gt;1,"Error -- Availability entered in an incorrect format",IF($AA891='Control Panel'!$F$36,$AA891,IF($AA891='Control Panel'!$F$37,$AA891,IF($AA891='Control Panel'!$F$38,$AA891,IF($AA891='Control Panel'!$F$39,$AA891,IF($AA891='Control Panel'!$F$40,$AA891,IF($AA891='Control Panel'!$F$41,$AA891,"Error -- Availability entered in an incorrect format"))))))))</f>
        <v>N</v>
      </c>
    </row>
    <row r="892" spans="1:28" s="15" customFormat="1" x14ac:dyDescent="0.25">
      <c r="A892" s="7">
        <v>880</v>
      </c>
      <c r="B892" s="6"/>
      <c r="C892" s="12"/>
      <c r="D892" s="8"/>
      <c r="E892" s="12"/>
      <c r="F892" s="216" t="str">
        <f t="shared" si="26"/>
        <v>N/A</v>
      </c>
      <c r="G892" s="6"/>
      <c r="AA892" s="15" t="str">
        <f t="shared" si="27"/>
        <v/>
      </c>
      <c r="AB892" s="15" t="str">
        <f>IF(LEN($AA892)=0,"N",IF(LEN($AA892)&gt;1,"Error -- Availability entered in an incorrect format",IF($AA892='Control Panel'!$F$36,$AA892,IF($AA892='Control Panel'!$F$37,$AA892,IF($AA892='Control Panel'!$F$38,$AA892,IF($AA892='Control Panel'!$F$39,$AA892,IF($AA892='Control Panel'!$F$40,$AA892,IF($AA892='Control Panel'!$F$41,$AA892,"Error -- Availability entered in an incorrect format"))))))))</f>
        <v>N</v>
      </c>
    </row>
    <row r="893" spans="1:28" s="15" customFormat="1" x14ac:dyDescent="0.25">
      <c r="A893" s="7">
        <v>881</v>
      </c>
      <c r="B893" s="6"/>
      <c r="C893" s="12"/>
      <c r="D893" s="8"/>
      <c r="E893" s="12"/>
      <c r="F893" s="216" t="str">
        <f t="shared" si="26"/>
        <v>N/A</v>
      </c>
      <c r="G893" s="6"/>
      <c r="AA893" s="15" t="str">
        <f t="shared" si="27"/>
        <v/>
      </c>
      <c r="AB893" s="15" t="str">
        <f>IF(LEN($AA893)=0,"N",IF(LEN($AA893)&gt;1,"Error -- Availability entered in an incorrect format",IF($AA893='Control Panel'!$F$36,$AA893,IF($AA893='Control Panel'!$F$37,$AA893,IF($AA893='Control Panel'!$F$38,$AA893,IF($AA893='Control Panel'!$F$39,$AA893,IF($AA893='Control Panel'!$F$40,$AA893,IF($AA893='Control Panel'!$F$41,$AA893,"Error -- Availability entered in an incorrect format"))))))))</f>
        <v>N</v>
      </c>
    </row>
    <row r="894" spans="1:28" s="15" customFormat="1" x14ac:dyDescent="0.25">
      <c r="A894" s="7">
        <v>882</v>
      </c>
      <c r="B894" s="6"/>
      <c r="C894" s="12"/>
      <c r="D894" s="8"/>
      <c r="E894" s="12"/>
      <c r="F894" s="216" t="str">
        <f t="shared" si="26"/>
        <v>N/A</v>
      </c>
      <c r="G894" s="6"/>
      <c r="AA894" s="15" t="str">
        <f t="shared" si="27"/>
        <v/>
      </c>
      <c r="AB894" s="15" t="str">
        <f>IF(LEN($AA894)=0,"N",IF(LEN($AA894)&gt;1,"Error -- Availability entered in an incorrect format",IF($AA894='Control Panel'!$F$36,$AA894,IF($AA894='Control Panel'!$F$37,$AA894,IF($AA894='Control Panel'!$F$38,$AA894,IF($AA894='Control Panel'!$F$39,$AA894,IF($AA894='Control Panel'!$F$40,$AA894,IF($AA894='Control Panel'!$F$41,$AA894,"Error -- Availability entered in an incorrect format"))))))))</f>
        <v>N</v>
      </c>
    </row>
    <row r="895" spans="1:28" s="15" customFormat="1" x14ac:dyDescent="0.25">
      <c r="A895" s="7">
        <v>883</v>
      </c>
      <c r="B895" s="6"/>
      <c r="C895" s="12"/>
      <c r="D895" s="8"/>
      <c r="E895" s="12"/>
      <c r="F895" s="216" t="str">
        <f t="shared" si="26"/>
        <v>N/A</v>
      </c>
      <c r="G895" s="6"/>
      <c r="AA895" s="15" t="str">
        <f t="shared" si="27"/>
        <v/>
      </c>
      <c r="AB895" s="15" t="str">
        <f>IF(LEN($AA895)=0,"N",IF(LEN($AA895)&gt;1,"Error -- Availability entered in an incorrect format",IF($AA895='Control Panel'!$F$36,$AA895,IF($AA895='Control Panel'!$F$37,$AA895,IF($AA895='Control Panel'!$F$38,$AA895,IF($AA895='Control Panel'!$F$39,$AA895,IF($AA895='Control Panel'!$F$40,$AA895,IF($AA895='Control Panel'!$F$41,$AA895,"Error -- Availability entered in an incorrect format"))))))))</f>
        <v>N</v>
      </c>
    </row>
    <row r="896" spans="1:28" s="15" customFormat="1" x14ac:dyDescent="0.25">
      <c r="A896" s="7">
        <v>884</v>
      </c>
      <c r="B896" s="6"/>
      <c r="C896" s="12"/>
      <c r="D896" s="8"/>
      <c r="E896" s="12"/>
      <c r="F896" s="216" t="str">
        <f t="shared" si="26"/>
        <v>N/A</v>
      </c>
      <c r="G896" s="6"/>
      <c r="AA896" s="15" t="str">
        <f t="shared" si="27"/>
        <v/>
      </c>
      <c r="AB896" s="15" t="str">
        <f>IF(LEN($AA896)=0,"N",IF(LEN($AA896)&gt;1,"Error -- Availability entered in an incorrect format",IF($AA896='Control Panel'!$F$36,$AA896,IF($AA896='Control Panel'!$F$37,$AA896,IF($AA896='Control Panel'!$F$38,$AA896,IF($AA896='Control Panel'!$F$39,$AA896,IF($AA896='Control Panel'!$F$40,$AA896,IF($AA896='Control Panel'!$F$41,$AA896,"Error -- Availability entered in an incorrect format"))))))))</f>
        <v>N</v>
      </c>
    </row>
    <row r="897" spans="1:28" s="15" customFormat="1" x14ac:dyDescent="0.25">
      <c r="A897" s="7">
        <v>885</v>
      </c>
      <c r="B897" s="6"/>
      <c r="C897" s="12"/>
      <c r="D897" s="8"/>
      <c r="E897" s="12"/>
      <c r="F897" s="216" t="str">
        <f t="shared" si="26"/>
        <v>N/A</v>
      </c>
      <c r="G897" s="6"/>
      <c r="AA897" s="15" t="str">
        <f t="shared" si="27"/>
        <v/>
      </c>
      <c r="AB897" s="15" t="str">
        <f>IF(LEN($AA897)=0,"N",IF(LEN($AA897)&gt;1,"Error -- Availability entered in an incorrect format",IF($AA897='Control Panel'!$F$36,$AA897,IF($AA897='Control Panel'!$F$37,$AA897,IF($AA897='Control Panel'!$F$38,$AA897,IF($AA897='Control Panel'!$F$39,$AA897,IF($AA897='Control Panel'!$F$40,$AA897,IF($AA897='Control Panel'!$F$41,$AA897,"Error -- Availability entered in an incorrect format"))))))))</f>
        <v>N</v>
      </c>
    </row>
    <row r="898" spans="1:28" s="15" customFormat="1" x14ac:dyDescent="0.25">
      <c r="A898" s="7">
        <v>886</v>
      </c>
      <c r="B898" s="6"/>
      <c r="C898" s="12"/>
      <c r="D898" s="8"/>
      <c r="E898" s="12"/>
      <c r="F898" s="216" t="str">
        <f t="shared" si="26"/>
        <v>N/A</v>
      </c>
      <c r="G898" s="6"/>
      <c r="AA898" s="15" t="str">
        <f t="shared" si="27"/>
        <v/>
      </c>
      <c r="AB898" s="15" t="str">
        <f>IF(LEN($AA898)=0,"N",IF(LEN($AA898)&gt;1,"Error -- Availability entered in an incorrect format",IF($AA898='Control Panel'!$F$36,$AA898,IF($AA898='Control Panel'!$F$37,$AA898,IF($AA898='Control Panel'!$F$38,$AA898,IF($AA898='Control Panel'!$F$39,$AA898,IF($AA898='Control Panel'!$F$40,$AA898,IF($AA898='Control Panel'!$F$41,$AA898,"Error -- Availability entered in an incorrect format"))))))))</f>
        <v>N</v>
      </c>
    </row>
    <row r="899" spans="1:28" s="15" customFormat="1" x14ac:dyDescent="0.25">
      <c r="A899" s="7">
        <v>887</v>
      </c>
      <c r="B899" s="6"/>
      <c r="C899" s="12"/>
      <c r="D899" s="8"/>
      <c r="E899" s="12"/>
      <c r="F899" s="216" t="str">
        <f t="shared" si="26"/>
        <v>N/A</v>
      </c>
      <c r="G899" s="6"/>
      <c r="AA899" s="15" t="str">
        <f t="shared" si="27"/>
        <v/>
      </c>
      <c r="AB899" s="15" t="str">
        <f>IF(LEN($AA899)=0,"N",IF(LEN($AA899)&gt;1,"Error -- Availability entered in an incorrect format",IF($AA899='Control Panel'!$F$36,$AA899,IF($AA899='Control Panel'!$F$37,$AA899,IF($AA899='Control Panel'!$F$38,$AA899,IF($AA899='Control Panel'!$F$39,$AA899,IF($AA899='Control Panel'!$F$40,$AA899,IF($AA899='Control Panel'!$F$41,$AA899,"Error -- Availability entered in an incorrect format"))))))))</f>
        <v>N</v>
      </c>
    </row>
    <row r="900" spans="1:28" s="15" customFormat="1" x14ac:dyDescent="0.25">
      <c r="A900" s="7">
        <v>888</v>
      </c>
      <c r="B900" s="6"/>
      <c r="C900" s="12"/>
      <c r="D900" s="8"/>
      <c r="E900" s="12"/>
      <c r="F900" s="216" t="str">
        <f t="shared" si="26"/>
        <v>N/A</v>
      </c>
      <c r="G900" s="6"/>
      <c r="AA900" s="15" t="str">
        <f t="shared" si="27"/>
        <v/>
      </c>
      <c r="AB900" s="15" t="str">
        <f>IF(LEN($AA900)=0,"N",IF(LEN($AA900)&gt;1,"Error -- Availability entered in an incorrect format",IF($AA900='Control Panel'!$F$36,$AA900,IF($AA900='Control Panel'!$F$37,$AA900,IF($AA900='Control Panel'!$F$38,$AA900,IF($AA900='Control Panel'!$F$39,$AA900,IF($AA900='Control Panel'!$F$40,$AA900,IF($AA900='Control Panel'!$F$41,$AA900,"Error -- Availability entered in an incorrect format"))))))))</f>
        <v>N</v>
      </c>
    </row>
    <row r="901" spans="1:28" s="15" customFormat="1" x14ac:dyDescent="0.25">
      <c r="A901" s="7">
        <v>889</v>
      </c>
      <c r="B901" s="6"/>
      <c r="C901" s="12"/>
      <c r="D901" s="8"/>
      <c r="E901" s="12"/>
      <c r="F901" s="216" t="str">
        <f t="shared" si="26"/>
        <v>N/A</v>
      </c>
      <c r="G901" s="6"/>
      <c r="AA901" s="15" t="str">
        <f t="shared" si="27"/>
        <v/>
      </c>
      <c r="AB901" s="15" t="str">
        <f>IF(LEN($AA901)=0,"N",IF(LEN($AA901)&gt;1,"Error -- Availability entered in an incorrect format",IF($AA901='Control Panel'!$F$36,$AA901,IF($AA901='Control Panel'!$F$37,$AA901,IF($AA901='Control Panel'!$F$38,$AA901,IF($AA901='Control Panel'!$F$39,$AA901,IF($AA901='Control Panel'!$F$40,$AA901,IF($AA901='Control Panel'!$F$41,$AA901,"Error -- Availability entered in an incorrect format"))))))))</f>
        <v>N</v>
      </c>
    </row>
    <row r="902" spans="1:28" s="15" customFormat="1" x14ac:dyDescent="0.25">
      <c r="A902" s="7">
        <v>890</v>
      </c>
      <c r="B902" s="6"/>
      <c r="C902" s="12"/>
      <c r="D902" s="8"/>
      <c r="E902" s="12"/>
      <c r="F902" s="216" t="str">
        <f t="shared" si="26"/>
        <v>N/A</v>
      </c>
      <c r="G902" s="6"/>
      <c r="AA902" s="15" t="str">
        <f t="shared" si="27"/>
        <v/>
      </c>
      <c r="AB902" s="15" t="str">
        <f>IF(LEN($AA902)=0,"N",IF(LEN($AA902)&gt;1,"Error -- Availability entered in an incorrect format",IF($AA902='Control Panel'!$F$36,$AA902,IF($AA902='Control Panel'!$F$37,$AA902,IF($AA902='Control Panel'!$F$38,$AA902,IF($AA902='Control Panel'!$F$39,$AA902,IF($AA902='Control Panel'!$F$40,$AA902,IF($AA902='Control Panel'!$F$41,$AA902,"Error -- Availability entered in an incorrect format"))))))))</f>
        <v>N</v>
      </c>
    </row>
    <row r="903" spans="1:28" s="15" customFormat="1" x14ac:dyDescent="0.25">
      <c r="A903" s="7">
        <v>891</v>
      </c>
      <c r="B903" s="6"/>
      <c r="C903" s="12"/>
      <c r="D903" s="8"/>
      <c r="E903" s="12"/>
      <c r="F903" s="216" t="str">
        <f t="shared" si="26"/>
        <v>N/A</v>
      </c>
      <c r="G903" s="6"/>
      <c r="AA903" s="15" t="str">
        <f t="shared" si="27"/>
        <v/>
      </c>
      <c r="AB903" s="15" t="str">
        <f>IF(LEN($AA903)=0,"N",IF(LEN($AA903)&gt;1,"Error -- Availability entered in an incorrect format",IF($AA903='Control Panel'!$F$36,$AA903,IF($AA903='Control Panel'!$F$37,$AA903,IF($AA903='Control Panel'!$F$38,$AA903,IF($AA903='Control Panel'!$F$39,$AA903,IF($AA903='Control Panel'!$F$40,$AA903,IF($AA903='Control Panel'!$F$41,$AA903,"Error -- Availability entered in an incorrect format"))))))))</f>
        <v>N</v>
      </c>
    </row>
    <row r="904" spans="1:28" s="15" customFormat="1" x14ac:dyDescent="0.25">
      <c r="A904" s="7">
        <v>892</v>
      </c>
      <c r="B904" s="6"/>
      <c r="C904" s="12"/>
      <c r="D904" s="8"/>
      <c r="E904" s="12"/>
      <c r="F904" s="216" t="str">
        <f t="shared" si="26"/>
        <v>N/A</v>
      </c>
      <c r="G904" s="6"/>
      <c r="AA904" s="15" t="str">
        <f t="shared" si="27"/>
        <v/>
      </c>
      <c r="AB904" s="15" t="str">
        <f>IF(LEN($AA904)=0,"N",IF(LEN($AA904)&gt;1,"Error -- Availability entered in an incorrect format",IF($AA904='Control Panel'!$F$36,$AA904,IF($AA904='Control Panel'!$F$37,$AA904,IF($AA904='Control Panel'!$F$38,$AA904,IF($AA904='Control Panel'!$F$39,$AA904,IF($AA904='Control Panel'!$F$40,$AA904,IF($AA904='Control Panel'!$F$41,$AA904,"Error -- Availability entered in an incorrect format"))))))))</f>
        <v>N</v>
      </c>
    </row>
    <row r="905" spans="1:28" s="15" customFormat="1" x14ac:dyDescent="0.25">
      <c r="A905" s="7">
        <v>893</v>
      </c>
      <c r="B905" s="6"/>
      <c r="C905" s="12"/>
      <c r="D905" s="8"/>
      <c r="E905" s="12"/>
      <c r="F905" s="216" t="str">
        <f t="shared" si="26"/>
        <v>N/A</v>
      </c>
      <c r="G905" s="6"/>
      <c r="AA905" s="15" t="str">
        <f t="shared" si="27"/>
        <v/>
      </c>
      <c r="AB905" s="15" t="str">
        <f>IF(LEN($AA905)=0,"N",IF(LEN($AA905)&gt;1,"Error -- Availability entered in an incorrect format",IF($AA905='Control Panel'!$F$36,$AA905,IF($AA905='Control Panel'!$F$37,$AA905,IF($AA905='Control Panel'!$F$38,$AA905,IF($AA905='Control Panel'!$F$39,$AA905,IF($AA905='Control Panel'!$F$40,$AA905,IF($AA905='Control Panel'!$F$41,$AA905,"Error -- Availability entered in an incorrect format"))))))))</f>
        <v>N</v>
      </c>
    </row>
    <row r="906" spans="1:28" s="15" customFormat="1" x14ac:dyDescent="0.25">
      <c r="A906" s="7">
        <v>894</v>
      </c>
      <c r="B906" s="6"/>
      <c r="C906" s="12"/>
      <c r="D906" s="8"/>
      <c r="E906" s="12"/>
      <c r="F906" s="216" t="str">
        <f t="shared" si="26"/>
        <v>N/A</v>
      </c>
      <c r="G906" s="6"/>
      <c r="AA906" s="15" t="str">
        <f t="shared" si="27"/>
        <v/>
      </c>
      <c r="AB906" s="15" t="str">
        <f>IF(LEN($AA906)=0,"N",IF(LEN($AA906)&gt;1,"Error -- Availability entered in an incorrect format",IF($AA906='Control Panel'!$F$36,$AA906,IF($AA906='Control Panel'!$F$37,$AA906,IF($AA906='Control Panel'!$F$38,$AA906,IF($AA906='Control Panel'!$F$39,$AA906,IF($AA906='Control Panel'!$F$40,$AA906,IF($AA906='Control Panel'!$F$41,$AA906,"Error -- Availability entered in an incorrect format"))))))))</f>
        <v>N</v>
      </c>
    </row>
    <row r="907" spans="1:28" s="15" customFormat="1" x14ac:dyDescent="0.25">
      <c r="A907" s="7">
        <v>895</v>
      </c>
      <c r="B907" s="6"/>
      <c r="C907" s="12"/>
      <c r="D907" s="8"/>
      <c r="E907" s="12"/>
      <c r="F907" s="216" t="str">
        <f t="shared" si="26"/>
        <v>N/A</v>
      </c>
      <c r="G907" s="6"/>
      <c r="AA907" s="15" t="str">
        <f t="shared" si="27"/>
        <v/>
      </c>
      <c r="AB907" s="15" t="str">
        <f>IF(LEN($AA907)=0,"N",IF(LEN($AA907)&gt;1,"Error -- Availability entered in an incorrect format",IF($AA907='Control Panel'!$F$36,$AA907,IF($AA907='Control Panel'!$F$37,$AA907,IF($AA907='Control Panel'!$F$38,$AA907,IF($AA907='Control Panel'!$F$39,$AA907,IF($AA907='Control Panel'!$F$40,$AA907,IF($AA907='Control Panel'!$F$41,$AA907,"Error -- Availability entered in an incorrect format"))))))))</f>
        <v>N</v>
      </c>
    </row>
    <row r="908" spans="1:28" s="15" customFormat="1" x14ac:dyDescent="0.25">
      <c r="A908" s="7">
        <v>896</v>
      </c>
      <c r="B908" s="6"/>
      <c r="C908" s="12"/>
      <c r="D908" s="8"/>
      <c r="E908" s="12"/>
      <c r="F908" s="216" t="str">
        <f t="shared" si="26"/>
        <v>N/A</v>
      </c>
      <c r="G908" s="6"/>
      <c r="AA908" s="15" t="str">
        <f t="shared" si="27"/>
        <v/>
      </c>
      <c r="AB908" s="15" t="str">
        <f>IF(LEN($AA908)=0,"N",IF(LEN($AA908)&gt;1,"Error -- Availability entered in an incorrect format",IF($AA908='Control Panel'!$F$36,$AA908,IF($AA908='Control Panel'!$F$37,$AA908,IF($AA908='Control Panel'!$F$38,$AA908,IF($AA908='Control Panel'!$F$39,$AA908,IF($AA908='Control Panel'!$F$40,$AA908,IF($AA908='Control Panel'!$F$41,$AA908,"Error -- Availability entered in an incorrect format"))))))))</f>
        <v>N</v>
      </c>
    </row>
    <row r="909" spans="1:28" s="15" customFormat="1" x14ac:dyDescent="0.25">
      <c r="A909" s="7">
        <v>897</v>
      </c>
      <c r="B909" s="6"/>
      <c r="C909" s="12"/>
      <c r="D909" s="8"/>
      <c r="E909" s="12"/>
      <c r="F909" s="216" t="str">
        <f t="shared" si="26"/>
        <v>N/A</v>
      </c>
      <c r="G909" s="6"/>
      <c r="AA909" s="15" t="str">
        <f t="shared" si="27"/>
        <v/>
      </c>
      <c r="AB909" s="15" t="str">
        <f>IF(LEN($AA909)=0,"N",IF(LEN($AA909)&gt;1,"Error -- Availability entered in an incorrect format",IF($AA909='Control Panel'!$F$36,$AA909,IF($AA909='Control Panel'!$F$37,$AA909,IF($AA909='Control Panel'!$F$38,$AA909,IF($AA909='Control Panel'!$F$39,$AA909,IF($AA909='Control Panel'!$F$40,$AA909,IF($AA909='Control Panel'!$F$41,$AA909,"Error -- Availability entered in an incorrect format"))))))))</f>
        <v>N</v>
      </c>
    </row>
    <row r="910" spans="1:28" s="15" customFormat="1" x14ac:dyDescent="0.25">
      <c r="A910" s="7">
        <v>898</v>
      </c>
      <c r="B910" s="6"/>
      <c r="C910" s="12"/>
      <c r="D910" s="8"/>
      <c r="E910" s="12"/>
      <c r="F910" s="216" t="str">
        <f t="shared" ref="F910:F973" si="28">IF($D$10=$A$9,"N/A",$D$10)</f>
        <v>N/A</v>
      </c>
      <c r="G910" s="6"/>
      <c r="AA910" s="15" t="str">
        <f t="shared" ref="AA910:AA973" si="29">TRIM($D910)</f>
        <v/>
      </c>
      <c r="AB910" s="15" t="str">
        <f>IF(LEN($AA910)=0,"N",IF(LEN($AA910)&gt;1,"Error -- Availability entered in an incorrect format",IF($AA910='Control Panel'!$F$36,$AA910,IF($AA910='Control Panel'!$F$37,$AA910,IF($AA910='Control Panel'!$F$38,$AA910,IF($AA910='Control Panel'!$F$39,$AA910,IF($AA910='Control Panel'!$F$40,$AA910,IF($AA910='Control Panel'!$F$41,$AA910,"Error -- Availability entered in an incorrect format"))))))))</f>
        <v>N</v>
      </c>
    </row>
    <row r="911" spans="1:28" s="15" customFormat="1" x14ac:dyDescent="0.25">
      <c r="A911" s="7">
        <v>899</v>
      </c>
      <c r="B911" s="6"/>
      <c r="C911" s="12"/>
      <c r="D911" s="8"/>
      <c r="E911" s="12"/>
      <c r="F911" s="216" t="str">
        <f t="shared" si="28"/>
        <v>N/A</v>
      </c>
      <c r="G911" s="6"/>
      <c r="AA911" s="15" t="str">
        <f t="shared" si="29"/>
        <v/>
      </c>
      <c r="AB911" s="15" t="str">
        <f>IF(LEN($AA911)=0,"N",IF(LEN($AA911)&gt;1,"Error -- Availability entered in an incorrect format",IF($AA911='Control Panel'!$F$36,$AA911,IF($AA911='Control Panel'!$F$37,$AA911,IF($AA911='Control Panel'!$F$38,$AA911,IF($AA911='Control Panel'!$F$39,$AA911,IF($AA911='Control Panel'!$F$40,$AA911,IF($AA911='Control Panel'!$F$41,$AA911,"Error -- Availability entered in an incorrect format"))))))))</f>
        <v>N</v>
      </c>
    </row>
    <row r="912" spans="1:28" s="15" customFormat="1" x14ac:dyDescent="0.25">
      <c r="A912" s="7">
        <v>900</v>
      </c>
      <c r="B912" s="6"/>
      <c r="C912" s="12"/>
      <c r="D912" s="8"/>
      <c r="E912" s="12"/>
      <c r="F912" s="216" t="str">
        <f t="shared" si="28"/>
        <v>N/A</v>
      </c>
      <c r="G912" s="6"/>
      <c r="AA912" s="15" t="str">
        <f t="shared" si="29"/>
        <v/>
      </c>
      <c r="AB912" s="15" t="str">
        <f>IF(LEN($AA912)=0,"N",IF(LEN($AA912)&gt;1,"Error -- Availability entered in an incorrect format",IF($AA912='Control Panel'!$F$36,$AA912,IF($AA912='Control Panel'!$F$37,$AA912,IF($AA912='Control Panel'!$F$38,$AA912,IF($AA912='Control Panel'!$F$39,$AA912,IF($AA912='Control Panel'!$F$40,$AA912,IF($AA912='Control Panel'!$F$41,$AA912,"Error -- Availability entered in an incorrect format"))))))))</f>
        <v>N</v>
      </c>
    </row>
    <row r="913" spans="1:28" s="15" customFormat="1" x14ac:dyDescent="0.25">
      <c r="A913" s="7">
        <v>901</v>
      </c>
      <c r="B913" s="6"/>
      <c r="C913" s="12"/>
      <c r="D913" s="8"/>
      <c r="E913" s="12"/>
      <c r="F913" s="216" t="str">
        <f t="shared" si="28"/>
        <v>N/A</v>
      </c>
      <c r="G913" s="6"/>
      <c r="AA913" s="15" t="str">
        <f t="shared" si="29"/>
        <v/>
      </c>
      <c r="AB913" s="15" t="str">
        <f>IF(LEN($AA913)=0,"N",IF(LEN($AA913)&gt;1,"Error -- Availability entered in an incorrect format",IF($AA913='Control Panel'!$F$36,$AA913,IF($AA913='Control Panel'!$F$37,$AA913,IF($AA913='Control Panel'!$F$38,$AA913,IF($AA913='Control Panel'!$F$39,$AA913,IF($AA913='Control Panel'!$F$40,$AA913,IF($AA913='Control Panel'!$F$41,$AA913,"Error -- Availability entered in an incorrect format"))))))))</f>
        <v>N</v>
      </c>
    </row>
    <row r="914" spans="1:28" s="15" customFormat="1" x14ac:dyDescent="0.25">
      <c r="A914" s="7">
        <v>902</v>
      </c>
      <c r="B914" s="6"/>
      <c r="C914" s="12"/>
      <c r="D914" s="8"/>
      <c r="E914" s="12"/>
      <c r="F914" s="216" t="str">
        <f t="shared" si="28"/>
        <v>N/A</v>
      </c>
      <c r="G914" s="6"/>
      <c r="AA914" s="15" t="str">
        <f t="shared" si="29"/>
        <v/>
      </c>
      <c r="AB914" s="15" t="str">
        <f>IF(LEN($AA914)=0,"N",IF(LEN($AA914)&gt;1,"Error -- Availability entered in an incorrect format",IF($AA914='Control Panel'!$F$36,$AA914,IF($AA914='Control Panel'!$F$37,$AA914,IF($AA914='Control Panel'!$F$38,$AA914,IF($AA914='Control Panel'!$F$39,$AA914,IF($AA914='Control Panel'!$F$40,$AA914,IF($AA914='Control Panel'!$F$41,$AA914,"Error -- Availability entered in an incorrect format"))))))))</f>
        <v>N</v>
      </c>
    </row>
    <row r="915" spans="1:28" s="15" customFormat="1" x14ac:dyDescent="0.25">
      <c r="A915" s="7">
        <v>903</v>
      </c>
      <c r="B915" s="6"/>
      <c r="C915" s="12"/>
      <c r="D915" s="8"/>
      <c r="E915" s="12"/>
      <c r="F915" s="216" t="str">
        <f t="shared" si="28"/>
        <v>N/A</v>
      </c>
      <c r="G915" s="6"/>
      <c r="AA915" s="15" t="str">
        <f t="shared" si="29"/>
        <v/>
      </c>
      <c r="AB915" s="15" t="str">
        <f>IF(LEN($AA915)=0,"N",IF(LEN($AA915)&gt;1,"Error -- Availability entered in an incorrect format",IF($AA915='Control Panel'!$F$36,$AA915,IF($AA915='Control Panel'!$F$37,$AA915,IF($AA915='Control Panel'!$F$38,$AA915,IF($AA915='Control Panel'!$F$39,$AA915,IF($AA915='Control Panel'!$F$40,$AA915,IF($AA915='Control Panel'!$F$41,$AA915,"Error -- Availability entered in an incorrect format"))))))))</f>
        <v>N</v>
      </c>
    </row>
    <row r="916" spans="1:28" s="15" customFormat="1" x14ac:dyDescent="0.25">
      <c r="A916" s="7">
        <v>904</v>
      </c>
      <c r="B916" s="6"/>
      <c r="C916" s="12"/>
      <c r="D916" s="8"/>
      <c r="E916" s="12"/>
      <c r="F916" s="216" t="str">
        <f t="shared" si="28"/>
        <v>N/A</v>
      </c>
      <c r="G916" s="6"/>
      <c r="AA916" s="15" t="str">
        <f t="shared" si="29"/>
        <v/>
      </c>
      <c r="AB916" s="15" t="str">
        <f>IF(LEN($AA916)=0,"N",IF(LEN($AA916)&gt;1,"Error -- Availability entered in an incorrect format",IF($AA916='Control Panel'!$F$36,$AA916,IF($AA916='Control Panel'!$F$37,$AA916,IF($AA916='Control Panel'!$F$38,$AA916,IF($AA916='Control Panel'!$F$39,$AA916,IF($AA916='Control Panel'!$F$40,$AA916,IF($AA916='Control Panel'!$F$41,$AA916,"Error -- Availability entered in an incorrect format"))))))))</f>
        <v>N</v>
      </c>
    </row>
    <row r="917" spans="1:28" s="15" customFormat="1" x14ac:dyDescent="0.25">
      <c r="A917" s="7">
        <v>905</v>
      </c>
      <c r="B917" s="6"/>
      <c r="C917" s="12"/>
      <c r="D917" s="8"/>
      <c r="E917" s="12"/>
      <c r="F917" s="216" t="str">
        <f t="shared" si="28"/>
        <v>N/A</v>
      </c>
      <c r="G917" s="6"/>
      <c r="AA917" s="15" t="str">
        <f t="shared" si="29"/>
        <v/>
      </c>
      <c r="AB917" s="15" t="str">
        <f>IF(LEN($AA917)=0,"N",IF(LEN($AA917)&gt;1,"Error -- Availability entered in an incorrect format",IF($AA917='Control Panel'!$F$36,$AA917,IF($AA917='Control Panel'!$F$37,$AA917,IF($AA917='Control Panel'!$F$38,$AA917,IF($AA917='Control Panel'!$F$39,$AA917,IF($AA917='Control Panel'!$F$40,$AA917,IF($AA917='Control Panel'!$F$41,$AA917,"Error -- Availability entered in an incorrect format"))))))))</f>
        <v>N</v>
      </c>
    </row>
    <row r="918" spans="1:28" s="15" customFormat="1" x14ac:dyDescent="0.25">
      <c r="A918" s="7">
        <v>906</v>
      </c>
      <c r="B918" s="6"/>
      <c r="C918" s="12"/>
      <c r="D918" s="8"/>
      <c r="E918" s="12"/>
      <c r="F918" s="216" t="str">
        <f t="shared" si="28"/>
        <v>N/A</v>
      </c>
      <c r="G918" s="6"/>
      <c r="AA918" s="15" t="str">
        <f t="shared" si="29"/>
        <v/>
      </c>
      <c r="AB918" s="15" t="str">
        <f>IF(LEN($AA918)=0,"N",IF(LEN($AA918)&gt;1,"Error -- Availability entered in an incorrect format",IF($AA918='Control Panel'!$F$36,$AA918,IF($AA918='Control Panel'!$F$37,$AA918,IF($AA918='Control Panel'!$F$38,$AA918,IF($AA918='Control Panel'!$F$39,$AA918,IF($AA918='Control Panel'!$F$40,$AA918,IF($AA918='Control Panel'!$F$41,$AA918,"Error -- Availability entered in an incorrect format"))))))))</f>
        <v>N</v>
      </c>
    </row>
    <row r="919" spans="1:28" s="15" customFormat="1" x14ac:dyDescent="0.25">
      <c r="A919" s="7">
        <v>907</v>
      </c>
      <c r="B919" s="6"/>
      <c r="C919" s="12"/>
      <c r="D919" s="8"/>
      <c r="E919" s="12"/>
      <c r="F919" s="216" t="str">
        <f t="shared" si="28"/>
        <v>N/A</v>
      </c>
      <c r="G919" s="6"/>
      <c r="AA919" s="15" t="str">
        <f t="shared" si="29"/>
        <v/>
      </c>
      <c r="AB919" s="15" t="str">
        <f>IF(LEN($AA919)=0,"N",IF(LEN($AA919)&gt;1,"Error -- Availability entered in an incorrect format",IF($AA919='Control Panel'!$F$36,$AA919,IF($AA919='Control Panel'!$F$37,$AA919,IF($AA919='Control Panel'!$F$38,$AA919,IF($AA919='Control Panel'!$F$39,$AA919,IF($AA919='Control Panel'!$F$40,$AA919,IF($AA919='Control Panel'!$F$41,$AA919,"Error -- Availability entered in an incorrect format"))))))))</f>
        <v>N</v>
      </c>
    </row>
    <row r="920" spans="1:28" s="15" customFormat="1" x14ac:dyDescent="0.25">
      <c r="A920" s="7">
        <v>908</v>
      </c>
      <c r="B920" s="6"/>
      <c r="C920" s="12"/>
      <c r="D920" s="8"/>
      <c r="E920" s="12"/>
      <c r="F920" s="216" t="str">
        <f t="shared" si="28"/>
        <v>N/A</v>
      </c>
      <c r="G920" s="6"/>
      <c r="AA920" s="15" t="str">
        <f t="shared" si="29"/>
        <v/>
      </c>
      <c r="AB920" s="15" t="str">
        <f>IF(LEN($AA920)=0,"N",IF(LEN($AA920)&gt;1,"Error -- Availability entered in an incorrect format",IF($AA920='Control Panel'!$F$36,$AA920,IF($AA920='Control Panel'!$F$37,$AA920,IF($AA920='Control Panel'!$F$38,$AA920,IF($AA920='Control Panel'!$F$39,$AA920,IF($AA920='Control Panel'!$F$40,$AA920,IF($AA920='Control Panel'!$F$41,$AA920,"Error -- Availability entered in an incorrect format"))))))))</f>
        <v>N</v>
      </c>
    </row>
    <row r="921" spans="1:28" s="15" customFormat="1" x14ac:dyDescent="0.25">
      <c r="A921" s="7">
        <v>909</v>
      </c>
      <c r="B921" s="6"/>
      <c r="C921" s="12"/>
      <c r="D921" s="8"/>
      <c r="E921" s="12"/>
      <c r="F921" s="216" t="str">
        <f t="shared" si="28"/>
        <v>N/A</v>
      </c>
      <c r="G921" s="6"/>
      <c r="AA921" s="15" t="str">
        <f t="shared" si="29"/>
        <v/>
      </c>
      <c r="AB921" s="15" t="str">
        <f>IF(LEN($AA921)=0,"N",IF(LEN($AA921)&gt;1,"Error -- Availability entered in an incorrect format",IF($AA921='Control Panel'!$F$36,$AA921,IF($AA921='Control Panel'!$F$37,$AA921,IF($AA921='Control Panel'!$F$38,$AA921,IF($AA921='Control Panel'!$F$39,$AA921,IF($AA921='Control Panel'!$F$40,$AA921,IF($AA921='Control Panel'!$F$41,$AA921,"Error -- Availability entered in an incorrect format"))))))))</f>
        <v>N</v>
      </c>
    </row>
    <row r="922" spans="1:28" s="15" customFormat="1" x14ac:dyDescent="0.25">
      <c r="A922" s="7">
        <v>910</v>
      </c>
      <c r="B922" s="6"/>
      <c r="C922" s="12"/>
      <c r="D922" s="8"/>
      <c r="E922" s="12"/>
      <c r="F922" s="216" t="str">
        <f t="shared" si="28"/>
        <v>N/A</v>
      </c>
      <c r="G922" s="6"/>
      <c r="AA922" s="15" t="str">
        <f t="shared" si="29"/>
        <v/>
      </c>
      <c r="AB922" s="15" t="str">
        <f>IF(LEN($AA922)=0,"N",IF(LEN($AA922)&gt;1,"Error -- Availability entered in an incorrect format",IF($AA922='Control Panel'!$F$36,$AA922,IF($AA922='Control Panel'!$F$37,$AA922,IF($AA922='Control Panel'!$F$38,$AA922,IF($AA922='Control Panel'!$F$39,$AA922,IF($AA922='Control Panel'!$F$40,$AA922,IF($AA922='Control Panel'!$F$41,$AA922,"Error -- Availability entered in an incorrect format"))))))))</f>
        <v>N</v>
      </c>
    </row>
    <row r="923" spans="1:28" s="15" customFormat="1" x14ac:dyDescent="0.25">
      <c r="A923" s="7">
        <v>911</v>
      </c>
      <c r="B923" s="6"/>
      <c r="C923" s="12"/>
      <c r="D923" s="8"/>
      <c r="E923" s="12"/>
      <c r="F923" s="216" t="str">
        <f t="shared" si="28"/>
        <v>N/A</v>
      </c>
      <c r="G923" s="6"/>
      <c r="AA923" s="15" t="str">
        <f t="shared" si="29"/>
        <v/>
      </c>
      <c r="AB923" s="15" t="str">
        <f>IF(LEN($AA923)=0,"N",IF(LEN($AA923)&gt;1,"Error -- Availability entered in an incorrect format",IF($AA923='Control Panel'!$F$36,$AA923,IF($AA923='Control Panel'!$F$37,$AA923,IF($AA923='Control Panel'!$F$38,$AA923,IF($AA923='Control Panel'!$F$39,$AA923,IF($AA923='Control Panel'!$F$40,$AA923,IF($AA923='Control Panel'!$F$41,$AA923,"Error -- Availability entered in an incorrect format"))))))))</f>
        <v>N</v>
      </c>
    </row>
    <row r="924" spans="1:28" s="15" customFormat="1" x14ac:dyDescent="0.25">
      <c r="A924" s="7">
        <v>912</v>
      </c>
      <c r="B924" s="6"/>
      <c r="C924" s="12"/>
      <c r="D924" s="8"/>
      <c r="E924" s="12"/>
      <c r="F924" s="216" t="str">
        <f t="shared" si="28"/>
        <v>N/A</v>
      </c>
      <c r="G924" s="6"/>
      <c r="AA924" s="15" t="str">
        <f t="shared" si="29"/>
        <v/>
      </c>
      <c r="AB924" s="15" t="str">
        <f>IF(LEN($AA924)=0,"N",IF(LEN($AA924)&gt;1,"Error -- Availability entered in an incorrect format",IF($AA924='Control Panel'!$F$36,$AA924,IF($AA924='Control Panel'!$F$37,$AA924,IF($AA924='Control Panel'!$F$38,$AA924,IF($AA924='Control Panel'!$F$39,$AA924,IF($AA924='Control Panel'!$F$40,$AA924,IF($AA924='Control Panel'!$F$41,$AA924,"Error -- Availability entered in an incorrect format"))))))))</f>
        <v>N</v>
      </c>
    </row>
    <row r="925" spans="1:28" s="15" customFormat="1" x14ac:dyDescent="0.25">
      <c r="A925" s="7">
        <v>913</v>
      </c>
      <c r="B925" s="6"/>
      <c r="C925" s="12"/>
      <c r="D925" s="8"/>
      <c r="E925" s="12"/>
      <c r="F925" s="216" t="str">
        <f t="shared" si="28"/>
        <v>N/A</v>
      </c>
      <c r="G925" s="6"/>
      <c r="AA925" s="15" t="str">
        <f t="shared" si="29"/>
        <v/>
      </c>
      <c r="AB925" s="15" t="str">
        <f>IF(LEN($AA925)=0,"N",IF(LEN($AA925)&gt;1,"Error -- Availability entered in an incorrect format",IF($AA925='Control Panel'!$F$36,$AA925,IF($AA925='Control Panel'!$F$37,$AA925,IF($AA925='Control Panel'!$F$38,$AA925,IF($AA925='Control Panel'!$F$39,$AA925,IF($AA925='Control Panel'!$F$40,$AA925,IF($AA925='Control Panel'!$F$41,$AA925,"Error -- Availability entered in an incorrect format"))))))))</f>
        <v>N</v>
      </c>
    </row>
    <row r="926" spans="1:28" s="15" customFormat="1" x14ac:dyDescent="0.25">
      <c r="A926" s="7">
        <v>914</v>
      </c>
      <c r="B926" s="6"/>
      <c r="C926" s="12"/>
      <c r="D926" s="8"/>
      <c r="E926" s="12"/>
      <c r="F926" s="216" t="str">
        <f t="shared" si="28"/>
        <v>N/A</v>
      </c>
      <c r="G926" s="6"/>
      <c r="AA926" s="15" t="str">
        <f t="shared" si="29"/>
        <v/>
      </c>
      <c r="AB926" s="15" t="str">
        <f>IF(LEN($AA926)=0,"N",IF(LEN($AA926)&gt;1,"Error -- Availability entered in an incorrect format",IF($AA926='Control Panel'!$F$36,$AA926,IF($AA926='Control Panel'!$F$37,$AA926,IF($AA926='Control Panel'!$F$38,$AA926,IF($AA926='Control Panel'!$F$39,$AA926,IF($AA926='Control Panel'!$F$40,$AA926,IF($AA926='Control Panel'!$F$41,$AA926,"Error -- Availability entered in an incorrect format"))))))))</f>
        <v>N</v>
      </c>
    </row>
    <row r="927" spans="1:28" s="15" customFormat="1" x14ac:dyDescent="0.25">
      <c r="A927" s="7">
        <v>915</v>
      </c>
      <c r="B927" s="6"/>
      <c r="C927" s="12"/>
      <c r="D927" s="8"/>
      <c r="E927" s="12"/>
      <c r="F927" s="216" t="str">
        <f t="shared" si="28"/>
        <v>N/A</v>
      </c>
      <c r="G927" s="6"/>
      <c r="AA927" s="15" t="str">
        <f t="shared" si="29"/>
        <v/>
      </c>
      <c r="AB927" s="15" t="str">
        <f>IF(LEN($AA927)=0,"N",IF(LEN($AA927)&gt;1,"Error -- Availability entered in an incorrect format",IF($AA927='Control Panel'!$F$36,$AA927,IF($AA927='Control Panel'!$F$37,$AA927,IF($AA927='Control Panel'!$F$38,$AA927,IF($AA927='Control Panel'!$F$39,$AA927,IF($AA927='Control Panel'!$F$40,$AA927,IF($AA927='Control Panel'!$F$41,$AA927,"Error -- Availability entered in an incorrect format"))))))))</f>
        <v>N</v>
      </c>
    </row>
    <row r="928" spans="1:28" s="15" customFormat="1" x14ac:dyDescent="0.25">
      <c r="A928" s="7">
        <v>916</v>
      </c>
      <c r="B928" s="6"/>
      <c r="C928" s="12"/>
      <c r="D928" s="8"/>
      <c r="E928" s="12"/>
      <c r="F928" s="216" t="str">
        <f t="shared" si="28"/>
        <v>N/A</v>
      </c>
      <c r="G928" s="6"/>
      <c r="AA928" s="15" t="str">
        <f t="shared" si="29"/>
        <v/>
      </c>
      <c r="AB928" s="15" t="str">
        <f>IF(LEN($AA928)=0,"N",IF(LEN($AA928)&gt;1,"Error -- Availability entered in an incorrect format",IF($AA928='Control Panel'!$F$36,$AA928,IF($AA928='Control Panel'!$F$37,$AA928,IF($AA928='Control Panel'!$F$38,$AA928,IF($AA928='Control Panel'!$F$39,$AA928,IF($AA928='Control Panel'!$F$40,$AA928,IF($AA928='Control Panel'!$F$41,$AA928,"Error -- Availability entered in an incorrect format"))))))))</f>
        <v>N</v>
      </c>
    </row>
    <row r="929" spans="1:28" s="15" customFormat="1" x14ac:dyDescent="0.25">
      <c r="A929" s="7">
        <v>917</v>
      </c>
      <c r="B929" s="6"/>
      <c r="C929" s="12"/>
      <c r="D929" s="8"/>
      <c r="E929" s="12"/>
      <c r="F929" s="216" t="str">
        <f t="shared" si="28"/>
        <v>N/A</v>
      </c>
      <c r="G929" s="6"/>
      <c r="AA929" s="15" t="str">
        <f t="shared" si="29"/>
        <v/>
      </c>
      <c r="AB929" s="15" t="str">
        <f>IF(LEN($AA929)=0,"N",IF(LEN($AA929)&gt;1,"Error -- Availability entered in an incorrect format",IF($AA929='Control Panel'!$F$36,$AA929,IF($AA929='Control Panel'!$F$37,$AA929,IF($AA929='Control Panel'!$F$38,$AA929,IF($AA929='Control Panel'!$F$39,$AA929,IF($AA929='Control Panel'!$F$40,$AA929,IF($AA929='Control Panel'!$F$41,$AA929,"Error -- Availability entered in an incorrect format"))))))))</f>
        <v>N</v>
      </c>
    </row>
    <row r="930" spans="1:28" s="15" customFormat="1" x14ac:dyDescent="0.25">
      <c r="A930" s="7">
        <v>918</v>
      </c>
      <c r="B930" s="6"/>
      <c r="C930" s="12"/>
      <c r="D930" s="8"/>
      <c r="E930" s="12"/>
      <c r="F930" s="216" t="str">
        <f t="shared" si="28"/>
        <v>N/A</v>
      </c>
      <c r="G930" s="6"/>
      <c r="AA930" s="15" t="str">
        <f t="shared" si="29"/>
        <v/>
      </c>
      <c r="AB930" s="15" t="str">
        <f>IF(LEN($AA930)=0,"N",IF(LEN($AA930)&gt;1,"Error -- Availability entered in an incorrect format",IF($AA930='Control Panel'!$F$36,$AA930,IF($AA930='Control Panel'!$F$37,$AA930,IF($AA930='Control Panel'!$F$38,$AA930,IF($AA930='Control Panel'!$F$39,$AA930,IF($AA930='Control Panel'!$F$40,$AA930,IF($AA930='Control Panel'!$F$41,$AA930,"Error -- Availability entered in an incorrect format"))))))))</f>
        <v>N</v>
      </c>
    </row>
    <row r="931" spans="1:28" s="15" customFormat="1" x14ac:dyDescent="0.25">
      <c r="A931" s="7">
        <v>919</v>
      </c>
      <c r="B931" s="6"/>
      <c r="C931" s="12"/>
      <c r="D931" s="8"/>
      <c r="E931" s="12"/>
      <c r="F931" s="216" t="str">
        <f t="shared" si="28"/>
        <v>N/A</v>
      </c>
      <c r="G931" s="6"/>
      <c r="AA931" s="15" t="str">
        <f t="shared" si="29"/>
        <v/>
      </c>
      <c r="AB931" s="15" t="str">
        <f>IF(LEN($AA931)=0,"N",IF(LEN($AA931)&gt;1,"Error -- Availability entered in an incorrect format",IF($AA931='Control Panel'!$F$36,$AA931,IF($AA931='Control Panel'!$F$37,$AA931,IF($AA931='Control Panel'!$F$38,$AA931,IF($AA931='Control Panel'!$F$39,$AA931,IF($AA931='Control Panel'!$F$40,$AA931,IF($AA931='Control Panel'!$F$41,$AA931,"Error -- Availability entered in an incorrect format"))))))))</f>
        <v>N</v>
      </c>
    </row>
    <row r="932" spans="1:28" s="15" customFormat="1" x14ac:dyDescent="0.25">
      <c r="A932" s="7">
        <v>920</v>
      </c>
      <c r="B932" s="6"/>
      <c r="C932" s="12"/>
      <c r="D932" s="8"/>
      <c r="E932" s="12"/>
      <c r="F932" s="216" t="str">
        <f t="shared" si="28"/>
        <v>N/A</v>
      </c>
      <c r="G932" s="6"/>
      <c r="AA932" s="15" t="str">
        <f t="shared" si="29"/>
        <v/>
      </c>
      <c r="AB932" s="15" t="str">
        <f>IF(LEN($AA932)=0,"N",IF(LEN($AA932)&gt;1,"Error -- Availability entered in an incorrect format",IF($AA932='Control Panel'!$F$36,$AA932,IF($AA932='Control Panel'!$F$37,$AA932,IF($AA932='Control Panel'!$F$38,$AA932,IF($AA932='Control Panel'!$F$39,$AA932,IF($AA932='Control Panel'!$F$40,$AA932,IF($AA932='Control Panel'!$F$41,$AA932,"Error -- Availability entered in an incorrect format"))))))))</f>
        <v>N</v>
      </c>
    </row>
    <row r="933" spans="1:28" s="15" customFormat="1" x14ac:dyDescent="0.25">
      <c r="A933" s="7">
        <v>921</v>
      </c>
      <c r="B933" s="6"/>
      <c r="C933" s="12"/>
      <c r="D933" s="8"/>
      <c r="E933" s="12"/>
      <c r="F933" s="216" t="str">
        <f t="shared" si="28"/>
        <v>N/A</v>
      </c>
      <c r="G933" s="6"/>
      <c r="AA933" s="15" t="str">
        <f t="shared" si="29"/>
        <v/>
      </c>
      <c r="AB933" s="15" t="str">
        <f>IF(LEN($AA933)=0,"N",IF(LEN($AA933)&gt;1,"Error -- Availability entered in an incorrect format",IF($AA933='Control Panel'!$F$36,$AA933,IF($AA933='Control Panel'!$F$37,$AA933,IF($AA933='Control Panel'!$F$38,$AA933,IF($AA933='Control Panel'!$F$39,$AA933,IF($AA933='Control Panel'!$F$40,$AA933,IF($AA933='Control Panel'!$F$41,$AA933,"Error -- Availability entered in an incorrect format"))))))))</f>
        <v>N</v>
      </c>
    </row>
    <row r="934" spans="1:28" s="15" customFormat="1" x14ac:dyDescent="0.25">
      <c r="A934" s="7">
        <v>922</v>
      </c>
      <c r="B934" s="6"/>
      <c r="C934" s="12"/>
      <c r="D934" s="8"/>
      <c r="E934" s="12"/>
      <c r="F934" s="216" t="str">
        <f t="shared" si="28"/>
        <v>N/A</v>
      </c>
      <c r="G934" s="6"/>
      <c r="AA934" s="15" t="str">
        <f t="shared" si="29"/>
        <v/>
      </c>
      <c r="AB934" s="15" t="str">
        <f>IF(LEN($AA934)=0,"N",IF(LEN($AA934)&gt;1,"Error -- Availability entered in an incorrect format",IF($AA934='Control Panel'!$F$36,$AA934,IF($AA934='Control Panel'!$F$37,$AA934,IF($AA934='Control Panel'!$F$38,$AA934,IF($AA934='Control Panel'!$F$39,$AA934,IF($AA934='Control Panel'!$F$40,$AA934,IF($AA934='Control Panel'!$F$41,$AA934,"Error -- Availability entered in an incorrect format"))))))))</f>
        <v>N</v>
      </c>
    </row>
    <row r="935" spans="1:28" s="15" customFormat="1" x14ac:dyDescent="0.25">
      <c r="A935" s="7">
        <v>923</v>
      </c>
      <c r="B935" s="6"/>
      <c r="C935" s="12"/>
      <c r="D935" s="8"/>
      <c r="E935" s="12"/>
      <c r="F935" s="216" t="str">
        <f t="shared" si="28"/>
        <v>N/A</v>
      </c>
      <c r="G935" s="6"/>
      <c r="AA935" s="15" t="str">
        <f t="shared" si="29"/>
        <v/>
      </c>
      <c r="AB935" s="15" t="str">
        <f>IF(LEN($AA935)=0,"N",IF(LEN($AA935)&gt;1,"Error -- Availability entered in an incorrect format",IF($AA935='Control Panel'!$F$36,$AA935,IF($AA935='Control Panel'!$F$37,$AA935,IF($AA935='Control Panel'!$F$38,$AA935,IF($AA935='Control Panel'!$F$39,$AA935,IF($AA935='Control Panel'!$F$40,$AA935,IF($AA935='Control Panel'!$F$41,$AA935,"Error -- Availability entered in an incorrect format"))))))))</f>
        <v>N</v>
      </c>
    </row>
    <row r="936" spans="1:28" s="15" customFormat="1" x14ac:dyDescent="0.25">
      <c r="A936" s="7">
        <v>924</v>
      </c>
      <c r="B936" s="6"/>
      <c r="C936" s="12"/>
      <c r="D936" s="8"/>
      <c r="E936" s="12"/>
      <c r="F936" s="216" t="str">
        <f t="shared" si="28"/>
        <v>N/A</v>
      </c>
      <c r="G936" s="6"/>
      <c r="AA936" s="15" t="str">
        <f t="shared" si="29"/>
        <v/>
      </c>
      <c r="AB936" s="15" t="str">
        <f>IF(LEN($AA936)=0,"N",IF(LEN($AA936)&gt;1,"Error -- Availability entered in an incorrect format",IF($AA936='Control Panel'!$F$36,$AA936,IF($AA936='Control Panel'!$F$37,$AA936,IF($AA936='Control Panel'!$F$38,$AA936,IF($AA936='Control Panel'!$F$39,$AA936,IF($AA936='Control Panel'!$F$40,$AA936,IF($AA936='Control Panel'!$F$41,$AA936,"Error -- Availability entered in an incorrect format"))))))))</f>
        <v>N</v>
      </c>
    </row>
    <row r="937" spans="1:28" s="15" customFormat="1" x14ac:dyDescent="0.25">
      <c r="A937" s="7">
        <v>925</v>
      </c>
      <c r="B937" s="6"/>
      <c r="C937" s="12"/>
      <c r="D937" s="8"/>
      <c r="E937" s="12"/>
      <c r="F937" s="216" t="str">
        <f t="shared" si="28"/>
        <v>N/A</v>
      </c>
      <c r="G937" s="6"/>
      <c r="AA937" s="15" t="str">
        <f t="shared" si="29"/>
        <v/>
      </c>
      <c r="AB937" s="15" t="str">
        <f>IF(LEN($AA937)=0,"N",IF(LEN($AA937)&gt;1,"Error -- Availability entered in an incorrect format",IF($AA937='Control Panel'!$F$36,$AA937,IF($AA937='Control Panel'!$F$37,$AA937,IF($AA937='Control Panel'!$F$38,$AA937,IF($AA937='Control Panel'!$F$39,$AA937,IF($AA937='Control Panel'!$F$40,$AA937,IF($AA937='Control Panel'!$F$41,$AA937,"Error -- Availability entered in an incorrect format"))))))))</f>
        <v>N</v>
      </c>
    </row>
    <row r="938" spans="1:28" s="15" customFormat="1" x14ac:dyDescent="0.25">
      <c r="A938" s="7">
        <v>926</v>
      </c>
      <c r="B938" s="6"/>
      <c r="C938" s="12"/>
      <c r="D938" s="8"/>
      <c r="E938" s="12"/>
      <c r="F938" s="216" t="str">
        <f t="shared" si="28"/>
        <v>N/A</v>
      </c>
      <c r="G938" s="6"/>
      <c r="AA938" s="15" t="str">
        <f t="shared" si="29"/>
        <v/>
      </c>
      <c r="AB938" s="15" t="str">
        <f>IF(LEN($AA938)=0,"N",IF(LEN($AA938)&gt;1,"Error -- Availability entered in an incorrect format",IF($AA938='Control Panel'!$F$36,$AA938,IF($AA938='Control Panel'!$F$37,$AA938,IF($AA938='Control Panel'!$F$38,$AA938,IF($AA938='Control Panel'!$F$39,$AA938,IF($AA938='Control Panel'!$F$40,$AA938,IF($AA938='Control Panel'!$F$41,$AA938,"Error -- Availability entered in an incorrect format"))))))))</f>
        <v>N</v>
      </c>
    </row>
    <row r="939" spans="1:28" s="15" customFormat="1" x14ac:dyDescent="0.25">
      <c r="A939" s="7">
        <v>927</v>
      </c>
      <c r="B939" s="6"/>
      <c r="C939" s="12"/>
      <c r="D939" s="8"/>
      <c r="E939" s="12"/>
      <c r="F939" s="216" t="str">
        <f t="shared" si="28"/>
        <v>N/A</v>
      </c>
      <c r="G939" s="6"/>
      <c r="AA939" s="15" t="str">
        <f t="shared" si="29"/>
        <v/>
      </c>
      <c r="AB939" s="15" t="str">
        <f>IF(LEN($AA939)=0,"N",IF(LEN($AA939)&gt;1,"Error -- Availability entered in an incorrect format",IF($AA939='Control Panel'!$F$36,$AA939,IF($AA939='Control Panel'!$F$37,$AA939,IF($AA939='Control Panel'!$F$38,$AA939,IF($AA939='Control Panel'!$F$39,$AA939,IF($AA939='Control Panel'!$F$40,$AA939,IF($AA939='Control Panel'!$F$41,$AA939,"Error -- Availability entered in an incorrect format"))))))))</f>
        <v>N</v>
      </c>
    </row>
    <row r="940" spans="1:28" s="15" customFormat="1" x14ac:dyDescent="0.25">
      <c r="A940" s="7">
        <v>928</v>
      </c>
      <c r="B940" s="6"/>
      <c r="C940" s="12"/>
      <c r="D940" s="8"/>
      <c r="E940" s="12"/>
      <c r="F940" s="216" t="str">
        <f t="shared" si="28"/>
        <v>N/A</v>
      </c>
      <c r="G940" s="6"/>
      <c r="AA940" s="15" t="str">
        <f t="shared" si="29"/>
        <v/>
      </c>
      <c r="AB940" s="15" t="str">
        <f>IF(LEN($AA940)=0,"N",IF(LEN($AA940)&gt;1,"Error -- Availability entered in an incorrect format",IF($AA940='Control Panel'!$F$36,$AA940,IF($AA940='Control Panel'!$F$37,$AA940,IF($AA940='Control Panel'!$F$38,$AA940,IF($AA940='Control Panel'!$F$39,$AA940,IF($AA940='Control Panel'!$F$40,$AA940,IF($AA940='Control Panel'!$F$41,$AA940,"Error -- Availability entered in an incorrect format"))))))))</f>
        <v>N</v>
      </c>
    </row>
    <row r="941" spans="1:28" s="15" customFormat="1" x14ac:dyDescent="0.25">
      <c r="A941" s="7">
        <v>929</v>
      </c>
      <c r="B941" s="6"/>
      <c r="C941" s="12"/>
      <c r="D941" s="8"/>
      <c r="E941" s="12"/>
      <c r="F941" s="216" t="str">
        <f t="shared" si="28"/>
        <v>N/A</v>
      </c>
      <c r="G941" s="6"/>
      <c r="AA941" s="15" t="str">
        <f t="shared" si="29"/>
        <v/>
      </c>
      <c r="AB941" s="15" t="str">
        <f>IF(LEN($AA941)=0,"N",IF(LEN($AA941)&gt;1,"Error -- Availability entered in an incorrect format",IF($AA941='Control Panel'!$F$36,$AA941,IF($AA941='Control Panel'!$F$37,$AA941,IF($AA941='Control Panel'!$F$38,$AA941,IF($AA941='Control Panel'!$F$39,$AA941,IF($AA941='Control Panel'!$F$40,$AA941,IF($AA941='Control Panel'!$F$41,$AA941,"Error -- Availability entered in an incorrect format"))))))))</f>
        <v>N</v>
      </c>
    </row>
    <row r="942" spans="1:28" s="15" customFormat="1" x14ac:dyDescent="0.25">
      <c r="A942" s="7">
        <v>930</v>
      </c>
      <c r="B942" s="6"/>
      <c r="C942" s="12"/>
      <c r="D942" s="8"/>
      <c r="E942" s="12"/>
      <c r="F942" s="216" t="str">
        <f t="shared" si="28"/>
        <v>N/A</v>
      </c>
      <c r="G942" s="6"/>
      <c r="AA942" s="15" t="str">
        <f t="shared" si="29"/>
        <v/>
      </c>
      <c r="AB942" s="15" t="str">
        <f>IF(LEN($AA942)=0,"N",IF(LEN($AA942)&gt;1,"Error -- Availability entered in an incorrect format",IF($AA942='Control Panel'!$F$36,$AA942,IF($AA942='Control Panel'!$F$37,$AA942,IF($AA942='Control Panel'!$F$38,$AA942,IF($AA942='Control Panel'!$F$39,$AA942,IF($AA942='Control Panel'!$F$40,$AA942,IF($AA942='Control Panel'!$F$41,$AA942,"Error -- Availability entered in an incorrect format"))))))))</f>
        <v>N</v>
      </c>
    </row>
    <row r="943" spans="1:28" s="15" customFormat="1" x14ac:dyDescent="0.25">
      <c r="A943" s="7">
        <v>931</v>
      </c>
      <c r="B943" s="6"/>
      <c r="C943" s="12"/>
      <c r="D943" s="8"/>
      <c r="E943" s="12"/>
      <c r="F943" s="216" t="str">
        <f t="shared" si="28"/>
        <v>N/A</v>
      </c>
      <c r="G943" s="6"/>
      <c r="AA943" s="15" t="str">
        <f t="shared" si="29"/>
        <v/>
      </c>
      <c r="AB943" s="15" t="str">
        <f>IF(LEN($AA943)=0,"N",IF(LEN($AA943)&gt;1,"Error -- Availability entered in an incorrect format",IF($AA943='Control Panel'!$F$36,$AA943,IF($AA943='Control Panel'!$F$37,$AA943,IF($AA943='Control Panel'!$F$38,$AA943,IF($AA943='Control Panel'!$F$39,$AA943,IF($AA943='Control Panel'!$F$40,$AA943,IF($AA943='Control Panel'!$F$41,$AA943,"Error -- Availability entered in an incorrect format"))))))))</f>
        <v>N</v>
      </c>
    </row>
    <row r="944" spans="1:28" s="15" customFormat="1" x14ac:dyDescent="0.25">
      <c r="A944" s="7">
        <v>932</v>
      </c>
      <c r="B944" s="6"/>
      <c r="C944" s="12"/>
      <c r="D944" s="8"/>
      <c r="E944" s="12"/>
      <c r="F944" s="216" t="str">
        <f t="shared" si="28"/>
        <v>N/A</v>
      </c>
      <c r="G944" s="6"/>
      <c r="AA944" s="15" t="str">
        <f t="shared" si="29"/>
        <v/>
      </c>
      <c r="AB944" s="15" t="str">
        <f>IF(LEN($AA944)=0,"N",IF(LEN($AA944)&gt;1,"Error -- Availability entered in an incorrect format",IF($AA944='Control Panel'!$F$36,$AA944,IF($AA944='Control Panel'!$F$37,$AA944,IF($AA944='Control Panel'!$F$38,$AA944,IF($AA944='Control Panel'!$F$39,$AA944,IF($AA944='Control Panel'!$F$40,$AA944,IF($AA944='Control Panel'!$F$41,$AA944,"Error -- Availability entered in an incorrect format"))))))))</f>
        <v>N</v>
      </c>
    </row>
    <row r="945" spans="1:28" s="15" customFormat="1" x14ac:dyDescent="0.25">
      <c r="A945" s="7">
        <v>933</v>
      </c>
      <c r="B945" s="6"/>
      <c r="C945" s="12"/>
      <c r="D945" s="8"/>
      <c r="E945" s="12"/>
      <c r="F945" s="216" t="str">
        <f t="shared" si="28"/>
        <v>N/A</v>
      </c>
      <c r="G945" s="6"/>
      <c r="AA945" s="15" t="str">
        <f t="shared" si="29"/>
        <v/>
      </c>
      <c r="AB945" s="15" t="str">
        <f>IF(LEN($AA945)=0,"N",IF(LEN($AA945)&gt;1,"Error -- Availability entered in an incorrect format",IF($AA945='Control Panel'!$F$36,$AA945,IF($AA945='Control Panel'!$F$37,$AA945,IF($AA945='Control Panel'!$F$38,$AA945,IF($AA945='Control Panel'!$F$39,$AA945,IF($AA945='Control Panel'!$F$40,$AA945,IF($AA945='Control Panel'!$F$41,$AA945,"Error -- Availability entered in an incorrect format"))))))))</f>
        <v>N</v>
      </c>
    </row>
    <row r="946" spans="1:28" s="15" customFormat="1" x14ac:dyDescent="0.25">
      <c r="A946" s="7">
        <v>934</v>
      </c>
      <c r="B946" s="6"/>
      <c r="C946" s="12"/>
      <c r="D946" s="8"/>
      <c r="E946" s="12"/>
      <c r="F946" s="216" t="str">
        <f t="shared" si="28"/>
        <v>N/A</v>
      </c>
      <c r="G946" s="6"/>
      <c r="AA946" s="15" t="str">
        <f t="shared" si="29"/>
        <v/>
      </c>
      <c r="AB946" s="15" t="str">
        <f>IF(LEN($AA946)=0,"N",IF(LEN($AA946)&gt;1,"Error -- Availability entered in an incorrect format",IF($AA946='Control Panel'!$F$36,$AA946,IF($AA946='Control Panel'!$F$37,$AA946,IF($AA946='Control Panel'!$F$38,$AA946,IF($AA946='Control Panel'!$F$39,$AA946,IF($AA946='Control Panel'!$F$40,$AA946,IF($AA946='Control Panel'!$F$41,$AA946,"Error -- Availability entered in an incorrect format"))))))))</f>
        <v>N</v>
      </c>
    </row>
    <row r="947" spans="1:28" s="15" customFormat="1" x14ac:dyDescent="0.25">
      <c r="A947" s="7">
        <v>935</v>
      </c>
      <c r="B947" s="6"/>
      <c r="C947" s="12"/>
      <c r="D947" s="8"/>
      <c r="E947" s="12"/>
      <c r="F947" s="216" t="str">
        <f t="shared" si="28"/>
        <v>N/A</v>
      </c>
      <c r="G947" s="6"/>
      <c r="AA947" s="15" t="str">
        <f t="shared" si="29"/>
        <v/>
      </c>
      <c r="AB947" s="15" t="str">
        <f>IF(LEN($AA947)=0,"N",IF(LEN($AA947)&gt;1,"Error -- Availability entered in an incorrect format",IF($AA947='Control Panel'!$F$36,$AA947,IF($AA947='Control Panel'!$F$37,$AA947,IF($AA947='Control Panel'!$F$38,$AA947,IF($AA947='Control Panel'!$F$39,$AA947,IF($AA947='Control Panel'!$F$40,$AA947,IF($AA947='Control Panel'!$F$41,$AA947,"Error -- Availability entered in an incorrect format"))))))))</f>
        <v>N</v>
      </c>
    </row>
    <row r="948" spans="1:28" s="15" customFormat="1" x14ac:dyDescent="0.25">
      <c r="A948" s="7">
        <v>936</v>
      </c>
      <c r="B948" s="6"/>
      <c r="C948" s="12"/>
      <c r="D948" s="8"/>
      <c r="E948" s="12"/>
      <c r="F948" s="216" t="str">
        <f t="shared" si="28"/>
        <v>N/A</v>
      </c>
      <c r="G948" s="6"/>
      <c r="AA948" s="15" t="str">
        <f t="shared" si="29"/>
        <v/>
      </c>
      <c r="AB948" s="15" t="str">
        <f>IF(LEN($AA948)=0,"N",IF(LEN($AA948)&gt;1,"Error -- Availability entered in an incorrect format",IF($AA948='Control Panel'!$F$36,$AA948,IF($AA948='Control Panel'!$F$37,$AA948,IF($AA948='Control Panel'!$F$38,$AA948,IF($AA948='Control Panel'!$F$39,$AA948,IF($AA948='Control Panel'!$F$40,$AA948,IF($AA948='Control Panel'!$F$41,$AA948,"Error -- Availability entered in an incorrect format"))))))))</f>
        <v>N</v>
      </c>
    </row>
    <row r="949" spans="1:28" s="15" customFormat="1" x14ac:dyDescent="0.25">
      <c r="A949" s="7">
        <v>937</v>
      </c>
      <c r="B949" s="6"/>
      <c r="C949" s="12"/>
      <c r="D949" s="8"/>
      <c r="E949" s="12"/>
      <c r="F949" s="216" t="str">
        <f t="shared" si="28"/>
        <v>N/A</v>
      </c>
      <c r="G949" s="6"/>
      <c r="AA949" s="15" t="str">
        <f t="shared" si="29"/>
        <v/>
      </c>
      <c r="AB949" s="15" t="str">
        <f>IF(LEN($AA949)=0,"N",IF(LEN($AA949)&gt;1,"Error -- Availability entered in an incorrect format",IF($AA949='Control Panel'!$F$36,$AA949,IF($AA949='Control Panel'!$F$37,$AA949,IF($AA949='Control Panel'!$F$38,$AA949,IF($AA949='Control Panel'!$F$39,$AA949,IF($AA949='Control Panel'!$F$40,$AA949,IF($AA949='Control Panel'!$F$41,$AA949,"Error -- Availability entered in an incorrect format"))))))))</f>
        <v>N</v>
      </c>
    </row>
    <row r="950" spans="1:28" s="15" customFormat="1" x14ac:dyDescent="0.25">
      <c r="A950" s="7">
        <v>938</v>
      </c>
      <c r="B950" s="6"/>
      <c r="C950" s="12"/>
      <c r="D950" s="8"/>
      <c r="E950" s="12"/>
      <c r="F950" s="216" t="str">
        <f t="shared" si="28"/>
        <v>N/A</v>
      </c>
      <c r="G950" s="6"/>
      <c r="AA950" s="15" t="str">
        <f t="shared" si="29"/>
        <v/>
      </c>
      <c r="AB950" s="15" t="str">
        <f>IF(LEN($AA950)=0,"N",IF(LEN($AA950)&gt;1,"Error -- Availability entered in an incorrect format",IF($AA950='Control Panel'!$F$36,$AA950,IF($AA950='Control Panel'!$F$37,$AA950,IF($AA950='Control Panel'!$F$38,$AA950,IF($AA950='Control Panel'!$F$39,$AA950,IF($AA950='Control Panel'!$F$40,$AA950,IF($AA950='Control Panel'!$F$41,$AA950,"Error -- Availability entered in an incorrect format"))))))))</f>
        <v>N</v>
      </c>
    </row>
    <row r="951" spans="1:28" s="15" customFormat="1" x14ac:dyDescent="0.25">
      <c r="A951" s="7">
        <v>939</v>
      </c>
      <c r="B951" s="6"/>
      <c r="C951" s="12"/>
      <c r="D951" s="8"/>
      <c r="E951" s="12"/>
      <c r="F951" s="216" t="str">
        <f t="shared" si="28"/>
        <v>N/A</v>
      </c>
      <c r="G951" s="6"/>
      <c r="AA951" s="15" t="str">
        <f t="shared" si="29"/>
        <v/>
      </c>
      <c r="AB951" s="15" t="str">
        <f>IF(LEN($AA951)=0,"N",IF(LEN($AA951)&gt;1,"Error -- Availability entered in an incorrect format",IF($AA951='Control Panel'!$F$36,$AA951,IF($AA951='Control Panel'!$F$37,$AA951,IF($AA951='Control Panel'!$F$38,$AA951,IF($AA951='Control Panel'!$F$39,$AA951,IF($AA951='Control Panel'!$F$40,$AA951,IF($AA951='Control Panel'!$F$41,$AA951,"Error -- Availability entered in an incorrect format"))))))))</f>
        <v>N</v>
      </c>
    </row>
    <row r="952" spans="1:28" s="15" customFormat="1" x14ac:dyDescent="0.25">
      <c r="A952" s="7">
        <v>940</v>
      </c>
      <c r="B952" s="6"/>
      <c r="C952" s="12"/>
      <c r="D952" s="8"/>
      <c r="E952" s="12"/>
      <c r="F952" s="216" t="str">
        <f t="shared" si="28"/>
        <v>N/A</v>
      </c>
      <c r="G952" s="6"/>
      <c r="AA952" s="15" t="str">
        <f t="shared" si="29"/>
        <v/>
      </c>
      <c r="AB952" s="15" t="str">
        <f>IF(LEN($AA952)=0,"N",IF(LEN($AA952)&gt;1,"Error -- Availability entered in an incorrect format",IF($AA952='Control Panel'!$F$36,$AA952,IF($AA952='Control Panel'!$F$37,$AA952,IF($AA952='Control Panel'!$F$38,$AA952,IF($AA952='Control Panel'!$F$39,$AA952,IF($AA952='Control Panel'!$F$40,$AA952,IF($AA952='Control Panel'!$F$41,$AA952,"Error -- Availability entered in an incorrect format"))))))))</f>
        <v>N</v>
      </c>
    </row>
    <row r="953" spans="1:28" s="15" customFormat="1" x14ac:dyDescent="0.25">
      <c r="A953" s="7">
        <v>941</v>
      </c>
      <c r="B953" s="6"/>
      <c r="C953" s="12"/>
      <c r="D953" s="8"/>
      <c r="E953" s="12"/>
      <c r="F953" s="216" t="str">
        <f t="shared" si="28"/>
        <v>N/A</v>
      </c>
      <c r="G953" s="6"/>
      <c r="AA953" s="15" t="str">
        <f t="shared" si="29"/>
        <v/>
      </c>
      <c r="AB953" s="15" t="str">
        <f>IF(LEN($AA953)=0,"N",IF(LEN($AA953)&gt;1,"Error -- Availability entered in an incorrect format",IF($AA953='Control Panel'!$F$36,$AA953,IF($AA953='Control Panel'!$F$37,$AA953,IF($AA953='Control Panel'!$F$38,$AA953,IF($AA953='Control Panel'!$F$39,$AA953,IF($AA953='Control Panel'!$F$40,$AA953,IF($AA953='Control Panel'!$F$41,$AA953,"Error -- Availability entered in an incorrect format"))))))))</f>
        <v>N</v>
      </c>
    </row>
    <row r="954" spans="1:28" s="15" customFormat="1" x14ac:dyDescent="0.25">
      <c r="A954" s="7">
        <v>942</v>
      </c>
      <c r="B954" s="6"/>
      <c r="C954" s="12"/>
      <c r="D954" s="8"/>
      <c r="E954" s="12"/>
      <c r="F954" s="216" t="str">
        <f t="shared" si="28"/>
        <v>N/A</v>
      </c>
      <c r="G954" s="6"/>
      <c r="AA954" s="15" t="str">
        <f t="shared" si="29"/>
        <v/>
      </c>
      <c r="AB954" s="15" t="str">
        <f>IF(LEN($AA954)=0,"N",IF(LEN($AA954)&gt;1,"Error -- Availability entered in an incorrect format",IF($AA954='Control Panel'!$F$36,$AA954,IF($AA954='Control Panel'!$F$37,$AA954,IF($AA954='Control Panel'!$F$38,$AA954,IF($AA954='Control Panel'!$F$39,$AA954,IF($AA954='Control Panel'!$F$40,$AA954,IF($AA954='Control Panel'!$F$41,$AA954,"Error -- Availability entered in an incorrect format"))))))))</f>
        <v>N</v>
      </c>
    </row>
    <row r="955" spans="1:28" s="15" customFormat="1" x14ac:dyDescent="0.25">
      <c r="A955" s="7">
        <v>943</v>
      </c>
      <c r="B955" s="6"/>
      <c r="C955" s="12"/>
      <c r="D955" s="8"/>
      <c r="E955" s="12"/>
      <c r="F955" s="216" t="str">
        <f t="shared" si="28"/>
        <v>N/A</v>
      </c>
      <c r="G955" s="6"/>
      <c r="AA955" s="15" t="str">
        <f t="shared" si="29"/>
        <v/>
      </c>
      <c r="AB955" s="15" t="str">
        <f>IF(LEN($AA955)=0,"N",IF(LEN($AA955)&gt;1,"Error -- Availability entered in an incorrect format",IF($AA955='Control Panel'!$F$36,$AA955,IF($AA955='Control Panel'!$F$37,$AA955,IF($AA955='Control Panel'!$F$38,$AA955,IF($AA955='Control Panel'!$F$39,$AA955,IF($AA955='Control Panel'!$F$40,$AA955,IF($AA955='Control Panel'!$F$41,$AA955,"Error -- Availability entered in an incorrect format"))))))))</f>
        <v>N</v>
      </c>
    </row>
    <row r="956" spans="1:28" s="15" customFormat="1" x14ac:dyDescent="0.25">
      <c r="A956" s="7">
        <v>944</v>
      </c>
      <c r="B956" s="6"/>
      <c r="C956" s="12"/>
      <c r="D956" s="8"/>
      <c r="E956" s="12"/>
      <c r="F956" s="216" t="str">
        <f t="shared" si="28"/>
        <v>N/A</v>
      </c>
      <c r="G956" s="6"/>
      <c r="AA956" s="15" t="str">
        <f t="shared" si="29"/>
        <v/>
      </c>
      <c r="AB956" s="15" t="str">
        <f>IF(LEN($AA956)=0,"N",IF(LEN($AA956)&gt;1,"Error -- Availability entered in an incorrect format",IF($AA956='Control Panel'!$F$36,$AA956,IF($AA956='Control Panel'!$F$37,$AA956,IF($AA956='Control Panel'!$F$38,$AA956,IF($AA956='Control Panel'!$F$39,$AA956,IF($AA956='Control Panel'!$F$40,$AA956,IF($AA956='Control Panel'!$F$41,$AA956,"Error -- Availability entered in an incorrect format"))))))))</f>
        <v>N</v>
      </c>
    </row>
    <row r="957" spans="1:28" s="15" customFormat="1" x14ac:dyDescent="0.25">
      <c r="A957" s="7">
        <v>945</v>
      </c>
      <c r="B957" s="6"/>
      <c r="C957" s="12"/>
      <c r="D957" s="8"/>
      <c r="E957" s="12"/>
      <c r="F957" s="216" t="str">
        <f t="shared" si="28"/>
        <v>N/A</v>
      </c>
      <c r="G957" s="6"/>
      <c r="AA957" s="15" t="str">
        <f t="shared" si="29"/>
        <v/>
      </c>
      <c r="AB957" s="15" t="str">
        <f>IF(LEN($AA957)=0,"N",IF(LEN($AA957)&gt;1,"Error -- Availability entered in an incorrect format",IF($AA957='Control Panel'!$F$36,$AA957,IF($AA957='Control Panel'!$F$37,$AA957,IF($AA957='Control Panel'!$F$38,$AA957,IF($AA957='Control Panel'!$F$39,$AA957,IF($AA957='Control Panel'!$F$40,$AA957,IF($AA957='Control Panel'!$F$41,$AA957,"Error -- Availability entered in an incorrect format"))))))))</f>
        <v>N</v>
      </c>
    </row>
    <row r="958" spans="1:28" s="15" customFormat="1" x14ac:dyDescent="0.25">
      <c r="A958" s="7">
        <v>946</v>
      </c>
      <c r="B958" s="6"/>
      <c r="C958" s="12"/>
      <c r="D958" s="8"/>
      <c r="E958" s="12"/>
      <c r="F958" s="216" t="str">
        <f t="shared" si="28"/>
        <v>N/A</v>
      </c>
      <c r="G958" s="6"/>
      <c r="AA958" s="15" t="str">
        <f t="shared" si="29"/>
        <v/>
      </c>
      <c r="AB958" s="15" t="str">
        <f>IF(LEN($AA958)=0,"N",IF(LEN($AA958)&gt;1,"Error -- Availability entered in an incorrect format",IF($AA958='Control Panel'!$F$36,$AA958,IF($AA958='Control Panel'!$F$37,$AA958,IF($AA958='Control Panel'!$F$38,$AA958,IF($AA958='Control Panel'!$F$39,$AA958,IF($AA958='Control Panel'!$F$40,$AA958,IF($AA958='Control Panel'!$F$41,$AA958,"Error -- Availability entered in an incorrect format"))))))))</f>
        <v>N</v>
      </c>
    </row>
    <row r="959" spans="1:28" s="15" customFormat="1" x14ac:dyDescent="0.25">
      <c r="A959" s="7">
        <v>947</v>
      </c>
      <c r="B959" s="6"/>
      <c r="C959" s="12"/>
      <c r="D959" s="8"/>
      <c r="E959" s="12"/>
      <c r="F959" s="216" t="str">
        <f t="shared" si="28"/>
        <v>N/A</v>
      </c>
      <c r="G959" s="6"/>
      <c r="AA959" s="15" t="str">
        <f t="shared" si="29"/>
        <v/>
      </c>
      <c r="AB959" s="15" t="str">
        <f>IF(LEN($AA959)=0,"N",IF(LEN($AA959)&gt;1,"Error -- Availability entered in an incorrect format",IF($AA959='Control Panel'!$F$36,$AA959,IF($AA959='Control Panel'!$F$37,$AA959,IF($AA959='Control Panel'!$F$38,$AA959,IF($AA959='Control Panel'!$F$39,$AA959,IF($AA959='Control Panel'!$F$40,$AA959,IF($AA959='Control Panel'!$F$41,$AA959,"Error -- Availability entered in an incorrect format"))))))))</f>
        <v>N</v>
      </c>
    </row>
    <row r="960" spans="1:28" s="15" customFormat="1" x14ac:dyDescent="0.25">
      <c r="A960" s="7">
        <v>948</v>
      </c>
      <c r="B960" s="6"/>
      <c r="C960" s="12"/>
      <c r="D960" s="8"/>
      <c r="E960" s="12"/>
      <c r="F960" s="216" t="str">
        <f t="shared" si="28"/>
        <v>N/A</v>
      </c>
      <c r="G960" s="6"/>
      <c r="AA960" s="15" t="str">
        <f t="shared" si="29"/>
        <v/>
      </c>
      <c r="AB960" s="15" t="str">
        <f>IF(LEN($AA960)=0,"N",IF(LEN($AA960)&gt;1,"Error -- Availability entered in an incorrect format",IF($AA960='Control Panel'!$F$36,$AA960,IF($AA960='Control Panel'!$F$37,$AA960,IF($AA960='Control Panel'!$F$38,$AA960,IF($AA960='Control Panel'!$F$39,$AA960,IF($AA960='Control Panel'!$F$40,$AA960,IF($AA960='Control Panel'!$F$41,$AA960,"Error -- Availability entered in an incorrect format"))))))))</f>
        <v>N</v>
      </c>
    </row>
    <row r="961" spans="1:28" s="15" customFormat="1" x14ac:dyDescent="0.25">
      <c r="A961" s="7">
        <v>949</v>
      </c>
      <c r="B961" s="6"/>
      <c r="C961" s="12"/>
      <c r="D961" s="8"/>
      <c r="E961" s="12"/>
      <c r="F961" s="216" t="str">
        <f t="shared" si="28"/>
        <v>N/A</v>
      </c>
      <c r="G961" s="6"/>
      <c r="AA961" s="15" t="str">
        <f t="shared" si="29"/>
        <v/>
      </c>
      <c r="AB961" s="15" t="str">
        <f>IF(LEN($AA961)=0,"N",IF(LEN($AA961)&gt;1,"Error -- Availability entered in an incorrect format",IF($AA961='Control Panel'!$F$36,$AA961,IF($AA961='Control Panel'!$F$37,$AA961,IF($AA961='Control Panel'!$F$38,$AA961,IF($AA961='Control Panel'!$F$39,$AA961,IF($AA961='Control Panel'!$F$40,$AA961,IF($AA961='Control Panel'!$F$41,$AA961,"Error -- Availability entered in an incorrect format"))))))))</f>
        <v>N</v>
      </c>
    </row>
    <row r="962" spans="1:28" s="15" customFormat="1" x14ac:dyDescent="0.25">
      <c r="A962" s="7">
        <v>950</v>
      </c>
      <c r="B962" s="6"/>
      <c r="C962" s="12"/>
      <c r="D962" s="8"/>
      <c r="E962" s="12"/>
      <c r="F962" s="216" t="str">
        <f t="shared" si="28"/>
        <v>N/A</v>
      </c>
      <c r="G962" s="6"/>
      <c r="AA962" s="15" t="str">
        <f t="shared" si="29"/>
        <v/>
      </c>
      <c r="AB962" s="15" t="str">
        <f>IF(LEN($AA962)=0,"N",IF(LEN($AA962)&gt;1,"Error -- Availability entered in an incorrect format",IF($AA962='Control Panel'!$F$36,$AA962,IF($AA962='Control Panel'!$F$37,$AA962,IF($AA962='Control Panel'!$F$38,$AA962,IF($AA962='Control Panel'!$F$39,$AA962,IF($AA962='Control Panel'!$F$40,$AA962,IF($AA962='Control Panel'!$F$41,$AA962,"Error -- Availability entered in an incorrect format"))))))))</f>
        <v>N</v>
      </c>
    </row>
    <row r="963" spans="1:28" s="15" customFormat="1" x14ac:dyDescent="0.25">
      <c r="A963" s="7">
        <v>951</v>
      </c>
      <c r="B963" s="6"/>
      <c r="C963" s="12"/>
      <c r="D963" s="8"/>
      <c r="E963" s="12"/>
      <c r="F963" s="216" t="str">
        <f t="shared" si="28"/>
        <v>N/A</v>
      </c>
      <c r="G963" s="6"/>
      <c r="AA963" s="15" t="str">
        <f t="shared" si="29"/>
        <v/>
      </c>
      <c r="AB963" s="15" t="str">
        <f>IF(LEN($AA963)=0,"N",IF(LEN($AA963)&gt;1,"Error -- Availability entered in an incorrect format",IF($AA963='Control Panel'!$F$36,$AA963,IF($AA963='Control Panel'!$F$37,$AA963,IF($AA963='Control Panel'!$F$38,$AA963,IF($AA963='Control Panel'!$F$39,$AA963,IF($AA963='Control Panel'!$F$40,$AA963,IF($AA963='Control Panel'!$F$41,$AA963,"Error -- Availability entered in an incorrect format"))))))))</f>
        <v>N</v>
      </c>
    </row>
    <row r="964" spans="1:28" s="15" customFormat="1" x14ac:dyDescent="0.25">
      <c r="A964" s="7">
        <v>952</v>
      </c>
      <c r="B964" s="6"/>
      <c r="C964" s="12"/>
      <c r="D964" s="8"/>
      <c r="E964" s="12"/>
      <c r="F964" s="216" t="str">
        <f t="shared" si="28"/>
        <v>N/A</v>
      </c>
      <c r="G964" s="6"/>
      <c r="AA964" s="15" t="str">
        <f t="shared" si="29"/>
        <v/>
      </c>
      <c r="AB964" s="15" t="str">
        <f>IF(LEN($AA964)=0,"N",IF(LEN($AA964)&gt;1,"Error -- Availability entered in an incorrect format",IF($AA964='Control Panel'!$F$36,$AA964,IF($AA964='Control Panel'!$F$37,$AA964,IF($AA964='Control Panel'!$F$38,$AA964,IF($AA964='Control Panel'!$F$39,$AA964,IF($AA964='Control Panel'!$F$40,$AA964,IF($AA964='Control Panel'!$F$41,$AA964,"Error -- Availability entered in an incorrect format"))))))))</f>
        <v>N</v>
      </c>
    </row>
    <row r="965" spans="1:28" s="15" customFormat="1" x14ac:dyDescent="0.25">
      <c r="A965" s="7">
        <v>953</v>
      </c>
      <c r="B965" s="6"/>
      <c r="C965" s="12"/>
      <c r="D965" s="8"/>
      <c r="E965" s="12"/>
      <c r="F965" s="216" t="str">
        <f t="shared" si="28"/>
        <v>N/A</v>
      </c>
      <c r="G965" s="6"/>
      <c r="AA965" s="15" t="str">
        <f t="shared" si="29"/>
        <v/>
      </c>
      <c r="AB965" s="15" t="str">
        <f>IF(LEN($AA965)=0,"N",IF(LEN($AA965)&gt;1,"Error -- Availability entered in an incorrect format",IF($AA965='Control Panel'!$F$36,$AA965,IF($AA965='Control Panel'!$F$37,$AA965,IF($AA965='Control Panel'!$F$38,$AA965,IF($AA965='Control Panel'!$F$39,$AA965,IF($AA965='Control Panel'!$F$40,$AA965,IF($AA965='Control Panel'!$F$41,$AA965,"Error -- Availability entered in an incorrect format"))))))))</f>
        <v>N</v>
      </c>
    </row>
    <row r="966" spans="1:28" s="15" customFormat="1" x14ac:dyDescent="0.25">
      <c r="A966" s="7">
        <v>954</v>
      </c>
      <c r="B966" s="6"/>
      <c r="C966" s="12"/>
      <c r="D966" s="8"/>
      <c r="E966" s="12"/>
      <c r="F966" s="216" t="str">
        <f t="shared" si="28"/>
        <v>N/A</v>
      </c>
      <c r="G966" s="6"/>
      <c r="AA966" s="15" t="str">
        <f t="shared" si="29"/>
        <v/>
      </c>
      <c r="AB966" s="15" t="str">
        <f>IF(LEN($AA966)=0,"N",IF(LEN($AA966)&gt;1,"Error -- Availability entered in an incorrect format",IF($AA966='Control Panel'!$F$36,$AA966,IF($AA966='Control Panel'!$F$37,$AA966,IF($AA966='Control Panel'!$F$38,$AA966,IF($AA966='Control Panel'!$F$39,$AA966,IF($AA966='Control Panel'!$F$40,$AA966,IF($AA966='Control Panel'!$F$41,$AA966,"Error -- Availability entered in an incorrect format"))))))))</f>
        <v>N</v>
      </c>
    </row>
    <row r="967" spans="1:28" s="15" customFormat="1" x14ac:dyDescent="0.25">
      <c r="A967" s="7">
        <v>955</v>
      </c>
      <c r="B967" s="6"/>
      <c r="C967" s="12"/>
      <c r="D967" s="8"/>
      <c r="E967" s="12"/>
      <c r="F967" s="216" t="str">
        <f t="shared" si="28"/>
        <v>N/A</v>
      </c>
      <c r="G967" s="6"/>
      <c r="AA967" s="15" t="str">
        <f t="shared" si="29"/>
        <v/>
      </c>
      <c r="AB967" s="15" t="str">
        <f>IF(LEN($AA967)=0,"N",IF(LEN($AA967)&gt;1,"Error -- Availability entered in an incorrect format",IF($AA967='Control Panel'!$F$36,$AA967,IF($AA967='Control Panel'!$F$37,$AA967,IF($AA967='Control Panel'!$F$38,$AA967,IF($AA967='Control Panel'!$F$39,$AA967,IF($AA967='Control Panel'!$F$40,$AA967,IF($AA967='Control Panel'!$F$41,$AA967,"Error -- Availability entered in an incorrect format"))))))))</f>
        <v>N</v>
      </c>
    </row>
    <row r="968" spans="1:28" s="15" customFormat="1" x14ac:dyDescent="0.25">
      <c r="A968" s="7">
        <v>956</v>
      </c>
      <c r="B968" s="6"/>
      <c r="C968" s="12"/>
      <c r="D968" s="8"/>
      <c r="E968" s="12"/>
      <c r="F968" s="216" t="str">
        <f t="shared" si="28"/>
        <v>N/A</v>
      </c>
      <c r="G968" s="6"/>
      <c r="AA968" s="15" t="str">
        <f t="shared" si="29"/>
        <v/>
      </c>
      <c r="AB968" s="15" t="str">
        <f>IF(LEN($AA968)=0,"N",IF(LEN($AA968)&gt;1,"Error -- Availability entered in an incorrect format",IF($AA968='Control Panel'!$F$36,$AA968,IF($AA968='Control Panel'!$F$37,$AA968,IF($AA968='Control Panel'!$F$38,$AA968,IF($AA968='Control Panel'!$F$39,$AA968,IF($AA968='Control Panel'!$F$40,$AA968,IF($AA968='Control Panel'!$F$41,$AA968,"Error -- Availability entered in an incorrect format"))))))))</f>
        <v>N</v>
      </c>
    </row>
    <row r="969" spans="1:28" s="15" customFormat="1" x14ac:dyDescent="0.25">
      <c r="A969" s="7">
        <v>957</v>
      </c>
      <c r="B969" s="6"/>
      <c r="C969" s="12"/>
      <c r="D969" s="8"/>
      <c r="E969" s="12"/>
      <c r="F969" s="216" t="str">
        <f t="shared" si="28"/>
        <v>N/A</v>
      </c>
      <c r="G969" s="6"/>
      <c r="AA969" s="15" t="str">
        <f t="shared" si="29"/>
        <v/>
      </c>
      <c r="AB969" s="15" t="str">
        <f>IF(LEN($AA969)=0,"N",IF(LEN($AA969)&gt;1,"Error -- Availability entered in an incorrect format",IF($AA969='Control Panel'!$F$36,$AA969,IF($AA969='Control Panel'!$F$37,$AA969,IF($AA969='Control Panel'!$F$38,$AA969,IF($AA969='Control Panel'!$F$39,$AA969,IF($AA969='Control Panel'!$F$40,$AA969,IF($AA969='Control Panel'!$F$41,$AA969,"Error -- Availability entered in an incorrect format"))))))))</f>
        <v>N</v>
      </c>
    </row>
    <row r="970" spans="1:28" s="15" customFormat="1" x14ac:dyDescent="0.25">
      <c r="A970" s="7">
        <v>958</v>
      </c>
      <c r="B970" s="6"/>
      <c r="C970" s="12"/>
      <c r="D970" s="8"/>
      <c r="E970" s="12"/>
      <c r="F970" s="216" t="str">
        <f t="shared" si="28"/>
        <v>N/A</v>
      </c>
      <c r="G970" s="6"/>
      <c r="AA970" s="15" t="str">
        <f t="shared" si="29"/>
        <v/>
      </c>
      <c r="AB970" s="15" t="str">
        <f>IF(LEN($AA970)=0,"N",IF(LEN($AA970)&gt;1,"Error -- Availability entered in an incorrect format",IF($AA970='Control Panel'!$F$36,$AA970,IF($AA970='Control Panel'!$F$37,$AA970,IF($AA970='Control Panel'!$F$38,$AA970,IF($AA970='Control Panel'!$F$39,$AA970,IF($AA970='Control Panel'!$F$40,$AA970,IF($AA970='Control Panel'!$F$41,$AA970,"Error -- Availability entered in an incorrect format"))))))))</f>
        <v>N</v>
      </c>
    </row>
    <row r="971" spans="1:28" s="15" customFormat="1" x14ac:dyDescent="0.25">
      <c r="A971" s="7">
        <v>959</v>
      </c>
      <c r="B971" s="6"/>
      <c r="C971" s="12"/>
      <c r="D971" s="8"/>
      <c r="E971" s="12"/>
      <c r="F971" s="216" t="str">
        <f t="shared" si="28"/>
        <v>N/A</v>
      </c>
      <c r="G971" s="6"/>
      <c r="AA971" s="15" t="str">
        <f t="shared" si="29"/>
        <v/>
      </c>
      <c r="AB971" s="15" t="str">
        <f>IF(LEN($AA971)=0,"N",IF(LEN($AA971)&gt;1,"Error -- Availability entered in an incorrect format",IF($AA971='Control Panel'!$F$36,$AA971,IF($AA971='Control Panel'!$F$37,$AA971,IF($AA971='Control Panel'!$F$38,$AA971,IF($AA971='Control Panel'!$F$39,$AA971,IF($AA971='Control Panel'!$F$40,$AA971,IF($AA971='Control Panel'!$F$41,$AA971,"Error -- Availability entered in an incorrect format"))))))))</f>
        <v>N</v>
      </c>
    </row>
    <row r="972" spans="1:28" s="15" customFormat="1" x14ac:dyDescent="0.25">
      <c r="A972" s="7">
        <v>960</v>
      </c>
      <c r="B972" s="6"/>
      <c r="C972" s="12"/>
      <c r="D972" s="8"/>
      <c r="E972" s="12"/>
      <c r="F972" s="216" t="str">
        <f t="shared" si="28"/>
        <v>N/A</v>
      </c>
      <c r="G972" s="6"/>
      <c r="AA972" s="15" t="str">
        <f t="shared" si="29"/>
        <v/>
      </c>
      <c r="AB972" s="15" t="str">
        <f>IF(LEN($AA972)=0,"N",IF(LEN($AA972)&gt;1,"Error -- Availability entered in an incorrect format",IF($AA972='Control Panel'!$F$36,$AA972,IF($AA972='Control Panel'!$F$37,$AA972,IF($AA972='Control Panel'!$F$38,$AA972,IF($AA972='Control Panel'!$F$39,$AA972,IF($AA972='Control Panel'!$F$40,$AA972,IF($AA972='Control Panel'!$F$41,$AA972,"Error -- Availability entered in an incorrect format"))))))))</f>
        <v>N</v>
      </c>
    </row>
    <row r="973" spans="1:28" s="15" customFormat="1" x14ac:dyDescent="0.25">
      <c r="A973" s="7">
        <v>961</v>
      </c>
      <c r="B973" s="6"/>
      <c r="C973" s="12"/>
      <c r="D973" s="8"/>
      <c r="E973" s="12"/>
      <c r="F973" s="216" t="str">
        <f t="shared" si="28"/>
        <v>N/A</v>
      </c>
      <c r="G973" s="6"/>
      <c r="AA973" s="15" t="str">
        <f t="shared" si="29"/>
        <v/>
      </c>
      <c r="AB973" s="15" t="str">
        <f>IF(LEN($AA973)=0,"N",IF(LEN($AA973)&gt;1,"Error -- Availability entered in an incorrect format",IF($AA973='Control Panel'!$F$36,$AA973,IF($AA973='Control Panel'!$F$37,$AA973,IF($AA973='Control Panel'!$F$38,$AA973,IF($AA973='Control Panel'!$F$39,$AA973,IF($AA973='Control Panel'!$F$40,$AA973,IF($AA973='Control Panel'!$F$41,$AA973,"Error -- Availability entered in an incorrect format"))))))))</f>
        <v>N</v>
      </c>
    </row>
    <row r="974" spans="1:28" s="15" customFormat="1" x14ac:dyDescent="0.25">
      <c r="A974" s="7">
        <v>962</v>
      </c>
      <c r="B974" s="6"/>
      <c r="C974" s="12"/>
      <c r="D974" s="8"/>
      <c r="E974" s="12"/>
      <c r="F974" s="216" t="str">
        <f t="shared" ref="F974:F1012" si="30">IF($D$10=$A$9,"N/A",$D$10)</f>
        <v>N/A</v>
      </c>
      <c r="G974" s="6"/>
      <c r="AA974" s="15" t="str">
        <f t="shared" ref="AA974:AA1012" si="31">TRIM($D974)</f>
        <v/>
      </c>
      <c r="AB974" s="15" t="str">
        <f>IF(LEN($AA974)=0,"N",IF(LEN($AA974)&gt;1,"Error -- Availability entered in an incorrect format",IF($AA974='Control Panel'!$F$36,$AA974,IF($AA974='Control Panel'!$F$37,$AA974,IF($AA974='Control Panel'!$F$38,$AA974,IF($AA974='Control Panel'!$F$39,$AA974,IF($AA974='Control Panel'!$F$40,$AA974,IF($AA974='Control Panel'!$F$41,$AA974,"Error -- Availability entered in an incorrect format"))))))))</f>
        <v>N</v>
      </c>
    </row>
    <row r="975" spans="1:28" s="15" customFormat="1" x14ac:dyDescent="0.25">
      <c r="A975" s="7">
        <v>963</v>
      </c>
      <c r="B975" s="6"/>
      <c r="C975" s="12"/>
      <c r="D975" s="8"/>
      <c r="E975" s="12"/>
      <c r="F975" s="216" t="str">
        <f t="shared" si="30"/>
        <v>N/A</v>
      </c>
      <c r="G975" s="6"/>
      <c r="AA975" s="15" t="str">
        <f t="shared" si="31"/>
        <v/>
      </c>
      <c r="AB975" s="15" t="str">
        <f>IF(LEN($AA975)=0,"N",IF(LEN($AA975)&gt;1,"Error -- Availability entered in an incorrect format",IF($AA975='Control Panel'!$F$36,$AA975,IF($AA975='Control Panel'!$F$37,$AA975,IF($AA975='Control Panel'!$F$38,$AA975,IF($AA975='Control Panel'!$F$39,$AA975,IF($AA975='Control Panel'!$F$40,$AA975,IF($AA975='Control Panel'!$F$41,$AA975,"Error -- Availability entered in an incorrect format"))))))))</f>
        <v>N</v>
      </c>
    </row>
    <row r="976" spans="1:28" s="15" customFormat="1" x14ac:dyDescent="0.25">
      <c r="A976" s="7">
        <v>964</v>
      </c>
      <c r="B976" s="6"/>
      <c r="C976" s="12"/>
      <c r="D976" s="8"/>
      <c r="E976" s="12"/>
      <c r="F976" s="216" t="str">
        <f t="shared" si="30"/>
        <v>N/A</v>
      </c>
      <c r="G976" s="6"/>
      <c r="AA976" s="15" t="str">
        <f t="shared" si="31"/>
        <v/>
      </c>
      <c r="AB976" s="15" t="str">
        <f>IF(LEN($AA976)=0,"N",IF(LEN($AA976)&gt;1,"Error -- Availability entered in an incorrect format",IF($AA976='Control Panel'!$F$36,$AA976,IF($AA976='Control Panel'!$F$37,$AA976,IF($AA976='Control Panel'!$F$38,$AA976,IF($AA976='Control Panel'!$F$39,$AA976,IF($AA976='Control Panel'!$F$40,$AA976,IF($AA976='Control Panel'!$F$41,$AA976,"Error -- Availability entered in an incorrect format"))))))))</f>
        <v>N</v>
      </c>
    </row>
    <row r="977" spans="1:28" s="15" customFormat="1" x14ac:dyDescent="0.25">
      <c r="A977" s="7">
        <v>965</v>
      </c>
      <c r="B977" s="6"/>
      <c r="C977" s="12"/>
      <c r="D977" s="8"/>
      <c r="E977" s="12"/>
      <c r="F977" s="216" t="str">
        <f t="shared" si="30"/>
        <v>N/A</v>
      </c>
      <c r="G977" s="6"/>
      <c r="AA977" s="15" t="str">
        <f t="shared" si="31"/>
        <v/>
      </c>
      <c r="AB977" s="15" t="str">
        <f>IF(LEN($AA977)=0,"N",IF(LEN($AA977)&gt;1,"Error -- Availability entered in an incorrect format",IF($AA977='Control Panel'!$F$36,$AA977,IF($AA977='Control Panel'!$F$37,$AA977,IF($AA977='Control Panel'!$F$38,$AA977,IF($AA977='Control Panel'!$F$39,$AA977,IF($AA977='Control Panel'!$F$40,$AA977,IF($AA977='Control Panel'!$F$41,$AA977,"Error -- Availability entered in an incorrect format"))))))))</f>
        <v>N</v>
      </c>
    </row>
    <row r="978" spans="1:28" s="15" customFormat="1" x14ac:dyDescent="0.25">
      <c r="A978" s="7">
        <v>966</v>
      </c>
      <c r="B978" s="6"/>
      <c r="C978" s="12"/>
      <c r="D978" s="8"/>
      <c r="E978" s="12"/>
      <c r="F978" s="216" t="str">
        <f t="shared" si="30"/>
        <v>N/A</v>
      </c>
      <c r="G978" s="6"/>
      <c r="AA978" s="15" t="str">
        <f t="shared" si="31"/>
        <v/>
      </c>
      <c r="AB978" s="15" t="str">
        <f>IF(LEN($AA978)=0,"N",IF(LEN($AA978)&gt;1,"Error -- Availability entered in an incorrect format",IF($AA978='Control Panel'!$F$36,$AA978,IF($AA978='Control Panel'!$F$37,$AA978,IF($AA978='Control Panel'!$F$38,$AA978,IF($AA978='Control Panel'!$F$39,$AA978,IF($AA978='Control Panel'!$F$40,$AA978,IF($AA978='Control Panel'!$F$41,$AA978,"Error -- Availability entered in an incorrect format"))))))))</f>
        <v>N</v>
      </c>
    </row>
    <row r="979" spans="1:28" s="15" customFormat="1" x14ac:dyDescent="0.25">
      <c r="A979" s="7">
        <v>967</v>
      </c>
      <c r="B979" s="6"/>
      <c r="C979" s="12"/>
      <c r="D979" s="8"/>
      <c r="E979" s="12"/>
      <c r="F979" s="216" t="str">
        <f t="shared" si="30"/>
        <v>N/A</v>
      </c>
      <c r="G979" s="6"/>
      <c r="AA979" s="15" t="str">
        <f t="shared" si="31"/>
        <v/>
      </c>
      <c r="AB979" s="15" t="str">
        <f>IF(LEN($AA979)=0,"N",IF(LEN($AA979)&gt;1,"Error -- Availability entered in an incorrect format",IF($AA979='Control Panel'!$F$36,$AA979,IF($AA979='Control Panel'!$F$37,$AA979,IF($AA979='Control Panel'!$F$38,$AA979,IF($AA979='Control Panel'!$F$39,$AA979,IF($AA979='Control Panel'!$F$40,$AA979,IF($AA979='Control Panel'!$F$41,$AA979,"Error -- Availability entered in an incorrect format"))))))))</f>
        <v>N</v>
      </c>
    </row>
    <row r="980" spans="1:28" s="15" customFormat="1" x14ac:dyDescent="0.25">
      <c r="A980" s="7">
        <v>968</v>
      </c>
      <c r="B980" s="6"/>
      <c r="C980" s="12"/>
      <c r="D980" s="8"/>
      <c r="E980" s="12"/>
      <c r="F980" s="216" t="str">
        <f t="shared" si="30"/>
        <v>N/A</v>
      </c>
      <c r="G980" s="6"/>
      <c r="AA980" s="15" t="str">
        <f t="shared" si="31"/>
        <v/>
      </c>
      <c r="AB980" s="15" t="str">
        <f>IF(LEN($AA980)=0,"N",IF(LEN($AA980)&gt;1,"Error -- Availability entered in an incorrect format",IF($AA980='Control Panel'!$F$36,$AA980,IF($AA980='Control Panel'!$F$37,$AA980,IF($AA980='Control Panel'!$F$38,$AA980,IF($AA980='Control Panel'!$F$39,$AA980,IF($AA980='Control Panel'!$F$40,$AA980,IF($AA980='Control Panel'!$F$41,$AA980,"Error -- Availability entered in an incorrect format"))))))))</f>
        <v>N</v>
      </c>
    </row>
    <row r="981" spans="1:28" s="15" customFormat="1" x14ac:dyDescent="0.25">
      <c r="A981" s="7">
        <v>969</v>
      </c>
      <c r="B981" s="6"/>
      <c r="C981" s="12"/>
      <c r="D981" s="8"/>
      <c r="E981" s="12"/>
      <c r="F981" s="216" t="str">
        <f t="shared" si="30"/>
        <v>N/A</v>
      </c>
      <c r="G981" s="6"/>
      <c r="AA981" s="15" t="str">
        <f t="shared" si="31"/>
        <v/>
      </c>
      <c r="AB981" s="15" t="str">
        <f>IF(LEN($AA981)=0,"N",IF(LEN($AA981)&gt;1,"Error -- Availability entered in an incorrect format",IF($AA981='Control Panel'!$F$36,$AA981,IF($AA981='Control Panel'!$F$37,$AA981,IF($AA981='Control Panel'!$F$38,$AA981,IF($AA981='Control Panel'!$F$39,$AA981,IF($AA981='Control Panel'!$F$40,$AA981,IF($AA981='Control Panel'!$F$41,$AA981,"Error -- Availability entered in an incorrect format"))))))))</f>
        <v>N</v>
      </c>
    </row>
    <row r="982" spans="1:28" s="15" customFormat="1" x14ac:dyDescent="0.25">
      <c r="A982" s="7">
        <v>970</v>
      </c>
      <c r="B982" s="6"/>
      <c r="C982" s="12"/>
      <c r="D982" s="8"/>
      <c r="E982" s="12"/>
      <c r="F982" s="216" t="str">
        <f t="shared" si="30"/>
        <v>N/A</v>
      </c>
      <c r="G982" s="6"/>
      <c r="AA982" s="15" t="str">
        <f t="shared" si="31"/>
        <v/>
      </c>
      <c r="AB982" s="15" t="str">
        <f>IF(LEN($AA982)=0,"N",IF(LEN($AA982)&gt;1,"Error -- Availability entered in an incorrect format",IF($AA982='Control Panel'!$F$36,$AA982,IF($AA982='Control Panel'!$F$37,$AA982,IF($AA982='Control Panel'!$F$38,$AA982,IF($AA982='Control Panel'!$F$39,$AA982,IF($AA982='Control Panel'!$F$40,$AA982,IF($AA982='Control Panel'!$F$41,$AA982,"Error -- Availability entered in an incorrect format"))))))))</f>
        <v>N</v>
      </c>
    </row>
    <row r="983" spans="1:28" s="15" customFormat="1" x14ac:dyDescent="0.25">
      <c r="A983" s="7">
        <v>971</v>
      </c>
      <c r="B983" s="6"/>
      <c r="C983" s="12"/>
      <c r="D983" s="8"/>
      <c r="E983" s="12"/>
      <c r="F983" s="216" t="str">
        <f t="shared" si="30"/>
        <v>N/A</v>
      </c>
      <c r="G983" s="6"/>
      <c r="AA983" s="15" t="str">
        <f t="shared" si="31"/>
        <v/>
      </c>
      <c r="AB983" s="15" t="str">
        <f>IF(LEN($AA983)=0,"N",IF(LEN($AA983)&gt;1,"Error -- Availability entered in an incorrect format",IF($AA983='Control Panel'!$F$36,$AA983,IF($AA983='Control Panel'!$F$37,$AA983,IF($AA983='Control Panel'!$F$38,$AA983,IF($AA983='Control Panel'!$F$39,$AA983,IF($AA983='Control Panel'!$F$40,$AA983,IF($AA983='Control Panel'!$F$41,$AA983,"Error -- Availability entered in an incorrect format"))))))))</f>
        <v>N</v>
      </c>
    </row>
    <row r="984" spans="1:28" s="15" customFormat="1" x14ac:dyDescent="0.25">
      <c r="A984" s="7">
        <v>972</v>
      </c>
      <c r="B984" s="6"/>
      <c r="C984" s="12"/>
      <c r="D984" s="8"/>
      <c r="E984" s="12"/>
      <c r="F984" s="216" t="str">
        <f t="shared" si="30"/>
        <v>N/A</v>
      </c>
      <c r="G984" s="6"/>
      <c r="AA984" s="15" t="str">
        <f t="shared" si="31"/>
        <v/>
      </c>
      <c r="AB984" s="15" t="str">
        <f>IF(LEN($AA984)=0,"N",IF(LEN($AA984)&gt;1,"Error -- Availability entered in an incorrect format",IF($AA984='Control Panel'!$F$36,$AA984,IF($AA984='Control Panel'!$F$37,$AA984,IF($AA984='Control Panel'!$F$38,$AA984,IF($AA984='Control Panel'!$F$39,$AA984,IF($AA984='Control Panel'!$F$40,$AA984,IF($AA984='Control Panel'!$F$41,$AA984,"Error -- Availability entered in an incorrect format"))))))))</f>
        <v>N</v>
      </c>
    </row>
    <row r="985" spans="1:28" s="15" customFormat="1" x14ac:dyDescent="0.25">
      <c r="A985" s="7">
        <v>973</v>
      </c>
      <c r="B985" s="6"/>
      <c r="C985" s="12"/>
      <c r="D985" s="8"/>
      <c r="E985" s="12"/>
      <c r="F985" s="216" t="str">
        <f t="shared" si="30"/>
        <v>N/A</v>
      </c>
      <c r="G985" s="6"/>
      <c r="AA985" s="15" t="str">
        <f t="shared" si="31"/>
        <v/>
      </c>
      <c r="AB985" s="15" t="str">
        <f>IF(LEN($AA985)=0,"N",IF(LEN($AA985)&gt;1,"Error -- Availability entered in an incorrect format",IF($AA985='Control Panel'!$F$36,$AA985,IF($AA985='Control Panel'!$F$37,$AA985,IF($AA985='Control Panel'!$F$38,$AA985,IF($AA985='Control Panel'!$F$39,$AA985,IF($AA985='Control Panel'!$F$40,$AA985,IF($AA985='Control Panel'!$F$41,$AA985,"Error -- Availability entered in an incorrect format"))))))))</f>
        <v>N</v>
      </c>
    </row>
    <row r="986" spans="1:28" s="15" customFormat="1" x14ac:dyDescent="0.25">
      <c r="A986" s="7">
        <v>974</v>
      </c>
      <c r="B986" s="6"/>
      <c r="C986" s="12"/>
      <c r="D986" s="8"/>
      <c r="E986" s="12"/>
      <c r="F986" s="216" t="str">
        <f t="shared" si="30"/>
        <v>N/A</v>
      </c>
      <c r="G986" s="6"/>
      <c r="AA986" s="15" t="str">
        <f t="shared" si="31"/>
        <v/>
      </c>
      <c r="AB986" s="15" t="str">
        <f>IF(LEN($AA986)=0,"N",IF(LEN($AA986)&gt;1,"Error -- Availability entered in an incorrect format",IF($AA986='Control Panel'!$F$36,$AA986,IF($AA986='Control Panel'!$F$37,$AA986,IF($AA986='Control Panel'!$F$38,$AA986,IF($AA986='Control Panel'!$F$39,$AA986,IF($AA986='Control Panel'!$F$40,$AA986,IF($AA986='Control Panel'!$F$41,$AA986,"Error -- Availability entered in an incorrect format"))))))))</f>
        <v>N</v>
      </c>
    </row>
    <row r="987" spans="1:28" s="15" customFormat="1" x14ac:dyDescent="0.25">
      <c r="A987" s="7">
        <v>975</v>
      </c>
      <c r="B987" s="6"/>
      <c r="C987" s="12"/>
      <c r="D987" s="8"/>
      <c r="E987" s="12"/>
      <c r="F987" s="216" t="str">
        <f t="shared" si="30"/>
        <v>N/A</v>
      </c>
      <c r="G987" s="6"/>
      <c r="AA987" s="15" t="str">
        <f t="shared" si="31"/>
        <v/>
      </c>
      <c r="AB987" s="15" t="str">
        <f>IF(LEN($AA987)=0,"N",IF(LEN($AA987)&gt;1,"Error -- Availability entered in an incorrect format",IF($AA987='Control Panel'!$F$36,$AA987,IF($AA987='Control Panel'!$F$37,$AA987,IF($AA987='Control Panel'!$F$38,$AA987,IF($AA987='Control Panel'!$F$39,$AA987,IF($AA987='Control Panel'!$F$40,$AA987,IF($AA987='Control Panel'!$F$41,$AA987,"Error -- Availability entered in an incorrect format"))))))))</f>
        <v>N</v>
      </c>
    </row>
    <row r="988" spans="1:28" s="15" customFormat="1" x14ac:dyDescent="0.25">
      <c r="A988" s="7">
        <v>976</v>
      </c>
      <c r="B988" s="6"/>
      <c r="C988" s="12"/>
      <c r="D988" s="8"/>
      <c r="E988" s="12"/>
      <c r="F988" s="216" t="str">
        <f t="shared" si="30"/>
        <v>N/A</v>
      </c>
      <c r="G988" s="6"/>
      <c r="AA988" s="15" t="str">
        <f t="shared" si="31"/>
        <v/>
      </c>
      <c r="AB988" s="15" t="str">
        <f>IF(LEN($AA988)=0,"N",IF(LEN($AA988)&gt;1,"Error -- Availability entered in an incorrect format",IF($AA988='Control Panel'!$F$36,$AA988,IF($AA988='Control Panel'!$F$37,$AA988,IF($AA988='Control Panel'!$F$38,$AA988,IF($AA988='Control Panel'!$F$39,$AA988,IF($AA988='Control Panel'!$F$40,$AA988,IF($AA988='Control Panel'!$F$41,$AA988,"Error -- Availability entered in an incorrect format"))))))))</f>
        <v>N</v>
      </c>
    </row>
    <row r="989" spans="1:28" s="15" customFormat="1" x14ac:dyDescent="0.25">
      <c r="A989" s="7">
        <v>977</v>
      </c>
      <c r="B989" s="6"/>
      <c r="C989" s="12"/>
      <c r="D989" s="8"/>
      <c r="E989" s="12"/>
      <c r="F989" s="216" t="str">
        <f t="shared" si="30"/>
        <v>N/A</v>
      </c>
      <c r="G989" s="6"/>
      <c r="AA989" s="15" t="str">
        <f t="shared" si="31"/>
        <v/>
      </c>
      <c r="AB989" s="15" t="str">
        <f>IF(LEN($AA989)=0,"N",IF(LEN($AA989)&gt;1,"Error -- Availability entered in an incorrect format",IF($AA989='Control Panel'!$F$36,$AA989,IF($AA989='Control Panel'!$F$37,$AA989,IF($AA989='Control Panel'!$F$38,$AA989,IF($AA989='Control Panel'!$F$39,$AA989,IF($AA989='Control Panel'!$F$40,$AA989,IF($AA989='Control Panel'!$F$41,$AA989,"Error -- Availability entered in an incorrect format"))))))))</f>
        <v>N</v>
      </c>
    </row>
    <row r="990" spans="1:28" s="15" customFormat="1" x14ac:dyDescent="0.25">
      <c r="A990" s="7">
        <v>978</v>
      </c>
      <c r="B990" s="6"/>
      <c r="C990" s="12"/>
      <c r="D990" s="8"/>
      <c r="E990" s="12"/>
      <c r="F990" s="216" t="str">
        <f t="shared" si="30"/>
        <v>N/A</v>
      </c>
      <c r="G990" s="6"/>
      <c r="AA990" s="15" t="str">
        <f t="shared" si="31"/>
        <v/>
      </c>
      <c r="AB990" s="15" t="str">
        <f>IF(LEN($AA990)=0,"N",IF(LEN($AA990)&gt;1,"Error -- Availability entered in an incorrect format",IF($AA990='Control Panel'!$F$36,$AA990,IF($AA990='Control Panel'!$F$37,$AA990,IF($AA990='Control Panel'!$F$38,$AA990,IF($AA990='Control Panel'!$F$39,$AA990,IF($AA990='Control Panel'!$F$40,$AA990,IF($AA990='Control Panel'!$F$41,$AA990,"Error -- Availability entered in an incorrect format"))))))))</f>
        <v>N</v>
      </c>
    </row>
    <row r="991" spans="1:28" s="15" customFormat="1" x14ac:dyDescent="0.25">
      <c r="A991" s="7">
        <v>979</v>
      </c>
      <c r="B991" s="6"/>
      <c r="C991" s="12"/>
      <c r="D991" s="8"/>
      <c r="E991" s="12"/>
      <c r="F991" s="216" t="str">
        <f t="shared" si="30"/>
        <v>N/A</v>
      </c>
      <c r="G991" s="6"/>
      <c r="AA991" s="15" t="str">
        <f t="shared" si="31"/>
        <v/>
      </c>
      <c r="AB991" s="15" t="str">
        <f>IF(LEN($AA991)=0,"N",IF(LEN($AA991)&gt;1,"Error -- Availability entered in an incorrect format",IF($AA991='Control Panel'!$F$36,$AA991,IF($AA991='Control Panel'!$F$37,$AA991,IF($AA991='Control Panel'!$F$38,$AA991,IF($AA991='Control Panel'!$F$39,$AA991,IF($AA991='Control Panel'!$F$40,$AA991,IF($AA991='Control Panel'!$F$41,$AA991,"Error -- Availability entered in an incorrect format"))))))))</f>
        <v>N</v>
      </c>
    </row>
    <row r="992" spans="1:28" s="15" customFormat="1" x14ac:dyDescent="0.25">
      <c r="A992" s="7">
        <v>980</v>
      </c>
      <c r="B992" s="6"/>
      <c r="C992" s="12"/>
      <c r="D992" s="8"/>
      <c r="E992" s="12"/>
      <c r="F992" s="216" t="str">
        <f t="shared" si="30"/>
        <v>N/A</v>
      </c>
      <c r="G992" s="6"/>
      <c r="AA992" s="15" t="str">
        <f t="shared" si="31"/>
        <v/>
      </c>
      <c r="AB992" s="15" t="str">
        <f>IF(LEN($AA992)=0,"N",IF(LEN($AA992)&gt;1,"Error -- Availability entered in an incorrect format",IF($AA992='Control Panel'!$F$36,$AA992,IF($AA992='Control Panel'!$F$37,$AA992,IF($AA992='Control Panel'!$F$38,$AA992,IF($AA992='Control Panel'!$F$39,$AA992,IF($AA992='Control Panel'!$F$40,$AA992,IF($AA992='Control Panel'!$F$41,$AA992,"Error -- Availability entered in an incorrect format"))))))))</f>
        <v>N</v>
      </c>
    </row>
    <row r="993" spans="1:28" s="15" customFormat="1" x14ac:dyDescent="0.25">
      <c r="A993" s="7">
        <v>981</v>
      </c>
      <c r="B993" s="6"/>
      <c r="C993" s="12"/>
      <c r="D993" s="8"/>
      <c r="E993" s="12"/>
      <c r="F993" s="216" t="str">
        <f t="shared" si="30"/>
        <v>N/A</v>
      </c>
      <c r="G993" s="6"/>
      <c r="AA993" s="15" t="str">
        <f t="shared" si="31"/>
        <v/>
      </c>
      <c r="AB993" s="15" t="str">
        <f>IF(LEN($AA993)=0,"N",IF(LEN($AA993)&gt;1,"Error -- Availability entered in an incorrect format",IF($AA993='Control Panel'!$F$36,$AA993,IF($AA993='Control Panel'!$F$37,$AA993,IF($AA993='Control Panel'!$F$38,$AA993,IF($AA993='Control Panel'!$F$39,$AA993,IF($AA993='Control Panel'!$F$40,$AA993,IF($AA993='Control Panel'!$F$41,$AA993,"Error -- Availability entered in an incorrect format"))))))))</f>
        <v>N</v>
      </c>
    </row>
    <row r="994" spans="1:28" s="15" customFormat="1" x14ac:dyDescent="0.25">
      <c r="A994" s="7">
        <v>982</v>
      </c>
      <c r="B994" s="6"/>
      <c r="C994" s="12"/>
      <c r="D994" s="8"/>
      <c r="E994" s="12"/>
      <c r="F994" s="216" t="str">
        <f t="shared" si="30"/>
        <v>N/A</v>
      </c>
      <c r="G994" s="6"/>
      <c r="AA994" s="15" t="str">
        <f t="shared" si="31"/>
        <v/>
      </c>
      <c r="AB994" s="15" t="str">
        <f>IF(LEN($AA994)=0,"N",IF(LEN($AA994)&gt;1,"Error -- Availability entered in an incorrect format",IF($AA994='Control Panel'!$F$36,$AA994,IF($AA994='Control Panel'!$F$37,$AA994,IF($AA994='Control Panel'!$F$38,$AA994,IF($AA994='Control Panel'!$F$39,$AA994,IF($AA994='Control Panel'!$F$40,$AA994,IF($AA994='Control Panel'!$F$41,$AA994,"Error -- Availability entered in an incorrect format"))))))))</f>
        <v>N</v>
      </c>
    </row>
    <row r="995" spans="1:28" s="15" customFormat="1" x14ac:dyDescent="0.25">
      <c r="A995" s="7">
        <v>983</v>
      </c>
      <c r="B995" s="6"/>
      <c r="C995" s="12"/>
      <c r="D995" s="8"/>
      <c r="E995" s="12"/>
      <c r="F995" s="216" t="str">
        <f t="shared" si="30"/>
        <v>N/A</v>
      </c>
      <c r="G995" s="6"/>
      <c r="AA995" s="15" t="str">
        <f t="shared" si="31"/>
        <v/>
      </c>
      <c r="AB995" s="15" t="str">
        <f>IF(LEN($AA995)=0,"N",IF(LEN($AA995)&gt;1,"Error -- Availability entered in an incorrect format",IF($AA995='Control Panel'!$F$36,$AA995,IF($AA995='Control Panel'!$F$37,$AA995,IF($AA995='Control Panel'!$F$38,$AA995,IF($AA995='Control Panel'!$F$39,$AA995,IF($AA995='Control Panel'!$F$40,$AA995,IF($AA995='Control Panel'!$F$41,$AA995,"Error -- Availability entered in an incorrect format"))))))))</f>
        <v>N</v>
      </c>
    </row>
    <row r="996" spans="1:28" s="15" customFormat="1" x14ac:dyDescent="0.25">
      <c r="A996" s="7">
        <v>984</v>
      </c>
      <c r="B996" s="6"/>
      <c r="C996" s="12"/>
      <c r="D996" s="8"/>
      <c r="E996" s="12"/>
      <c r="F996" s="216" t="str">
        <f t="shared" si="30"/>
        <v>N/A</v>
      </c>
      <c r="G996" s="6"/>
      <c r="AA996" s="15" t="str">
        <f t="shared" si="31"/>
        <v/>
      </c>
      <c r="AB996" s="15" t="str">
        <f>IF(LEN($AA996)=0,"N",IF(LEN($AA996)&gt;1,"Error -- Availability entered in an incorrect format",IF($AA996='Control Panel'!$F$36,$AA996,IF($AA996='Control Panel'!$F$37,$AA996,IF($AA996='Control Panel'!$F$38,$AA996,IF($AA996='Control Panel'!$F$39,$AA996,IF($AA996='Control Panel'!$F$40,$AA996,IF($AA996='Control Panel'!$F$41,$AA996,"Error -- Availability entered in an incorrect format"))))))))</f>
        <v>N</v>
      </c>
    </row>
    <row r="997" spans="1:28" s="15" customFormat="1" x14ac:dyDescent="0.25">
      <c r="A997" s="7">
        <v>985</v>
      </c>
      <c r="B997" s="6"/>
      <c r="C997" s="12"/>
      <c r="D997" s="8"/>
      <c r="E997" s="12"/>
      <c r="F997" s="216" t="str">
        <f t="shared" si="30"/>
        <v>N/A</v>
      </c>
      <c r="G997" s="6"/>
      <c r="AA997" s="15" t="str">
        <f t="shared" si="31"/>
        <v/>
      </c>
      <c r="AB997" s="15" t="str">
        <f>IF(LEN($AA997)=0,"N",IF(LEN($AA997)&gt;1,"Error -- Availability entered in an incorrect format",IF($AA997='Control Panel'!$F$36,$AA997,IF($AA997='Control Panel'!$F$37,$AA997,IF($AA997='Control Panel'!$F$38,$AA997,IF($AA997='Control Panel'!$F$39,$AA997,IF($AA997='Control Panel'!$F$40,$AA997,IF($AA997='Control Panel'!$F$41,$AA997,"Error -- Availability entered in an incorrect format"))))))))</f>
        <v>N</v>
      </c>
    </row>
    <row r="998" spans="1:28" s="15" customFormat="1" x14ac:dyDescent="0.25">
      <c r="A998" s="7">
        <v>986</v>
      </c>
      <c r="B998" s="6"/>
      <c r="C998" s="12"/>
      <c r="D998" s="8"/>
      <c r="E998" s="12"/>
      <c r="F998" s="216" t="str">
        <f t="shared" si="30"/>
        <v>N/A</v>
      </c>
      <c r="G998" s="6"/>
      <c r="AA998" s="15" t="str">
        <f t="shared" si="31"/>
        <v/>
      </c>
      <c r="AB998" s="15" t="str">
        <f>IF(LEN($AA998)=0,"N",IF(LEN($AA998)&gt;1,"Error -- Availability entered in an incorrect format",IF($AA998='Control Panel'!$F$36,$AA998,IF($AA998='Control Panel'!$F$37,$AA998,IF($AA998='Control Panel'!$F$38,$AA998,IF($AA998='Control Panel'!$F$39,$AA998,IF($AA998='Control Panel'!$F$40,$AA998,IF($AA998='Control Panel'!$F$41,$AA998,"Error -- Availability entered in an incorrect format"))))))))</f>
        <v>N</v>
      </c>
    </row>
    <row r="999" spans="1:28" s="15" customFormat="1" x14ac:dyDescent="0.25">
      <c r="A999" s="7">
        <v>987</v>
      </c>
      <c r="B999" s="6"/>
      <c r="C999" s="12"/>
      <c r="D999" s="8"/>
      <c r="E999" s="12"/>
      <c r="F999" s="216" t="str">
        <f t="shared" si="30"/>
        <v>N/A</v>
      </c>
      <c r="G999" s="6"/>
      <c r="AA999" s="15" t="str">
        <f t="shared" si="31"/>
        <v/>
      </c>
      <c r="AB999" s="15" t="str">
        <f>IF(LEN($AA999)=0,"N",IF(LEN($AA999)&gt;1,"Error -- Availability entered in an incorrect format",IF($AA999='Control Panel'!$F$36,$AA999,IF($AA999='Control Panel'!$F$37,$AA999,IF($AA999='Control Panel'!$F$38,$AA999,IF($AA999='Control Panel'!$F$39,$AA999,IF($AA999='Control Panel'!$F$40,$AA999,IF($AA999='Control Panel'!$F$41,$AA999,"Error -- Availability entered in an incorrect format"))))))))</f>
        <v>N</v>
      </c>
    </row>
    <row r="1000" spans="1:28" s="15" customFormat="1" x14ac:dyDescent="0.25">
      <c r="A1000" s="7">
        <v>988</v>
      </c>
      <c r="B1000" s="6"/>
      <c r="C1000" s="12"/>
      <c r="D1000" s="8"/>
      <c r="E1000" s="12"/>
      <c r="F1000" s="216" t="str">
        <f t="shared" si="30"/>
        <v>N/A</v>
      </c>
      <c r="G1000" s="6"/>
      <c r="AA1000" s="15" t="str">
        <f t="shared" si="31"/>
        <v/>
      </c>
      <c r="AB1000" s="15" t="str">
        <f>IF(LEN($AA1000)=0,"N",IF(LEN($AA1000)&gt;1,"Error -- Availability entered in an incorrect format",IF($AA1000='Control Panel'!$F$36,$AA1000,IF($AA1000='Control Panel'!$F$37,$AA1000,IF($AA1000='Control Panel'!$F$38,$AA1000,IF($AA1000='Control Panel'!$F$39,$AA1000,IF($AA1000='Control Panel'!$F$40,$AA1000,IF($AA1000='Control Panel'!$F$41,$AA1000,"Error -- Availability entered in an incorrect format"))))))))</f>
        <v>N</v>
      </c>
    </row>
    <row r="1001" spans="1:28" s="15" customFormat="1" x14ac:dyDescent="0.25">
      <c r="A1001" s="7">
        <v>989</v>
      </c>
      <c r="B1001" s="6"/>
      <c r="C1001" s="12"/>
      <c r="D1001" s="8"/>
      <c r="E1001" s="12"/>
      <c r="F1001" s="216" t="str">
        <f t="shared" si="30"/>
        <v>N/A</v>
      </c>
      <c r="G1001" s="6"/>
      <c r="AA1001" s="15" t="str">
        <f t="shared" si="31"/>
        <v/>
      </c>
      <c r="AB1001" s="15" t="str">
        <f>IF(LEN($AA1001)=0,"N",IF(LEN($AA1001)&gt;1,"Error -- Availability entered in an incorrect format",IF($AA1001='Control Panel'!$F$36,$AA1001,IF($AA1001='Control Panel'!$F$37,$AA1001,IF($AA1001='Control Panel'!$F$38,$AA1001,IF($AA1001='Control Panel'!$F$39,$AA1001,IF($AA1001='Control Panel'!$F$40,$AA1001,IF($AA1001='Control Panel'!$F$41,$AA1001,"Error -- Availability entered in an incorrect format"))))))))</f>
        <v>N</v>
      </c>
    </row>
    <row r="1002" spans="1:28" s="15" customFormat="1" x14ac:dyDescent="0.25">
      <c r="A1002" s="7">
        <v>990</v>
      </c>
      <c r="B1002" s="6"/>
      <c r="C1002" s="12"/>
      <c r="D1002" s="8"/>
      <c r="E1002" s="12"/>
      <c r="F1002" s="216" t="str">
        <f t="shared" si="30"/>
        <v>N/A</v>
      </c>
      <c r="G1002" s="6"/>
      <c r="AA1002" s="15" t="str">
        <f t="shared" si="31"/>
        <v/>
      </c>
      <c r="AB1002" s="15" t="str">
        <f>IF(LEN($AA1002)=0,"N",IF(LEN($AA1002)&gt;1,"Error -- Availability entered in an incorrect format",IF($AA1002='Control Panel'!$F$36,$AA1002,IF($AA1002='Control Panel'!$F$37,$AA1002,IF($AA1002='Control Panel'!$F$38,$AA1002,IF($AA1002='Control Panel'!$F$39,$AA1002,IF($AA1002='Control Panel'!$F$40,$AA1002,IF($AA1002='Control Panel'!$F$41,$AA1002,"Error -- Availability entered in an incorrect format"))))))))</f>
        <v>N</v>
      </c>
    </row>
    <row r="1003" spans="1:28" s="15" customFormat="1" x14ac:dyDescent="0.25">
      <c r="A1003" s="7">
        <v>991</v>
      </c>
      <c r="B1003" s="6"/>
      <c r="C1003" s="12"/>
      <c r="D1003" s="8"/>
      <c r="E1003" s="12"/>
      <c r="F1003" s="216" t="str">
        <f t="shared" si="30"/>
        <v>N/A</v>
      </c>
      <c r="G1003" s="6"/>
      <c r="AA1003" s="15" t="str">
        <f t="shared" si="31"/>
        <v/>
      </c>
      <c r="AB1003" s="15" t="str">
        <f>IF(LEN($AA1003)=0,"N",IF(LEN($AA1003)&gt;1,"Error -- Availability entered in an incorrect format",IF($AA1003='Control Panel'!$F$36,$AA1003,IF($AA1003='Control Panel'!$F$37,$AA1003,IF($AA1003='Control Panel'!$F$38,$AA1003,IF($AA1003='Control Panel'!$F$39,$AA1003,IF($AA1003='Control Panel'!$F$40,$AA1003,IF($AA1003='Control Panel'!$F$41,$AA1003,"Error -- Availability entered in an incorrect format"))))))))</f>
        <v>N</v>
      </c>
    </row>
    <row r="1004" spans="1:28" s="15" customFormat="1" x14ac:dyDescent="0.25">
      <c r="A1004" s="7">
        <v>992</v>
      </c>
      <c r="B1004" s="6"/>
      <c r="C1004" s="12"/>
      <c r="D1004" s="8"/>
      <c r="E1004" s="12"/>
      <c r="F1004" s="216" t="str">
        <f t="shared" si="30"/>
        <v>N/A</v>
      </c>
      <c r="G1004" s="6"/>
      <c r="AA1004" s="15" t="str">
        <f t="shared" si="31"/>
        <v/>
      </c>
      <c r="AB1004" s="15" t="str">
        <f>IF(LEN($AA1004)=0,"N",IF(LEN($AA1004)&gt;1,"Error -- Availability entered in an incorrect format",IF($AA1004='Control Panel'!$F$36,$AA1004,IF($AA1004='Control Panel'!$F$37,$AA1004,IF($AA1004='Control Panel'!$F$38,$AA1004,IF($AA1004='Control Panel'!$F$39,$AA1004,IF($AA1004='Control Panel'!$F$40,$AA1004,IF($AA1004='Control Panel'!$F$41,$AA1004,"Error -- Availability entered in an incorrect format"))))))))</f>
        <v>N</v>
      </c>
    </row>
    <row r="1005" spans="1:28" s="15" customFormat="1" x14ac:dyDescent="0.25">
      <c r="A1005" s="7">
        <v>993</v>
      </c>
      <c r="B1005" s="6"/>
      <c r="C1005" s="12"/>
      <c r="D1005" s="8"/>
      <c r="E1005" s="12"/>
      <c r="F1005" s="216" t="str">
        <f t="shared" si="30"/>
        <v>N/A</v>
      </c>
      <c r="G1005" s="6"/>
      <c r="AA1005" s="15" t="str">
        <f t="shared" si="31"/>
        <v/>
      </c>
      <c r="AB1005" s="15" t="str">
        <f>IF(LEN($AA1005)=0,"N",IF(LEN($AA1005)&gt;1,"Error -- Availability entered in an incorrect format",IF($AA1005='Control Panel'!$F$36,$AA1005,IF($AA1005='Control Panel'!$F$37,$AA1005,IF($AA1005='Control Panel'!$F$38,$AA1005,IF($AA1005='Control Panel'!$F$39,$AA1005,IF($AA1005='Control Panel'!$F$40,$AA1005,IF($AA1005='Control Panel'!$F$41,$AA1005,"Error -- Availability entered in an incorrect format"))))))))</f>
        <v>N</v>
      </c>
    </row>
    <row r="1006" spans="1:28" s="15" customFormat="1" x14ac:dyDescent="0.25">
      <c r="A1006" s="7">
        <v>994</v>
      </c>
      <c r="B1006" s="6"/>
      <c r="C1006" s="12"/>
      <c r="D1006" s="8"/>
      <c r="E1006" s="12"/>
      <c r="F1006" s="216" t="str">
        <f t="shared" si="30"/>
        <v>N/A</v>
      </c>
      <c r="G1006" s="6"/>
      <c r="AA1006" s="15" t="str">
        <f t="shared" si="31"/>
        <v/>
      </c>
      <c r="AB1006" s="15" t="str">
        <f>IF(LEN($AA1006)=0,"N",IF(LEN($AA1006)&gt;1,"Error -- Availability entered in an incorrect format",IF($AA1006='Control Panel'!$F$36,$AA1006,IF($AA1006='Control Panel'!$F$37,$AA1006,IF($AA1006='Control Panel'!$F$38,$AA1006,IF($AA1006='Control Panel'!$F$39,$AA1006,IF($AA1006='Control Panel'!$F$40,$AA1006,IF($AA1006='Control Panel'!$F$41,$AA1006,"Error -- Availability entered in an incorrect format"))))))))</f>
        <v>N</v>
      </c>
    </row>
    <row r="1007" spans="1:28" s="15" customFormat="1" x14ac:dyDescent="0.25">
      <c r="A1007" s="7">
        <v>995</v>
      </c>
      <c r="B1007" s="6"/>
      <c r="C1007" s="12"/>
      <c r="D1007" s="8"/>
      <c r="E1007" s="12"/>
      <c r="F1007" s="216" t="str">
        <f t="shared" si="30"/>
        <v>N/A</v>
      </c>
      <c r="G1007" s="6"/>
      <c r="AA1007" s="15" t="str">
        <f t="shared" si="31"/>
        <v/>
      </c>
      <c r="AB1007" s="15" t="str">
        <f>IF(LEN($AA1007)=0,"N",IF(LEN($AA1007)&gt;1,"Error -- Availability entered in an incorrect format",IF($AA1007='Control Panel'!$F$36,$AA1007,IF($AA1007='Control Panel'!$F$37,$AA1007,IF($AA1007='Control Panel'!$F$38,$AA1007,IF($AA1007='Control Panel'!$F$39,$AA1007,IF($AA1007='Control Panel'!$F$40,$AA1007,IF($AA1007='Control Panel'!$F$41,$AA1007,"Error -- Availability entered in an incorrect format"))))))))</f>
        <v>N</v>
      </c>
    </row>
    <row r="1008" spans="1:28" s="15" customFormat="1" x14ac:dyDescent="0.25">
      <c r="A1008" s="7">
        <v>996</v>
      </c>
      <c r="B1008" s="6"/>
      <c r="C1008" s="12"/>
      <c r="D1008" s="8"/>
      <c r="E1008" s="12"/>
      <c r="F1008" s="216" t="str">
        <f t="shared" si="30"/>
        <v>N/A</v>
      </c>
      <c r="G1008" s="6"/>
      <c r="AA1008" s="15" t="str">
        <f t="shared" si="31"/>
        <v/>
      </c>
      <c r="AB1008" s="15" t="str">
        <f>IF(LEN($AA1008)=0,"N",IF(LEN($AA1008)&gt;1,"Error -- Availability entered in an incorrect format",IF($AA1008='Control Panel'!$F$36,$AA1008,IF($AA1008='Control Panel'!$F$37,$AA1008,IF($AA1008='Control Panel'!$F$38,$AA1008,IF($AA1008='Control Panel'!$F$39,$AA1008,IF($AA1008='Control Panel'!$F$40,$AA1008,IF($AA1008='Control Panel'!$F$41,$AA1008,"Error -- Availability entered in an incorrect format"))))))))</f>
        <v>N</v>
      </c>
    </row>
    <row r="1009" spans="1:28" s="15" customFormat="1" x14ac:dyDescent="0.25">
      <c r="A1009" s="7">
        <v>997</v>
      </c>
      <c r="B1009" s="6"/>
      <c r="C1009" s="12"/>
      <c r="D1009" s="8"/>
      <c r="E1009" s="12"/>
      <c r="F1009" s="216" t="str">
        <f t="shared" si="30"/>
        <v>N/A</v>
      </c>
      <c r="G1009" s="6"/>
      <c r="AA1009" s="15" t="str">
        <f t="shared" si="31"/>
        <v/>
      </c>
      <c r="AB1009" s="15" t="str">
        <f>IF(LEN($AA1009)=0,"N",IF(LEN($AA1009)&gt;1,"Error -- Availability entered in an incorrect format",IF($AA1009='Control Panel'!$F$36,$AA1009,IF($AA1009='Control Panel'!$F$37,$AA1009,IF($AA1009='Control Panel'!$F$38,$AA1009,IF($AA1009='Control Panel'!$F$39,$AA1009,IF($AA1009='Control Panel'!$F$40,$AA1009,IF($AA1009='Control Panel'!$F$41,$AA1009,"Error -- Availability entered in an incorrect format"))))))))</f>
        <v>N</v>
      </c>
    </row>
    <row r="1010" spans="1:28" s="15" customFormat="1" x14ac:dyDescent="0.25">
      <c r="A1010" s="7">
        <v>998</v>
      </c>
      <c r="B1010" s="6"/>
      <c r="C1010" s="12"/>
      <c r="D1010" s="8"/>
      <c r="E1010" s="12"/>
      <c r="F1010" s="216" t="str">
        <f t="shared" si="30"/>
        <v>N/A</v>
      </c>
      <c r="G1010" s="6"/>
      <c r="AA1010" s="15" t="str">
        <f t="shared" si="31"/>
        <v/>
      </c>
      <c r="AB1010" s="15" t="str">
        <f>IF(LEN($AA1010)=0,"N",IF(LEN($AA1010)&gt;1,"Error -- Availability entered in an incorrect format",IF($AA1010='Control Panel'!$F$36,$AA1010,IF($AA1010='Control Panel'!$F$37,$AA1010,IF($AA1010='Control Panel'!$F$38,$AA1010,IF($AA1010='Control Panel'!$F$39,$AA1010,IF($AA1010='Control Panel'!$F$40,$AA1010,IF($AA1010='Control Panel'!$F$41,$AA1010,"Error -- Availability entered in an incorrect format"))))))))</f>
        <v>N</v>
      </c>
    </row>
    <row r="1011" spans="1:28" s="15" customFormat="1" x14ac:dyDescent="0.25">
      <c r="A1011" s="7">
        <v>999</v>
      </c>
      <c r="B1011" s="6"/>
      <c r="C1011" s="12"/>
      <c r="D1011" s="8"/>
      <c r="E1011" s="12"/>
      <c r="F1011" s="216" t="str">
        <f t="shared" si="30"/>
        <v>N/A</v>
      </c>
      <c r="G1011" s="6"/>
      <c r="AA1011" s="15" t="str">
        <f t="shared" si="31"/>
        <v/>
      </c>
      <c r="AB1011" s="15" t="str">
        <f>IF(LEN($AA1011)=0,"N",IF(LEN($AA1011)&gt;1,"Error -- Availability entered in an incorrect format",IF($AA1011='Control Panel'!$F$36,$AA1011,IF($AA1011='Control Panel'!$F$37,$AA1011,IF($AA1011='Control Panel'!$F$38,$AA1011,IF($AA1011='Control Panel'!$F$39,$AA1011,IF($AA1011='Control Panel'!$F$40,$AA1011,IF($AA1011='Control Panel'!$F$41,$AA1011,"Error -- Availability entered in an incorrect format"))))))))</f>
        <v>N</v>
      </c>
    </row>
    <row r="1012" spans="1:28" s="15" customFormat="1" x14ac:dyDescent="0.25">
      <c r="A1012" s="7">
        <v>1000</v>
      </c>
      <c r="B1012" s="6"/>
      <c r="C1012" s="12"/>
      <c r="D1012" s="8"/>
      <c r="E1012" s="12"/>
      <c r="F1012" s="216" t="str">
        <f t="shared" si="30"/>
        <v>N/A</v>
      </c>
      <c r="G1012" s="6"/>
      <c r="AA1012" s="15" t="str">
        <f t="shared" si="31"/>
        <v/>
      </c>
      <c r="AB1012" s="15" t="str">
        <f>IF(LEN($AA1012)=0,"N",IF(LEN($AA1012)&gt;1,"Error -- Availability entered in an incorrect format",IF($AA1012='Control Panel'!$F$36,$AA1012,IF($AA1012='Control Panel'!$F$37,$AA1012,IF($AA1012='Control Panel'!$F$38,$AA1012,IF($AA1012='Control Panel'!$F$39,$AA1012,IF($AA1012='Control Panel'!$F$40,$AA1012,IF($AA1012='Control Panel'!$F$41,$AA1012,"Error -- Availability entered in an incorrect format"))))))))</f>
        <v>N</v>
      </c>
    </row>
  </sheetData>
  <sheetProtection password="E125" sheet="1" objects="1" scenarios="1" formatCells="0" formatRows="0"/>
  <protectedRanges>
    <protectedRange sqref="D1:G1048576" name="Range1"/>
  </protectedRanges>
  <mergeCells count="12">
    <mergeCell ref="A11:G11"/>
    <mergeCell ref="A10:C10"/>
    <mergeCell ref="D10:G10"/>
    <mergeCell ref="A1:G1"/>
    <mergeCell ref="B2:G2"/>
    <mergeCell ref="B3:G3"/>
    <mergeCell ref="B4:G4"/>
    <mergeCell ref="B5:G5"/>
    <mergeCell ref="B6:G6"/>
    <mergeCell ref="B7:G7"/>
    <mergeCell ref="B8:G8"/>
    <mergeCell ref="A9:G9"/>
  </mergeCells>
  <conditionalFormatting sqref="A1:G1">
    <cfRule type="cellIs" dxfId="47" priority="1" operator="equal">
      <formula>"Replace this text with vendor name in the first module."</formula>
    </cfRule>
  </conditionalFormatting>
  <printOptions horizontalCentered="1"/>
  <pageMargins left="0.25" right="0.25" top="0.75" bottom="0.75" header="0.3" footer="0.3"/>
  <pageSetup scale="74" fitToHeight="0" orientation="landscape" r:id="rId1"/>
  <headerFooter>
    <oddHeader xml:space="preserve">&amp;C&amp;"-,Bold"Client Name - Project Name&amp;"-,Regular"
&amp;"-,Italic"&amp;A&amp;"-,Regular"
</oddHeader>
    <oddFooter>&amp;L&amp;"-,Bold"&amp;10&amp;U&amp;K01+019Priority&amp;"-,Regular"&amp;U
H - High | M - Medium | L - Low&amp;C&amp;10&amp;K01+019&amp;P of &amp;N&amp;R&amp;"-,Bold"&amp;10&amp;U&amp;K01+019Availability&amp;"-,Regular"&amp;U
Y - Yes | R - Reporting Tool | T - Third Party
M - Modification | F - Future | N - Not Available</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FormatSpecs">
                <anchor moveWithCells="1" sizeWithCells="1">
                  <from>
                    <xdr:col>28</xdr:col>
                    <xdr:colOff>190500</xdr:colOff>
                    <xdr:row>12</xdr:row>
                    <xdr:rowOff>66675</xdr:rowOff>
                  </from>
                  <to>
                    <xdr:col>28</xdr:col>
                    <xdr:colOff>457200</xdr:colOff>
                    <xdr:row>17</xdr:row>
                    <xdr:rowOff>133350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6C022ED6-D95B-4593-B238-583992D23B1C}">
            <xm:f>D10='Control Panel'!$I$25</xm:f>
            <x14:dxf>
              <font>
                <color rgb="FFFFFF00"/>
              </font>
              <fill>
                <patternFill>
                  <bgColor rgb="FFBF311A"/>
                </patternFill>
              </fill>
            </x14:dxf>
          </x14:cfRule>
          <xm:sqref>D10:G10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AI255"/>
  <sheetViews>
    <sheetView showGridLines="0" showRowColHeaders="0" tabSelected="1" zoomScaleNormal="100" workbookViewId="0">
      <pane ySplit="12" topLeftCell="A13" activePane="bottomLeft" state="frozen"/>
      <selection activeCell="F12" sqref="F12"/>
      <selection pane="bottomLeft" activeCell="A12" sqref="A12"/>
    </sheetView>
  </sheetViews>
  <sheetFormatPr defaultColWidth="0" defaultRowHeight="15" x14ac:dyDescent="0.25"/>
  <cols>
    <col min="1" max="1" width="8.7109375" style="218" customWidth="1"/>
    <col min="2" max="2" width="65.7109375" style="219" customWidth="1"/>
    <col min="3" max="3" width="12.7109375" style="220" customWidth="1"/>
    <col min="4" max="4" width="12.7109375" style="221" customWidth="1"/>
    <col min="5" max="5" width="12.7109375" style="220" customWidth="1"/>
    <col min="6" max="6" width="27.7109375" style="222" customWidth="1"/>
    <col min="7" max="7" width="35.7109375" style="219" customWidth="1"/>
    <col min="8" max="8" width="3.7109375" style="2" customWidth="1"/>
    <col min="9" max="26" width="9.140625" style="2" hidden="1" customWidth="1"/>
    <col min="27" max="28" width="9.140625" style="260" hidden="1" customWidth="1"/>
    <col min="29" max="34" width="9.140625" style="2" hidden="1" customWidth="1"/>
    <col min="35" max="35" width="4.140625" style="2" hidden="1" customWidth="1"/>
    <col min="36" max="16384" width="9.140625" style="2" hidden="1"/>
  </cols>
  <sheetData>
    <row r="1" spans="1:35" x14ac:dyDescent="0.25">
      <c r="A1" s="539" t="s">
        <v>203</v>
      </c>
      <c r="B1" s="539"/>
      <c r="C1" s="539"/>
      <c r="D1" s="539"/>
      <c r="E1" s="539"/>
      <c r="F1" s="539"/>
      <c r="G1" s="539"/>
    </row>
    <row r="2" spans="1:35" x14ac:dyDescent="0.25">
      <c r="A2" s="210" t="s">
        <v>8</v>
      </c>
      <c r="B2" s="538" t="s">
        <v>193</v>
      </c>
      <c r="C2" s="538"/>
      <c r="D2" s="538"/>
      <c r="E2" s="538"/>
      <c r="F2" s="538"/>
      <c r="G2" s="538"/>
      <c r="AB2" s="4" t="s">
        <v>219</v>
      </c>
      <c r="AC2" s="260">
        <f>SUBTOTAL(3,A13:A255)</f>
        <v>243</v>
      </c>
    </row>
    <row r="3" spans="1:35" ht="45" customHeight="1" x14ac:dyDescent="0.25">
      <c r="A3" s="232" t="str">
        <f>'Control Panel'!F36</f>
        <v>Y</v>
      </c>
      <c r="B3" s="543" t="str">
        <f>'Control Panel'!H36</f>
        <v>Functionality is provided out of the box through the completion of a task associated with a routine configurable area that includes, but is not limited to, user-defined fields, delivered or configurable workflows, alerts or notifications, standard import/export, table driven setups and standard reports with no changes.  These configuration areas will not be affected by a future upgrade.  The proposed services include implementation and training on this functionality, unless specifically excluded in the Statement of Work, as part of the deployment of the solution.</v>
      </c>
      <c r="C3" s="543"/>
      <c r="D3" s="543"/>
      <c r="E3" s="543"/>
      <c r="F3" s="543"/>
      <c r="G3" s="543"/>
    </row>
    <row r="4" spans="1:35" x14ac:dyDescent="0.25">
      <c r="A4" s="233" t="str">
        <f>'Control Panel'!F37</f>
        <v>R</v>
      </c>
      <c r="B4" s="544" t="str">
        <f>'Control Panel'!H37</f>
        <v>Functionality is provided through reports generated using proposed Reporting Tools.</v>
      </c>
      <c r="C4" s="544"/>
      <c r="D4" s="544"/>
      <c r="E4" s="544"/>
      <c r="F4" s="544"/>
      <c r="G4" s="544"/>
    </row>
    <row r="5" spans="1:35" ht="30" customHeight="1" x14ac:dyDescent="0.25">
      <c r="A5" s="232" t="str">
        <f>'Control Panel'!F38</f>
        <v>T</v>
      </c>
      <c r="B5" s="543" t="str">
        <f>'Control Panel'!H38</f>
        <v>Functionality is provided by proposed third party functionality (i.e., third party is defined as a separate software vendor from the primary software vendor).  The pricing of all third party products that provide this functionality MUST be included in the cost proposal.</v>
      </c>
      <c r="C5" s="543"/>
      <c r="D5" s="543"/>
      <c r="E5" s="543"/>
      <c r="F5" s="543"/>
      <c r="G5" s="543"/>
    </row>
    <row r="6" spans="1:35" x14ac:dyDescent="0.25">
      <c r="A6" s="233" t="str">
        <f>'Control Panel'!F39</f>
        <v>M</v>
      </c>
      <c r="B6" s="544" t="str">
        <f>'Control Panel'!H39</f>
        <v>Functionality is provided through customization to the application, including creation of a new workflow or development of a custom interface, that may have an impact on future upgradability.</v>
      </c>
      <c r="C6" s="544"/>
      <c r="D6" s="544"/>
      <c r="E6" s="544"/>
      <c r="F6" s="544"/>
      <c r="G6" s="544"/>
    </row>
    <row r="7" spans="1:35" ht="16.5" customHeight="1" x14ac:dyDescent="0.25">
      <c r="A7" s="232" t="str">
        <f>'Control Panel'!F40</f>
        <v>F</v>
      </c>
      <c r="B7" s="543" t="str">
        <f>'Control Panel'!H40</f>
        <v>Functionality is provided through a future general availability (GA) release that is scheduled to occur within 1 year of the proposal response.</v>
      </c>
      <c r="C7" s="543"/>
      <c r="D7" s="543"/>
      <c r="E7" s="543"/>
      <c r="F7" s="543"/>
      <c r="G7" s="543"/>
    </row>
    <row r="8" spans="1:35" x14ac:dyDescent="0.25">
      <c r="A8" s="233" t="str">
        <f>'Control Panel'!F41</f>
        <v>N</v>
      </c>
      <c r="B8" s="544" t="str">
        <f>'Control Panel'!H41</f>
        <v>Functionality is not provided.</v>
      </c>
      <c r="C8" s="544"/>
      <c r="D8" s="544"/>
      <c r="E8" s="544"/>
      <c r="F8" s="544"/>
      <c r="G8" s="544"/>
    </row>
    <row r="9" spans="1:35" x14ac:dyDescent="0.25">
      <c r="A9" s="545" t="str">
        <f>'Control Panel'!I25</f>
        <v>Replace this text with the primary product name(s) which satisfy requirements.</v>
      </c>
      <c r="B9" s="546"/>
      <c r="C9" s="546"/>
      <c r="D9" s="546"/>
      <c r="E9" s="546"/>
      <c r="F9" s="546"/>
      <c r="G9" s="547"/>
    </row>
    <row r="10" spans="1:35" ht="15" customHeight="1" x14ac:dyDescent="0.25">
      <c r="A10" s="541" t="str">
        <f>'Control Panel'!F47&amp;" - "&amp;'Control Panel'!E47</f>
        <v>4.2 - Accounts Payable</v>
      </c>
      <c r="B10" s="541"/>
      <c r="C10" s="541"/>
      <c r="D10" s="542" t="str">
        <f>A9</f>
        <v>Replace this text with the primary product name(s) which satisfy requirements.</v>
      </c>
      <c r="E10" s="542"/>
      <c r="F10" s="542"/>
      <c r="G10" s="542"/>
    </row>
    <row r="11" spans="1:35" x14ac:dyDescent="0.25">
      <c r="A11" s="540"/>
      <c r="B11" s="540"/>
      <c r="C11" s="540"/>
      <c r="D11" s="540"/>
      <c r="E11" s="540"/>
      <c r="F11" s="540"/>
      <c r="G11" s="540"/>
      <c r="AA11" s="260" t="s">
        <v>30</v>
      </c>
      <c r="AI11" s="3"/>
    </row>
    <row r="12" spans="1:35" ht="15" customHeight="1" x14ac:dyDescent="0.25">
      <c r="A12" s="269" t="s">
        <v>23</v>
      </c>
      <c r="B12" s="270" t="s">
        <v>24</v>
      </c>
      <c r="C12" s="271" t="s">
        <v>20</v>
      </c>
      <c r="D12" s="269" t="s">
        <v>25</v>
      </c>
      <c r="E12" s="271" t="s">
        <v>26</v>
      </c>
      <c r="F12" s="270" t="s">
        <v>204</v>
      </c>
      <c r="G12" s="270" t="s">
        <v>122</v>
      </c>
      <c r="AA12" s="260" t="s">
        <v>27</v>
      </c>
      <c r="AC12" s="5">
        <f>COUNTIF(AB:AB,"Error -- Availability entered in an incorrect format")</f>
        <v>0</v>
      </c>
    </row>
    <row r="13" spans="1:35" s="13" customFormat="1" ht="15" customHeight="1" x14ac:dyDescent="0.25">
      <c r="A13" s="7">
        <v>1</v>
      </c>
      <c r="B13" s="263" t="s">
        <v>245</v>
      </c>
      <c r="C13" s="14"/>
      <c r="D13" s="7"/>
      <c r="E13" s="267"/>
      <c r="F13" s="215" t="str">
        <f>IF($D$10=$A$9,"N/A",$D$10)</f>
        <v>N/A</v>
      </c>
      <c r="G13" s="10"/>
      <c r="AA13" s="261" t="str">
        <f>TRIM($D13)</f>
        <v/>
      </c>
      <c r="AB13" s="261" t="str">
        <f>IF(LEN($AA13)=0,"N",IF(LEN($AA13)&gt;1,"Error -- Availability entered in an incorrect format",IF($AA13='Control Panel'!$F$36,$AA13,IF($AA13='Control Panel'!$F$37,$AA13,IF($AA13='Control Panel'!$F$38,$AA13,IF($AA13='Control Panel'!$F$39,$AA13,IF($AA13='Control Panel'!$F$40,$AA13,IF($AA13='Control Panel'!$F$41,$AA13,"Error -- Availability entered in an incorrect format"))))))))</f>
        <v>N</v>
      </c>
    </row>
    <row r="14" spans="1:35" s="13" customFormat="1" ht="30" x14ac:dyDescent="0.25">
      <c r="A14" s="7">
        <v>2</v>
      </c>
      <c r="B14" s="10" t="s">
        <v>246</v>
      </c>
      <c r="C14" s="14"/>
      <c r="D14" s="7"/>
      <c r="E14" s="267"/>
      <c r="F14" s="215" t="str">
        <f t="shared" ref="F14:F77" si="0">IF($D$10=$A$9,"N/A",$D$10)</f>
        <v>N/A</v>
      </c>
      <c r="G14" s="10"/>
      <c r="AA14" s="261" t="str">
        <f t="shared" ref="AA14:AA77" si="1">TRIM($D14)</f>
        <v/>
      </c>
      <c r="AB14" s="261" t="str">
        <f>IF(LEN($AA14)=0,"N",IF(LEN($AA14)&gt;1,"Error -- Availability entered in an incorrect format",IF($AA14='Control Panel'!$F$36,$AA14,IF($AA14='Control Panel'!$F$37,$AA14,IF($AA14='Control Panel'!$F$38,$AA14,IF($AA14='Control Panel'!$F$39,$AA14,IF($AA14='Control Panel'!$F$40,$AA14,IF($AA14='Control Panel'!$F$41,$AA14,"Error -- Availability entered in an incorrect format"))))))))</f>
        <v>N</v>
      </c>
    </row>
    <row r="15" spans="1:35" s="13" customFormat="1" x14ac:dyDescent="0.25">
      <c r="A15" s="7">
        <v>3</v>
      </c>
      <c r="B15" s="264" t="s">
        <v>247</v>
      </c>
      <c r="C15" s="14" t="s">
        <v>5</v>
      </c>
      <c r="D15" s="7"/>
      <c r="E15" s="267"/>
      <c r="F15" s="215" t="str">
        <f t="shared" si="0"/>
        <v>N/A</v>
      </c>
      <c r="G15" s="10"/>
      <c r="AA15" s="261" t="str">
        <f t="shared" si="1"/>
        <v/>
      </c>
      <c r="AB15" s="261" t="str">
        <f>IF(LEN($AA15)=0,"N",IF(LEN($AA15)&gt;1,"Error -- Availability entered in an incorrect format",IF($AA15='Control Panel'!$F$36,$AA15,IF($AA15='Control Panel'!$F$37,$AA15,IF($AA15='Control Panel'!$F$38,$AA15,IF($AA15='Control Panel'!$F$39,$AA15,IF($AA15='Control Panel'!$F$40,$AA15,IF($AA15='Control Panel'!$F$41,$AA15,"Error -- Availability entered in an incorrect format"))))))))</f>
        <v>N</v>
      </c>
    </row>
    <row r="16" spans="1:35" s="13" customFormat="1" ht="30" x14ac:dyDescent="0.25">
      <c r="A16" s="7">
        <v>4</v>
      </c>
      <c r="B16" s="264" t="s">
        <v>248</v>
      </c>
      <c r="C16" s="14" t="s">
        <v>5</v>
      </c>
      <c r="D16" s="7"/>
      <c r="E16" s="267"/>
      <c r="F16" s="215" t="str">
        <f t="shared" si="0"/>
        <v>N/A</v>
      </c>
      <c r="G16" s="10"/>
      <c r="AA16" s="261" t="str">
        <f t="shared" si="1"/>
        <v/>
      </c>
      <c r="AB16" s="261" t="str">
        <f>IF(LEN($AA16)=0,"N",IF(LEN($AA16)&gt;1,"Error -- Availability entered in an incorrect format",IF($AA16='Control Panel'!$F$36,$AA16,IF($AA16='Control Panel'!$F$37,$AA16,IF($AA16='Control Panel'!$F$38,$AA16,IF($AA16='Control Panel'!$F$39,$AA16,IF($AA16='Control Panel'!$F$40,$AA16,IF($AA16='Control Panel'!$F$41,$AA16,"Error -- Availability entered in an incorrect format"))))))))</f>
        <v>N</v>
      </c>
    </row>
    <row r="17" spans="1:28" s="13" customFormat="1" x14ac:dyDescent="0.25">
      <c r="A17" s="7">
        <v>5</v>
      </c>
      <c r="B17" s="264" t="s">
        <v>249</v>
      </c>
      <c r="C17" s="14" t="s">
        <v>5</v>
      </c>
      <c r="D17" s="7"/>
      <c r="E17" s="267"/>
      <c r="F17" s="215" t="str">
        <f t="shared" si="0"/>
        <v>N/A</v>
      </c>
      <c r="G17" s="10"/>
      <c r="AA17" s="261" t="str">
        <f t="shared" si="1"/>
        <v/>
      </c>
      <c r="AB17" s="261" t="str">
        <f>IF(LEN($AA17)=0,"N",IF(LEN($AA17)&gt;1,"Error -- Availability entered in an incorrect format",IF($AA17='Control Panel'!$F$36,$AA17,IF($AA17='Control Panel'!$F$37,$AA17,IF($AA17='Control Panel'!$F$38,$AA17,IF($AA17='Control Panel'!$F$39,$AA17,IF($AA17='Control Panel'!$F$40,$AA17,IF($AA17='Control Panel'!$F$41,$AA17,"Error -- Availability entered in an incorrect format"))))))))</f>
        <v>N</v>
      </c>
    </row>
    <row r="18" spans="1:28" s="13" customFormat="1" x14ac:dyDescent="0.25">
      <c r="A18" s="7">
        <v>6</v>
      </c>
      <c r="B18" s="264" t="s">
        <v>250</v>
      </c>
      <c r="C18" s="14" t="s">
        <v>5</v>
      </c>
      <c r="D18" s="7"/>
      <c r="E18" s="267"/>
      <c r="F18" s="215" t="str">
        <f t="shared" si="0"/>
        <v>N/A</v>
      </c>
      <c r="G18" s="10"/>
      <c r="AA18" s="261" t="str">
        <f t="shared" si="1"/>
        <v/>
      </c>
      <c r="AB18" s="261" t="str">
        <f>IF(LEN($AA18)=0,"N",IF(LEN($AA18)&gt;1,"Error -- Availability entered in an incorrect format",IF($AA18='Control Panel'!$F$36,$AA18,IF($AA18='Control Panel'!$F$37,$AA18,IF($AA18='Control Panel'!$F$38,$AA18,IF($AA18='Control Panel'!$F$39,$AA18,IF($AA18='Control Panel'!$F$40,$AA18,IF($AA18='Control Panel'!$F$41,$AA18,"Error -- Availability entered in an incorrect format"))))))))</f>
        <v>N</v>
      </c>
    </row>
    <row r="19" spans="1:28" s="13" customFormat="1" x14ac:dyDescent="0.25">
      <c r="A19" s="7">
        <v>7</v>
      </c>
      <c r="B19" s="264" t="s">
        <v>251</v>
      </c>
      <c r="C19" s="14" t="s">
        <v>5</v>
      </c>
      <c r="D19" s="7"/>
      <c r="E19" s="267"/>
      <c r="F19" s="215" t="str">
        <f t="shared" si="0"/>
        <v>N/A</v>
      </c>
      <c r="G19" s="10"/>
      <c r="AA19" s="261" t="str">
        <f t="shared" si="1"/>
        <v/>
      </c>
      <c r="AB19" s="261" t="str">
        <f>IF(LEN($AA19)=0,"N",IF(LEN($AA19)&gt;1,"Error -- Availability entered in an incorrect format",IF($AA19='Control Panel'!$F$36,$AA19,IF($AA19='Control Panel'!$F$37,$AA19,IF($AA19='Control Panel'!$F$38,$AA19,IF($AA19='Control Panel'!$F$39,$AA19,IF($AA19='Control Panel'!$F$40,$AA19,IF($AA19='Control Panel'!$F$41,$AA19,"Error -- Availability entered in an incorrect format"))))))))</f>
        <v>N</v>
      </c>
    </row>
    <row r="20" spans="1:28" s="13" customFormat="1" x14ac:dyDescent="0.25">
      <c r="A20" s="7">
        <v>8</v>
      </c>
      <c r="B20" s="264" t="s">
        <v>252</v>
      </c>
      <c r="C20" s="14" t="s">
        <v>5</v>
      </c>
      <c r="D20" s="7"/>
      <c r="E20" s="267"/>
      <c r="F20" s="215" t="str">
        <f t="shared" si="0"/>
        <v>N/A</v>
      </c>
      <c r="G20" s="10"/>
      <c r="AA20" s="261" t="str">
        <f t="shared" si="1"/>
        <v/>
      </c>
      <c r="AB20" s="261" t="str">
        <f>IF(LEN($AA20)=0,"N",IF(LEN($AA20)&gt;1,"Error -- Availability entered in an incorrect format",IF($AA20='Control Panel'!$F$36,$AA20,IF($AA20='Control Panel'!$F$37,$AA20,IF($AA20='Control Panel'!$F$38,$AA20,IF($AA20='Control Panel'!$F$39,$AA20,IF($AA20='Control Panel'!$F$40,$AA20,IF($AA20='Control Panel'!$F$41,$AA20,"Error -- Availability entered in an incorrect format"))))))))</f>
        <v>N</v>
      </c>
    </row>
    <row r="21" spans="1:28" s="13" customFormat="1" x14ac:dyDescent="0.25">
      <c r="A21" s="7">
        <v>9</v>
      </c>
      <c r="B21" s="264" t="s">
        <v>253</v>
      </c>
      <c r="C21" s="14" t="s">
        <v>5</v>
      </c>
      <c r="D21" s="7"/>
      <c r="E21" s="267"/>
      <c r="F21" s="215" t="str">
        <f t="shared" si="0"/>
        <v>N/A</v>
      </c>
      <c r="G21" s="10"/>
      <c r="AA21" s="261" t="str">
        <f t="shared" si="1"/>
        <v/>
      </c>
      <c r="AB21" s="261" t="str">
        <f>IF(LEN($AA21)=0,"N",IF(LEN($AA21)&gt;1,"Error -- Availability entered in an incorrect format",IF($AA21='Control Panel'!$F$36,$AA21,IF($AA21='Control Panel'!$F$37,$AA21,IF($AA21='Control Panel'!$F$38,$AA21,IF($AA21='Control Panel'!$F$39,$AA21,IF($AA21='Control Panel'!$F$40,$AA21,IF($AA21='Control Panel'!$F$41,$AA21,"Error -- Availability entered in an incorrect format"))))))))</f>
        <v>N</v>
      </c>
    </row>
    <row r="22" spans="1:28" s="13" customFormat="1" ht="30" x14ac:dyDescent="0.25">
      <c r="A22" s="7">
        <v>10</v>
      </c>
      <c r="B22" s="264" t="s">
        <v>254</v>
      </c>
      <c r="C22" s="14" t="s">
        <v>5</v>
      </c>
      <c r="D22" s="7"/>
      <c r="E22" s="267"/>
      <c r="F22" s="215" t="str">
        <f t="shared" si="0"/>
        <v>N/A</v>
      </c>
      <c r="G22" s="10"/>
      <c r="AA22" s="261" t="str">
        <f t="shared" si="1"/>
        <v/>
      </c>
      <c r="AB22" s="261" t="str">
        <f>IF(LEN($AA22)=0,"N",IF(LEN($AA22)&gt;1,"Error -- Availability entered in an incorrect format",IF($AA22='Control Panel'!$F$36,$AA22,IF($AA22='Control Panel'!$F$37,$AA22,IF($AA22='Control Panel'!$F$38,$AA22,IF($AA22='Control Panel'!$F$39,$AA22,IF($AA22='Control Panel'!$F$40,$AA22,IF($AA22='Control Panel'!$F$41,$AA22,"Error -- Availability entered in an incorrect format"))))))))</f>
        <v>N</v>
      </c>
    </row>
    <row r="23" spans="1:28" s="13" customFormat="1" ht="30" x14ac:dyDescent="0.25">
      <c r="A23" s="7">
        <v>11</v>
      </c>
      <c r="B23" s="264" t="s">
        <v>255</v>
      </c>
      <c r="C23" s="14" t="s">
        <v>5</v>
      </c>
      <c r="D23" s="7"/>
      <c r="E23" s="267"/>
      <c r="F23" s="215" t="str">
        <f t="shared" si="0"/>
        <v>N/A</v>
      </c>
      <c r="G23" s="10"/>
      <c r="AA23" s="261" t="str">
        <f t="shared" si="1"/>
        <v/>
      </c>
      <c r="AB23" s="261" t="str">
        <f>IF(LEN($AA23)=0,"N",IF(LEN($AA23)&gt;1,"Error -- Availability entered in an incorrect format",IF($AA23='Control Panel'!$F$36,$AA23,IF($AA23='Control Panel'!$F$37,$AA23,IF($AA23='Control Panel'!$F$38,$AA23,IF($AA23='Control Panel'!$F$39,$AA23,IF($AA23='Control Panel'!$F$40,$AA23,IF($AA23='Control Panel'!$F$41,$AA23,"Error -- Availability entered in an incorrect format"))))))))</f>
        <v>N</v>
      </c>
    </row>
    <row r="24" spans="1:28" s="13" customFormat="1" x14ac:dyDescent="0.25">
      <c r="A24" s="7">
        <v>12</v>
      </c>
      <c r="B24" s="264" t="s">
        <v>485</v>
      </c>
      <c r="C24" s="14" t="s">
        <v>5</v>
      </c>
      <c r="D24" s="7"/>
      <c r="E24" s="267"/>
      <c r="F24" s="215" t="str">
        <f t="shared" si="0"/>
        <v>N/A</v>
      </c>
      <c r="G24" s="10"/>
      <c r="AA24" s="261" t="str">
        <f t="shared" si="1"/>
        <v/>
      </c>
      <c r="AB24" s="261" t="str">
        <f>IF(LEN($AA24)=0,"N",IF(LEN($AA24)&gt;1,"Error -- Availability entered in an incorrect format",IF($AA24='Control Panel'!$F$36,$AA24,IF($AA24='Control Panel'!$F$37,$AA24,IF($AA24='Control Panel'!$F$38,$AA24,IF($AA24='Control Panel'!$F$39,$AA24,IF($AA24='Control Panel'!$F$40,$AA24,IF($AA24='Control Panel'!$F$41,$AA24,"Error -- Availability entered in an incorrect format"))))))))</f>
        <v>N</v>
      </c>
    </row>
    <row r="25" spans="1:28" s="15" customFormat="1" x14ac:dyDescent="0.25">
      <c r="A25" s="7">
        <v>13</v>
      </c>
      <c r="B25" s="264" t="s">
        <v>256</v>
      </c>
      <c r="C25" s="14" t="s">
        <v>6</v>
      </c>
      <c r="D25" s="12"/>
      <c r="E25" s="268"/>
      <c r="F25" s="215" t="str">
        <f t="shared" si="0"/>
        <v>N/A</v>
      </c>
      <c r="G25" s="6"/>
      <c r="AA25" s="262" t="str">
        <f t="shared" si="1"/>
        <v/>
      </c>
      <c r="AB25" s="262" t="str">
        <f>IF(LEN($AA25)=0,"N",IF(LEN($AA25)&gt;1,"Error -- Availability entered in an incorrect format",IF($AA25='Control Panel'!$F$36,$AA25,IF($AA25='Control Panel'!$F$37,$AA25,IF($AA25='Control Panel'!$F$38,$AA25,IF($AA25='Control Panel'!$F$39,$AA25,IF($AA25='Control Panel'!$F$40,$AA25,IF($AA25='Control Panel'!$F$41,$AA25,"Error -- Availability entered in an incorrect format"))))))))</f>
        <v>N</v>
      </c>
    </row>
    <row r="26" spans="1:28" s="15" customFormat="1" x14ac:dyDescent="0.25">
      <c r="A26" s="7">
        <v>14</v>
      </c>
      <c r="B26" s="264" t="s">
        <v>257</v>
      </c>
      <c r="C26" s="14" t="s">
        <v>5</v>
      </c>
      <c r="D26" s="12"/>
      <c r="E26" s="268"/>
      <c r="F26" s="215" t="str">
        <f t="shared" si="0"/>
        <v>N/A</v>
      </c>
      <c r="G26" s="6"/>
      <c r="AA26" s="262" t="str">
        <f t="shared" si="1"/>
        <v/>
      </c>
      <c r="AB26" s="262" t="str">
        <f>IF(LEN($AA26)=0,"N",IF(LEN($AA26)&gt;1,"Error -- Availability entered in an incorrect format",IF($AA26='Control Panel'!$F$36,$AA26,IF($AA26='Control Panel'!$F$37,$AA26,IF($AA26='Control Panel'!$F$38,$AA26,IF($AA26='Control Panel'!$F$39,$AA26,IF($AA26='Control Panel'!$F$40,$AA26,IF($AA26='Control Panel'!$F$41,$AA26,"Error -- Availability entered in an incorrect format"))))))))</f>
        <v>N</v>
      </c>
    </row>
    <row r="27" spans="1:28" s="15" customFormat="1" x14ac:dyDescent="0.25">
      <c r="A27" s="7">
        <v>15</v>
      </c>
      <c r="B27" s="264" t="s">
        <v>258</v>
      </c>
      <c r="C27" s="14" t="s">
        <v>5</v>
      </c>
      <c r="D27" s="12"/>
      <c r="E27" s="268"/>
      <c r="F27" s="215" t="str">
        <f t="shared" si="0"/>
        <v>N/A</v>
      </c>
      <c r="G27" s="6"/>
      <c r="AA27" s="262" t="str">
        <f t="shared" si="1"/>
        <v/>
      </c>
      <c r="AB27" s="262" t="str">
        <f>IF(LEN($AA27)=0,"N",IF(LEN($AA27)&gt;1,"Error -- Availability entered in an incorrect format",IF($AA27='Control Panel'!$F$36,$AA27,IF($AA27='Control Panel'!$F$37,$AA27,IF($AA27='Control Panel'!$F$38,$AA27,IF($AA27='Control Panel'!$F$39,$AA27,IF($AA27='Control Panel'!$F$40,$AA27,IF($AA27='Control Panel'!$F$41,$AA27,"Error -- Availability entered in an incorrect format"))))))))</f>
        <v>N</v>
      </c>
    </row>
    <row r="28" spans="1:28" s="15" customFormat="1" x14ac:dyDescent="0.25">
      <c r="A28" s="7">
        <v>16</v>
      </c>
      <c r="B28" s="264" t="s">
        <v>259</v>
      </c>
      <c r="C28" s="14" t="s">
        <v>5</v>
      </c>
      <c r="D28" s="12"/>
      <c r="E28" s="268"/>
      <c r="F28" s="215" t="str">
        <f t="shared" si="0"/>
        <v>N/A</v>
      </c>
      <c r="G28" s="6"/>
      <c r="AA28" s="262" t="str">
        <f t="shared" si="1"/>
        <v/>
      </c>
      <c r="AB28" s="262" t="str">
        <f>IF(LEN($AA28)=0,"N",IF(LEN($AA28)&gt;1,"Error -- Availability entered in an incorrect format",IF($AA28='Control Panel'!$F$36,$AA28,IF($AA28='Control Panel'!$F$37,$AA28,IF($AA28='Control Panel'!$F$38,$AA28,IF($AA28='Control Panel'!$F$39,$AA28,IF($AA28='Control Panel'!$F$40,$AA28,IF($AA28='Control Panel'!$F$41,$AA28,"Error -- Availability entered in an incorrect format"))))))))</f>
        <v>N</v>
      </c>
    </row>
    <row r="29" spans="1:28" s="15" customFormat="1" x14ac:dyDescent="0.25">
      <c r="A29" s="7">
        <v>17</v>
      </c>
      <c r="B29" s="264" t="s">
        <v>260</v>
      </c>
      <c r="C29" s="14" t="s">
        <v>5</v>
      </c>
      <c r="D29" s="12"/>
      <c r="E29" s="268"/>
      <c r="F29" s="215" t="str">
        <f t="shared" si="0"/>
        <v>N/A</v>
      </c>
      <c r="G29" s="6"/>
      <c r="AA29" s="262" t="str">
        <f t="shared" si="1"/>
        <v/>
      </c>
      <c r="AB29" s="262" t="str">
        <f>IF(LEN($AA29)=0,"N",IF(LEN($AA29)&gt;1,"Error -- Availability entered in an incorrect format",IF($AA29='Control Panel'!$F$36,$AA29,IF($AA29='Control Panel'!$F$37,$AA29,IF($AA29='Control Panel'!$F$38,$AA29,IF($AA29='Control Panel'!$F$39,$AA29,IF($AA29='Control Panel'!$F$40,$AA29,IF($AA29='Control Panel'!$F$41,$AA29,"Error -- Availability entered in an incorrect format"))))))))</f>
        <v>N</v>
      </c>
    </row>
    <row r="30" spans="1:28" s="15" customFormat="1" x14ac:dyDescent="0.25">
      <c r="A30" s="7">
        <v>18</v>
      </c>
      <c r="B30" s="264" t="s">
        <v>261</v>
      </c>
      <c r="C30" s="14" t="s">
        <v>5</v>
      </c>
      <c r="D30" s="12"/>
      <c r="E30" s="268"/>
      <c r="F30" s="215" t="str">
        <f t="shared" si="0"/>
        <v>N/A</v>
      </c>
      <c r="G30" s="6"/>
      <c r="AA30" s="262" t="str">
        <f t="shared" si="1"/>
        <v/>
      </c>
      <c r="AB30" s="262" t="str">
        <f>IF(LEN($AA30)=0,"N",IF(LEN($AA30)&gt;1,"Error -- Availability entered in an incorrect format",IF($AA30='Control Panel'!$F$36,$AA30,IF($AA30='Control Panel'!$F$37,$AA30,IF($AA30='Control Panel'!$F$38,$AA30,IF($AA30='Control Panel'!$F$39,$AA30,IF($AA30='Control Panel'!$F$40,$AA30,IF($AA30='Control Panel'!$F$41,$AA30,"Error -- Availability entered in an incorrect format"))))))))</f>
        <v>N</v>
      </c>
    </row>
    <row r="31" spans="1:28" s="15" customFormat="1" ht="30" x14ac:dyDescent="0.25">
      <c r="A31" s="7">
        <v>19</v>
      </c>
      <c r="B31" s="264" t="s">
        <v>262</v>
      </c>
      <c r="C31" s="14" t="s">
        <v>5</v>
      </c>
      <c r="D31" s="231"/>
      <c r="E31" s="268"/>
      <c r="F31" s="215" t="str">
        <f t="shared" si="0"/>
        <v>N/A</v>
      </c>
      <c r="G31" s="6"/>
      <c r="AA31" s="262" t="str">
        <f t="shared" si="1"/>
        <v/>
      </c>
      <c r="AB31" s="262" t="str">
        <f>IF(LEN($AA31)=0,"N",IF(LEN($AA31)&gt;1,"Error -- Availability entered in an incorrect format",IF($AA31='Control Panel'!$F$36,$AA31,IF($AA31='Control Panel'!$F$37,$AA31,IF($AA31='Control Panel'!$F$38,$AA31,IF($AA31='Control Panel'!$F$39,$AA31,IF($AA31='Control Panel'!$F$40,$AA31,IF($AA31='Control Panel'!$F$41,$AA31,"Error -- Availability entered in an incorrect format"))))))))</f>
        <v>N</v>
      </c>
    </row>
    <row r="32" spans="1:28" s="15" customFormat="1" x14ac:dyDescent="0.25">
      <c r="A32" s="7">
        <v>20</v>
      </c>
      <c r="B32" s="265" t="s">
        <v>263</v>
      </c>
      <c r="C32" s="14" t="s">
        <v>5</v>
      </c>
      <c r="D32" s="231"/>
      <c r="E32" s="268"/>
      <c r="F32" s="215" t="str">
        <f t="shared" si="0"/>
        <v>N/A</v>
      </c>
      <c r="G32" s="6"/>
      <c r="AA32" s="262" t="str">
        <f t="shared" si="1"/>
        <v/>
      </c>
      <c r="AB32" s="262" t="str">
        <f>IF(LEN($AA32)=0,"N",IF(LEN($AA32)&gt;1,"Error -- Availability entered in an incorrect format",IF($AA32='Control Panel'!$F$36,$AA32,IF($AA32='Control Panel'!$F$37,$AA32,IF($AA32='Control Panel'!$F$38,$AA32,IF($AA32='Control Panel'!$F$39,$AA32,IF($AA32='Control Panel'!$F$40,$AA32,IF($AA32='Control Panel'!$F$41,$AA32,"Error -- Availability entered in an incorrect format"))))))))</f>
        <v>N</v>
      </c>
    </row>
    <row r="33" spans="1:28" s="15" customFormat="1" ht="30" x14ac:dyDescent="0.25">
      <c r="A33" s="7">
        <v>21</v>
      </c>
      <c r="B33" s="215" t="s">
        <v>264</v>
      </c>
      <c r="C33" s="14" t="s">
        <v>6</v>
      </c>
      <c r="D33" s="231"/>
      <c r="E33" s="268"/>
      <c r="F33" s="215" t="str">
        <f t="shared" si="0"/>
        <v>N/A</v>
      </c>
      <c r="G33" s="6"/>
      <c r="AA33" s="262" t="str">
        <f t="shared" si="1"/>
        <v/>
      </c>
      <c r="AB33" s="262" t="str">
        <f>IF(LEN($AA33)=0,"N",IF(LEN($AA33)&gt;1,"Error -- Availability entered in an incorrect format",IF($AA33='Control Panel'!$F$36,$AA33,IF($AA33='Control Panel'!$F$37,$AA33,IF($AA33='Control Panel'!$F$38,$AA33,IF($AA33='Control Panel'!$F$39,$AA33,IF($AA33='Control Panel'!$F$40,$AA33,IF($AA33='Control Panel'!$F$41,$AA33,"Error -- Availability entered in an incorrect format"))))))))</f>
        <v>N</v>
      </c>
    </row>
    <row r="34" spans="1:28" s="15" customFormat="1" ht="60" x14ac:dyDescent="0.25">
      <c r="A34" s="7">
        <v>22</v>
      </c>
      <c r="B34" s="215" t="s">
        <v>265</v>
      </c>
      <c r="C34" s="14" t="s">
        <v>5</v>
      </c>
      <c r="D34" s="231"/>
      <c r="E34" s="268"/>
      <c r="F34" s="215" t="str">
        <f t="shared" si="0"/>
        <v>N/A</v>
      </c>
      <c r="G34" s="6"/>
      <c r="AA34" s="262" t="str">
        <f t="shared" si="1"/>
        <v/>
      </c>
      <c r="AB34" s="262" t="str">
        <f>IF(LEN($AA34)=0,"N",IF(LEN($AA34)&gt;1,"Error -- Availability entered in an incorrect format",IF($AA34='Control Panel'!$F$36,$AA34,IF($AA34='Control Panel'!$F$37,$AA34,IF($AA34='Control Panel'!$F$38,$AA34,IF($AA34='Control Panel'!$F$39,$AA34,IF($AA34='Control Panel'!$F$40,$AA34,IF($AA34='Control Panel'!$F$41,$AA34,"Error -- Availability entered in an incorrect format"))))))))</f>
        <v>N</v>
      </c>
    </row>
    <row r="35" spans="1:28" s="15" customFormat="1" ht="30" x14ac:dyDescent="0.25">
      <c r="A35" s="7">
        <v>23</v>
      </c>
      <c r="B35" s="215" t="s">
        <v>266</v>
      </c>
      <c r="C35" s="14" t="s">
        <v>5</v>
      </c>
      <c r="D35" s="231"/>
      <c r="E35" s="268"/>
      <c r="F35" s="215" t="str">
        <f t="shared" si="0"/>
        <v>N/A</v>
      </c>
      <c r="G35" s="6"/>
      <c r="AA35" s="262" t="str">
        <f t="shared" si="1"/>
        <v/>
      </c>
      <c r="AB35" s="262" t="str">
        <f>IF(LEN($AA35)=0,"N",IF(LEN($AA35)&gt;1,"Error -- Availability entered in an incorrect format",IF($AA35='Control Panel'!$F$36,$AA35,IF($AA35='Control Panel'!$F$37,$AA35,IF($AA35='Control Panel'!$F$38,$AA35,IF($AA35='Control Panel'!$F$39,$AA35,IF($AA35='Control Panel'!$F$40,$AA35,IF($AA35='Control Panel'!$F$41,$AA35,"Error -- Availability entered in an incorrect format"))))))))</f>
        <v>N</v>
      </c>
    </row>
    <row r="36" spans="1:28" s="15" customFormat="1" ht="30" x14ac:dyDescent="0.25">
      <c r="A36" s="7">
        <v>24</v>
      </c>
      <c r="B36" s="215" t="s">
        <v>267</v>
      </c>
      <c r="C36" s="14" t="s">
        <v>6</v>
      </c>
      <c r="D36" s="231"/>
      <c r="E36" s="268"/>
      <c r="F36" s="215" t="str">
        <f t="shared" si="0"/>
        <v>N/A</v>
      </c>
      <c r="G36" s="6"/>
      <c r="AA36" s="262" t="str">
        <f t="shared" si="1"/>
        <v/>
      </c>
      <c r="AB36" s="262" t="str">
        <f>IF(LEN($AA36)=0,"N",IF(LEN($AA36)&gt;1,"Error -- Availability entered in an incorrect format",IF($AA36='Control Panel'!$F$36,$AA36,IF($AA36='Control Panel'!$F$37,$AA36,IF($AA36='Control Panel'!$F$38,$AA36,IF($AA36='Control Panel'!$F$39,$AA36,IF($AA36='Control Panel'!$F$40,$AA36,IF($AA36='Control Panel'!$F$41,$AA36,"Error -- Availability entered in an incorrect format"))))))))</f>
        <v>N</v>
      </c>
    </row>
    <row r="37" spans="1:28" s="15" customFormat="1" x14ac:dyDescent="0.25">
      <c r="A37" s="7">
        <v>25</v>
      </c>
      <c r="B37" s="215" t="s">
        <v>268</v>
      </c>
      <c r="C37" s="14" t="s">
        <v>6</v>
      </c>
      <c r="D37" s="231"/>
      <c r="E37" s="268"/>
      <c r="F37" s="215" t="str">
        <f t="shared" si="0"/>
        <v>N/A</v>
      </c>
      <c r="G37" s="6"/>
      <c r="AA37" s="262" t="str">
        <f t="shared" si="1"/>
        <v/>
      </c>
      <c r="AB37" s="262" t="str">
        <f>IF(LEN($AA37)=0,"N",IF(LEN($AA37)&gt;1,"Error -- Availability entered in an incorrect format",IF($AA37='Control Panel'!$F$36,$AA37,IF($AA37='Control Panel'!$F$37,$AA37,IF($AA37='Control Panel'!$F$38,$AA37,IF($AA37='Control Panel'!$F$39,$AA37,IF($AA37='Control Panel'!$F$40,$AA37,IF($AA37='Control Panel'!$F$41,$AA37,"Error -- Availability entered in an incorrect format"))))))))</f>
        <v>N</v>
      </c>
    </row>
    <row r="38" spans="1:28" s="15" customFormat="1" ht="45" x14ac:dyDescent="0.25">
      <c r="A38" s="7">
        <v>26</v>
      </c>
      <c r="B38" s="215" t="s">
        <v>269</v>
      </c>
      <c r="C38" s="14" t="s">
        <v>5</v>
      </c>
      <c r="D38" s="231"/>
      <c r="E38" s="268"/>
      <c r="F38" s="215" t="str">
        <f t="shared" si="0"/>
        <v>N/A</v>
      </c>
      <c r="G38" s="6"/>
      <c r="AA38" s="262" t="str">
        <f t="shared" si="1"/>
        <v/>
      </c>
      <c r="AB38" s="262" t="str">
        <f>IF(LEN($AA38)=0,"N",IF(LEN($AA38)&gt;1,"Error -- Availability entered in an incorrect format",IF($AA38='Control Panel'!$F$36,$AA38,IF($AA38='Control Panel'!$F$37,$AA38,IF($AA38='Control Panel'!$F$38,$AA38,IF($AA38='Control Panel'!$F$39,$AA38,IF($AA38='Control Panel'!$F$40,$AA38,IF($AA38='Control Panel'!$F$41,$AA38,"Error -- Availability entered in an incorrect format"))))))))</f>
        <v>N</v>
      </c>
    </row>
    <row r="39" spans="1:28" s="15" customFormat="1" ht="45" x14ac:dyDescent="0.25">
      <c r="A39" s="7">
        <v>27</v>
      </c>
      <c r="B39" s="215" t="s">
        <v>270</v>
      </c>
      <c r="C39" s="14" t="s">
        <v>5</v>
      </c>
      <c r="D39" s="231"/>
      <c r="E39" s="268"/>
      <c r="F39" s="215" t="str">
        <f t="shared" si="0"/>
        <v>N/A</v>
      </c>
      <c r="G39" s="6"/>
      <c r="AA39" s="262" t="str">
        <f t="shared" si="1"/>
        <v/>
      </c>
      <c r="AB39" s="262" t="str">
        <f>IF(LEN($AA39)=0,"N",IF(LEN($AA39)&gt;1,"Error -- Availability entered in an incorrect format",IF($AA39='Control Panel'!$F$36,$AA39,IF($AA39='Control Panel'!$F$37,$AA39,IF($AA39='Control Panel'!$F$38,$AA39,IF($AA39='Control Panel'!$F$39,$AA39,IF($AA39='Control Panel'!$F$40,$AA39,IF($AA39='Control Panel'!$F$41,$AA39,"Error -- Availability entered in an incorrect format"))))))))</f>
        <v>N</v>
      </c>
    </row>
    <row r="40" spans="1:28" s="15" customFormat="1" ht="30" x14ac:dyDescent="0.25">
      <c r="A40" s="7">
        <v>28</v>
      </c>
      <c r="B40" s="215" t="s">
        <v>271</v>
      </c>
      <c r="C40" s="14" t="s">
        <v>5</v>
      </c>
      <c r="D40" s="231"/>
      <c r="E40" s="268"/>
      <c r="F40" s="215" t="str">
        <f t="shared" si="0"/>
        <v>N/A</v>
      </c>
      <c r="G40" s="6"/>
      <c r="AA40" s="262" t="str">
        <f t="shared" si="1"/>
        <v/>
      </c>
      <c r="AB40" s="262" t="str">
        <f>IF(LEN($AA40)=0,"N",IF(LEN($AA40)&gt;1,"Error -- Availability entered in an incorrect format",IF($AA40='Control Panel'!$F$36,$AA40,IF($AA40='Control Panel'!$F$37,$AA40,IF($AA40='Control Panel'!$F$38,$AA40,IF($AA40='Control Panel'!$F$39,$AA40,IF($AA40='Control Panel'!$F$40,$AA40,IF($AA40='Control Panel'!$F$41,$AA40,"Error -- Availability entered in an incorrect format"))))))))</f>
        <v>N</v>
      </c>
    </row>
    <row r="41" spans="1:28" s="15" customFormat="1" ht="30" x14ac:dyDescent="0.25">
      <c r="A41" s="7">
        <v>29</v>
      </c>
      <c r="B41" s="215" t="s">
        <v>272</v>
      </c>
      <c r="C41" s="14"/>
      <c r="D41" s="231"/>
      <c r="E41" s="268"/>
      <c r="F41" s="215" t="str">
        <f t="shared" si="0"/>
        <v>N/A</v>
      </c>
      <c r="G41" s="6"/>
      <c r="AA41" s="262" t="str">
        <f t="shared" si="1"/>
        <v/>
      </c>
      <c r="AB41" s="262" t="str">
        <f>IF(LEN($AA41)=0,"N",IF(LEN($AA41)&gt;1,"Error -- Availability entered in an incorrect format",IF($AA41='Control Panel'!$F$36,$AA41,IF($AA41='Control Panel'!$F$37,$AA41,IF($AA41='Control Panel'!$F$38,$AA41,IF($AA41='Control Panel'!$F$39,$AA41,IF($AA41='Control Panel'!$F$40,$AA41,IF($AA41='Control Panel'!$F$41,$AA41,"Error -- Availability entered in an incorrect format"))))))))</f>
        <v>N</v>
      </c>
    </row>
    <row r="42" spans="1:28" s="15" customFormat="1" x14ac:dyDescent="0.25">
      <c r="A42" s="7">
        <v>30</v>
      </c>
      <c r="B42" s="264" t="s">
        <v>273</v>
      </c>
      <c r="C42" s="14" t="s">
        <v>5</v>
      </c>
      <c r="D42" s="231"/>
      <c r="E42" s="268"/>
      <c r="F42" s="215" t="str">
        <f t="shared" si="0"/>
        <v>N/A</v>
      </c>
      <c r="G42" s="6"/>
      <c r="AA42" s="262" t="str">
        <f t="shared" si="1"/>
        <v/>
      </c>
      <c r="AB42" s="262" t="str">
        <f>IF(LEN($AA42)=0,"N",IF(LEN($AA42)&gt;1,"Error -- Availability entered in an incorrect format",IF($AA42='Control Panel'!$F$36,$AA42,IF($AA42='Control Panel'!$F$37,$AA42,IF($AA42='Control Panel'!$F$38,$AA42,IF($AA42='Control Panel'!$F$39,$AA42,IF($AA42='Control Panel'!$F$40,$AA42,IF($AA42='Control Panel'!$F$41,$AA42,"Error -- Availability entered in an incorrect format"))))))))</f>
        <v>N</v>
      </c>
    </row>
    <row r="43" spans="1:28" s="15" customFormat="1" ht="30" x14ac:dyDescent="0.25">
      <c r="A43" s="7">
        <v>31</v>
      </c>
      <c r="B43" s="264" t="s">
        <v>274</v>
      </c>
      <c r="C43" s="14" t="s">
        <v>5</v>
      </c>
      <c r="D43" s="231"/>
      <c r="E43" s="268"/>
      <c r="F43" s="215" t="str">
        <f t="shared" si="0"/>
        <v>N/A</v>
      </c>
      <c r="G43" s="6"/>
      <c r="AA43" s="262" t="str">
        <f t="shared" si="1"/>
        <v/>
      </c>
      <c r="AB43" s="262" t="str">
        <f>IF(LEN($AA43)=0,"N",IF(LEN($AA43)&gt;1,"Error -- Availability entered in an incorrect format",IF($AA43='Control Panel'!$F$36,$AA43,IF($AA43='Control Panel'!$F$37,$AA43,IF($AA43='Control Panel'!$F$38,$AA43,IF($AA43='Control Panel'!$F$39,$AA43,IF($AA43='Control Panel'!$F$40,$AA43,IF($AA43='Control Panel'!$F$41,$AA43,"Error -- Availability entered in an incorrect format"))))))))</f>
        <v>N</v>
      </c>
    </row>
    <row r="44" spans="1:28" s="15" customFormat="1" ht="30" x14ac:dyDescent="0.25">
      <c r="A44" s="7">
        <v>32</v>
      </c>
      <c r="B44" s="264" t="s">
        <v>275</v>
      </c>
      <c r="C44" s="14" t="s">
        <v>5</v>
      </c>
      <c r="D44" s="231"/>
      <c r="E44" s="268"/>
      <c r="F44" s="215" t="str">
        <f t="shared" si="0"/>
        <v>N/A</v>
      </c>
      <c r="G44" s="6"/>
      <c r="AA44" s="262" t="str">
        <f t="shared" si="1"/>
        <v/>
      </c>
      <c r="AB44" s="262" t="str">
        <f>IF(LEN($AA44)=0,"N",IF(LEN($AA44)&gt;1,"Error -- Availability entered in an incorrect format",IF($AA44='Control Panel'!$F$36,$AA44,IF($AA44='Control Panel'!$F$37,$AA44,IF($AA44='Control Panel'!$F$38,$AA44,IF($AA44='Control Panel'!$F$39,$AA44,IF($AA44='Control Panel'!$F$40,$AA44,IF($AA44='Control Panel'!$F$41,$AA44,"Error -- Availability entered in an incorrect format"))))))))</f>
        <v>N</v>
      </c>
    </row>
    <row r="45" spans="1:28" s="15" customFormat="1" ht="30" x14ac:dyDescent="0.25">
      <c r="A45" s="7">
        <v>33</v>
      </c>
      <c r="B45" s="264" t="s">
        <v>276</v>
      </c>
      <c r="C45" s="14" t="s">
        <v>5</v>
      </c>
      <c r="D45" s="231"/>
      <c r="E45" s="268"/>
      <c r="F45" s="215" t="str">
        <f t="shared" si="0"/>
        <v>N/A</v>
      </c>
      <c r="G45" s="6"/>
      <c r="AA45" s="262" t="str">
        <f t="shared" si="1"/>
        <v/>
      </c>
      <c r="AB45" s="262" t="str">
        <f>IF(LEN($AA45)=0,"N",IF(LEN($AA45)&gt;1,"Error -- Availability entered in an incorrect format",IF($AA45='Control Panel'!$F$36,$AA45,IF($AA45='Control Panel'!$F$37,$AA45,IF($AA45='Control Panel'!$F$38,$AA45,IF($AA45='Control Panel'!$F$39,$AA45,IF($AA45='Control Panel'!$F$40,$AA45,IF($AA45='Control Panel'!$F$41,$AA45,"Error -- Availability entered in an incorrect format"))))))))</f>
        <v>N</v>
      </c>
    </row>
    <row r="46" spans="1:28" s="15" customFormat="1" x14ac:dyDescent="0.25">
      <c r="A46" s="7">
        <v>34</v>
      </c>
      <c r="B46" s="263" t="s">
        <v>277</v>
      </c>
      <c r="C46" s="14"/>
      <c r="D46" s="231"/>
      <c r="E46" s="268"/>
      <c r="F46" s="215" t="str">
        <f t="shared" si="0"/>
        <v>N/A</v>
      </c>
      <c r="G46" s="6"/>
      <c r="AA46" s="262" t="str">
        <f t="shared" si="1"/>
        <v/>
      </c>
      <c r="AB46" s="262" t="str">
        <f>IF(LEN($AA46)=0,"N",IF(LEN($AA46)&gt;1,"Error -- Availability entered in an incorrect format",IF($AA46='Control Panel'!$F$36,$AA46,IF($AA46='Control Panel'!$F$37,$AA46,IF($AA46='Control Panel'!$F$38,$AA46,IF($AA46='Control Panel'!$F$39,$AA46,IF($AA46='Control Panel'!$F$40,$AA46,IF($AA46='Control Panel'!$F$41,$AA46,"Error -- Availability entered in an incorrect format"))))))))</f>
        <v>N</v>
      </c>
    </row>
    <row r="47" spans="1:28" s="15" customFormat="1" ht="30" x14ac:dyDescent="0.25">
      <c r="A47" s="7">
        <v>35</v>
      </c>
      <c r="B47" s="215" t="s">
        <v>278</v>
      </c>
      <c r="C47" s="14" t="s">
        <v>7</v>
      </c>
      <c r="D47" s="231"/>
      <c r="E47" s="268"/>
      <c r="F47" s="215" t="str">
        <f t="shared" si="0"/>
        <v>N/A</v>
      </c>
      <c r="G47" s="6"/>
      <c r="AA47" s="262" t="str">
        <f t="shared" si="1"/>
        <v/>
      </c>
      <c r="AB47" s="262" t="str">
        <f>IF(LEN($AA47)=0,"N",IF(LEN($AA47)&gt;1,"Error -- Availability entered in an incorrect format",IF($AA47='Control Panel'!$F$36,$AA47,IF($AA47='Control Panel'!$F$37,$AA47,IF($AA47='Control Panel'!$F$38,$AA47,IF($AA47='Control Panel'!$F$39,$AA47,IF($AA47='Control Panel'!$F$40,$AA47,IF($AA47='Control Panel'!$F$41,$AA47,"Error -- Availability entered in an incorrect format"))))))))</f>
        <v>N</v>
      </c>
    </row>
    <row r="48" spans="1:28" s="15" customFormat="1" ht="30" x14ac:dyDescent="0.25">
      <c r="A48" s="7">
        <v>36</v>
      </c>
      <c r="B48" s="215" t="s">
        <v>279</v>
      </c>
      <c r="C48" s="14" t="s">
        <v>5</v>
      </c>
      <c r="D48" s="231"/>
      <c r="E48" s="268"/>
      <c r="F48" s="215" t="str">
        <f t="shared" si="0"/>
        <v>N/A</v>
      </c>
      <c r="G48" s="6"/>
      <c r="AA48" s="262" t="str">
        <f t="shared" si="1"/>
        <v/>
      </c>
      <c r="AB48" s="262" t="str">
        <f>IF(LEN($AA48)=0,"N",IF(LEN($AA48)&gt;1,"Error -- Availability entered in an incorrect format",IF($AA48='Control Panel'!$F$36,$AA48,IF($AA48='Control Panel'!$F$37,$AA48,IF($AA48='Control Panel'!$F$38,$AA48,IF($AA48='Control Panel'!$F$39,$AA48,IF($AA48='Control Panel'!$F$40,$AA48,IF($AA48='Control Panel'!$F$41,$AA48,"Error -- Availability entered in an incorrect format"))))))))</f>
        <v>N</v>
      </c>
    </row>
    <row r="49" spans="1:28" s="15" customFormat="1" ht="45" x14ac:dyDescent="0.25">
      <c r="A49" s="7">
        <v>37</v>
      </c>
      <c r="B49" s="215" t="s">
        <v>280</v>
      </c>
      <c r="C49" s="14" t="s">
        <v>6</v>
      </c>
      <c r="D49" s="231"/>
      <c r="E49" s="268"/>
      <c r="F49" s="215" t="str">
        <f t="shared" si="0"/>
        <v>N/A</v>
      </c>
      <c r="G49" s="6"/>
      <c r="AA49" s="262" t="str">
        <f t="shared" si="1"/>
        <v/>
      </c>
      <c r="AB49" s="262" t="str">
        <f>IF(LEN($AA49)=0,"N",IF(LEN($AA49)&gt;1,"Error -- Availability entered in an incorrect format",IF($AA49='Control Panel'!$F$36,$AA49,IF($AA49='Control Panel'!$F$37,$AA49,IF($AA49='Control Panel'!$F$38,$AA49,IF($AA49='Control Panel'!$F$39,$AA49,IF($AA49='Control Panel'!$F$40,$AA49,IF($AA49='Control Panel'!$F$41,$AA49,"Error -- Availability entered in an incorrect format"))))))))</f>
        <v>N</v>
      </c>
    </row>
    <row r="50" spans="1:28" s="15" customFormat="1" x14ac:dyDescent="0.25">
      <c r="A50" s="7">
        <v>38</v>
      </c>
      <c r="B50" s="215" t="s">
        <v>281</v>
      </c>
      <c r="C50" s="14" t="s">
        <v>6</v>
      </c>
      <c r="D50" s="231"/>
      <c r="E50" s="268"/>
      <c r="F50" s="215" t="str">
        <f t="shared" si="0"/>
        <v>N/A</v>
      </c>
      <c r="G50" s="6"/>
      <c r="AA50" s="262" t="str">
        <f t="shared" si="1"/>
        <v/>
      </c>
      <c r="AB50" s="262" t="str">
        <f>IF(LEN($AA50)=0,"N",IF(LEN($AA50)&gt;1,"Error -- Availability entered in an incorrect format",IF($AA50='Control Panel'!$F$36,$AA50,IF($AA50='Control Panel'!$F$37,$AA50,IF($AA50='Control Panel'!$F$38,$AA50,IF($AA50='Control Panel'!$F$39,$AA50,IF($AA50='Control Panel'!$F$40,$AA50,IF($AA50='Control Panel'!$F$41,$AA50,"Error -- Availability entered in an incorrect format"))))))))</f>
        <v>N</v>
      </c>
    </row>
    <row r="51" spans="1:28" s="15" customFormat="1" ht="45" x14ac:dyDescent="0.25">
      <c r="A51" s="7">
        <v>39</v>
      </c>
      <c r="B51" s="215" t="s">
        <v>282</v>
      </c>
      <c r="C51" s="14" t="s">
        <v>6</v>
      </c>
      <c r="D51" s="231"/>
      <c r="E51" s="268"/>
      <c r="F51" s="215" t="str">
        <f t="shared" si="0"/>
        <v>N/A</v>
      </c>
      <c r="G51" s="6"/>
      <c r="AA51" s="262" t="str">
        <f t="shared" si="1"/>
        <v/>
      </c>
      <c r="AB51" s="262" t="str">
        <f>IF(LEN($AA51)=0,"N",IF(LEN($AA51)&gt;1,"Error -- Availability entered in an incorrect format",IF($AA51='Control Panel'!$F$36,$AA51,IF($AA51='Control Panel'!$F$37,$AA51,IF($AA51='Control Panel'!$F$38,$AA51,IF($AA51='Control Panel'!$F$39,$AA51,IF($AA51='Control Panel'!$F$40,$AA51,IF($AA51='Control Panel'!$F$41,$AA51,"Error -- Availability entered in an incorrect format"))))))))</f>
        <v>N</v>
      </c>
    </row>
    <row r="52" spans="1:28" s="15" customFormat="1" ht="45" x14ac:dyDescent="0.25">
      <c r="A52" s="7">
        <v>40</v>
      </c>
      <c r="B52" s="215" t="s">
        <v>283</v>
      </c>
      <c r="C52" s="14" t="s">
        <v>5</v>
      </c>
      <c r="D52" s="231"/>
      <c r="E52" s="268"/>
      <c r="F52" s="215" t="str">
        <f t="shared" si="0"/>
        <v>N/A</v>
      </c>
      <c r="G52" s="6"/>
      <c r="AA52" s="262" t="str">
        <f t="shared" si="1"/>
        <v/>
      </c>
      <c r="AB52" s="262" t="str">
        <f>IF(LEN($AA52)=0,"N",IF(LEN($AA52)&gt;1,"Error -- Availability entered in an incorrect format",IF($AA52='Control Panel'!$F$36,$AA52,IF($AA52='Control Panel'!$F$37,$AA52,IF($AA52='Control Panel'!$F$38,$AA52,IF($AA52='Control Panel'!$F$39,$AA52,IF($AA52='Control Panel'!$F$40,$AA52,IF($AA52='Control Panel'!$F$41,$AA52,"Error -- Availability entered in an incorrect format"))))))))</f>
        <v>N</v>
      </c>
    </row>
    <row r="53" spans="1:28" s="15" customFormat="1" ht="30" x14ac:dyDescent="0.25">
      <c r="A53" s="7">
        <v>41</v>
      </c>
      <c r="B53" s="215" t="s">
        <v>284</v>
      </c>
      <c r="C53" s="14" t="s">
        <v>6</v>
      </c>
      <c r="D53" s="231"/>
      <c r="E53" s="268"/>
      <c r="F53" s="215" t="str">
        <f t="shared" si="0"/>
        <v>N/A</v>
      </c>
      <c r="G53" s="6"/>
      <c r="AA53" s="262" t="str">
        <f t="shared" si="1"/>
        <v/>
      </c>
      <c r="AB53" s="262" t="str">
        <f>IF(LEN($AA53)=0,"N",IF(LEN($AA53)&gt;1,"Error -- Availability entered in an incorrect format",IF($AA53='Control Panel'!$F$36,$AA53,IF($AA53='Control Panel'!$F$37,$AA53,IF($AA53='Control Panel'!$F$38,$AA53,IF($AA53='Control Panel'!$F$39,$AA53,IF($AA53='Control Panel'!$F$40,$AA53,IF($AA53='Control Panel'!$F$41,$AA53,"Error -- Availability entered in an incorrect format"))))))))</f>
        <v>N</v>
      </c>
    </row>
    <row r="54" spans="1:28" s="15" customFormat="1" ht="45" x14ac:dyDescent="0.25">
      <c r="A54" s="7">
        <v>42</v>
      </c>
      <c r="B54" s="10" t="s">
        <v>285</v>
      </c>
      <c r="C54" s="14" t="s">
        <v>5</v>
      </c>
      <c r="D54" s="231"/>
      <c r="E54" s="268"/>
      <c r="F54" s="215" t="str">
        <f t="shared" si="0"/>
        <v>N/A</v>
      </c>
      <c r="G54" s="6"/>
      <c r="AA54" s="262" t="str">
        <f t="shared" si="1"/>
        <v/>
      </c>
      <c r="AB54" s="262" t="str">
        <f>IF(LEN($AA54)=0,"N",IF(LEN($AA54)&gt;1,"Error -- Availability entered in an incorrect format",IF($AA54='Control Panel'!$F$36,$AA54,IF($AA54='Control Panel'!$F$37,$AA54,IF($AA54='Control Panel'!$F$38,$AA54,IF($AA54='Control Panel'!$F$39,$AA54,IF($AA54='Control Panel'!$F$40,$AA54,IF($AA54='Control Panel'!$F$41,$AA54,"Error -- Availability entered in an incorrect format"))))))))</f>
        <v>N</v>
      </c>
    </row>
    <row r="55" spans="1:28" s="15" customFormat="1" ht="60" x14ac:dyDescent="0.25">
      <c r="A55" s="7">
        <v>43</v>
      </c>
      <c r="B55" s="215" t="s">
        <v>286</v>
      </c>
      <c r="C55" s="14" t="s">
        <v>5</v>
      </c>
      <c r="D55" s="231"/>
      <c r="E55" s="268"/>
      <c r="F55" s="215" t="str">
        <f t="shared" si="0"/>
        <v>N/A</v>
      </c>
      <c r="G55" s="6"/>
      <c r="AA55" s="262" t="str">
        <f t="shared" si="1"/>
        <v/>
      </c>
      <c r="AB55" s="262" t="str">
        <f>IF(LEN($AA55)=0,"N",IF(LEN($AA55)&gt;1,"Error -- Availability entered in an incorrect format",IF($AA55='Control Panel'!$F$36,$AA55,IF($AA55='Control Panel'!$F$37,$AA55,IF($AA55='Control Panel'!$F$38,$AA55,IF($AA55='Control Panel'!$F$39,$AA55,IF($AA55='Control Panel'!$F$40,$AA55,IF($AA55='Control Panel'!$F$41,$AA55,"Error -- Availability entered in an incorrect format"))))))))</f>
        <v>N</v>
      </c>
    </row>
    <row r="56" spans="1:28" s="15" customFormat="1" x14ac:dyDescent="0.25">
      <c r="A56" s="7">
        <v>44</v>
      </c>
      <c r="B56" s="215" t="s">
        <v>287</v>
      </c>
      <c r="C56" s="14" t="s">
        <v>5</v>
      </c>
      <c r="D56" s="231"/>
      <c r="E56" s="268"/>
      <c r="F56" s="215" t="str">
        <f t="shared" si="0"/>
        <v>N/A</v>
      </c>
      <c r="G56" s="6"/>
      <c r="AA56" s="262" t="str">
        <f t="shared" si="1"/>
        <v/>
      </c>
      <c r="AB56" s="262" t="str">
        <f>IF(LEN($AA56)=0,"N",IF(LEN($AA56)&gt;1,"Error -- Availability entered in an incorrect format",IF($AA56='Control Panel'!$F$36,$AA56,IF($AA56='Control Panel'!$F$37,$AA56,IF($AA56='Control Panel'!$F$38,$AA56,IF($AA56='Control Panel'!$F$39,$AA56,IF($AA56='Control Panel'!$F$40,$AA56,IF($AA56='Control Panel'!$F$41,$AA56,"Error -- Availability entered in an incorrect format"))))))))</f>
        <v>N</v>
      </c>
    </row>
    <row r="57" spans="1:28" s="15" customFormat="1" ht="60" x14ac:dyDescent="0.25">
      <c r="A57" s="7">
        <v>45</v>
      </c>
      <c r="B57" s="215" t="s">
        <v>288</v>
      </c>
      <c r="C57" s="14" t="s">
        <v>5</v>
      </c>
      <c r="D57" s="231"/>
      <c r="E57" s="268"/>
      <c r="F57" s="215" t="str">
        <f t="shared" si="0"/>
        <v>N/A</v>
      </c>
      <c r="G57" s="6"/>
      <c r="AA57" s="262" t="str">
        <f t="shared" si="1"/>
        <v/>
      </c>
      <c r="AB57" s="262" t="str">
        <f>IF(LEN($AA57)=0,"N",IF(LEN($AA57)&gt;1,"Error -- Availability entered in an incorrect format",IF($AA57='Control Panel'!$F$36,$AA57,IF($AA57='Control Panel'!$F$37,$AA57,IF($AA57='Control Panel'!$F$38,$AA57,IF($AA57='Control Panel'!$F$39,$AA57,IF($AA57='Control Panel'!$F$40,$AA57,IF($AA57='Control Panel'!$F$41,$AA57,"Error -- Availability entered in an incorrect format"))))))))</f>
        <v>N</v>
      </c>
    </row>
    <row r="58" spans="1:28" s="15" customFormat="1" x14ac:dyDescent="0.25">
      <c r="A58" s="7">
        <v>46</v>
      </c>
      <c r="B58" s="215" t="s">
        <v>289</v>
      </c>
      <c r="C58" s="14" t="s">
        <v>6</v>
      </c>
      <c r="D58" s="231"/>
      <c r="E58" s="268"/>
      <c r="F58" s="215" t="str">
        <f t="shared" si="0"/>
        <v>N/A</v>
      </c>
      <c r="G58" s="6"/>
      <c r="AA58" s="262" t="str">
        <f t="shared" si="1"/>
        <v/>
      </c>
      <c r="AB58" s="262" t="str">
        <f>IF(LEN($AA58)=0,"N",IF(LEN($AA58)&gt;1,"Error -- Availability entered in an incorrect format",IF($AA58='Control Panel'!$F$36,$AA58,IF($AA58='Control Panel'!$F$37,$AA58,IF($AA58='Control Panel'!$F$38,$AA58,IF($AA58='Control Panel'!$F$39,$AA58,IF($AA58='Control Panel'!$F$40,$AA58,IF($AA58='Control Panel'!$F$41,$AA58,"Error -- Availability entered in an incorrect format"))))))))</f>
        <v>N</v>
      </c>
    </row>
    <row r="59" spans="1:28" s="15" customFormat="1" ht="60" x14ac:dyDescent="0.25">
      <c r="A59" s="7">
        <v>47</v>
      </c>
      <c r="B59" s="215" t="s">
        <v>290</v>
      </c>
      <c r="C59" s="14" t="s">
        <v>6</v>
      </c>
      <c r="D59" s="231"/>
      <c r="E59" s="268"/>
      <c r="F59" s="215" t="str">
        <f t="shared" si="0"/>
        <v>N/A</v>
      </c>
      <c r="G59" s="6"/>
      <c r="AA59" s="262" t="str">
        <f t="shared" si="1"/>
        <v/>
      </c>
      <c r="AB59" s="262" t="str">
        <f>IF(LEN($AA59)=0,"N",IF(LEN($AA59)&gt;1,"Error -- Availability entered in an incorrect format",IF($AA59='Control Panel'!$F$36,$AA59,IF($AA59='Control Panel'!$F$37,$AA59,IF($AA59='Control Panel'!$F$38,$AA59,IF($AA59='Control Panel'!$F$39,$AA59,IF($AA59='Control Panel'!$F$40,$AA59,IF($AA59='Control Panel'!$F$41,$AA59,"Error -- Availability entered in an incorrect format"))))))))</f>
        <v>N</v>
      </c>
    </row>
    <row r="60" spans="1:28" s="15" customFormat="1" x14ac:dyDescent="0.25">
      <c r="A60" s="7">
        <v>48</v>
      </c>
      <c r="B60" s="215" t="s">
        <v>291</v>
      </c>
      <c r="C60" s="14" t="s">
        <v>5</v>
      </c>
      <c r="D60" s="231"/>
      <c r="E60" s="268"/>
      <c r="F60" s="215" t="str">
        <f t="shared" si="0"/>
        <v>N/A</v>
      </c>
      <c r="G60" s="6"/>
      <c r="AA60" s="262" t="str">
        <f t="shared" si="1"/>
        <v/>
      </c>
      <c r="AB60" s="262" t="str">
        <f>IF(LEN($AA60)=0,"N",IF(LEN($AA60)&gt;1,"Error -- Availability entered in an incorrect format",IF($AA60='Control Panel'!$F$36,$AA60,IF($AA60='Control Panel'!$F$37,$AA60,IF($AA60='Control Panel'!$F$38,$AA60,IF($AA60='Control Panel'!$F$39,$AA60,IF($AA60='Control Panel'!$F$40,$AA60,IF($AA60='Control Panel'!$F$41,$AA60,"Error -- Availability entered in an incorrect format"))))))))</f>
        <v>N</v>
      </c>
    </row>
    <row r="61" spans="1:28" s="15" customFormat="1" x14ac:dyDescent="0.25">
      <c r="A61" s="7">
        <v>49</v>
      </c>
      <c r="B61" s="215" t="s">
        <v>292</v>
      </c>
      <c r="C61" s="14" t="s">
        <v>6</v>
      </c>
      <c r="D61" s="231"/>
      <c r="E61" s="268"/>
      <c r="F61" s="215" t="str">
        <f t="shared" si="0"/>
        <v>N/A</v>
      </c>
      <c r="G61" s="6"/>
      <c r="AA61" s="262" t="str">
        <f t="shared" si="1"/>
        <v/>
      </c>
      <c r="AB61" s="262" t="str">
        <f>IF(LEN($AA61)=0,"N",IF(LEN($AA61)&gt;1,"Error -- Availability entered in an incorrect format",IF($AA61='Control Panel'!$F$36,$AA61,IF($AA61='Control Panel'!$F$37,$AA61,IF($AA61='Control Panel'!$F$38,$AA61,IF($AA61='Control Panel'!$F$39,$AA61,IF($AA61='Control Panel'!$F$40,$AA61,IF($AA61='Control Panel'!$F$41,$AA61,"Error -- Availability entered in an incorrect format"))))))))</f>
        <v>N</v>
      </c>
    </row>
    <row r="62" spans="1:28" s="15" customFormat="1" ht="45" x14ac:dyDescent="0.25">
      <c r="A62" s="7">
        <v>50</v>
      </c>
      <c r="B62" s="215" t="s">
        <v>293</v>
      </c>
      <c r="C62" s="14" t="s">
        <v>6</v>
      </c>
      <c r="D62" s="231"/>
      <c r="E62" s="268"/>
      <c r="F62" s="215" t="str">
        <f t="shared" si="0"/>
        <v>N/A</v>
      </c>
      <c r="G62" s="6"/>
      <c r="AA62" s="262" t="str">
        <f t="shared" si="1"/>
        <v/>
      </c>
      <c r="AB62" s="262" t="str">
        <f>IF(LEN($AA62)=0,"N",IF(LEN($AA62)&gt;1,"Error -- Availability entered in an incorrect format",IF($AA62='Control Panel'!$F$36,$AA62,IF($AA62='Control Panel'!$F$37,$AA62,IF($AA62='Control Panel'!$F$38,$AA62,IF($AA62='Control Panel'!$F$39,$AA62,IF($AA62='Control Panel'!$F$40,$AA62,IF($AA62='Control Panel'!$F$41,$AA62,"Error -- Availability entered in an incorrect format"))))))))</f>
        <v>N</v>
      </c>
    </row>
    <row r="63" spans="1:28" s="15" customFormat="1" ht="30" x14ac:dyDescent="0.25">
      <c r="A63" s="7">
        <v>51</v>
      </c>
      <c r="B63" s="215" t="s">
        <v>294</v>
      </c>
      <c r="C63" s="14" t="s">
        <v>6</v>
      </c>
      <c r="D63" s="231"/>
      <c r="E63" s="268"/>
      <c r="F63" s="215" t="str">
        <f t="shared" si="0"/>
        <v>N/A</v>
      </c>
      <c r="G63" s="6"/>
      <c r="AA63" s="262" t="str">
        <f t="shared" si="1"/>
        <v/>
      </c>
      <c r="AB63" s="262" t="str">
        <f>IF(LEN($AA63)=0,"N",IF(LEN($AA63)&gt;1,"Error -- Availability entered in an incorrect format",IF($AA63='Control Panel'!$F$36,$AA63,IF($AA63='Control Panel'!$F$37,$AA63,IF($AA63='Control Panel'!$F$38,$AA63,IF($AA63='Control Panel'!$F$39,$AA63,IF($AA63='Control Panel'!$F$40,$AA63,IF($AA63='Control Panel'!$F$41,$AA63,"Error -- Availability entered in an incorrect format"))))))))</f>
        <v>N</v>
      </c>
    </row>
    <row r="64" spans="1:28" s="15" customFormat="1" x14ac:dyDescent="0.25">
      <c r="A64" s="7">
        <v>52</v>
      </c>
      <c r="B64" s="215" t="s">
        <v>295</v>
      </c>
      <c r="C64" s="14"/>
      <c r="D64" s="231"/>
      <c r="E64" s="268"/>
      <c r="F64" s="215" t="str">
        <f t="shared" si="0"/>
        <v>N/A</v>
      </c>
      <c r="G64" s="6"/>
      <c r="AA64" s="262" t="str">
        <f t="shared" si="1"/>
        <v/>
      </c>
      <c r="AB64" s="262" t="str">
        <f>IF(LEN($AA64)=0,"N",IF(LEN($AA64)&gt;1,"Error -- Availability entered in an incorrect format",IF($AA64='Control Panel'!$F$36,$AA64,IF($AA64='Control Panel'!$F$37,$AA64,IF($AA64='Control Panel'!$F$38,$AA64,IF($AA64='Control Panel'!$F$39,$AA64,IF($AA64='Control Panel'!$F$40,$AA64,IF($AA64='Control Panel'!$F$41,$AA64,"Error -- Availability entered in an incorrect format"))))))))</f>
        <v>N</v>
      </c>
    </row>
    <row r="65" spans="1:28" s="15" customFormat="1" x14ac:dyDescent="0.25">
      <c r="A65" s="7">
        <v>53</v>
      </c>
      <c r="B65" s="264" t="s">
        <v>296</v>
      </c>
      <c r="C65" s="14" t="s">
        <v>5</v>
      </c>
      <c r="D65" s="231"/>
      <c r="E65" s="268"/>
      <c r="F65" s="215" t="str">
        <f t="shared" si="0"/>
        <v>N/A</v>
      </c>
      <c r="G65" s="6"/>
      <c r="AA65" s="262" t="str">
        <f t="shared" si="1"/>
        <v/>
      </c>
      <c r="AB65" s="262" t="str">
        <f>IF(LEN($AA65)=0,"N",IF(LEN($AA65)&gt;1,"Error -- Availability entered in an incorrect format",IF($AA65='Control Panel'!$F$36,$AA65,IF($AA65='Control Panel'!$F$37,$AA65,IF($AA65='Control Panel'!$F$38,$AA65,IF($AA65='Control Panel'!$F$39,$AA65,IF($AA65='Control Panel'!$F$40,$AA65,IF($AA65='Control Panel'!$F$41,$AA65,"Error -- Availability entered in an incorrect format"))))))))</f>
        <v>N</v>
      </c>
    </row>
    <row r="66" spans="1:28" s="15" customFormat="1" x14ac:dyDescent="0.25">
      <c r="A66" s="7">
        <v>54</v>
      </c>
      <c r="B66" s="264" t="s">
        <v>297</v>
      </c>
      <c r="C66" s="14" t="s">
        <v>5</v>
      </c>
      <c r="D66" s="231"/>
      <c r="E66" s="268"/>
      <c r="F66" s="215" t="str">
        <f t="shared" si="0"/>
        <v>N/A</v>
      </c>
      <c r="G66" s="6"/>
      <c r="AA66" s="262" t="str">
        <f t="shared" si="1"/>
        <v/>
      </c>
      <c r="AB66" s="262" t="str">
        <f>IF(LEN($AA66)=0,"N",IF(LEN($AA66)&gt;1,"Error -- Availability entered in an incorrect format",IF($AA66='Control Panel'!$F$36,$AA66,IF($AA66='Control Panel'!$F$37,$AA66,IF($AA66='Control Panel'!$F$38,$AA66,IF($AA66='Control Panel'!$F$39,$AA66,IF($AA66='Control Panel'!$F$40,$AA66,IF($AA66='Control Panel'!$F$41,$AA66,"Error -- Availability entered in an incorrect format"))))))))</f>
        <v>N</v>
      </c>
    </row>
    <row r="67" spans="1:28" s="15" customFormat="1" ht="45" x14ac:dyDescent="0.25">
      <c r="A67" s="7">
        <v>55</v>
      </c>
      <c r="B67" s="264" t="s">
        <v>298</v>
      </c>
      <c r="C67" s="14" t="s">
        <v>5</v>
      </c>
      <c r="D67" s="231"/>
      <c r="E67" s="268"/>
      <c r="F67" s="215" t="str">
        <f t="shared" si="0"/>
        <v>N/A</v>
      </c>
      <c r="G67" s="6"/>
      <c r="AA67" s="262" t="str">
        <f t="shared" si="1"/>
        <v/>
      </c>
      <c r="AB67" s="262" t="str">
        <f>IF(LEN($AA67)=0,"N",IF(LEN($AA67)&gt;1,"Error -- Availability entered in an incorrect format",IF($AA67='Control Panel'!$F$36,$AA67,IF($AA67='Control Panel'!$F$37,$AA67,IF($AA67='Control Panel'!$F$38,$AA67,IF($AA67='Control Panel'!$F$39,$AA67,IF($AA67='Control Panel'!$F$40,$AA67,IF($AA67='Control Panel'!$F$41,$AA67,"Error -- Availability entered in an incorrect format"))))))))</f>
        <v>N</v>
      </c>
    </row>
    <row r="68" spans="1:28" s="15" customFormat="1" x14ac:dyDescent="0.25">
      <c r="A68" s="7">
        <v>56</v>
      </c>
      <c r="B68" s="264" t="s">
        <v>299</v>
      </c>
      <c r="C68" s="14" t="s">
        <v>5</v>
      </c>
      <c r="D68" s="231"/>
      <c r="E68" s="268"/>
      <c r="F68" s="215" t="str">
        <f t="shared" si="0"/>
        <v>N/A</v>
      </c>
      <c r="G68" s="6"/>
      <c r="AA68" s="262" t="str">
        <f t="shared" si="1"/>
        <v/>
      </c>
      <c r="AB68" s="262" t="str">
        <f>IF(LEN($AA68)=0,"N",IF(LEN($AA68)&gt;1,"Error -- Availability entered in an incorrect format",IF($AA68='Control Panel'!$F$36,$AA68,IF($AA68='Control Panel'!$F$37,$AA68,IF($AA68='Control Panel'!$F$38,$AA68,IF($AA68='Control Panel'!$F$39,$AA68,IF($AA68='Control Panel'!$F$40,$AA68,IF($AA68='Control Panel'!$F$41,$AA68,"Error -- Availability entered in an incorrect format"))))))))</f>
        <v>N</v>
      </c>
    </row>
    <row r="69" spans="1:28" s="15" customFormat="1" x14ac:dyDescent="0.25">
      <c r="A69" s="7">
        <v>57</v>
      </c>
      <c r="B69" s="264" t="s">
        <v>300</v>
      </c>
      <c r="C69" s="14" t="s">
        <v>5</v>
      </c>
      <c r="D69" s="231"/>
      <c r="E69" s="268"/>
      <c r="F69" s="215" t="str">
        <f t="shared" si="0"/>
        <v>N/A</v>
      </c>
      <c r="G69" s="6"/>
      <c r="AA69" s="262" t="str">
        <f t="shared" si="1"/>
        <v/>
      </c>
      <c r="AB69" s="262" t="str">
        <f>IF(LEN($AA69)=0,"N",IF(LEN($AA69)&gt;1,"Error -- Availability entered in an incorrect format",IF($AA69='Control Panel'!$F$36,$AA69,IF($AA69='Control Panel'!$F$37,$AA69,IF($AA69='Control Panel'!$F$38,$AA69,IF($AA69='Control Panel'!$F$39,$AA69,IF($AA69='Control Panel'!$F$40,$AA69,IF($AA69='Control Panel'!$F$41,$AA69,"Error -- Availability entered in an incorrect format"))))))))</f>
        <v>N</v>
      </c>
    </row>
    <row r="70" spans="1:28" s="15" customFormat="1" x14ac:dyDescent="0.25">
      <c r="A70" s="7">
        <v>58</v>
      </c>
      <c r="B70" s="264" t="s">
        <v>301</v>
      </c>
      <c r="C70" s="14" t="s">
        <v>5</v>
      </c>
      <c r="D70" s="231"/>
      <c r="E70" s="268"/>
      <c r="F70" s="215" t="str">
        <f t="shared" si="0"/>
        <v>N/A</v>
      </c>
      <c r="G70" s="6"/>
      <c r="AA70" s="262" t="str">
        <f t="shared" si="1"/>
        <v/>
      </c>
      <c r="AB70" s="262" t="str">
        <f>IF(LEN($AA70)=0,"N",IF(LEN($AA70)&gt;1,"Error -- Availability entered in an incorrect format",IF($AA70='Control Panel'!$F$36,$AA70,IF($AA70='Control Panel'!$F$37,$AA70,IF($AA70='Control Panel'!$F$38,$AA70,IF($AA70='Control Panel'!$F$39,$AA70,IF($AA70='Control Panel'!$F$40,$AA70,IF($AA70='Control Panel'!$F$41,$AA70,"Error -- Availability entered in an incorrect format"))))))))</f>
        <v>N</v>
      </c>
    </row>
    <row r="71" spans="1:28" s="15" customFormat="1" x14ac:dyDescent="0.25">
      <c r="A71" s="7">
        <v>59</v>
      </c>
      <c r="B71" s="264" t="s">
        <v>302</v>
      </c>
      <c r="C71" s="14" t="s">
        <v>5</v>
      </c>
      <c r="D71" s="231"/>
      <c r="E71" s="268"/>
      <c r="F71" s="215" t="str">
        <f t="shared" si="0"/>
        <v>N/A</v>
      </c>
      <c r="G71" s="6"/>
      <c r="AA71" s="262" t="str">
        <f t="shared" si="1"/>
        <v/>
      </c>
      <c r="AB71" s="262" t="str">
        <f>IF(LEN($AA71)=0,"N",IF(LEN($AA71)&gt;1,"Error -- Availability entered in an incorrect format",IF($AA71='Control Panel'!$F$36,$AA71,IF($AA71='Control Panel'!$F$37,$AA71,IF($AA71='Control Panel'!$F$38,$AA71,IF($AA71='Control Panel'!$F$39,$AA71,IF($AA71='Control Panel'!$F$40,$AA71,IF($AA71='Control Panel'!$F$41,$AA71,"Error -- Availability entered in an incorrect format"))))))))</f>
        <v>N</v>
      </c>
    </row>
    <row r="72" spans="1:28" s="15" customFormat="1" x14ac:dyDescent="0.25">
      <c r="A72" s="7">
        <v>60</v>
      </c>
      <c r="B72" s="264" t="s">
        <v>303</v>
      </c>
      <c r="C72" s="14" t="s">
        <v>5</v>
      </c>
      <c r="D72" s="231"/>
      <c r="E72" s="268"/>
      <c r="F72" s="215" t="str">
        <f t="shared" si="0"/>
        <v>N/A</v>
      </c>
      <c r="G72" s="6"/>
      <c r="AA72" s="262" t="str">
        <f t="shared" si="1"/>
        <v/>
      </c>
      <c r="AB72" s="262" t="str">
        <f>IF(LEN($AA72)=0,"N",IF(LEN($AA72)&gt;1,"Error -- Availability entered in an incorrect format",IF($AA72='Control Panel'!$F$36,$AA72,IF($AA72='Control Panel'!$F$37,$AA72,IF($AA72='Control Panel'!$F$38,$AA72,IF($AA72='Control Panel'!$F$39,$AA72,IF($AA72='Control Panel'!$F$40,$AA72,IF($AA72='Control Panel'!$F$41,$AA72,"Error -- Availability entered in an incorrect format"))))))))</f>
        <v>N</v>
      </c>
    </row>
    <row r="73" spans="1:28" s="15" customFormat="1" x14ac:dyDescent="0.25">
      <c r="A73" s="7">
        <v>61</v>
      </c>
      <c r="B73" s="264" t="s">
        <v>304</v>
      </c>
      <c r="C73" s="14" t="s">
        <v>6</v>
      </c>
      <c r="D73" s="231"/>
      <c r="E73" s="268"/>
      <c r="F73" s="215" t="str">
        <f t="shared" si="0"/>
        <v>N/A</v>
      </c>
      <c r="G73" s="6"/>
      <c r="AA73" s="262" t="str">
        <f t="shared" si="1"/>
        <v/>
      </c>
      <c r="AB73" s="262" t="str">
        <f>IF(LEN($AA73)=0,"N",IF(LEN($AA73)&gt;1,"Error -- Availability entered in an incorrect format",IF($AA73='Control Panel'!$F$36,$AA73,IF($AA73='Control Panel'!$F$37,$AA73,IF($AA73='Control Panel'!$F$38,$AA73,IF($AA73='Control Panel'!$F$39,$AA73,IF($AA73='Control Panel'!$F$40,$AA73,IF($AA73='Control Panel'!$F$41,$AA73,"Error -- Availability entered in an incorrect format"))))))))</f>
        <v>N</v>
      </c>
    </row>
    <row r="74" spans="1:28" s="15" customFormat="1" x14ac:dyDescent="0.25">
      <c r="A74" s="7">
        <v>62</v>
      </c>
      <c r="B74" s="264" t="s">
        <v>305</v>
      </c>
      <c r="C74" s="14" t="s">
        <v>7</v>
      </c>
      <c r="D74" s="231"/>
      <c r="E74" s="268"/>
      <c r="F74" s="215" t="str">
        <f t="shared" si="0"/>
        <v>N/A</v>
      </c>
      <c r="G74" s="6"/>
      <c r="AA74" s="262" t="str">
        <f t="shared" si="1"/>
        <v/>
      </c>
      <c r="AB74" s="262" t="str">
        <f>IF(LEN($AA74)=0,"N",IF(LEN($AA74)&gt;1,"Error -- Availability entered in an incorrect format",IF($AA74='Control Panel'!$F$36,$AA74,IF($AA74='Control Panel'!$F$37,$AA74,IF($AA74='Control Panel'!$F$38,$AA74,IF($AA74='Control Panel'!$F$39,$AA74,IF($AA74='Control Panel'!$F$40,$AA74,IF($AA74='Control Panel'!$F$41,$AA74,"Error -- Availability entered in an incorrect format"))))))))</f>
        <v>N</v>
      </c>
    </row>
    <row r="75" spans="1:28" s="15" customFormat="1" x14ac:dyDescent="0.25">
      <c r="A75" s="7">
        <v>63</v>
      </c>
      <c r="B75" s="264" t="s">
        <v>306</v>
      </c>
      <c r="C75" s="14" t="s">
        <v>6</v>
      </c>
      <c r="D75" s="231"/>
      <c r="E75" s="268"/>
      <c r="F75" s="215" t="str">
        <f t="shared" si="0"/>
        <v>N/A</v>
      </c>
      <c r="G75" s="6"/>
      <c r="AA75" s="262" t="str">
        <f t="shared" si="1"/>
        <v/>
      </c>
      <c r="AB75" s="262" t="str">
        <f>IF(LEN($AA75)=0,"N",IF(LEN($AA75)&gt;1,"Error -- Availability entered in an incorrect format",IF($AA75='Control Panel'!$F$36,$AA75,IF($AA75='Control Panel'!$F$37,$AA75,IF($AA75='Control Panel'!$F$38,$AA75,IF($AA75='Control Panel'!$F$39,$AA75,IF($AA75='Control Panel'!$F$40,$AA75,IF($AA75='Control Panel'!$F$41,$AA75,"Error -- Availability entered in an incorrect format"))))))))</f>
        <v>N</v>
      </c>
    </row>
    <row r="76" spans="1:28" s="15" customFormat="1" x14ac:dyDescent="0.25">
      <c r="A76" s="7">
        <v>64</v>
      </c>
      <c r="B76" s="264" t="s">
        <v>307</v>
      </c>
      <c r="C76" s="14" t="s">
        <v>5</v>
      </c>
      <c r="D76" s="231"/>
      <c r="E76" s="268"/>
      <c r="F76" s="215" t="str">
        <f t="shared" si="0"/>
        <v>N/A</v>
      </c>
      <c r="G76" s="6"/>
      <c r="AA76" s="262" t="str">
        <f t="shared" si="1"/>
        <v/>
      </c>
      <c r="AB76" s="262" t="str">
        <f>IF(LEN($AA76)=0,"N",IF(LEN($AA76)&gt;1,"Error -- Availability entered in an incorrect format",IF($AA76='Control Panel'!$F$36,$AA76,IF($AA76='Control Panel'!$F$37,$AA76,IF($AA76='Control Panel'!$F$38,$AA76,IF($AA76='Control Panel'!$F$39,$AA76,IF($AA76='Control Panel'!$F$40,$AA76,IF($AA76='Control Panel'!$F$41,$AA76,"Error -- Availability entered in an incorrect format"))))))))</f>
        <v>N</v>
      </c>
    </row>
    <row r="77" spans="1:28" s="15" customFormat="1" x14ac:dyDescent="0.25">
      <c r="A77" s="7">
        <v>65</v>
      </c>
      <c r="B77" s="264" t="s">
        <v>308</v>
      </c>
      <c r="C77" s="14" t="s">
        <v>6</v>
      </c>
      <c r="D77" s="231"/>
      <c r="E77" s="268"/>
      <c r="F77" s="215" t="str">
        <f t="shared" si="0"/>
        <v>N/A</v>
      </c>
      <c r="G77" s="6"/>
      <c r="AA77" s="262" t="str">
        <f t="shared" si="1"/>
        <v/>
      </c>
      <c r="AB77" s="262" t="str">
        <f>IF(LEN($AA77)=0,"N",IF(LEN($AA77)&gt;1,"Error -- Availability entered in an incorrect format",IF($AA77='Control Panel'!$F$36,$AA77,IF($AA77='Control Panel'!$F$37,$AA77,IF($AA77='Control Panel'!$F$38,$AA77,IF($AA77='Control Panel'!$F$39,$AA77,IF($AA77='Control Panel'!$F$40,$AA77,IF($AA77='Control Panel'!$F$41,$AA77,"Error -- Availability entered in an incorrect format"))))))))</f>
        <v>N</v>
      </c>
    </row>
    <row r="78" spans="1:28" s="15" customFormat="1" x14ac:dyDescent="0.25">
      <c r="A78" s="7">
        <v>66</v>
      </c>
      <c r="B78" s="264" t="s">
        <v>309</v>
      </c>
      <c r="C78" s="14" t="s">
        <v>6</v>
      </c>
      <c r="D78" s="231"/>
      <c r="E78" s="268"/>
      <c r="F78" s="215" t="str">
        <f t="shared" ref="F78:F141" si="2">IF($D$10=$A$9,"N/A",$D$10)</f>
        <v>N/A</v>
      </c>
      <c r="G78" s="6"/>
      <c r="AA78" s="262" t="str">
        <f t="shared" ref="AA78:AA141" si="3">TRIM($D78)</f>
        <v/>
      </c>
      <c r="AB78" s="262" t="str">
        <f>IF(LEN($AA78)=0,"N",IF(LEN($AA78)&gt;1,"Error -- Availability entered in an incorrect format",IF($AA78='Control Panel'!$F$36,$AA78,IF($AA78='Control Panel'!$F$37,$AA78,IF($AA78='Control Panel'!$F$38,$AA78,IF($AA78='Control Panel'!$F$39,$AA78,IF($AA78='Control Panel'!$F$40,$AA78,IF($AA78='Control Panel'!$F$41,$AA78,"Error -- Availability entered in an incorrect format"))))))))</f>
        <v>N</v>
      </c>
    </row>
    <row r="79" spans="1:28" s="15" customFormat="1" x14ac:dyDescent="0.25">
      <c r="A79" s="7">
        <v>67</v>
      </c>
      <c r="B79" s="264" t="s">
        <v>310</v>
      </c>
      <c r="C79" s="14" t="s">
        <v>6</v>
      </c>
      <c r="D79" s="231"/>
      <c r="E79" s="268"/>
      <c r="F79" s="215" t="str">
        <f t="shared" si="2"/>
        <v>N/A</v>
      </c>
      <c r="G79" s="6"/>
      <c r="AA79" s="262" t="str">
        <f t="shared" si="3"/>
        <v/>
      </c>
      <c r="AB79" s="262" t="str">
        <f>IF(LEN($AA79)=0,"N",IF(LEN($AA79)&gt;1,"Error -- Availability entered in an incorrect format",IF($AA79='Control Panel'!$F$36,$AA79,IF($AA79='Control Panel'!$F$37,$AA79,IF($AA79='Control Panel'!$F$38,$AA79,IF($AA79='Control Panel'!$F$39,$AA79,IF($AA79='Control Panel'!$F$40,$AA79,IF($AA79='Control Panel'!$F$41,$AA79,"Error -- Availability entered in an incorrect format"))))))))</f>
        <v>N</v>
      </c>
    </row>
    <row r="80" spans="1:28" s="15" customFormat="1" x14ac:dyDescent="0.25">
      <c r="A80" s="7">
        <v>68</v>
      </c>
      <c r="B80" s="264" t="s">
        <v>311</v>
      </c>
      <c r="C80" s="14" t="s">
        <v>6</v>
      </c>
      <c r="D80" s="231"/>
      <c r="E80" s="268"/>
      <c r="F80" s="215" t="str">
        <f t="shared" si="2"/>
        <v>N/A</v>
      </c>
      <c r="G80" s="6"/>
      <c r="AA80" s="262" t="str">
        <f t="shared" si="3"/>
        <v/>
      </c>
      <c r="AB80" s="262" t="str">
        <f>IF(LEN($AA80)=0,"N",IF(LEN($AA80)&gt;1,"Error -- Availability entered in an incorrect format",IF($AA80='Control Panel'!$F$36,$AA80,IF($AA80='Control Panel'!$F$37,$AA80,IF($AA80='Control Panel'!$F$38,$AA80,IF($AA80='Control Panel'!$F$39,$AA80,IF($AA80='Control Panel'!$F$40,$AA80,IF($AA80='Control Panel'!$F$41,$AA80,"Error -- Availability entered in an incorrect format"))))))))</f>
        <v>N</v>
      </c>
    </row>
    <row r="81" spans="1:28" s="15" customFormat="1" x14ac:dyDescent="0.25">
      <c r="A81" s="7">
        <v>69</v>
      </c>
      <c r="B81" s="264" t="s">
        <v>312</v>
      </c>
      <c r="C81" s="14" t="s">
        <v>6</v>
      </c>
      <c r="D81" s="231"/>
      <c r="E81" s="268"/>
      <c r="F81" s="215" t="str">
        <f t="shared" si="2"/>
        <v>N/A</v>
      </c>
      <c r="G81" s="6"/>
      <c r="AA81" s="262" t="str">
        <f t="shared" si="3"/>
        <v/>
      </c>
      <c r="AB81" s="262" t="str">
        <f>IF(LEN($AA81)=0,"N",IF(LEN($AA81)&gt;1,"Error -- Availability entered in an incorrect format",IF($AA81='Control Panel'!$F$36,$AA81,IF($AA81='Control Panel'!$F$37,$AA81,IF($AA81='Control Panel'!$F$38,$AA81,IF($AA81='Control Panel'!$F$39,$AA81,IF($AA81='Control Panel'!$F$40,$AA81,IF($AA81='Control Panel'!$F$41,$AA81,"Error -- Availability entered in an incorrect format"))))))))</f>
        <v>N</v>
      </c>
    </row>
    <row r="82" spans="1:28" s="15" customFormat="1" x14ac:dyDescent="0.25">
      <c r="A82" s="7">
        <v>70</v>
      </c>
      <c r="B82" s="264" t="s">
        <v>313</v>
      </c>
      <c r="C82" s="14" t="s">
        <v>6</v>
      </c>
      <c r="D82" s="231"/>
      <c r="E82" s="268"/>
      <c r="F82" s="215" t="str">
        <f t="shared" si="2"/>
        <v>N/A</v>
      </c>
      <c r="G82" s="6"/>
      <c r="AA82" s="262" t="str">
        <f t="shared" si="3"/>
        <v/>
      </c>
      <c r="AB82" s="262" t="str">
        <f>IF(LEN($AA82)=0,"N",IF(LEN($AA82)&gt;1,"Error -- Availability entered in an incorrect format",IF($AA82='Control Panel'!$F$36,$AA82,IF($AA82='Control Panel'!$F$37,$AA82,IF($AA82='Control Panel'!$F$38,$AA82,IF($AA82='Control Panel'!$F$39,$AA82,IF($AA82='Control Panel'!$F$40,$AA82,IF($AA82='Control Panel'!$F$41,$AA82,"Error -- Availability entered in an incorrect format"))))))))</f>
        <v>N</v>
      </c>
    </row>
    <row r="83" spans="1:28" s="15" customFormat="1" x14ac:dyDescent="0.25">
      <c r="A83" s="7">
        <v>71</v>
      </c>
      <c r="B83" s="264" t="s">
        <v>314</v>
      </c>
      <c r="C83" s="14" t="s">
        <v>6</v>
      </c>
      <c r="D83" s="231"/>
      <c r="E83" s="268"/>
      <c r="F83" s="215" t="str">
        <f t="shared" si="2"/>
        <v>N/A</v>
      </c>
      <c r="G83" s="6"/>
      <c r="AA83" s="262" t="str">
        <f t="shared" si="3"/>
        <v/>
      </c>
      <c r="AB83" s="262" t="str">
        <f>IF(LEN($AA83)=0,"N",IF(LEN($AA83)&gt;1,"Error -- Availability entered in an incorrect format",IF($AA83='Control Panel'!$F$36,$AA83,IF($AA83='Control Panel'!$F$37,$AA83,IF($AA83='Control Panel'!$F$38,$AA83,IF($AA83='Control Panel'!$F$39,$AA83,IF($AA83='Control Panel'!$F$40,$AA83,IF($AA83='Control Panel'!$F$41,$AA83,"Error -- Availability entered in an incorrect format"))))))))</f>
        <v>N</v>
      </c>
    </row>
    <row r="84" spans="1:28" s="15" customFormat="1" x14ac:dyDescent="0.25">
      <c r="A84" s="7">
        <v>72</v>
      </c>
      <c r="B84" s="10" t="s">
        <v>315</v>
      </c>
      <c r="C84" s="14" t="s">
        <v>5</v>
      </c>
      <c r="D84" s="231"/>
      <c r="E84" s="268"/>
      <c r="F84" s="215" t="str">
        <f t="shared" si="2"/>
        <v>N/A</v>
      </c>
      <c r="G84" s="6"/>
      <c r="AA84" s="262" t="str">
        <f t="shared" si="3"/>
        <v/>
      </c>
      <c r="AB84" s="262" t="str">
        <f>IF(LEN($AA84)=0,"N",IF(LEN($AA84)&gt;1,"Error -- Availability entered in an incorrect format",IF($AA84='Control Panel'!$F$36,$AA84,IF($AA84='Control Panel'!$F$37,$AA84,IF($AA84='Control Panel'!$F$38,$AA84,IF($AA84='Control Panel'!$F$39,$AA84,IF($AA84='Control Panel'!$F$40,$AA84,IF($AA84='Control Panel'!$F$41,$AA84,"Error -- Availability entered in an incorrect format"))))))))</f>
        <v>N</v>
      </c>
    </row>
    <row r="85" spans="1:28" s="15" customFormat="1" ht="30" x14ac:dyDescent="0.25">
      <c r="A85" s="7">
        <v>73</v>
      </c>
      <c r="B85" s="10" t="s">
        <v>316</v>
      </c>
      <c r="C85" s="14" t="s">
        <v>6</v>
      </c>
      <c r="D85" s="231"/>
      <c r="E85" s="268"/>
      <c r="F85" s="215" t="str">
        <f t="shared" si="2"/>
        <v>N/A</v>
      </c>
      <c r="G85" s="6"/>
      <c r="AA85" s="262" t="str">
        <f t="shared" si="3"/>
        <v/>
      </c>
      <c r="AB85" s="262" t="str">
        <f>IF(LEN($AA85)=0,"N",IF(LEN($AA85)&gt;1,"Error -- Availability entered in an incorrect format",IF($AA85='Control Panel'!$F$36,$AA85,IF($AA85='Control Panel'!$F$37,$AA85,IF($AA85='Control Panel'!$F$38,$AA85,IF($AA85='Control Panel'!$F$39,$AA85,IF($AA85='Control Panel'!$F$40,$AA85,IF($AA85='Control Panel'!$F$41,$AA85,"Error -- Availability entered in an incorrect format"))))))))</f>
        <v>N</v>
      </c>
    </row>
    <row r="86" spans="1:28" s="15" customFormat="1" ht="30" x14ac:dyDescent="0.25">
      <c r="A86" s="7">
        <v>74</v>
      </c>
      <c r="B86" s="10" t="s">
        <v>317</v>
      </c>
      <c r="C86" s="14" t="s">
        <v>6</v>
      </c>
      <c r="D86" s="231"/>
      <c r="E86" s="268"/>
      <c r="F86" s="215" t="str">
        <f t="shared" si="2"/>
        <v>N/A</v>
      </c>
      <c r="G86" s="6"/>
      <c r="AA86" s="262" t="str">
        <f t="shared" si="3"/>
        <v/>
      </c>
      <c r="AB86" s="262" t="str">
        <f>IF(LEN($AA86)=0,"N",IF(LEN($AA86)&gt;1,"Error -- Availability entered in an incorrect format",IF($AA86='Control Panel'!$F$36,$AA86,IF($AA86='Control Panel'!$F$37,$AA86,IF($AA86='Control Panel'!$F$38,$AA86,IF($AA86='Control Panel'!$F$39,$AA86,IF($AA86='Control Panel'!$F$40,$AA86,IF($AA86='Control Panel'!$F$41,$AA86,"Error -- Availability entered in an incorrect format"))))))))</f>
        <v>N</v>
      </c>
    </row>
    <row r="87" spans="1:28" s="15" customFormat="1" ht="30" x14ac:dyDescent="0.25">
      <c r="A87" s="7">
        <v>75</v>
      </c>
      <c r="B87" s="10" t="s">
        <v>318</v>
      </c>
      <c r="C87" s="14" t="s">
        <v>6</v>
      </c>
      <c r="D87" s="231"/>
      <c r="E87" s="268"/>
      <c r="F87" s="215" t="str">
        <f t="shared" si="2"/>
        <v>N/A</v>
      </c>
      <c r="G87" s="6"/>
      <c r="AA87" s="262" t="str">
        <f t="shared" si="3"/>
        <v/>
      </c>
      <c r="AB87" s="262" t="str">
        <f>IF(LEN($AA87)=0,"N",IF(LEN($AA87)&gt;1,"Error -- Availability entered in an incorrect format",IF($AA87='Control Panel'!$F$36,$AA87,IF($AA87='Control Panel'!$F$37,$AA87,IF($AA87='Control Panel'!$F$38,$AA87,IF($AA87='Control Panel'!$F$39,$AA87,IF($AA87='Control Panel'!$F$40,$AA87,IF($AA87='Control Panel'!$F$41,$AA87,"Error -- Availability entered in an incorrect format"))))))))</f>
        <v>N</v>
      </c>
    </row>
    <row r="88" spans="1:28" s="15" customFormat="1" ht="30" x14ac:dyDescent="0.25">
      <c r="A88" s="7">
        <v>76</v>
      </c>
      <c r="B88" s="10" t="s">
        <v>319</v>
      </c>
      <c r="C88" s="14"/>
      <c r="D88" s="231"/>
      <c r="E88" s="268"/>
      <c r="F88" s="215" t="str">
        <f t="shared" si="2"/>
        <v>N/A</v>
      </c>
      <c r="G88" s="6"/>
      <c r="AA88" s="262" t="str">
        <f t="shared" si="3"/>
        <v/>
      </c>
      <c r="AB88" s="262" t="str">
        <f>IF(LEN($AA88)=0,"N",IF(LEN($AA88)&gt;1,"Error -- Availability entered in an incorrect format",IF($AA88='Control Panel'!$F$36,$AA88,IF($AA88='Control Panel'!$F$37,$AA88,IF($AA88='Control Panel'!$F$38,$AA88,IF($AA88='Control Panel'!$F$39,$AA88,IF($AA88='Control Panel'!$F$40,$AA88,IF($AA88='Control Panel'!$F$41,$AA88,"Error -- Availability entered in an incorrect format"))))))))</f>
        <v>N</v>
      </c>
    </row>
    <row r="89" spans="1:28" s="15" customFormat="1" ht="30" x14ac:dyDescent="0.25">
      <c r="A89" s="7">
        <v>77</v>
      </c>
      <c r="B89" s="264" t="s">
        <v>320</v>
      </c>
      <c r="C89" s="14" t="s">
        <v>6</v>
      </c>
      <c r="D89" s="231"/>
      <c r="E89" s="268"/>
      <c r="F89" s="215" t="str">
        <f t="shared" si="2"/>
        <v>N/A</v>
      </c>
      <c r="G89" s="6"/>
      <c r="AA89" s="262" t="str">
        <f t="shared" si="3"/>
        <v/>
      </c>
      <c r="AB89" s="262" t="str">
        <f>IF(LEN($AA89)=0,"N",IF(LEN($AA89)&gt;1,"Error -- Availability entered in an incorrect format",IF($AA89='Control Panel'!$F$36,$AA89,IF($AA89='Control Panel'!$F$37,$AA89,IF($AA89='Control Panel'!$F$38,$AA89,IF($AA89='Control Panel'!$F$39,$AA89,IF($AA89='Control Panel'!$F$40,$AA89,IF($AA89='Control Panel'!$F$41,$AA89,"Error -- Availability entered in an incorrect format"))))))))</f>
        <v>N</v>
      </c>
    </row>
    <row r="90" spans="1:28" s="15" customFormat="1" x14ac:dyDescent="0.25">
      <c r="A90" s="7">
        <v>78</v>
      </c>
      <c r="B90" s="264" t="s">
        <v>321</v>
      </c>
      <c r="C90" s="14" t="s">
        <v>6</v>
      </c>
      <c r="D90" s="231"/>
      <c r="E90" s="268"/>
      <c r="F90" s="215" t="str">
        <f t="shared" si="2"/>
        <v>N/A</v>
      </c>
      <c r="G90" s="6"/>
      <c r="AA90" s="262" t="str">
        <f t="shared" si="3"/>
        <v/>
      </c>
      <c r="AB90" s="262" t="str">
        <f>IF(LEN($AA90)=0,"N",IF(LEN($AA90)&gt;1,"Error -- Availability entered in an incorrect format",IF($AA90='Control Panel'!$F$36,$AA90,IF($AA90='Control Panel'!$F$37,$AA90,IF($AA90='Control Panel'!$F$38,$AA90,IF($AA90='Control Panel'!$F$39,$AA90,IF($AA90='Control Panel'!$F$40,$AA90,IF($AA90='Control Panel'!$F$41,$AA90,"Error -- Availability entered in an incorrect format"))))))))</f>
        <v>N</v>
      </c>
    </row>
    <row r="91" spans="1:28" s="15" customFormat="1" x14ac:dyDescent="0.25">
      <c r="A91" s="7">
        <v>79</v>
      </c>
      <c r="B91" s="264" t="s">
        <v>322</v>
      </c>
      <c r="C91" s="14" t="s">
        <v>6</v>
      </c>
      <c r="D91" s="231"/>
      <c r="E91" s="268"/>
      <c r="F91" s="215" t="str">
        <f t="shared" si="2"/>
        <v>N/A</v>
      </c>
      <c r="G91" s="6"/>
      <c r="AA91" s="262" t="str">
        <f t="shared" si="3"/>
        <v/>
      </c>
      <c r="AB91" s="262" t="str">
        <f>IF(LEN($AA91)=0,"N",IF(LEN($AA91)&gt;1,"Error -- Availability entered in an incorrect format",IF($AA91='Control Panel'!$F$36,$AA91,IF($AA91='Control Panel'!$F$37,$AA91,IF($AA91='Control Panel'!$F$38,$AA91,IF($AA91='Control Panel'!$F$39,$AA91,IF($AA91='Control Panel'!$F$40,$AA91,IF($AA91='Control Panel'!$F$41,$AA91,"Error -- Availability entered in an incorrect format"))))))))</f>
        <v>N</v>
      </c>
    </row>
    <row r="92" spans="1:28" s="15" customFormat="1" x14ac:dyDescent="0.25">
      <c r="A92" s="7">
        <v>80</v>
      </c>
      <c r="B92" s="264" t="s">
        <v>323</v>
      </c>
      <c r="C92" s="14" t="s">
        <v>6</v>
      </c>
      <c r="D92" s="231"/>
      <c r="E92" s="268"/>
      <c r="F92" s="215" t="str">
        <f t="shared" si="2"/>
        <v>N/A</v>
      </c>
      <c r="G92" s="6"/>
      <c r="AA92" s="262" t="str">
        <f t="shared" si="3"/>
        <v/>
      </c>
      <c r="AB92" s="262" t="str">
        <f>IF(LEN($AA92)=0,"N",IF(LEN($AA92)&gt;1,"Error -- Availability entered in an incorrect format",IF($AA92='Control Panel'!$F$36,$AA92,IF($AA92='Control Panel'!$F$37,$AA92,IF($AA92='Control Panel'!$F$38,$AA92,IF($AA92='Control Panel'!$F$39,$AA92,IF($AA92='Control Panel'!$F$40,$AA92,IF($AA92='Control Panel'!$F$41,$AA92,"Error -- Availability entered in an incorrect format"))))))))</f>
        <v>N</v>
      </c>
    </row>
    <row r="93" spans="1:28" s="15" customFormat="1" x14ac:dyDescent="0.25">
      <c r="A93" s="7">
        <v>81</v>
      </c>
      <c r="B93" s="264" t="s">
        <v>324</v>
      </c>
      <c r="C93" s="14" t="s">
        <v>6</v>
      </c>
      <c r="D93" s="231"/>
      <c r="E93" s="268"/>
      <c r="F93" s="215" t="str">
        <f t="shared" si="2"/>
        <v>N/A</v>
      </c>
      <c r="G93" s="6"/>
      <c r="AA93" s="262" t="str">
        <f t="shared" si="3"/>
        <v/>
      </c>
      <c r="AB93" s="262" t="str">
        <f>IF(LEN($AA93)=0,"N",IF(LEN($AA93)&gt;1,"Error -- Availability entered in an incorrect format",IF($AA93='Control Panel'!$F$36,$AA93,IF($AA93='Control Panel'!$F$37,$AA93,IF($AA93='Control Panel'!$F$38,$AA93,IF($AA93='Control Panel'!$F$39,$AA93,IF($AA93='Control Panel'!$F$40,$AA93,IF($AA93='Control Panel'!$F$41,$AA93,"Error -- Availability entered in an incorrect format"))))))))</f>
        <v>N</v>
      </c>
    </row>
    <row r="94" spans="1:28" s="15" customFormat="1" x14ac:dyDescent="0.25">
      <c r="A94" s="7">
        <v>82</v>
      </c>
      <c r="B94" s="264" t="s">
        <v>325</v>
      </c>
      <c r="C94" s="14" t="s">
        <v>6</v>
      </c>
      <c r="D94" s="231"/>
      <c r="E94" s="268"/>
      <c r="F94" s="215" t="str">
        <f t="shared" si="2"/>
        <v>N/A</v>
      </c>
      <c r="G94" s="6"/>
      <c r="AA94" s="262" t="str">
        <f t="shared" si="3"/>
        <v/>
      </c>
      <c r="AB94" s="262" t="str">
        <f>IF(LEN($AA94)=0,"N",IF(LEN($AA94)&gt;1,"Error -- Availability entered in an incorrect format",IF($AA94='Control Panel'!$F$36,$AA94,IF($AA94='Control Panel'!$F$37,$AA94,IF($AA94='Control Panel'!$F$38,$AA94,IF($AA94='Control Panel'!$F$39,$AA94,IF($AA94='Control Panel'!$F$40,$AA94,IF($AA94='Control Panel'!$F$41,$AA94,"Error -- Availability entered in an incorrect format"))))))))</f>
        <v>N</v>
      </c>
    </row>
    <row r="95" spans="1:28" s="15" customFormat="1" ht="30" x14ac:dyDescent="0.25">
      <c r="A95" s="7">
        <v>83</v>
      </c>
      <c r="B95" s="10" t="s">
        <v>326</v>
      </c>
      <c r="C95" s="14" t="s">
        <v>6</v>
      </c>
      <c r="D95" s="231"/>
      <c r="E95" s="268"/>
      <c r="F95" s="215" t="str">
        <f t="shared" si="2"/>
        <v>N/A</v>
      </c>
      <c r="G95" s="6"/>
      <c r="AA95" s="262" t="str">
        <f t="shared" si="3"/>
        <v/>
      </c>
      <c r="AB95" s="262" t="str">
        <f>IF(LEN($AA95)=0,"N",IF(LEN($AA95)&gt;1,"Error -- Availability entered in an incorrect format",IF($AA95='Control Panel'!$F$36,$AA95,IF($AA95='Control Panel'!$F$37,$AA95,IF($AA95='Control Panel'!$F$38,$AA95,IF($AA95='Control Panel'!$F$39,$AA95,IF($AA95='Control Panel'!$F$40,$AA95,IF($AA95='Control Panel'!$F$41,$AA95,"Error -- Availability entered in an incorrect format"))))))))</f>
        <v>N</v>
      </c>
    </row>
    <row r="96" spans="1:28" s="15" customFormat="1" x14ac:dyDescent="0.25">
      <c r="A96" s="7">
        <v>84</v>
      </c>
      <c r="B96" s="266" t="s">
        <v>327</v>
      </c>
      <c r="C96" s="14"/>
      <c r="D96" s="231"/>
      <c r="E96" s="268"/>
      <c r="F96" s="215" t="str">
        <f t="shared" si="2"/>
        <v>N/A</v>
      </c>
      <c r="G96" s="6"/>
      <c r="AA96" s="262" t="str">
        <f t="shared" si="3"/>
        <v/>
      </c>
      <c r="AB96" s="262" t="str">
        <f>IF(LEN($AA96)=0,"N",IF(LEN($AA96)&gt;1,"Error -- Availability entered in an incorrect format",IF($AA96='Control Panel'!$F$36,$AA96,IF($AA96='Control Panel'!$F$37,$AA96,IF($AA96='Control Panel'!$F$38,$AA96,IF($AA96='Control Panel'!$F$39,$AA96,IF($AA96='Control Panel'!$F$40,$AA96,IF($AA96='Control Panel'!$F$41,$AA96,"Error -- Availability entered in an incorrect format"))))))))</f>
        <v>N</v>
      </c>
    </row>
    <row r="97" spans="1:28" s="15" customFormat="1" ht="30" x14ac:dyDescent="0.25">
      <c r="A97" s="7">
        <v>85</v>
      </c>
      <c r="B97" s="10" t="s">
        <v>328</v>
      </c>
      <c r="C97" s="14" t="s">
        <v>5</v>
      </c>
      <c r="D97" s="231"/>
      <c r="E97" s="268"/>
      <c r="F97" s="215" t="str">
        <f t="shared" si="2"/>
        <v>N/A</v>
      </c>
      <c r="G97" s="6"/>
      <c r="AA97" s="262" t="str">
        <f t="shared" si="3"/>
        <v/>
      </c>
      <c r="AB97" s="262" t="str">
        <f>IF(LEN($AA97)=0,"N",IF(LEN($AA97)&gt;1,"Error -- Availability entered in an incorrect format",IF($AA97='Control Panel'!$F$36,$AA97,IF($AA97='Control Panel'!$F$37,$AA97,IF($AA97='Control Panel'!$F$38,$AA97,IF($AA97='Control Panel'!$F$39,$AA97,IF($AA97='Control Panel'!$F$40,$AA97,IF($AA97='Control Panel'!$F$41,$AA97,"Error -- Availability entered in an incorrect format"))))))))</f>
        <v>N</v>
      </c>
    </row>
    <row r="98" spans="1:28" s="15" customFormat="1" ht="30" x14ac:dyDescent="0.25">
      <c r="A98" s="7">
        <v>86</v>
      </c>
      <c r="B98" s="10" t="s">
        <v>329</v>
      </c>
      <c r="C98" s="14" t="s">
        <v>5</v>
      </c>
      <c r="D98" s="231"/>
      <c r="E98" s="268"/>
      <c r="F98" s="215" t="str">
        <f t="shared" si="2"/>
        <v>N/A</v>
      </c>
      <c r="G98" s="6"/>
      <c r="AA98" s="262" t="str">
        <f t="shared" si="3"/>
        <v/>
      </c>
      <c r="AB98" s="262" t="str">
        <f>IF(LEN($AA98)=0,"N",IF(LEN($AA98)&gt;1,"Error -- Availability entered in an incorrect format",IF($AA98='Control Panel'!$F$36,$AA98,IF($AA98='Control Panel'!$F$37,$AA98,IF($AA98='Control Panel'!$F$38,$AA98,IF($AA98='Control Panel'!$F$39,$AA98,IF($AA98='Control Panel'!$F$40,$AA98,IF($AA98='Control Panel'!$F$41,$AA98,"Error -- Availability entered in an incorrect format"))))))))</f>
        <v>N</v>
      </c>
    </row>
    <row r="99" spans="1:28" s="15" customFormat="1" ht="30" x14ac:dyDescent="0.25">
      <c r="A99" s="7">
        <v>87</v>
      </c>
      <c r="B99" s="10" t="s">
        <v>330</v>
      </c>
      <c r="C99" s="14" t="s">
        <v>6</v>
      </c>
      <c r="D99" s="231"/>
      <c r="E99" s="268"/>
      <c r="F99" s="215" t="str">
        <f t="shared" si="2"/>
        <v>N/A</v>
      </c>
      <c r="G99" s="6"/>
      <c r="AA99" s="262" t="str">
        <f t="shared" si="3"/>
        <v/>
      </c>
      <c r="AB99" s="262" t="str">
        <f>IF(LEN($AA99)=0,"N",IF(LEN($AA99)&gt;1,"Error -- Availability entered in an incorrect format",IF($AA99='Control Panel'!$F$36,$AA99,IF($AA99='Control Panel'!$F$37,$AA99,IF($AA99='Control Panel'!$F$38,$AA99,IF($AA99='Control Panel'!$F$39,$AA99,IF($AA99='Control Panel'!$F$40,$AA99,IF($AA99='Control Panel'!$F$41,$AA99,"Error -- Availability entered in an incorrect format"))))))))</f>
        <v>N</v>
      </c>
    </row>
    <row r="100" spans="1:28" s="15" customFormat="1" x14ac:dyDescent="0.25">
      <c r="A100" s="7">
        <v>88</v>
      </c>
      <c r="B100" s="10" t="s">
        <v>331</v>
      </c>
      <c r="C100" s="14" t="s">
        <v>6</v>
      </c>
      <c r="D100" s="231"/>
      <c r="E100" s="268"/>
      <c r="F100" s="215" t="str">
        <f t="shared" si="2"/>
        <v>N/A</v>
      </c>
      <c r="G100" s="6"/>
      <c r="AA100" s="262" t="str">
        <f t="shared" si="3"/>
        <v/>
      </c>
      <c r="AB100" s="262" t="str">
        <f>IF(LEN($AA100)=0,"N",IF(LEN($AA100)&gt;1,"Error -- Availability entered in an incorrect format",IF($AA100='Control Panel'!$F$36,$AA100,IF($AA100='Control Panel'!$F$37,$AA100,IF($AA100='Control Panel'!$F$38,$AA100,IF($AA100='Control Panel'!$F$39,$AA100,IF($AA100='Control Panel'!$F$40,$AA100,IF($AA100='Control Panel'!$F$41,$AA100,"Error -- Availability entered in an incorrect format"))))))))</f>
        <v>N</v>
      </c>
    </row>
    <row r="101" spans="1:28" s="15" customFormat="1" ht="30" x14ac:dyDescent="0.25">
      <c r="A101" s="7">
        <v>89</v>
      </c>
      <c r="B101" s="10" t="s">
        <v>332</v>
      </c>
      <c r="C101" s="14" t="s">
        <v>5</v>
      </c>
      <c r="D101" s="231"/>
      <c r="E101" s="268"/>
      <c r="F101" s="215" t="str">
        <f t="shared" si="2"/>
        <v>N/A</v>
      </c>
      <c r="G101" s="6"/>
      <c r="AA101" s="262" t="str">
        <f t="shared" si="3"/>
        <v/>
      </c>
      <c r="AB101" s="262" t="str">
        <f>IF(LEN($AA101)=0,"N",IF(LEN($AA101)&gt;1,"Error -- Availability entered in an incorrect format",IF($AA101='Control Panel'!$F$36,$AA101,IF($AA101='Control Panel'!$F$37,$AA101,IF($AA101='Control Panel'!$F$38,$AA101,IF($AA101='Control Panel'!$F$39,$AA101,IF($AA101='Control Panel'!$F$40,$AA101,IF($AA101='Control Panel'!$F$41,$AA101,"Error -- Availability entered in an incorrect format"))))))))</f>
        <v>N</v>
      </c>
    </row>
    <row r="102" spans="1:28" s="15" customFormat="1" ht="30" x14ac:dyDescent="0.25">
      <c r="A102" s="7">
        <v>90</v>
      </c>
      <c r="B102" s="10" t="s">
        <v>333</v>
      </c>
      <c r="C102" s="14" t="s">
        <v>5</v>
      </c>
      <c r="D102" s="231"/>
      <c r="E102" s="268"/>
      <c r="F102" s="215" t="str">
        <f t="shared" si="2"/>
        <v>N/A</v>
      </c>
      <c r="G102" s="6"/>
      <c r="AA102" s="262" t="str">
        <f t="shared" si="3"/>
        <v/>
      </c>
      <c r="AB102" s="262" t="str">
        <f>IF(LEN($AA102)=0,"N",IF(LEN($AA102)&gt;1,"Error -- Availability entered in an incorrect format",IF($AA102='Control Panel'!$F$36,$AA102,IF($AA102='Control Panel'!$F$37,$AA102,IF($AA102='Control Panel'!$F$38,$AA102,IF($AA102='Control Panel'!$F$39,$AA102,IF($AA102='Control Panel'!$F$40,$AA102,IF($AA102='Control Panel'!$F$41,$AA102,"Error -- Availability entered in an incorrect format"))))))))</f>
        <v>N</v>
      </c>
    </row>
    <row r="103" spans="1:28" s="15" customFormat="1" ht="90" x14ac:dyDescent="0.25">
      <c r="A103" s="7">
        <v>91</v>
      </c>
      <c r="B103" s="10" t="s">
        <v>334</v>
      </c>
      <c r="C103" s="14" t="s">
        <v>5</v>
      </c>
      <c r="D103" s="231"/>
      <c r="E103" s="268"/>
      <c r="F103" s="215" t="str">
        <f t="shared" si="2"/>
        <v>N/A</v>
      </c>
      <c r="G103" s="6"/>
      <c r="AA103" s="262" t="str">
        <f t="shared" si="3"/>
        <v/>
      </c>
      <c r="AB103" s="262" t="str">
        <f>IF(LEN($AA103)=0,"N",IF(LEN($AA103)&gt;1,"Error -- Availability entered in an incorrect format",IF($AA103='Control Panel'!$F$36,$AA103,IF($AA103='Control Panel'!$F$37,$AA103,IF($AA103='Control Panel'!$F$38,$AA103,IF($AA103='Control Panel'!$F$39,$AA103,IF($AA103='Control Panel'!$F$40,$AA103,IF($AA103='Control Panel'!$F$41,$AA103,"Error -- Availability entered in an incorrect format"))))))))</f>
        <v>N</v>
      </c>
    </row>
    <row r="104" spans="1:28" s="15" customFormat="1" ht="30" x14ac:dyDescent="0.25">
      <c r="A104" s="7">
        <v>92</v>
      </c>
      <c r="B104" s="10" t="s">
        <v>335</v>
      </c>
      <c r="C104" s="14" t="s">
        <v>6</v>
      </c>
      <c r="D104" s="231"/>
      <c r="E104" s="268"/>
      <c r="F104" s="215" t="str">
        <f t="shared" si="2"/>
        <v>N/A</v>
      </c>
      <c r="G104" s="6"/>
      <c r="AA104" s="262" t="str">
        <f t="shared" si="3"/>
        <v/>
      </c>
      <c r="AB104" s="262" t="str">
        <f>IF(LEN($AA104)=0,"N",IF(LEN($AA104)&gt;1,"Error -- Availability entered in an incorrect format",IF($AA104='Control Panel'!$F$36,$AA104,IF($AA104='Control Panel'!$F$37,$AA104,IF($AA104='Control Panel'!$F$38,$AA104,IF($AA104='Control Panel'!$F$39,$AA104,IF($AA104='Control Panel'!$F$40,$AA104,IF($AA104='Control Panel'!$F$41,$AA104,"Error -- Availability entered in an incorrect format"))))))))</f>
        <v>N</v>
      </c>
    </row>
    <row r="105" spans="1:28" s="15" customFormat="1" ht="30" x14ac:dyDescent="0.25">
      <c r="A105" s="7">
        <v>93</v>
      </c>
      <c r="B105" s="10" t="s">
        <v>336</v>
      </c>
      <c r="C105" s="14" t="s">
        <v>5</v>
      </c>
      <c r="D105" s="231"/>
      <c r="E105" s="268"/>
      <c r="F105" s="215" t="str">
        <f t="shared" si="2"/>
        <v>N/A</v>
      </c>
      <c r="G105" s="6"/>
      <c r="AA105" s="262" t="str">
        <f t="shared" si="3"/>
        <v/>
      </c>
      <c r="AB105" s="262" t="str">
        <f>IF(LEN($AA105)=0,"N",IF(LEN($AA105)&gt;1,"Error -- Availability entered in an incorrect format",IF($AA105='Control Panel'!$F$36,$AA105,IF($AA105='Control Panel'!$F$37,$AA105,IF($AA105='Control Panel'!$F$38,$AA105,IF($AA105='Control Panel'!$F$39,$AA105,IF($AA105='Control Panel'!$F$40,$AA105,IF($AA105='Control Panel'!$F$41,$AA105,"Error -- Availability entered in an incorrect format"))))))))</f>
        <v>N</v>
      </c>
    </row>
    <row r="106" spans="1:28" s="15" customFormat="1" ht="30" x14ac:dyDescent="0.25">
      <c r="A106" s="7">
        <v>94</v>
      </c>
      <c r="B106" s="10" t="s">
        <v>337</v>
      </c>
      <c r="C106" s="14" t="s">
        <v>5</v>
      </c>
      <c r="D106" s="231"/>
      <c r="E106" s="268"/>
      <c r="F106" s="215" t="str">
        <f t="shared" si="2"/>
        <v>N/A</v>
      </c>
      <c r="G106" s="6"/>
      <c r="AA106" s="262" t="str">
        <f t="shared" si="3"/>
        <v/>
      </c>
      <c r="AB106" s="262" t="str">
        <f>IF(LEN($AA106)=0,"N",IF(LEN($AA106)&gt;1,"Error -- Availability entered in an incorrect format",IF($AA106='Control Panel'!$F$36,$AA106,IF($AA106='Control Panel'!$F$37,$AA106,IF($AA106='Control Panel'!$F$38,$AA106,IF($AA106='Control Panel'!$F$39,$AA106,IF($AA106='Control Panel'!$F$40,$AA106,IF($AA106='Control Panel'!$F$41,$AA106,"Error -- Availability entered in an incorrect format"))))))))</f>
        <v>N</v>
      </c>
    </row>
    <row r="107" spans="1:28" s="15" customFormat="1" ht="30" x14ac:dyDescent="0.25">
      <c r="A107" s="7">
        <v>95</v>
      </c>
      <c r="B107" s="10" t="s">
        <v>338</v>
      </c>
      <c r="C107" s="14" t="s">
        <v>6</v>
      </c>
      <c r="D107" s="231"/>
      <c r="E107" s="268"/>
      <c r="F107" s="215" t="str">
        <f t="shared" si="2"/>
        <v>N/A</v>
      </c>
      <c r="G107" s="6"/>
      <c r="AA107" s="262" t="str">
        <f t="shared" si="3"/>
        <v/>
      </c>
      <c r="AB107" s="262" t="str">
        <f>IF(LEN($AA107)=0,"N",IF(LEN($AA107)&gt;1,"Error -- Availability entered in an incorrect format",IF($AA107='Control Panel'!$F$36,$AA107,IF($AA107='Control Panel'!$F$37,$AA107,IF($AA107='Control Panel'!$F$38,$AA107,IF($AA107='Control Panel'!$F$39,$AA107,IF($AA107='Control Panel'!$F$40,$AA107,IF($AA107='Control Panel'!$F$41,$AA107,"Error -- Availability entered in an incorrect format"))))))))</f>
        <v>N</v>
      </c>
    </row>
    <row r="108" spans="1:28" s="15" customFormat="1" x14ac:dyDescent="0.25">
      <c r="A108" s="7">
        <v>96</v>
      </c>
      <c r="B108" s="10" t="s">
        <v>339</v>
      </c>
      <c r="C108" s="14"/>
      <c r="D108" s="231"/>
      <c r="E108" s="268"/>
      <c r="F108" s="215" t="str">
        <f t="shared" si="2"/>
        <v>N/A</v>
      </c>
      <c r="G108" s="6"/>
      <c r="AA108" s="262" t="str">
        <f t="shared" si="3"/>
        <v/>
      </c>
      <c r="AB108" s="262" t="str">
        <f>IF(LEN($AA108)=0,"N",IF(LEN($AA108)&gt;1,"Error -- Availability entered in an incorrect format",IF($AA108='Control Panel'!$F$36,$AA108,IF($AA108='Control Panel'!$F$37,$AA108,IF($AA108='Control Panel'!$F$38,$AA108,IF($AA108='Control Panel'!$F$39,$AA108,IF($AA108='Control Panel'!$F$40,$AA108,IF($AA108='Control Panel'!$F$41,$AA108,"Error -- Availability entered in an incorrect format"))))))))</f>
        <v>N</v>
      </c>
    </row>
    <row r="109" spans="1:28" s="15" customFormat="1" x14ac:dyDescent="0.25">
      <c r="A109" s="7">
        <v>97</v>
      </c>
      <c r="B109" s="264" t="s">
        <v>340</v>
      </c>
      <c r="C109" s="14" t="s">
        <v>6</v>
      </c>
      <c r="D109" s="231"/>
      <c r="E109" s="268"/>
      <c r="F109" s="215" t="str">
        <f t="shared" si="2"/>
        <v>N/A</v>
      </c>
      <c r="G109" s="6"/>
      <c r="AA109" s="262" t="str">
        <f t="shared" si="3"/>
        <v/>
      </c>
      <c r="AB109" s="262" t="str">
        <f>IF(LEN($AA109)=0,"N",IF(LEN($AA109)&gt;1,"Error -- Availability entered in an incorrect format",IF($AA109='Control Panel'!$F$36,$AA109,IF($AA109='Control Panel'!$F$37,$AA109,IF($AA109='Control Panel'!$F$38,$AA109,IF($AA109='Control Panel'!$F$39,$AA109,IF($AA109='Control Panel'!$F$40,$AA109,IF($AA109='Control Panel'!$F$41,$AA109,"Error -- Availability entered in an incorrect format"))))))))</f>
        <v>N</v>
      </c>
    </row>
    <row r="110" spans="1:28" s="15" customFormat="1" x14ac:dyDescent="0.25">
      <c r="A110" s="7">
        <v>98</v>
      </c>
      <c r="B110" s="264" t="s">
        <v>341</v>
      </c>
      <c r="C110" s="14" t="s">
        <v>6</v>
      </c>
      <c r="D110" s="231"/>
      <c r="E110" s="268"/>
      <c r="F110" s="215" t="str">
        <f t="shared" si="2"/>
        <v>N/A</v>
      </c>
      <c r="G110" s="6"/>
      <c r="AA110" s="262" t="str">
        <f t="shared" si="3"/>
        <v/>
      </c>
      <c r="AB110" s="262" t="str">
        <f>IF(LEN($AA110)=0,"N",IF(LEN($AA110)&gt;1,"Error -- Availability entered in an incorrect format",IF($AA110='Control Panel'!$F$36,$AA110,IF($AA110='Control Panel'!$F$37,$AA110,IF($AA110='Control Panel'!$F$38,$AA110,IF($AA110='Control Panel'!$F$39,$AA110,IF($AA110='Control Panel'!$F$40,$AA110,IF($AA110='Control Panel'!$F$41,$AA110,"Error -- Availability entered in an incorrect format"))))))))</f>
        <v>N</v>
      </c>
    </row>
    <row r="111" spans="1:28" s="15" customFormat="1" x14ac:dyDescent="0.25">
      <c r="A111" s="7">
        <v>99</v>
      </c>
      <c r="B111" s="264" t="s">
        <v>342</v>
      </c>
      <c r="C111" s="14" t="s">
        <v>6</v>
      </c>
      <c r="D111" s="231"/>
      <c r="E111" s="268"/>
      <c r="F111" s="215" t="str">
        <f t="shared" si="2"/>
        <v>N/A</v>
      </c>
      <c r="G111" s="6"/>
      <c r="AA111" s="262" t="str">
        <f t="shared" si="3"/>
        <v/>
      </c>
      <c r="AB111" s="262" t="str">
        <f>IF(LEN($AA111)=0,"N",IF(LEN($AA111)&gt;1,"Error -- Availability entered in an incorrect format",IF($AA111='Control Panel'!$F$36,$AA111,IF($AA111='Control Panel'!$F$37,$AA111,IF($AA111='Control Panel'!$F$38,$AA111,IF($AA111='Control Panel'!$F$39,$AA111,IF($AA111='Control Panel'!$F$40,$AA111,IF($AA111='Control Panel'!$F$41,$AA111,"Error -- Availability entered in an incorrect format"))))))))</f>
        <v>N</v>
      </c>
    </row>
    <row r="112" spans="1:28" s="15" customFormat="1" x14ac:dyDescent="0.25">
      <c r="A112" s="7">
        <v>100</v>
      </c>
      <c r="B112" s="264" t="s">
        <v>343</v>
      </c>
      <c r="C112" s="14" t="s">
        <v>6</v>
      </c>
      <c r="D112" s="231"/>
      <c r="E112" s="268"/>
      <c r="F112" s="215" t="str">
        <f t="shared" si="2"/>
        <v>N/A</v>
      </c>
      <c r="G112" s="6"/>
      <c r="AA112" s="262" t="str">
        <f t="shared" si="3"/>
        <v/>
      </c>
      <c r="AB112" s="262" t="str">
        <f>IF(LEN($AA112)=0,"N",IF(LEN($AA112)&gt;1,"Error -- Availability entered in an incorrect format",IF($AA112='Control Panel'!$F$36,$AA112,IF($AA112='Control Panel'!$F$37,$AA112,IF($AA112='Control Panel'!$F$38,$AA112,IF($AA112='Control Panel'!$F$39,$AA112,IF($AA112='Control Panel'!$F$40,$AA112,IF($AA112='Control Panel'!$F$41,$AA112,"Error -- Availability entered in an incorrect format"))))))))</f>
        <v>N</v>
      </c>
    </row>
    <row r="113" spans="1:28" s="15" customFormat="1" x14ac:dyDescent="0.25">
      <c r="A113" s="7">
        <v>101</v>
      </c>
      <c r="B113" s="10" t="s">
        <v>344</v>
      </c>
      <c r="C113" s="14"/>
      <c r="D113" s="231"/>
      <c r="E113" s="268"/>
      <c r="F113" s="215" t="str">
        <f t="shared" si="2"/>
        <v>N/A</v>
      </c>
      <c r="G113" s="6"/>
      <c r="AA113" s="262" t="str">
        <f t="shared" si="3"/>
        <v/>
      </c>
      <c r="AB113" s="262" t="str">
        <f>IF(LEN($AA113)=0,"N",IF(LEN($AA113)&gt;1,"Error -- Availability entered in an incorrect format",IF($AA113='Control Panel'!$F$36,$AA113,IF($AA113='Control Panel'!$F$37,$AA113,IF($AA113='Control Panel'!$F$38,$AA113,IF($AA113='Control Panel'!$F$39,$AA113,IF($AA113='Control Panel'!$F$40,$AA113,IF($AA113='Control Panel'!$F$41,$AA113,"Error -- Availability entered in an incorrect format"))))))))</f>
        <v>N</v>
      </c>
    </row>
    <row r="114" spans="1:28" s="15" customFormat="1" ht="30" x14ac:dyDescent="0.25">
      <c r="A114" s="7">
        <v>102</v>
      </c>
      <c r="B114" s="264" t="s">
        <v>345</v>
      </c>
      <c r="C114" s="14" t="s">
        <v>6</v>
      </c>
      <c r="D114" s="231"/>
      <c r="E114" s="268"/>
      <c r="F114" s="215" t="str">
        <f t="shared" si="2"/>
        <v>N/A</v>
      </c>
      <c r="G114" s="6"/>
      <c r="AA114" s="262" t="str">
        <f t="shared" si="3"/>
        <v/>
      </c>
      <c r="AB114" s="262" t="str">
        <f>IF(LEN($AA114)=0,"N",IF(LEN($AA114)&gt;1,"Error -- Availability entered in an incorrect format",IF($AA114='Control Panel'!$F$36,$AA114,IF($AA114='Control Panel'!$F$37,$AA114,IF($AA114='Control Panel'!$F$38,$AA114,IF($AA114='Control Panel'!$F$39,$AA114,IF($AA114='Control Panel'!$F$40,$AA114,IF($AA114='Control Panel'!$F$41,$AA114,"Error -- Availability entered in an incorrect format"))))))))</f>
        <v>N</v>
      </c>
    </row>
    <row r="115" spans="1:28" s="15" customFormat="1" x14ac:dyDescent="0.25">
      <c r="A115" s="7">
        <v>103</v>
      </c>
      <c r="B115" s="264" t="s">
        <v>346</v>
      </c>
      <c r="C115" s="14" t="s">
        <v>5</v>
      </c>
      <c r="D115" s="231"/>
      <c r="E115" s="268"/>
      <c r="F115" s="215" t="str">
        <f t="shared" si="2"/>
        <v>N/A</v>
      </c>
      <c r="G115" s="6"/>
      <c r="AA115" s="262" t="str">
        <f t="shared" si="3"/>
        <v/>
      </c>
      <c r="AB115" s="262" t="str">
        <f>IF(LEN($AA115)=0,"N",IF(LEN($AA115)&gt;1,"Error -- Availability entered in an incorrect format",IF($AA115='Control Panel'!$F$36,$AA115,IF($AA115='Control Panel'!$F$37,$AA115,IF($AA115='Control Panel'!$F$38,$AA115,IF($AA115='Control Panel'!$F$39,$AA115,IF($AA115='Control Panel'!$F$40,$AA115,IF($AA115='Control Panel'!$F$41,$AA115,"Error -- Availability entered in an incorrect format"))))))))</f>
        <v>N</v>
      </c>
    </row>
    <row r="116" spans="1:28" s="15" customFormat="1" ht="30" x14ac:dyDescent="0.25">
      <c r="A116" s="7">
        <v>104</v>
      </c>
      <c r="B116" s="264" t="s">
        <v>347</v>
      </c>
      <c r="C116" s="14" t="s">
        <v>5</v>
      </c>
      <c r="D116" s="231"/>
      <c r="E116" s="268"/>
      <c r="F116" s="215" t="str">
        <f t="shared" si="2"/>
        <v>N/A</v>
      </c>
      <c r="G116" s="6"/>
      <c r="AA116" s="262" t="str">
        <f t="shared" si="3"/>
        <v/>
      </c>
      <c r="AB116" s="262" t="str">
        <f>IF(LEN($AA116)=0,"N",IF(LEN($AA116)&gt;1,"Error -- Availability entered in an incorrect format",IF($AA116='Control Panel'!$F$36,$AA116,IF($AA116='Control Panel'!$F$37,$AA116,IF($AA116='Control Panel'!$F$38,$AA116,IF($AA116='Control Panel'!$F$39,$AA116,IF($AA116='Control Panel'!$F$40,$AA116,IF($AA116='Control Panel'!$F$41,$AA116,"Error -- Availability entered in an incorrect format"))))))))</f>
        <v>N</v>
      </c>
    </row>
    <row r="117" spans="1:28" s="15" customFormat="1" x14ac:dyDescent="0.25">
      <c r="A117" s="7">
        <v>105</v>
      </c>
      <c r="B117" s="264" t="s">
        <v>348</v>
      </c>
      <c r="C117" s="14" t="s">
        <v>5</v>
      </c>
      <c r="D117" s="231"/>
      <c r="E117" s="268"/>
      <c r="F117" s="215" t="str">
        <f t="shared" si="2"/>
        <v>N/A</v>
      </c>
      <c r="G117" s="6"/>
      <c r="AA117" s="262" t="str">
        <f t="shared" si="3"/>
        <v/>
      </c>
      <c r="AB117" s="262" t="str">
        <f>IF(LEN($AA117)=0,"N",IF(LEN($AA117)&gt;1,"Error -- Availability entered in an incorrect format",IF($AA117='Control Panel'!$F$36,$AA117,IF($AA117='Control Panel'!$F$37,$AA117,IF($AA117='Control Panel'!$F$38,$AA117,IF($AA117='Control Panel'!$F$39,$AA117,IF($AA117='Control Panel'!$F$40,$AA117,IF($AA117='Control Panel'!$F$41,$AA117,"Error -- Availability entered in an incorrect format"))))))))</f>
        <v>N</v>
      </c>
    </row>
    <row r="118" spans="1:28" s="15" customFormat="1" ht="30" x14ac:dyDescent="0.25">
      <c r="A118" s="7">
        <v>106</v>
      </c>
      <c r="B118" s="264" t="s">
        <v>349</v>
      </c>
      <c r="C118" s="14" t="s">
        <v>5</v>
      </c>
      <c r="D118" s="231"/>
      <c r="E118" s="268"/>
      <c r="F118" s="215" t="str">
        <f t="shared" si="2"/>
        <v>N/A</v>
      </c>
      <c r="G118" s="6"/>
      <c r="AA118" s="262" t="str">
        <f t="shared" si="3"/>
        <v/>
      </c>
      <c r="AB118" s="262" t="str">
        <f>IF(LEN($AA118)=0,"N",IF(LEN($AA118)&gt;1,"Error -- Availability entered in an incorrect format",IF($AA118='Control Panel'!$F$36,$AA118,IF($AA118='Control Panel'!$F$37,$AA118,IF($AA118='Control Panel'!$F$38,$AA118,IF($AA118='Control Panel'!$F$39,$AA118,IF($AA118='Control Panel'!$F$40,$AA118,IF($AA118='Control Panel'!$F$41,$AA118,"Error -- Availability entered in an incorrect format"))))))))</f>
        <v>N</v>
      </c>
    </row>
    <row r="119" spans="1:28" s="15" customFormat="1" x14ac:dyDescent="0.25">
      <c r="A119" s="7">
        <v>107</v>
      </c>
      <c r="B119" s="264" t="s">
        <v>350</v>
      </c>
      <c r="C119" s="14" t="s">
        <v>6</v>
      </c>
      <c r="D119" s="231"/>
      <c r="E119" s="268"/>
      <c r="F119" s="215" t="str">
        <f t="shared" si="2"/>
        <v>N/A</v>
      </c>
      <c r="G119" s="6"/>
      <c r="AA119" s="262" t="str">
        <f t="shared" si="3"/>
        <v/>
      </c>
      <c r="AB119" s="262" t="str">
        <f>IF(LEN($AA119)=0,"N",IF(LEN($AA119)&gt;1,"Error -- Availability entered in an incorrect format",IF($AA119='Control Panel'!$F$36,$AA119,IF($AA119='Control Panel'!$F$37,$AA119,IF($AA119='Control Panel'!$F$38,$AA119,IF($AA119='Control Panel'!$F$39,$AA119,IF($AA119='Control Panel'!$F$40,$AA119,IF($AA119='Control Panel'!$F$41,$AA119,"Error -- Availability entered in an incorrect format"))))))))</f>
        <v>N</v>
      </c>
    </row>
    <row r="120" spans="1:28" s="15" customFormat="1" ht="30" x14ac:dyDescent="0.25">
      <c r="A120" s="7">
        <v>108</v>
      </c>
      <c r="B120" s="264" t="s">
        <v>351</v>
      </c>
      <c r="C120" s="14" t="s">
        <v>6</v>
      </c>
      <c r="D120" s="231"/>
      <c r="E120" s="268"/>
      <c r="F120" s="215" t="str">
        <f t="shared" si="2"/>
        <v>N/A</v>
      </c>
      <c r="G120" s="6"/>
      <c r="AA120" s="262" t="str">
        <f t="shared" si="3"/>
        <v/>
      </c>
      <c r="AB120" s="262" t="str">
        <f>IF(LEN($AA120)=0,"N",IF(LEN($AA120)&gt;1,"Error -- Availability entered in an incorrect format",IF($AA120='Control Panel'!$F$36,$AA120,IF($AA120='Control Panel'!$F$37,$AA120,IF($AA120='Control Panel'!$F$38,$AA120,IF($AA120='Control Panel'!$F$39,$AA120,IF($AA120='Control Panel'!$F$40,$AA120,IF($AA120='Control Panel'!$F$41,$AA120,"Error -- Availability entered in an incorrect format"))))))))</f>
        <v>N</v>
      </c>
    </row>
    <row r="121" spans="1:28" s="15" customFormat="1" x14ac:dyDescent="0.25">
      <c r="A121" s="7">
        <v>109</v>
      </c>
      <c r="B121" s="215" t="s">
        <v>352</v>
      </c>
      <c r="C121" s="14" t="s">
        <v>7</v>
      </c>
      <c r="D121" s="231"/>
      <c r="E121" s="268"/>
      <c r="F121" s="215" t="str">
        <f t="shared" si="2"/>
        <v>N/A</v>
      </c>
      <c r="G121" s="6"/>
      <c r="AA121" s="262" t="str">
        <f t="shared" si="3"/>
        <v/>
      </c>
      <c r="AB121" s="262" t="str">
        <f>IF(LEN($AA121)=0,"N",IF(LEN($AA121)&gt;1,"Error -- Availability entered in an incorrect format",IF($AA121='Control Panel'!$F$36,$AA121,IF($AA121='Control Panel'!$F$37,$AA121,IF($AA121='Control Panel'!$F$38,$AA121,IF($AA121='Control Panel'!$F$39,$AA121,IF($AA121='Control Panel'!$F$40,$AA121,IF($AA121='Control Panel'!$F$41,$AA121,"Error -- Availability entered in an incorrect format"))))))))</f>
        <v>N</v>
      </c>
    </row>
    <row r="122" spans="1:28" s="15" customFormat="1" ht="30" x14ac:dyDescent="0.25">
      <c r="A122" s="7">
        <v>110</v>
      </c>
      <c r="B122" s="10" t="s">
        <v>353</v>
      </c>
      <c r="C122" s="14" t="s">
        <v>6</v>
      </c>
      <c r="D122" s="231"/>
      <c r="E122" s="268"/>
      <c r="F122" s="215" t="str">
        <f t="shared" si="2"/>
        <v>N/A</v>
      </c>
      <c r="G122" s="6"/>
      <c r="AA122" s="262" t="str">
        <f t="shared" si="3"/>
        <v/>
      </c>
      <c r="AB122" s="262" t="str">
        <f>IF(LEN($AA122)=0,"N",IF(LEN($AA122)&gt;1,"Error -- Availability entered in an incorrect format",IF($AA122='Control Panel'!$F$36,$AA122,IF($AA122='Control Panel'!$F$37,$AA122,IF($AA122='Control Panel'!$F$38,$AA122,IF($AA122='Control Panel'!$F$39,$AA122,IF($AA122='Control Panel'!$F$40,$AA122,IF($AA122='Control Panel'!$F$41,$AA122,"Error -- Availability entered in an incorrect format"))))))))</f>
        <v>N</v>
      </c>
    </row>
    <row r="123" spans="1:28" s="15" customFormat="1" ht="30" x14ac:dyDescent="0.25">
      <c r="A123" s="7">
        <v>111</v>
      </c>
      <c r="B123" s="10" t="s">
        <v>354</v>
      </c>
      <c r="C123" s="14" t="s">
        <v>5</v>
      </c>
      <c r="D123" s="231"/>
      <c r="E123" s="268"/>
      <c r="F123" s="215" t="str">
        <f t="shared" si="2"/>
        <v>N/A</v>
      </c>
      <c r="G123" s="6"/>
      <c r="AA123" s="262" t="str">
        <f t="shared" si="3"/>
        <v/>
      </c>
      <c r="AB123" s="262" t="str">
        <f>IF(LEN($AA123)=0,"N",IF(LEN($AA123)&gt;1,"Error -- Availability entered in an incorrect format",IF($AA123='Control Panel'!$F$36,$AA123,IF($AA123='Control Panel'!$F$37,$AA123,IF($AA123='Control Panel'!$F$38,$AA123,IF($AA123='Control Panel'!$F$39,$AA123,IF($AA123='Control Panel'!$F$40,$AA123,IF($AA123='Control Panel'!$F$41,$AA123,"Error -- Availability entered in an incorrect format"))))))))</f>
        <v>N</v>
      </c>
    </row>
    <row r="124" spans="1:28" s="15" customFormat="1" x14ac:dyDescent="0.25">
      <c r="A124" s="7">
        <v>112</v>
      </c>
      <c r="B124" s="10" t="s">
        <v>355</v>
      </c>
      <c r="C124" s="14" t="s">
        <v>5</v>
      </c>
      <c r="D124" s="231"/>
      <c r="E124" s="268"/>
      <c r="F124" s="215" t="str">
        <f t="shared" si="2"/>
        <v>N/A</v>
      </c>
      <c r="G124" s="6"/>
      <c r="AA124" s="262" t="str">
        <f t="shared" si="3"/>
        <v/>
      </c>
      <c r="AB124" s="262" t="str">
        <f>IF(LEN($AA124)=0,"N",IF(LEN($AA124)&gt;1,"Error -- Availability entered in an incorrect format",IF($AA124='Control Panel'!$F$36,$AA124,IF($AA124='Control Panel'!$F$37,$AA124,IF($AA124='Control Panel'!$F$38,$AA124,IF($AA124='Control Panel'!$F$39,$AA124,IF($AA124='Control Panel'!$F$40,$AA124,IF($AA124='Control Panel'!$F$41,$AA124,"Error -- Availability entered in an incorrect format"))))))))</f>
        <v>N</v>
      </c>
    </row>
    <row r="125" spans="1:28" s="15" customFormat="1" x14ac:dyDescent="0.25">
      <c r="A125" s="7">
        <v>113</v>
      </c>
      <c r="B125" s="10" t="s">
        <v>356</v>
      </c>
      <c r="C125" s="14" t="s">
        <v>5</v>
      </c>
      <c r="D125" s="231"/>
      <c r="E125" s="268"/>
      <c r="F125" s="215" t="str">
        <f t="shared" si="2"/>
        <v>N/A</v>
      </c>
      <c r="G125" s="6"/>
      <c r="AA125" s="262" t="str">
        <f t="shared" si="3"/>
        <v/>
      </c>
      <c r="AB125" s="262" t="str">
        <f>IF(LEN($AA125)=0,"N",IF(LEN($AA125)&gt;1,"Error -- Availability entered in an incorrect format",IF($AA125='Control Panel'!$F$36,$AA125,IF($AA125='Control Panel'!$F$37,$AA125,IF($AA125='Control Panel'!$F$38,$AA125,IF($AA125='Control Panel'!$F$39,$AA125,IF($AA125='Control Panel'!$F$40,$AA125,IF($AA125='Control Panel'!$F$41,$AA125,"Error -- Availability entered in an incorrect format"))))))))</f>
        <v>N</v>
      </c>
    </row>
    <row r="126" spans="1:28" s="15" customFormat="1" ht="60" x14ac:dyDescent="0.25">
      <c r="A126" s="7">
        <v>114</v>
      </c>
      <c r="B126" s="10" t="s">
        <v>357</v>
      </c>
      <c r="C126" s="14" t="s">
        <v>6</v>
      </c>
      <c r="D126" s="231"/>
      <c r="E126" s="268"/>
      <c r="F126" s="215" t="str">
        <f t="shared" si="2"/>
        <v>N/A</v>
      </c>
      <c r="G126" s="6"/>
      <c r="AA126" s="262" t="str">
        <f t="shared" si="3"/>
        <v/>
      </c>
      <c r="AB126" s="262" t="str">
        <f>IF(LEN($AA126)=0,"N",IF(LEN($AA126)&gt;1,"Error -- Availability entered in an incorrect format",IF($AA126='Control Panel'!$F$36,$AA126,IF($AA126='Control Panel'!$F$37,$AA126,IF($AA126='Control Panel'!$F$38,$AA126,IF($AA126='Control Panel'!$F$39,$AA126,IF($AA126='Control Panel'!$F$40,$AA126,IF($AA126='Control Panel'!$F$41,$AA126,"Error -- Availability entered in an incorrect format"))))))))</f>
        <v>N</v>
      </c>
    </row>
    <row r="127" spans="1:28" s="15" customFormat="1" ht="30" x14ac:dyDescent="0.25">
      <c r="A127" s="7">
        <v>115</v>
      </c>
      <c r="B127" s="10" t="s">
        <v>358</v>
      </c>
      <c r="C127" s="14" t="s">
        <v>6</v>
      </c>
      <c r="D127" s="231"/>
      <c r="E127" s="268"/>
      <c r="F127" s="215" t="str">
        <f t="shared" si="2"/>
        <v>N/A</v>
      </c>
      <c r="G127" s="6"/>
      <c r="AA127" s="262" t="str">
        <f t="shared" si="3"/>
        <v/>
      </c>
      <c r="AB127" s="262" t="str">
        <f>IF(LEN($AA127)=0,"N",IF(LEN($AA127)&gt;1,"Error -- Availability entered in an incorrect format",IF($AA127='Control Panel'!$F$36,$AA127,IF($AA127='Control Panel'!$F$37,$AA127,IF($AA127='Control Panel'!$F$38,$AA127,IF($AA127='Control Panel'!$F$39,$AA127,IF($AA127='Control Panel'!$F$40,$AA127,IF($AA127='Control Panel'!$F$41,$AA127,"Error -- Availability entered in an incorrect format"))))))))</f>
        <v>N</v>
      </c>
    </row>
    <row r="128" spans="1:28" s="15" customFormat="1" ht="30" x14ac:dyDescent="0.25">
      <c r="A128" s="7">
        <v>116</v>
      </c>
      <c r="B128" s="10" t="s">
        <v>359</v>
      </c>
      <c r="C128" s="14" t="s">
        <v>6</v>
      </c>
      <c r="D128" s="231"/>
      <c r="E128" s="268"/>
      <c r="F128" s="215" t="str">
        <f t="shared" si="2"/>
        <v>N/A</v>
      </c>
      <c r="G128" s="6"/>
      <c r="AA128" s="262" t="str">
        <f t="shared" si="3"/>
        <v/>
      </c>
      <c r="AB128" s="262" t="str">
        <f>IF(LEN($AA128)=0,"N",IF(LEN($AA128)&gt;1,"Error -- Availability entered in an incorrect format",IF($AA128='Control Panel'!$F$36,$AA128,IF($AA128='Control Panel'!$F$37,$AA128,IF($AA128='Control Panel'!$F$38,$AA128,IF($AA128='Control Panel'!$F$39,$AA128,IF($AA128='Control Panel'!$F$40,$AA128,IF($AA128='Control Panel'!$F$41,$AA128,"Error -- Availability entered in an incorrect format"))))))))</f>
        <v>N</v>
      </c>
    </row>
    <row r="129" spans="1:28" s="15" customFormat="1" x14ac:dyDescent="0.25">
      <c r="A129" s="7">
        <v>117</v>
      </c>
      <c r="B129" s="10" t="s">
        <v>360</v>
      </c>
      <c r="C129" s="14" t="s">
        <v>6</v>
      </c>
      <c r="D129" s="231"/>
      <c r="E129" s="268"/>
      <c r="F129" s="215" t="str">
        <f t="shared" si="2"/>
        <v>N/A</v>
      </c>
      <c r="G129" s="6"/>
      <c r="AA129" s="262" t="str">
        <f t="shared" si="3"/>
        <v/>
      </c>
      <c r="AB129" s="262" t="str">
        <f>IF(LEN($AA129)=0,"N",IF(LEN($AA129)&gt;1,"Error -- Availability entered in an incorrect format",IF($AA129='Control Panel'!$F$36,$AA129,IF($AA129='Control Panel'!$F$37,$AA129,IF($AA129='Control Panel'!$F$38,$AA129,IF($AA129='Control Panel'!$F$39,$AA129,IF($AA129='Control Panel'!$F$40,$AA129,IF($AA129='Control Panel'!$F$41,$AA129,"Error -- Availability entered in an incorrect format"))))))))</f>
        <v>N</v>
      </c>
    </row>
    <row r="130" spans="1:28" s="15" customFormat="1" ht="30" x14ac:dyDescent="0.25">
      <c r="A130" s="7">
        <v>118</v>
      </c>
      <c r="B130" s="10" t="s">
        <v>361</v>
      </c>
      <c r="C130" s="14" t="s">
        <v>5</v>
      </c>
      <c r="D130" s="231"/>
      <c r="E130" s="268"/>
      <c r="F130" s="215" t="str">
        <f t="shared" si="2"/>
        <v>N/A</v>
      </c>
      <c r="G130" s="6"/>
      <c r="AA130" s="262" t="str">
        <f t="shared" si="3"/>
        <v/>
      </c>
      <c r="AB130" s="262" t="str">
        <f>IF(LEN($AA130)=0,"N",IF(LEN($AA130)&gt;1,"Error -- Availability entered in an incorrect format",IF($AA130='Control Panel'!$F$36,$AA130,IF($AA130='Control Panel'!$F$37,$AA130,IF($AA130='Control Panel'!$F$38,$AA130,IF($AA130='Control Panel'!$F$39,$AA130,IF($AA130='Control Panel'!$F$40,$AA130,IF($AA130='Control Panel'!$F$41,$AA130,"Error -- Availability entered in an incorrect format"))))))))</f>
        <v>N</v>
      </c>
    </row>
    <row r="131" spans="1:28" s="15" customFormat="1" ht="45" x14ac:dyDescent="0.25">
      <c r="A131" s="7">
        <v>119</v>
      </c>
      <c r="B131" s="10" t="s">
        <v>362</v>
      </c>
      <c r="C131" s="14" t="s">
        <v>5</v>
      </c>
      <c r="D131" s="231"/>
      <c r="E131" s="268"/>
      <c r="F131" s="215" t="str">
        <f t="shared" si="2"/>
        <v>N/A</v>
      </c>
      <c r="G131" s="6"/>
      <c r="AA131" s="262" t="str">
        <f t="shared" si="3"/>
        <v/>
      </c>
      <c r="AB131" s="262" t="str">
        <f>IF(LEN($AA131)=0,"N",IF(LEN($AA131)&gt;1,"Error -- Availability entered in an incorrect format",IF($AA131='Control Panel'!$F$36,$AA131,IF($AA131='Control Panel'!$F$37,$AA131,IF($AA131='Control Panel'!$F$38,$AA131,IF($AA131='Control Panel'!$F$39,$AA131,IF($AA131='Control Panel'!$F$40,$AA131,IF($AA131='Control Panel'!$F$41,$AA131,"Error -- Availability entered in an incorrect format"))))))))</f>
        <v>N</v>
      </c>
    </row>
    <row r="132" spans="1:28" s="15" customFormat="1" ht="60" x14ac:dyDescent="0.25">
      <c r="A132" s="7">
        <v>120</v>
      </c>
      <c r="B132" s="10" t="s">
        <v>363</v>
      </c>
      <c r="C132" s="14" t="s">
        <v>5</v>
      </c>
      <c r="D132" s="231"/>
      <c r="E132" s="268"/>
      <c r="F132" s="215" t="str">
        <f t="shared" si="2"/>
        <v>N/A</v>
      </c>
      <c r="G132" s="6"/>
      <c r="AA132" s="262" t="str">
        <f t="shared" si="3"/>
        <v/>
      </c>
      <c r="AB132" s="262" t="str">
        <f>IF(LEN($AA132)=0,"N",IF(LEN($AA132)&gt;1,"Error -- Availability entered in an incorrect format",IF($AA132='Control Panel'!$F$36,$AA132,IF($AA132='Control Panel'!$F$37,$AA132,IF($AA132='Control Panel'!$F$38,$AA132,IF($AA132='Control Panel'!$F$39,$AA132,IF($AA132='Control Panel'!$F$40,$AA132,IF($AA132='Control Panel'!$F$41,$AA132,"Error -- Availability entered in an incorrect format"))))))))</f>
        <v>N</v>
      </c>
    </row>
    <row r="133" spans="1:28" s="15" customFormat="1" ht="30" x14ac:dyDescent="0.25">
      <c r="A133" s="7">
        <v>121</v>
      </c>
      <c r="B133" s="10" t="s">
        <v>364</v>
      </c>
      <c r="C133" s="14" t="s">
        <v>5</v>
      </c>
      <c r="D133" s="231"/>
      <c r="E133" s="268"/>
      <c r="F133" s="215" t="str">
        <f t="shared" si="2"/>
        <v>N/A</v>
      </c>
      <c r="G133" s="6"/>
      <c r="AA133" s="262" t="str">
        <f t="shared" si="3"/>
        <v/>
      </c>
      <c r="AB133" s="262" t="str">
        <f>IF(LEN($AA133)=0,"N",IF(LEN($AA133)&gt;1,"Error -- Availability entered in an incorrect format",IF($AA133='Control Panel'!$F$36,$AA133,IF($AA133='Control Panel'!$F$37,$AA133,IF($AA133='Control Panel'!$F$38,$AA133,IF($AA133='Control Panel'!$F$39,$AA133,IF($AA133='Control Panel'!$F$40,$AA133,IF($AA133='Control Panel'!$F$41,$AA133,"Error -- Availability entered in an incorrect format"))))))))</f>
        <v>N</v>
      </c>
    </row>
    <row r="134" spans="1:28" s="15" customFormat="1" x14ac:dyDescent="0.25">
      <c r="A134" s="7">
        <v>122</v>
      </c>
      <c r="B134" s="10" t="s">
        <v>365</v>
      </c>
      <c r="C134" s="14" t="s">
        <v>5</v>
      </c>
      <c r="D134" s="231"/>
      <c r="E134" s="268"/>
      <c r="F134" s="215" t="str">
        <f t="shared" si="2"/>
        <v>N/A</v>
      </c>
      <c r="G134" s="6"/>
      <c r="AA134" s="262" t="str">
        <f t="shared" si="3"/>
        <v/>
      </c>
      <c r="AB134" s="262" t="str">
        <f>IF(LEN($AA134)=0,"N",IF(LEN($AA134)&gt;1,"Error -- Availability entered in an incorrect format",IF($AA134='Control Panel'!$F$36,$AA134,IF($AA134='Control Panel'!$F$37,$AA134,IF($AA134='Control Panel'!$F$38,$AA134,IF($AA134='Control Panel'!$F$39,$AA134,IF($AA134='Control Panel'!$F$40,$AA134,IF($AA134='Control Panel'!$F$41,$AA134,"Error -- Availability entered in an incorrect format"))))))))</f>
        <v>N</v>
      </c>
    </row>
    <row r="135" spans="1:28" s="15" customFormat="1" ht="75" x14ac:dyDescent="0.25">
      <c r="A135" s="7">
        <v>123</v>
      </c>
      <c r="B135" s="10" t="s">
        <v>366</v>
      </c>
      <c r="C135" s="14" t="s">
        <v>6</v>
      </c>
      <c r="D135" s="231"/>
      <c r="E135" s="268"/>
      <c r="F135" s="215" t="str">
        <f t="shared" si="2"/>
        <v>N/A</v>
      </c>
      <c r="G135" s="6"/>
      <c r="AA135" s="262" t="str">
        <f t="shared" si="3"/>
        <v/>
      </c>
      <c r="AB135" s="262" t="str">
        <f>IF(LEN($AA135)=0,"N",IF(LEN($AA135)&gt;1,"Error -- Availability entered in an incorrect format",IF($AA135='Control Panel'!$F$36,$AA135,IF($AA135='Control Panel'!$F$37,$AA135,IF($AA135='Control Panel'!$F$38,$AA135,IF($AA135='Control Panel'!$F$39,$AA135,IF($AA135='Control Panel'!$F$40,$AA135,IF($AA135='Control Panel'!$F$41,$AA135,"Error -- Availability entered in an incorrect format"))))))))</f>
        <v>N</v>
      </c>
    </row>
    <row r="136" spans="1:28" s="15" customFormat="1" ht="30" x14ac:dyDescent="0.25">
      <c r="A136" s="7">
        <v>124</v>
      </c>
      <c r="B136" s="10" t="s">
        <v>367</v>
      </c>
      <c r="C136" s="14" t="s">
        <v>5</v>
      </c>
      <c r="D136" s="231"/>
      <c r="E136" s="268"/>
      <c r="F136" s="215" t="str">
        <f t="shared" si="2"/>
        <v>N/A</v>
      </c>
      <c r="G136" s="6"/>
      <c r="AA136" s="262" t="str">
        <f t="shared" si="3"/>
        <v/>
      </c>
      <c r="AB136" s="262" t="str">
        <f>IF(LEN($AA136)=0,"N",IF(LEN($AA136)&gt;1,"Error -- Availability entered in an incorrect format",IF($AA136='Control Panel'!$F$36,$AA136,IF($AA136='Control Panel'!$F$37,$AA136,IF($AA136='Control Panel'!$F$38,$AA136,IF($AA136='Control Panel'!$F$39,$AA136,IF($AA136='Control Panel'!$F$40,$AA136,IF($AA136='Control Panel'!$F$41,$AA136,"Error -- Availability entered in an incorrect format"))))))))</f>
        <v>N</v>
      </c>
    </row>
    <row r="137" spans="1:28" s="15" customFormat="1" ht="45" x14ac:dyDescent="0.25">
      <c r="A137" s="7">
        <v>125</v>
      </c>
      <c r="B137" s="10" t="s">
        <v>368</v>
      </c>
      <c r="C137" s="14" t="s">
        <v>5</v>
      </c>
      <c r="D137" s="231"/>
      <c r="E137" s="268"/>
      <c r="F137" s="215" t="str">
        <f t="shared" si="2"/>
        <v>N/A</v>
      </c>
      <c r="G137" s="6"/>
      <c r="AA137" s="262" t="str">
        <f t="shared" si="3"/>
        <v/>
      </c>
      <c r="AB137" s="262" t="str">
        <f>IF(LEN($AA137)=0,"N",IF(LEN($AA137)&gt;1,"Error -- Availability entered in an incorrect format",IF($AA137='Control Panel'!$F$36,$AA137,IF($AA137='Control Panel'!$F$37,$AA137,IF($AA137='Control Panel'!$F$38,$AA137,IF($AA137='Control Panel'!$F$39,$AA137,IF($AA137='Control Panel'!$F$40,$AA137,IF($AA137='Control Panel'!$F$41,$AA137,"Error -- Availability entered in an incorrect format"))))))))</f>
        <v>N</v>
      </c>
    </row>
    <row r="138" spans="1:28" s="15" customFormat="1" ht="30" x14ac:dyDescent="0.25">
      <c r="A138" s="7">
        <v>126</v>
      </c>
      <c r="B138" s="10" t="s">
        <v>369</v>
      </c>
      <c r="C138" s="14" t="s">
        <v>5</v>
      </c>
      <c r="D138" s="231"/>
      <c r="E138" s="268"/>
      <c r="F138" s="215" t="str">
        <f t="shared" si="2"/>
        <v>N/A</v>
      </c>
      <c r="G138" s="6"/>
      <c r="AA138" s="262" t="str">
        <f t="shared" si="3"/>
        <v/>
      </c>
      <c r="AB138" s="262" t="str">
        <f>IF(LEN($AA138)=0,"N",IF(LEN($AA138)&gt;1,"Error -- Availability entered in an incorrect format",IF($AA138='Control Panel'!$F$36,$AA138,IF($AA138='Control Panel'!$F$37,$AA138,IF($AA138='Control Panel'!$F$38,$AA138,IF($AA138='Control Panel'!$F$39,$AA138,IF($AA138='Control Panel'!$F$40,$AA138,IF($AA138='Control Panel'!$F$41,$AA138,"Error -- Availability entered in an incorrect format"))))))))</f>
        <v>N</v>
      </c>
    </row>
    <row r="139" spans="1:28" s="15" customFormat="1" ht="30" x14ac:dyDescent="0.25">
      <c r="A139" s="7">
        <v>127</v>
      </c>
      <c r="B139" s="10" t="s">
        <v>370</v>
      </c>
      <c r="C139" s="14" t="s">
        <v>6</v>
      </c>
      <c r="D139" s="231"/>
      <c r="E139" s="268"/>
      <c r="F139" s="215" t="str">
        <f t="shared" si="2"/>
        <v>N/A</v>
      </c>
      <c r="G139" s="6"/>
      <c r="AA139" s="262" t="str">
        <f t="shared" si="3"/>
        <v/>
      </c>
      <c r="AB139" s="262" t="str">
        <f>IF(LEN($AA139)=0,"N",IF(LEN($AA139)&gt;1,"Error -- Availability entered in an incorrect format",IF($AA139='Control Panel'!$F$36,$AA139,IF($AA139='Control Panel'!$F$37,$AA139,IF($AA139='Control Panel'!$F$38,$AA139,IF($AA139='Control Panel'!$F$39,$AA139,IF($AA139='Control Panel'!$F$40,$AA139,IF($AA139='Control Panel'!$F$41,$AA139,"Error -- Availability entered in an incorrect format"))))))))</f>
        <v>N</v>
      </c>
    </row>
    <row r="140" spans="1:28" s="15" customFormat="1" ht="45" x14ac:dyDescent="0.25">
      <c r="A140" s="7">
        <v>128</v>
      </c>
      <c r="B140" s="10" t="s">
        <v>371</v>
      </c>
      <c r="C140" s="14" t="s">
        <v>5</v>
      </c>
      <c r="D140" s="231"/>
      <c r="E140" s="268"/>
      <c r="F140" s="215" t="str">
        <f t="shared" si="2"/>
        <v>N/A</v>
      </c>
      <c r="G140" s="6"/>
      <c r="AA140" s="262" t="str">
        <f t="shared" si="3"/>
        <v/>
      </c>
      <c r="AB140" s="262" t="str">
        <f>IF(LEN($AA140)=0,"N",IF(LEN($AA140)&gt;1,"Error -- Availability entered in an incorrect format",IF($AA140='Control Panel'!$F$36,$AA140,IF($AA140='Control Panel'!$F$37,$AA140,IF($AA140='Control Panel'!$F$38,$AA140,IF($AA140='Control Panel'!$F$39,$AA140,IF($AA140='Control Panel'!$F$40,$AA140,IF($AA140='Control Panel'!$F$41,$AA140,"Error -- Availability entered in an incorrect format"))))))))</f>
        <v>N</v>
      </c>
    </row>
    <row r="141" spans="1:28" s="15" customFormat="1" ht="30" x14ac:dyDescent="0.25">
      <c r="A141" s="7">
        <v>129</v>
      </c>
      <c r="B141" s="10" t="s">
        <v>372</v>
      </c>
      <c r="C141" s="14" t="s">
        <v>5</v>
      </c>
      <c r="D141" s="231"/>
      <c r="E141" s="268"/>
      <c r="F141" s="215" t="str">
        <f t="shared" si="2"/>
        <v>N/A</v>
      </c>
      <c r="G141" s="6"/>
      <c r="AA141" s="262" t="str">
        <f t="shared" si="3"/>
        <v/>
      </c>
      <c r="AB141" s="262" t="str">
        <f>IF(LEN($AA141)=0,"N",IF(LEN($AA141)&gt;1,"Error -- Availability entered in an incorrect format",IF($AA141='Control Panel'!$F$36,$AA141,IF($AA141='Control Panel'!$F$37,$AA141,IF($AA141='Control Panel'!$F$38,$AA141,IF($AA141='Control Panel'!$F$39,$AA141,IF($AA141='Control Panel'!$F$40,$AA141,IF($AA141='Control Panel'!$F$41,$AA141,"Error -- Availability entered in an incorrect format"))))))))</f>
        <v>N</v>
      </c>
    </row>
    <row r="142" spans="1:28" s="15" customFormat="1" ht="30" x14ac:dyDescent="0.25">
      <c r="A142" s="7">
        <v>130</v>
      </c>
      <c r="B142" s="10" t="s">
        <v>373</v>
      </c>
      <c r="C142" s="14" t="s">
        <v>5</v>
      </c>
      <c r="D142" s="231"/>
      <c r="E142" s="268"/>
      <c r="F142" s="215" t="str">
        <f t="shared" ref="F142:F205" si="4">IF($D$10=$A$9,"N/A",$D$10)</f>
        <v>N/A</v>
      </c>
      <c r="G142" s="6"/>
      <c r="AA142" s="262" t="str">
        <f t="shared" ref="AA142:AA205" si="5">TRIM($D142)</f>
        <v/>
      </c>
      <c r="AB142" s="262" t="str">
        <f>IF(LEN($AA142)=0,"N",IF(LEN($AA142)&gt;1,"Error -- Availability entered in an incorrect format",IF($AA142='Control Panel'!$F$36,$AA142,IF($AA142='Control Panel'!$F$37,$AA142,IF($AA142='Control Panel'!$F$38,$AA142,IF($AA142='Control Panel'!$F$39,$AA142,IF($AA142='Control Panel'!$F$40,$AA142,IF($AA142='Control Panel'!$F$41,$AA142,"Error -- Availability entered in an incorrect format"))))))))</f>
        <v>N</v>
      </c>
    </row>
    <row r="143" spans="1:28" s="15" customFormat="1" x14ac:dyDescent="0.25">
      <c r="A143" s="7">
        <v>131</v>
      </c>
      <c r="B143" s="10" t="s">
        <v>374</v>
      </c>
      <c r="C143" s="14" t="s">
        <v>5</v>
      </c>
      <c r="D143" s="231"/>
      <c r="E143" s="268"/>
      <c r="F143" s="215" t="str">
        <f t="shared" si="4"/>
        <v>N/A</v>
      </c>
      <c r="G143" s="6"/>
      <c r="AA143" s="262" t="str">
        <f t="shared" si="5"/>
        <v/>
      </c>
      <c r="AB143" s="262" t="str">
        <f>IF(LEN($AA143)=0,"N",IF(LEN($AA143)&gt;1,"Error -- Availability entered in an incorrect format",IF($AA143='Control Panel'!$F$36,$AA143,IF($AA143='Control Panel'!$F$37,$AA143,IF($AA143='Control Panel'!$F$38,$AA143,IF($AA143='Control Panel'!$F$39,$AA143,IF($AA143='Control Panel'!$F$40,$AA143,IF($AA143='Control Panel'!$F$41,$AA143,"Error -- Availability entered in an incorrect format"))))))))</f>
        <v>N</v>
      </c>
    </row>
    <row r="144" spans="1:28" s="15" customFormat="1" ht="30" x14ac:dyDescent="0.25">
      <c r="A144" s="7">
        <v>132</v>
      </c>
      <c r="B144" s="10" t="s">
        <v>375</v>
      </c>
      <c r="C144" s="14" t="s">
        <v>5</v>
      </c>
      <c r="D144" s="231"/>
      <c r="E144" s="268"/>
      <c r="F144" s="215" t="str">
        <f t="shared" si="4"/>
        <v>N/A</v>
      </c>
      <c r="G144" s="6"/>
      <c r="AA144" s="262" t="str">
        <f t="shared" si="5"/>
        <v/>
      </c>
      <c r="AB144" s="262" t="str">
        <f>IF(LEN($AA144)=0,"N",IF(LEN($AA144)&gt;1,"Error -- Availability entered in an incorrect format",IF($AA144='Control Panel'!$F$36,$AA144,IF($AA144='Control Panel'!$F$37,$AA144,IF($AA144='Control Panel'!$F$38,$AA144,IF($AA144='Control Panel'!$F$39,$AA144,IF($AA144='Control Panel'!$F$40,$AA144,IF($AA144='Control Panel'!$F$41,$AA144,"Error -- Availability entered in an incorrect format"))))))))</f>
        <v>N</v>
      </c>
    </row>
    <row r="145" spans="1:28" s="15" customFormat="1" ht="30" x14ac:dyDescent="0.25">
      <c r="A145" s="7">
        <v>133</v>
      </c>
      <c r="B145" s="10" t="s">
        <v>376</v>
      </c>
      <c r="C145" s="14" t="s">
        <v>5</v>
      </c>
      <c r="D145" s="231"/>
      <c r="E145" s="268"/>
      <c r="F145" s="215" t="str">
        <f t="shared" si="4"/>
        <v>N/A</v>
      </c>
      <c r="G145" s="6"/>
      <c r="AA145" s="262" t="str">
        <f t="shared" si="5"/>
        <v/>
      </c>
      <c r="AB145" s="262" t="str">
        <f>IF(LEN($AA145)=0,"N",IF(LEN($AA145)&gt;1,"Error -- Availability entered in an incorrect format",IF($AA145='Control Panel'!$F$36,$AA145,IF($AA145='Control Panel'!$F$37,$AA145,IF($AA145='Control Panel'!$F$38,$AA145,IF($AA145='Control Panel'!$F$39,$AA145,IF($AA145='Control Panel'!$F$40,$AA145,IF($AA145='Control Panel'!$F$41,$AA145,"Error -- Availability entered in an incorrect format"))))))))</f>
        <v>N</v>
      </c>
    </row>
    <row r="146" spans="1:28" s="15" customFormat="1" ht="60" x14ac:dyDescent="0.25">
      <c r="A146" s="7">
        <v>134</v>
      </c>
      <c r="B146" s="10" t="s">
        <v>377</v>
      </c>
      <c r="C146" s="14" t="s">
        <v>5</v>
      </c>
      <c r="D146" s="231"/>
      <c r="E146" s="268"/>
      <c r="F146" s="215" t="str">
        <f t="shared" si="4"/>
        <v>N/A</v>
      </c>
      <c r="G146" s="6"/>
      <c r="AA146" s="262" t="str">
        <f t="shared" si="5"/>
        <v/>
      </c>
      <c r="AB146" s="262" t="str">
        <f>IF(LEN($AA146)=0,"N",IF(LEN($AA146)&gt;1,"Error -- Availability entered in an incorrect format",IF($AA146='Control Panel'!$F$36,$AA146,IF($AA146='Control Panel'!$F$37,$AA146,IF($AA146='Control Panel'!$F$38,$AA146,IF($AA146='Control Panel'!$F$39,$AA146,IF($AA146='Control Panel'!$F$40,$AA146,IF($AA146='Control Panel'!$F$41,$AA146,"Error -- Availability entered in an incorrect format"))))))))</f>
        <v>N</v>
      </c>
    </row>
    <row r="147" spans="1:28" s="15" customFormat="1" ht="30" x14ac:dyDescent="0.25">
      <c r="A147" s="7">
        <v>135</v>
      </c>
      <c r="B147" s="10" t="s">
        <v>378</v>
      </c>
      <c r="C147" s="14" t="s">
        <v>6</v>
      </c>
      <c r="D147" s="231"/>
      <c r="E147" s="268"/>
      <c r="F147" s="215" t="str">
        <f t="shared" si="4"/>
        <v>N/A</v>
      </c>
      <c r="G147" s="6"/>
      <c r="AA147" s="262" t="str">
        <f t="shared" si="5"/>
        <v/>
      </c>
      <c r="AB147" s="262" t="str">
        <f>IF(LEN($AA147)=0,"N",IF(LEN($AA147)&gt;1,"Error -- Availability entered in an incorrect format",IF($AA147='Control Panel'!$F$36,$AA147,IF($AA147='Control Panel'!$F$37,$AA147,IF($AA147='Control Panel'!$F$38,$AA147,IF($AA147='Control Panel'!$F$39,$AA147,IF($AA147='Control Panel'!$F$40,$AA147,IF($AA147='Control Panel'!$F$41,$AA147,"Error -- Availability entered in an incorrect format"))))))))</f>
        <v>N</v>
      </c>
    </row>
    <row r="148" spans="1:28" s="15" customFormat="1" ht="30" x14ac:dyDescent="0.25">
      <c r="A148" s="7">
        <v>136</v>
      </c>
      <c r="B148" s="10" t="s">
        <v>379</v>
      </c>
      <c r="C148" s="14" t="s">
        <v>6</v>
      </c>
      <c r="D148" s="231"/>
      <c r="E148" s="268"/>
      <c r="F148" s="215" t="str">
        <f t="shared" si="4"/>
        <v>N/A</v>
      </c>
      <c r="G148" s="6"/>
      <c r="AA148" s="262" t="str">
        <f t="shared" si="5"/>
        <v/>
      </c>
      <c r="AB148" s="262" t="str">
        <f>IF(LEN($AA148)=0,"N",IF(LEN($AA148)&gt;1,"Error -- Availability entered in an incorrect format",IF($AA148='Control Panel'!$F$36,$AA148,IF($AA148='Control Panel'!$F$37,$AA148,IF($AA148='Control Panel'!$F$38,$AA148,IF($AA148='Control Panel'!$F$39,$AA148,IF($AA148='Control Panel'!$F$40,$AA148,IF($AA148='Control Panel'!$F$41,$AA148,"Error -- Availability entered in an incorrect format"))))))))</f>
        <v>N</v>
      </c>
    </row>
    <row r="149" spans="1:28" s="15" customFormat="1" ht="45" x14ac:dyDescent="0.25">
      <c r="A149" s="7">
        <v>137</v>
      </c>
      <c r="B149" s="10" t="s">
        <v>380</v>
      </c>
      <c r="C149" s="14" t="s">
        <v>6</v>
      </c>
      <c r="D149" s="231"/>
      <c r="E149" s="268"/>
      <c r="F149" s="215" t="str">
        <f t="shared" si="4"/>
        <v>N/A</v>
      </c>
      <c r="G149" s="6"/>
      <c r="AA149" s="262" t="str">
        <f t="shared" si="5"/>
        <v/>
      </c>
      <c r="AB149" s="262" t="str">
        <f>IF(LEN($AA149)=0,"N",IF(LEN($AA149)&gt;1,"Error -- Availability entered in an incorrect format",IF($AA149='Control Panel'!$F$36,$AA149,IF($AA149='Control Panel'!$F$37,$AA149,IF($AA149='Control Panel'!$F$38,$AA149,IF($AA149='Control Panel'!$F$39,$AA149,IF($AA149='Control Panel'!$F$40,$AA149,IF($AA149='Control Panel'!$F$41,$AA149,"Error -- Availability entered in an incorrect format"))))))))</f>
        <v>N</v>
      </c>
    </row>
    <row r="150" spans="1:28" s="15" customFormat="1" ht="45" x14ac:dyDescent="0.25">
      <c r="A150" s="7">
        <v>138</v>
      </c>
      <c r="B150" s="10" t="s">
        <v>381</v>
      </c>
      <c r="C150" s="14" t="s">
        <v>5</v>
      </c>
      <c r="D150" s="231"/>
      <c r="E150" s="268"/>
      <c r="F150" s="215" t="str">
        <f t="shared" si="4"/>
        <v>N/A</v>
      </c>
      <c r="G150" s="6"/>
      <c r="AA150" s="262" t="str">
        <f t="shared" si="5"/>
        <v/>
      </c>
      <c r="AB150" s="262" t="str">
        <f>IF(LEN($AA150)=0,"N",IF(LEN($AA150)&gt;1,"Error -- Availability entered in an incorrect format",IF($AA150='Control Panel'!$F$36,$AA150,IF($AA150='Control Panel'!$F$37,$AA150,IF($AA150='Control Panel'!$F$38,$AA150,IF($AA150='Control Panel'!$F$39,$AA150,IF($AA150='Control Panel'!$F$40,$AA150,IF($AA150='Control Panel'!$F$41,$AA150,"Error -- Availability entered in an incorrect format"))))))))</f>
        <v>N</v>
      </c>
    </row>
    <row r="151" spans="1:28" s="15" customFormat="1" ht="45" x14ac:dyDescent="0.25">
      <c r="A151" s="7">
        <v>139</v>
      </c>
      <c r="B151" s="10" t="s">
        <v>368</v>
      </c>
      <c r="C151" s="14" t="s">
        <v>5</v>
      </c>
      <c r="D151" s="231"/>
      <c r="E151" s="268"/>
      <c r="F151" s="215" t="str">
        <f t="shared" si="4"/>
        <v>N/A</v>
      </c>
      <c r="G151" s="6"/>
      <c r="AA151" s="262" t="str">
        <f t="shared" si="5"/>
        <v/>
      </c>
      <c r="AB151" s="262" t="str">
        <f>IF(LEN($AA151)=0,"N",IF(LEN($AA151)&gt;1,"Error -- Availability entered in an incorrect format",IF($AA151='Control Panel'!$F$36,$AA151,IF($AA151='Control Panel'!$F$37,$AA151,IF($AA151='Control Panel'!$F$38,$AA151,IF($AA151='Control Panel'!$F$39,$AA151,IF($AA151='Control Panel'!$F$40,$AA151,IF($AA151='Control Panel'!$F$41,$AA151,"Error -- Availability entered in an incorrect format"))))))))</f>
        <v>N</v>
      </c>
    </row>
    <row r="152" spans="1:28" s="15" customFormat="1" x14ac:dyDescent="0.25">
      <c r="A152" s="7">
        <v>140</v>
      </c>
      <c r="B152" s="266" t="s">
        <v>382</v>
      </c>
      <c r="C152" s="14"/>
      <c r="D152" s="231"/>
      <c r="E152" s="268"/>
      <c r="F152" s="215" t="str">
        <f t="shared" si="4"/>
        <v>N/A</v>
      </c>
      <c r="G152" s="6"/>
      <c r="AA152" s="262" t="str">
        <f t="shared" si="5"/>
        <v/>
      </c>
      <c r="AB152" s="262" t="str">
        <f>IF(LEN($AA152)=0,"N",IF(LEN($AA152)&gt;1,"Error -- Availability entered in an incorrect format",IF($AA152='Control Panel'!$F$36,$AA152,IF($AA152='Control Panel'!$F$37,$AA152,IF($AA152='Control Panel'!$F$38,$AA152,IF($AA152='Control Panel'!$F$39,$AA152,IF($AA152='Control Panel'!$F$40,$AA152,IF($AA152='Control Panel'!$F$41,$AA152,"Error -- Availability entered in an incorrect format"))))))))</f>
        <v>N</v>
      </c>
    </row>
    <row r="153" spans="1:28" s="15" customFormat="1" x14ac:dyDescent="0.25">
      <c r="A153" s="7">
        <v>141</v>
      </c>
      <c r="B153" s="10" t="s">
        <v>383</v>
      </c>
      <c r="C153" s="14" t="s">
        <v>5</v>
      </c>
      <c r="D153" s="231"/>
      <c r="E153" s="268"/>
      <c r="F153" s="215" t="str">
        <f t="shared" si="4"/>
        <v>N/A</v>
      </c>
      <c r="G153" s="6"/>
      <c r="AA153" s="262" t="str">
        <f t="shared" si="5"/>
        <v/>
      </c>
      <c r="AB153" s="262" t="str">
        <f>IF(LEN($AA153)=0,"N",IF(LEN($AA153)&gt;1,"Error -- Availability entered in an incorrect format",IF($AA153='Control Panel'!$F$36,$AA153,IF($AA153='Control Panel'!$F$37,$AA153,IF($AA153='Control Panel'!$F$38,$AA153,IF($AA153='Control Panel'!$F$39,$AA153,IF($AA153='Control Panel'!$F$40,$AA153,IF($AA153='Control Panel'!$F$41,$AA153,"Error -- Availability entered in an incorrect format"))))))))</f>
        <v>N</v>
      </c>
    </row>
    <row r="154" spans="1:28" s="15" customFormat="1" ht="30" x14ac:dyDescent="0.25">
      <c r="A154" s="7">
        <v>142</v>
      </c>
      <c r="B154" s="10" t="s">
        <v>384</v>
      </c>
      <c r="C154" s="14" t="s">
        <v>6</v>
      </c>
      <c r="D154" s="231"/>
      <c r="E154" s="268"/>
      <c r="F154" s="215" t="str">
        <f t="shared" si="4"/>
        <v>N/A</v>
      </c>
      <c r="G154" s="6"/>
      <c r="AA154" s="262" t="str">
        <f t="shared" si="5"/>
        <v/>
      </c>
      <c r="AB154" s="262" t="str">
        <f>IF(LEN($AA154)=0,"N",IF(LEN($AA154)&gt;1,"Error -- Availability entered in an incorrect format",IF($AA154='Control Panel'!$F$36,$AA154,IF($AA154='Control Panel'!$F$37,$AA154,IF($AA154='Control Panel'!$F$38,$AA154,IF($AA154='Control Panel'!$F$39,$AA154,IF($AA154='Control Panel'!$F$40,$AA154,IF($AA154='Control Panel'!$F$41,$AA154,"Error -- Availability entered in an incorrect format"))))))))</f>
        <v>N</v>
      </c>
    </row>
    <row r="155" spans="1:28" s="15" customFormat="1" ht="45" x14ac:dyDescent="0.25">
      <c r="A155" s="7">
        <v>143</v>
      </c>
      <c r="B155" s="10" t="s">
        <v>385</v>
      </c>
      <c r="C155" s="14" t="s">
        <v>5</v>
      </c>
      <c r="D155" s="231"/>
      <c r="E155" s="268"/>
      <c r="F155" s="215" t="str">
        <f t="shared" si="4"/>
        <v>N/A</v>
      </c>
      <c r="G155" s="6"/>
      <c r="AA155" s="262" t="str">
        <f t="shared" si="5"/>
        <v/>
      </c>
      <c r="AB155" s="262" t="str">
        <f>IF(LEN($AA155)=0,"N",IF(LEN($AA155)&gt;1,"Error -- Availability entered in an incorrect format",IF($AA155='Control Panel'!$F$36,$AA155,IF($AA155='Control Panel'!$F$37,$AA155,IF($AA155='Control Panel'!$F$38,$AA155,IF($AA155='Control Panel'!$F$39,$AA155,IF($AA155='Control Panel'!$F$40,$AA155,IF($AA155='Control Panel'!$F$41,$AA155,"Error -- Availability entered in an incorrect format"))))))))</f>
        <v>N</v>
      </c>
    </row>
    <row r="156" spans="1:28" s="15" customFormat="1" ht="30" x14ac:dyDescent="0.25">
      <c r="A156" s="7">
        <v>144</v>
      </c>
      <c r="B156" s="10" t="s">
        <v>386</v>
      </c>
      <c r="C156" s="14" t="s">
        <v>6</v>
      </c>
      <c r="D156" s="231"/>
      <c r="E156" s="268"/>
      <c r="F156" s="215" t="str">
        <f t="shared" si="4"/>
        <v>N/A</v>
      </c>
      <c r="G156" s="6"/>
      <c r="AA156" s="262" t="str">
        <f t="shared" si="5"/>
        <v/>
      </c>
      <c r="AB156" s="262" t="str">
        <f>IF(LEN($AA156)=0,"N",IF(LEN($AA156)&gt;1,"Error -- Availability entered in an incorrect format",IF($AA156='Control Panel'!$F$36,$AA156,IF($AA156='Control Panel'!$F$37,$AA156,IF($AA156='Control Panel'!$F$38,$AA156,IF($AA156='Control Panel'!$F$39,$AA156,IF($AA156='Control Panel'!$F$40,$AA156,IF($AA156='Control Panel'!$F$41,$AA156,"Error -- Availability entered in an incorrect format"))))))))</f>
        <v>N</v>
      </c>
    </row>
    <row r="157" spans="1:28" s="15" customFormat="1" ht="45" x14ac:dyDescent="0.25">
      <c r="A157" s="7">
        <v>145</v>
      </c>
      <c r="B157" s="10" t="s">
        <v>387</v>
      </c>
      <c r="C157" s="14" t="s">
        <v>6</v>
      </c>
      <c r="D157" s="231"/>
      <c r="E157" s="268"/>
      <c r="F157" s="215" t="str">
        <f t="shared" si="4"/>
        <v>N/A</v>
      </c>
      <c r="G157" s="6"/>
      <c r="AA157" s="262" t="str">
        <f t="shared" si="5"/>
        <v/>
      </c>
      <c r="AB157" s="262" t="str">
        <f>IF(LEN($AA157)=0,"N",IF(LEN($AA157)&gt;1,"Error -- Availability entered in an incorrect format",IF($AA157='Control Panel'!$F$36,$AA157,IF($AA157='Control Panel'!$F$37,$AA157,IF($AA157='Control Panel'!$F$38,$AA157,IF($AA157='Control Panel'!$F$39,$AA157,IF($AA157='Control Panel'!$F$40,$AA157,IF($AA157='Control Panel'!$F$41,$AA157,"Error -- Availability entered in an incorrect format"))))))))</f>
        <v>N</v>
      </c>
    </row>
    <row r="158" spans="1:28" s="15" customFormat="1" ht="30" x14ac:dyDescent="0.25">
      <c r="A158" s="7">
        <v>146</v>
      </c>
      <c r="B158" s="10" t="s">
        <v>388</v>
      </c>
      <c r="C158" s="14" t="s">
        <v>5</v>
      </c>
      <c r="D158" s="231"/>
      <c r="E158" s="268"/>
      <c r="F158" s="215" t="str">
        <f t="shared" si="4"/>
        <v>N/A</v>
      </c>
      <c r="G158" s="6"/>
      <c r="AA158" s="262" t="str">
        <f t="shared" si="5"/>
        <v/>
      </c>
      <c r="AB158" s="262" t="str">
        <f>IF(LEN($AA158)=0,"N",IF(LEN($AA158)&gt;1,"Error -- Availability entered in an incorrect format",IF($AA158='Control Panel'!$F$36,$AA158,IF($AA158='Control Panel'!$F$37,$AA158,IF($AA158='Control Panel'!$F$38,$AA158,IF($AA158='Control Panel'!$F$39,$AA158,IF($AA158='Control Panel'!$F$40,$AA158,IF($AA158='Control Panel'!$F$41,$AA158,"Error -- Availability entered in an incorrect format"))))))))</f>
        <v>N</v>
      </c>
    </row>
    <row r="159" spans="1:28" s="15" customFormat="1" ht="30" x14ac:dyDescent="0.25">
      <c r="A159" s="7">
        <v>147</v>
      </c>
      <c r="B159" s="10" t="s">
        <v>389</v>
      </c>
      <c r="C159" s="14" t="s">
        <v>5</v>
      </c>
      <c r="D159" s="231"/>
      <c r="E159" s="268"/>
      <c r="F159" s="215" t="str">
        <f t="shared" si="4"/>
        <v>N/A</v>
      </c>
      <c r="G159" s="6"/>
      <c r="AA159" s="262" t="str">
        <f t="shared" si="5"/>
        <v/>
      </c>
      <c r="AB159" s="262" t="str">
        <f>IF(LEN($AA159)=0,"N",IF(LEN($AA159)&gt;1,"Error -- Availability entered in an incorrect format",IF($AA159='Control Panel'!$F$36,$AA159,IF($AA159='Control Panel'!$F$37,$AA159,IF($AA159='Control Panel'!$F$38,$AA159,IF($AA159='Control Panel'!$F$39,$AA159,IF($AA159='Control Panel'!$F$40,$AA159,IF($AA159='Control Panel'!$F$41,$AA159,"Error -- Availability entered in an incorrect format"))))))))</f>
        <v>N</v>
      </c>
    </row>
    <row r="160" spans="1:28" s="15" customFormat="1" x14ac:dyDescent="0.25">
      <c r="A160" s="7">
        <v>148</v>
      </c>
      <c r="B160" s="10" t="s">
        <v>390</v>
      </c>
      <c r="C160" s="14" t="s">
        <v>5</v>
      </c>
      <c r="D160" s="231"/>
      <c r="E160" s="268"/>
      <c r="F160" s="215" t="str">
        <f t="shared" si="4"/>
        <v>N/A</v>
      </c>
      <c r="G160" s="6"/>
      <c r="AA160" s="262" t="str">
        <f t="shared" si="5"/>
        <v/>
      </c>
      <c r="AB160" s="262" t="str">
        <f>IF(LEN($AA160)=0,"N",IF(LEN($AA160)&gt;1,"Error -- Availability entered in an incorrect format",IF($AA160='Control Panel'!$F$36,$AA160,IF($AA160='Control Panel'!$F$37,$AA160,IF($AA160='Control Panel'!$F$38,$AA160,IF($AA160='Control Panel'!$F$39,$AA160,IF($AA160='Control Panel'!$F$40,$AA160,IF($AA160='Control Panel'!$F$41,$AA160,"Error -- Availability entered in an incorrect format"))))))))</f>
        <v>N</v>
      </c>
    </row>
    <row r="161" spans="1:28" s="15" customFormat="1" ht="45" x14ac:dyDescent="0.25">
      <c r="A161" s="7">
        <v>149</v>
      </c>
      <c r="B161" s="10" t="s">
        <v>391</v>
      </c>
      <c r="C161" s="14" t="s">
        <v>5</v>
      </c>
      <c r="D161" s="231"/>
      <c r="E161" s="268"/>
      <c r="F161" s="215" t="str">
        <f t="shared" si="4"/>
        <v>N/A</v>
      </c>
      <c r="G161" s="6"/>
      <c r="AA161" s="262" t="str">
        <f t="shared" si="5"/>
        <v/>
      </c>
      <c r="AB161" s="262" t="str">
        <f>IF(LEN($AA161)=0,"N",IF(LEN($AA161)&gt;1,"Error -- Availability entered in an incorrect format",IF($AA161='Control Panel'!$F$36,$AA161,IF($AA161='Control Panel'!$F$37,$AA161,IF($AA161='Control Panel'!$F$38,$AA161,IF($AA161='Control Panel'!$F$39,$AA161,IF($AA161='Control Panel'!$F$40,$AA161,IF($AA161='Control Panel'!$F$41,$AA161,"Error -- Availability entered in an incorrect format"))))))))</f>
        <v>N</v>
      </c>
    </row>
    <row r="162" spans="1:28" s="15" customFormat="1" x14ac:dyDescent="0.25">
      <c r="A162" s="7">
        <v>150</v>
      </c>
      <c r="B162" s="10" t="s">
        <v>392</v>
      </c>
      <c r="C162" s="14" t="s">
        <v>5</v>
      </c>
      <c r="D162" s="231"/>
      <c r="E162" s="268"/>
      <c r="F162" s="215" t="str">
        <f t="shared" si="4"/>
        <v>N/A</v>
      </c>
      <c r="G162" s="6"/>
      <c r="AA162" s="262" t="str">
        <f t="shared" si="5"/>
        <v/>
      </c>
      <c r="AB162" s="262" t="str">
        <f>IF(LEN($AA162)=0,"N",IF(LEN($AA162)&gt;1,"Error -- Availability entered in an incorrect format",IF($AA162='Control Panel'!$F$36,$AA162,IF($AA162='Control Panel'!$F$37,$AA162,IF($AA162='Control Panel'!$F$38,$AA162,IF($AA162='Control Panel'!$F$39,$AA162,IF($AA162='Control Panel'!$F$40,$AA162,IF($AA162='Control Panel'!$F$41,$AA162,"Error -- Availability entered in an incorrect format"))))))))</f>
        <v>N</v>
      </c>
    </row>
    <row r="163" spans="1:28" s="15" customFormat="1" x14ac:dyDescent="0.25">
      <c r="A163" s="7">
        <v>151</v>
      </c>
      <c r="B163" s="10" t="s">
        <v>393</v>
      </c>
      <c r="C163" s="14" t="s">
        <v>5</v>
      </c>
      <c r="D163" s="231"/>
      <c r="E163" s="268"/>
      <c r="F163" s="215" t="str">
        <f t="shared" si="4"/>
        <v>N/A</v>
      </c>
      <c r="G163" s="6"/>
      <c r="AA163" s="262" t="str">
        <f t="shared" si="5"/>
        <v/>
      </c>
      <c r="AB163" s="262" t="str">
        <f>IF(LEN($AA163)=0,"N",IF(LEN($AA163)&gt;1,"Error -- Availability entered in an incorrect format",IF($AA163='Control Panel'!$F$36,$AA163,IF($AA163='Control Panel'!$F$37,$AA163,IF($AA163='Control Panel'!$F$38,$AA163,IF($AA163='Control Panel'!$F$39,$AA163,IF($AA163='Control Panel'!$F$40,$AA163,IF($AA163='Control Panel'!$F$41,$AA163,"Error -- Availability entered in an incorrect format"))))))))</f>
        <v>N</v>
      </c>
    </row>
    <row r="164" spans="1:28" s="15" customFormat="1" x14ac:dyDescent="0.25">
      <c r="A164" s="7">
        <v>152</v>
      </c>
      <c r="B164" s="215" t="s">
        <v>394</v>
      </c>
      <c r="C164" s="14" t="s">
        <v>5</v>
      </c>
      <c r="D164" s="231"/>
      <c r="E164" s="268"/>
      <c r="F164" s="215" t="str">
        <f t="shared" si="4"/>
        <v>N/A</v>
      </c>
      <c r="G164" s="6"/>
      <c r="AA164" s="262" t="str">
        <f t="shared" si="5"/>
        <v/>
      </c>
      <c r="AB164" s="262" t="str">
        <f>IF(LEN($AA164)=0,"N",IF(LEN($AA164)&gt;1,"Error -- Availability entered in an incorrect format",IF($AA164='Control Panel'!$F$36,$AA164,IF($AA164='Control Panel'!$F$37,$AA164,IF($AA164='Control Panel'!$F$38,$AA164,IF($AA164='Control Panel'!$F$39,$AA164,IF($AA164='Control Panel'!$F$40,$AA164,IF($AA164='Control Panel'!$F$41,$AA164,"Error -- Availability entered in an incorrect format"))))))))</f>
        <v>N</v>
      </c>
    </row>
    <row r="165" spans="1:28" s="15" customFormat="1" x14ac:dyDescent="0.25">
      <c r="A165" s="7">
        <v>153</v>
      </c>
      <c r="B165" s="215" t="s">
        <v>395</v>
      </c>
      <c r="C165" s="14" t="s">
        <v>5</v>
      </c>
      <c r="D165" s="231"/>
      <c r="E165" s="268"/>
      <c r="F165" s="215" t="str">
        <f t="shared" si="4"/>
        <v>N/A</v>
      </c>
      <c r="G165" s="6"/>
      <c r="AA165" s="262" t="str">
        <f t="shared" si="5"/>
        <v/>
      </c>
      <c r="AB165" s="262" t="str">
        <f>IF(LEN($AA165)=0,"N",IF(LEN($AA165)&gt;1,"Error -- Availability entered in an incorrect format",IF($AA165='Control Panel'!$F$36,$AA165,IF($AA165='Control Panel'!$F$37,$AA165,IF($AA165='Control Panel'!$F$38,$AA165,IF($AA165='Control Panel'!$F$39,$AA165,IF($AA165='Control Panel'!$F$40,$AA165,IF($AA165='Control Panel'!$F$41,$AA165,"Error -- Availability entered in an incorrect format"))))))))</f>
        <v>N</v>
      </c>
    </row>
    <row r="166" spans="1:28" s="15" customFormat="1" x14ac:dyDescent="0.25">
      <c r="A166" s="7">
        <v>154</v>
      </c>
      <c r="B166" s="215" t="s">
        <v>396</v>
      </c>
      <c r="C166" s="14" t="s">
        <v>7</v>
      </c>
      <c r="D166" s="231"/>
      <c r="E166" s="268"/>
      <c r="F166" s="215" t="str">
        <f t="shared" si="4"/>
        <v>N/A</v>
      </c>
      <c r="G166" s="6"/>
      <c r="AA166" s="262" t="str">
        <f t="shared" si="5"/>
        <v/>
      </c>
      <c r="AB166" s="262" t="str">
        <f>IF(LEN($AA166)=0,"N",IF(LEN($AA166)&gt;1,"Error -- Availability entered in an incorrect format",IF($AA166='Control Panel'!$F$36,$AA166,IF($AA166='Control Panel'!$F$37,$AA166,IF($AA166='Control Panel'!$F$38,$AA166,IF($AA166='Control Panel'!$F$39,$AA166,IF($AA166='Control Panel'!$F$40,$AA166,IF($AA166='Control Panel'!$F$41,$AA166,"Error -- Availability entered in an incorrect format"))))))))</f>
        <v>N</v>
      </c>
    </row>
    <row r="167" spans="1:28" s="15" customFormat="1" x14ac:dyDescent="0.25">
      <c r="A167" s="7">
        <v>155</v>
      </c>
      <c r="B167" s="215" t="s">
        <v>397</v>
      </c>
      <c r="C167" s="14" t="s">
        <v>6</v>
      </c>
      <c r="D167" s="231"/>
      <c r="E167" s="268"/>
      <c r="F167" s="215" t="str">
        <f t="shared" si="4"/>
        <v>N/A</v>
      </c>
      <c r="G167" s="6"/>
      <c r="AA167" s="262" t="str">
        <f t="shared" si="5"/>
        <v/>
      </c>
      <c r="AB167" s="262" t="str">
        <f>IF(LEN($AA167)=0,"N",IF(LEN($AA167)&gt;1,"Error -- Availability entered in an incorrect format",IF($AA167='Control Panel'!$F$36,$AA167,IF($AA167='Control Panel'!$F$37,$AA167,IF($AA167='Control Panel'!$F$38,$AA167,IF($AA167='Control Panel'!$F$39,$AA167,IF($AA167='Control Panel'!$F$40,$AA167,IF($AA167='Control Panel'!$F$41,$AA167,"Error -- Availability entered in an incorrect format"))))))))</f>
        <v>N</v>
      </c>
    </row>
    <row r="168" spans="1:28" s="15" customFormat="1" x14ac:dyDescent="0.25">
      <c r="A168" s="7">
        <v>156</v>
      </c>
      <c r="B168" s="215" t="s">
        <v>398</v>
      </c>
      <c r="C168" s="14" t="s">
        <v>6</v>
      </c>
      <c r="D168" s="231"/>
      <c r="E168" s="268"/>
      <c r="F168" s="215" t="str">
        <f t="shared" si="4"/>
        <v>N/A</v>
      </c>
      <c r="G168" s="6"/>
      <c r="AA168" s="262" t="str">
        <f t="shared" si="5"/>
        <v/>
      </c>
      <c r="AB168" s="262" t="str">
        <f>IF(LEN($AA168)=0,"N",IF(LEN($AA168)&gt;1,"Error -- Availability entered in an incorrect format",IF($AA168='Control Panel'!$F$36,$AA168,IF($AA168='Control Panel'!$F$37,$AA168,IF($AA168='Control Panel'!$F$38,$AA168,IF($AA168='Control Panel'!$F$39,$AA168,IF($AA168='Control Panel'!$F$40,$AA168,IF($AA168='Control Panel'!$F$41,$AA168,"Error -- Availability entered in an incorrect format"))))))))</f>
        <v>N</v>
      </c>
    </row>
    <row r="169" spans="1:28" s="15" customFormat="1" x14ac:dyDescent="0.25">
      <c r="A169" s="7">
        <v>157</v>
      </c>
      <c r="B169" s="10" t="s">
        <v>399</v>
      </c>
      <c r="C169" s="14" t="s">
        <v>6</v>
      </c>
      <c r="D169" s="231"/>
      <c r="E169" s="268"/>
      <c r="F169" s="215" t="str">
        <f t="shared" si="4"/>
        <v>N/A</v>
      </c>
      <c r="G169" s="6"/>
      <c r="AA169" s="262" t="str">
        <f t="shared" si="5"/>
        <v/>
      </c>
      <c r="AB169" s="262" t="str">
        <f>IF(LEN($AA169)=0,"N",IF(LEN($AA169)&gt;1,"Error -- Availability entered in an incorrect format",IF($AA169='Control Panel'!$F$36,$AA169,IF($AA169='Control Panel'!$F$37,$AA169,IF($AA169='Control Panel'!$F$38,$AA169,IF($AA169='Control Panel'!$F$39,$AA169,IF($AA169='Control Panel'!$F$40,$AA169,IF($AA169='Control Panel'!$F$41,$AA169,"Error -- Availability entered in an incorrect format"))))))))</f>
        <v>N</v>
      </c>
    </row>
    <row r="170" spans="1:28" s="15" customFormat="1" x14ac:dyDescent="0.25">
      <c r="A170" s="7">
        <v>158</v>
      </c>
      <c r="B170" s="10" t="s">
        <v>400</v>
      </c>
      <c r="C170" s="14" t="s">
        <v>5</v>
      </c>
      <c r="D170" s="231"/>
      <c r="E170" s="268"/>
      <c r="F170" s="215" t="str">
        <f t="shared" si="4"/>
        <v>N/A</v>
      </c>
      <c r="G170" s="6"/>
      <c r="AA170" s="262" t="str">
        <f t="shared" si="5"/>
        <v/>
      </c>
      <c r="AB170" s="262" t="str">
        <f>IF(LEN($AA170)=0,"N",IF(LEN($AA170)&gt;1,"Error -- Availability entered in an incorrect format",IF($AA170='Control Panel'!$F$36,$AA170,IF($AA170='Control Panel'!$F$37,$AA170,IF($AA170='Control Panel'!$F$38,$AA170,IF($AA170='Control Panel'!$F$39,$AA170,IF($AA170='Control Panel'!$F$40,$AA170,IF($AA170='Control Panel'!$F$41,$AA170,"Error -- Availability entered in an incorrect format"))))))))</f>
        <v>N</v>
      </c>
    </row>
    <row r="171" spans="1:28" s="15" customFormat="1" x14ac:dyDescent="0.25">
      <c r="A171" s="7">
        <v>159</v>
      </c>
      <c r="B171" s="10" t="s">
        <v>401</v>
      </c>
      <c r="C171" s="14" t="s">
        <v>6</v>
      </c>
      <c r="D171" s="231"/>
      <c r="E171" s="268"/>
      <c r="F171" s="215" t="str">
        <f t="shared" si="4"/>
        <v>N/A</v>
      </c>
      <c r="G171" s="6"/>
      <c r="AA171" s="262" t="str">
        <f t="shared" si="5"/>
        <v/>
      </c>
      <c r="AB171" s="262" t="str">
        <f>IF(LEN($AA171)=0,"N",IF(LEN($AA171)&gt;1,"Error -- Availability entered in an incorrect format",IF($AA171='Control Panel'!$F$36,$AA171,IF($AA171='Control Panel'!$F$37,$AA171,IF($AA171='Control Panel'!$F$38,$AA171,IF($AA171='Control Panel'!$F$39,$AA171,IF($AA171='Control Panel'!$F$40,$AA171,IF($AA171='Control Panel'!$F$41,$AA171,"Error -- Availability entered in an incorrect format"))))))))</f>
        <v>N</v>
      </c>
    </row>
    <row r="172" spans="1:28" s="15" customFormat="1" x14ac:dyDescent="0.25">
      <c r="A172" s="7">
        <v>160</v>
      </c>
      <c r="B172" s="266" t="s">
        <v>402</v>
      </c>
      <c r="C172" s="14"/>
      <c r="D172" s="231"/>
      <c r="E172" s="268"/>
      <c r="F172" s="215" t="str">
        <f t="shared" si="4"/>
        <v>N/A</v>
      </c>
      <c r="G172" s="6"/>
      <c r="AA172" s="262" t="str">
        <f t="shared" si="5"/>
        <v/>
      </c>
      <c r="AB172" s="262" t="str">
        <f>IF(LEN($AA172)=0,"N",IF(LEN($AA172)&gt;1,"Error -- Availability entered in an incorrect format",IF($AA172='Control Panel'!$F$36,$AA172,IF($AA172='Control Panel'!$F$37,$AA172,IF($AA172='Control Panel'!$F$38,$AA172,IF($AA172='Control Panel'!$F$39,$AA172,IF($AA172='Control Panel'!$F$40,$AA172,IF($AA172='Control Panel'!$F$41,$AA172,"Error -- Availability entered in an incorrect format"))))))))</f>
        <v>N</v>
      </c>
    </row>
    <row r="173" spans="1:28" s="15" customFormat="1" ht="60" x14ac:dyDescent="0.25">
      <c r="A173" s="7">
        <v>161</v>
      </c>
      <c r="B173" s="10" t="s">
        <v>403</v>
      </c>
      <c r="C173" s="14" t="s">
        <v>5</v>
      </c>
      <c r="D173" s="231"/>
      <c r="E173" s="268"/>
      <c r="F173" s="215" t="str">
        <f t="shared" si="4"/>
        <v>N/A</v>
      </c>
      <c r="G173" s="6"/>
      <c r="AA173" s="262" t="str">
        <f t="shared" si="5"/>
        <v/>
      </c>
      <c r="AB173" s="262" t="str">
        <f>IF(LEN($AA173)=0,"N",IF(LEN($AA173)&gt;1,"Error -- Availability entered in an incorrect format",IF($AA173='Control Panel'!$F$36,$AA173,IF($AA173='Control Panel'!$F$37,$AA173,IF($AA173='Control Panel'!$F$38,$AA173,IF($AA173='Control Panel'!$F$39,$AA173,IF($AA173='Control Panel'!$F$40,$AA173,IF($AA173='Control Panel'!$F$41,$AA173,"Error -- Availability entered in an incorrect format"))))))))</f>
        <v>N</v>
      </c>
    </row>
    <row r="174" spans="1:28" s="15" customFormat="1" ht="45" x14ac:dyDescent="0.25">
      <c r="A174" s="7">
        <v>162</v>
      </c>
      <c r="B174" s="10" t="s">
        <v>404</v>
      </c>
      <c r="C174" s="14" t="s">
        <v>5</v>
      </c>
      <c r="D174" s="231"/>
      <c r="E174" s="268"/>
      <c r="F174" s="215" t="str">
        <f t="shared" si="4"/>
        <v>N/A</v>
      </c>
      <c r="G174" s="6"/>
      <c r="AA174" s="262" t="str">
        <f t="shared" si="5"/>
        <v/>
      </c>
      <c r="AB174" s="262" t="str">
        <f>IF(LEN($AA174)=0,"N",IF(LEN($AA174)&gt;1,"Error -- Availability entered in an incorrect format",IF($AA174='Control Panel'!$F$36,$AA174,IF($AA174='Control Panel'!$F$37,$AA174,IF($AA174='Control Panel'!$F$38,$AA174,IF($AA174='Control Panel'!$F$39,$AA174,IF($AA174='Control Panel'!$F$40,$AA174,IF($AA174='Control Panel'!$F$41,$AA174,"Error -- Availability entered in an incorrect format"))))))))</f>
        <v>N</v>
      </c>
    </row>
    <row r="175" spans="1:28" s="15" customFormat="1" x14ac:dyDescent="0.25">
      <c r="A175" s="7">
        <v>163</v>
      </c>
      <c r="B175" s="10" t="s">
        <v>405</v>
      </c>
      <c r="C175" s="14" t="s">
        <v>7</v>
      </c>
      <c r="D175" s="231"/>
      <c r="E175" s="268"/>
      <c r="F175" s="215" t="str">
        <f t="shared" si="4"/>
        <v>N/A</v>
      </c>
      <c r="G175" s="6"/>
      <c r="AA175" s="262" t="str">
        <f t="shared" si="5"/>
        <v/>
      </c>
      <c r="AB175" s="262" t="str">
        <f>IF(LEN($AA175)=0,"N",IF(LEN($AA175)&gt;1,"Error -- Availability entered in an incorrect format",IF($AA175='Control Panel'!$F$36,$AA175,IF($AA175='Control Panel'!$F$37,$AA175,IF($AA175='Control Panel'!$F$38,$AA175,IF($AA175='Control Panel'!$F$39,$AA175,IF($AA175='Control Panel'!$F$40,$AA175,IF($AA175='Control Panel'!$F$41,$AA175,"Error -- Availability entered in an incorrect format"))))))))</f>
        <v>N</v>
      </c>
    </row>
    <row r="176" spans="1:28" s="15" customFormat="1" ht="45" x14ac:dyDescent="0.25">
      <c r="A176" s="7">
        <v>164</v>
      </c>
      <c r="B176" s="10" t="s">
        <v>406</v>
      </c>
      <c r="C176" s="14" t="s">
        <v>5</v>
      </c>
      <c r="D176" s="231"/>
      <c r="E176" s="268"/>
      <c r="F176" s="215" t="str">
        <f t="shared" si="4"/>
        <v>N/A</v>
      </c>
      <c r="G176" s="6"/>
      <c r="AA176" s="262" t="str">
        <f t="shared" si="5"/>
        <v/>
      </c>
      <c r="AB176" s="262" t="str">
        <f>IF(LEN($AA176)=0,"N",IF(LEN($AA176)&gt;1,"Error -- Availability entered in an incorrect format",IF($AA176='Control Panel'!$F$36,$AA176,IF($AA176='Control Panel'!$F$37,$AA176,IF($AA176='Control Panel'!$F$38,$AA176,IF($AA176='Control Panel'!$F$39,$AA176,IF($AA176='Control Panel'!$F$40,$AA176,IF($AA176='Control Panel'!$F$41,$AA176,"Error -- Availability entered in an incorrect format"))))))))</f>
        <v>N</v>
      </c>
    </row>
    <row r="177" spans="1:28" s="15" customFormat="1" ht="30" x14ac:dyDescent="0.25">
      <c r="A177" s="7">
        <v>165</v>
      </c>
      <c r="B177" s="10" t="s">
        <v>407</v>
      </c>
      <c r="C177" s="14" t="s">
        <v>6</v>
      </c>
      <c r="D177" s="231"/>
      <c r="E177" s="268"/>
      <c r="F177" s="215" t="str">
        <f t="shared" si="4"/>
        <v>N/A</v>
      </c>
      <c r="G177" s="6"/>
      <c r="AA177" s="262" t="str">
        <f t="shared" si="5"/>
        <v/>
      </c>
      <c r="AB177" s="262" t="str">
        <f>IF(LEN($AA177)=0,"N",IF(LEN($AA177)&gt;1,"Error -- Availability entered in an incorrect format",IF($AA177='Control Panel'!$F$36,$AA177,IF($AA177='Control Panel'!$F$37,$AA177,IF($AA177='Control Panel'!$F$38,$AA177,IF($AA177='Control Panel'!$F$39,$AA177,IF($AA177='Control Panel'!$F$40,$AA177,IF($AA177='Control Panel'!$F$41,$AA177,"Error -- Availability entered in an incorrect format"))))))))</f>
        <v>N</v>
      </c>
    </row>
    <row r="178" spans="1:28" s="15" customFormat="1" x14ac:dyDescent="0.25">
      <c r="A178" s="7">
        <v>166</v>
      </c>
      <c r="B178" s="10" t="s">
        <v>408</v>
      </c>
      <c r="C178" s="14" t="s">
        <v>5</v>
      </c>
      <c r="D178" s="231"/>
      <c r="E178" s="268"/>
      <c r="F178" s="215" t="str">
        <f t="shared" si="4"/>
        <v>N/A</v>
      </c>
      <c r="G178" s="6"/>
      <c r="AA178" s="262" t="str">
        <f t="shared" si="5"/>
        <v/>
      </c>
      <c r="AB178" s="262" t="str">
        <f>IF(LEN($AA178)=0,"N",IF(LEN($AA178)&gt;1,"Error -- Availability entered in an incorrect format",IF($AA178='Control Panel'!$F$36,$AA178,IF($AA178='Control Panel'!$F$37,$AA178,IF($AA178='Control Panel'!$F$38,$AA178,IF($AA178='Control Panel'!$F$39,$AA178,IF($AA178='Control Panel'!$F$40,$AA178,IF($AA178='Control Panel'!$F$41,$AA178,"Error -- Availability entered in an incorrect format"))))))))</f>
        <v>N</v>
      </c>
    </row>
    <row r="179" spans="1:28" s="15" customFormat="1" ht="45" x14ac:dyDescent="0.25">
      <c r="A179" s="7">
        <v>167</v>
      </c>
      <c r="B179" s="10" t="s">
        <v>409</v>
      </c>
      <c r="C179" s="14" t="s">
        <v>5</v>
      </c>
      <c r="D179" s="231"/>
      <c r="E179" s="268"/>
      <c r="F179" s="215" t="str">
        <f t="shared" si="4"/>
        <v>N/A</v>
      </c>
      <c r="G179" s="6"/>
      <c r="AA179" s="262" t="str">
        <f t="shared" si="5"/>
        <v/>
      </c>
      <c r="AB179" s="262" t="str">
        <f>IF(LEN($AA179)=0,"N",IF(LEN($AA179)&gt;1,"Error -- Availability entered in an incorrect format",IF($AA179='Control Panel'!$F$36,$AA179,IF($AA179='Control Panel'!$F$37,$AA179,IF($AA179='Control Panel'!$F$38,$AA179,IF($AA179='Control Panel'!$F$39,$AA179,IF($AA179='Control Panel'!$F$40,$AA179,IF($AA179='Control Panel'!$F$41,$AA179,"Error -- Availability entered in an incorrect format"))))))))</f>
        <v>N</v>
      </c>
    </row>
    <row r="180" spans="1:28" s="15" customFormat="1" ht="30" x14ac:dyDescent="0.25">
      <c r="A180" s="7">
        <v>168</v>
      </c>
      <c r="B180" s="10" t="s">
        <v>410</v>
      </c>
      <c r="C180" s="14" t="s">
        <v>5</v>
      </c>
      <c r="D180" s="231"/>
      <c r="E180" s="268"/>
      <c r="F180" s="215" t="str">
        <f t="shared" si="4"/>
        <v>N/A</v>
      </c>
      <c r="G180" s="6"/>
      <c r="AA180" s="262" t="str">
        <f t="shared" si="5"/>
        <v/>
      </c>
      <c r="AB180" s="262" t="str">
        <f>IF(LEN($AA180)=0,"N",IF(LEN($AA180)&gt;1,"Error -- Availability entered in an incorrect format",IF($AA180='Control Panel'!$F$36,$AA180,IF($AA180='Control Panel'!$F$37,$AA180,IF($AA180='Control Panel'!$F$38,$AA180,IF($AA180='Control Panel'!$F$39,$AA180,IF($AA180='Control Panel'!$F$40,$AA180,IF($AA180='Control Panel'!$F$41,$AA180,"Error -- Availability entered in an incorrect format"))))))))</f>
        <v>N</v>
      </c>
    </row>
    <row r="181" spans="1:28" s="15" customFormat="1" x14ac:dyDescent="0.25">
      <c r="A181" s="7">
        <v>169</v>
      </c>
      <c r="B181" s="10" t="s">
        <v>411</v>
      </c>
      <c r="C181" s="14" t="s">
        <v>5</v>
      </c>
      <c r="D181" s="231"/>
      <c r="E181" s="268"/>
      <c r="F181" s="215" t="str">
        <f t="shared" si="4"/>
        <v>N/A</v>
      </c>
      <c r="G181" s="6"/>
      <c r="AA181" s="262" t="str">
        <f t="shared" si="5"/>
        <v/>
      </c>
      <c r="AB181" s="262" t="str">
        <f>IF(LEN($AA181)=0,"N",IF(LEN($AA181)&gt;1,"Error -- Availability entered in an incorrect format",IF($AA181='Control Panel'!$F$36,$AA181,IF($AA181='Control Panel'!$F$37,$AA181,IF($AA181='Control Panel'!$F$38,$AA181,IF($AA181='Control Panel'!$F$39,$AA181,IF($AA181='Control Panel'!$F$40,$AA181,IF($AA181='Control Panel'!$F$41,$AA181,"Error -- Availability entered in an incorrect format"))))))))</f>
        <v>N</v>
      </c>
    </row>
    <row r="182" spans="1:28" s="15" customFormat="1" ht="30" x14ac:dyDescent="0.25">
      <c r="A182" s="7">
        <v>170</v>
      </c>
      <c r="B182" s="10" t="s">
        <v>412</v>
      </c>
      <c r="C182" s="14" t="s">
        <v>5</v>
      </c>
      <c r="D182" s="231"/>
      <c r="E182" s="268"/>
      <c r="F182" s="215" t="str">
        <f t="shared" si="4"/>
        <v>N/A</v>
      </c>
      <c r="G182" s="6"/>
      <c r="AA182" s="262" t="str">
        <f t="shared" si="5"/>
        <v/>
      </c>
      <c r="AB182" s="262" t="str">
        <f>IF(LEN($AA182)=0,"N",IF(LEN($AA182)&gt;1,"Error -- Availability entered in an incorrect format",IF($AA182='Control Panel'!$F$36,$AA182,IF($AA182='Control Panel'!$F$37,$AA182,IF($AA182='Control Panel'!$F$38,$AA182,IF($AA182='Control Panel'!$F$39,$AA182,IF($AA182='Control Panel'!$F$40,$AA182,IF($AA182='Control Panel'!$F$41,$AA182,"Error -- Availability entered in an incorrect format"))))))))</f>
        <v>N</v>
      </c>
    </row>
    <row r="183" spans="1:28" s="15" customFormat="1" ht="30" x14ac:dyDescent="0.25">
      <c r="A183" s="7">
        <v>171</v>
      </c>
      <c r="B183" s="10" t="s">
        <v>413</v>
      </c>
      <c r="C183" s="14" t="s">
        <v>6</v>
      </c>
      <c r="D183" s="231"/>
      <c r="E183" s="268"/>
      <c r="F183" s="215" t="str">
        <f t="shared" si="4"/>
        <v>N/A</v>
      </c>
      <c r="G183" s="6"/>
      <c r="AA183" s="262" t="str">
        <f t="shared" si="5"/>
        <v/>
      </c>
      <c r="AB183" s="262" t="str">
        <f>IF(LEN($AA183)=0,"N",IF(LEN($AA183)&gt;1,"Error -- Availability entered in an incorrect format",IF($AA183='Control Panel'!$F$36,$AA183,IF($AA183='Control Panel'!$F$37,$AA183,IF($AA183='Control Panel'!$F$38,$AA183,IF($AA183='Control Panel'!$F$39,$AA183,IF($AA183='Control Panel'!$F$40,$AA183,IF($AA183='Control Panel'!$F$41,$AA183,"Error -- Availability entered in an incorrect format"))))))))</f>
        <v>N</v>
      </c>
    </row>
    <row r="184" spans="1:28" s="15" customFormat="1" x14ac:dyDescent="0.25">
      <c r="A184" s="7">
        <v>172</v>
      </c>
      <c r="B184" s="10" t="s">
        <v>414</v>
      </c>
      <c r="C184" s="14" t="s">
        <v>5</v>
      </c>
      <c r="D184" s="231"/>
      <c r="E184" s="268"/>
      <c r="F184" s="215" t="str">
        <f t="shared" si="4"/>
        <v>N/A</v>
      </c>
      <c r="G184" s="6"/>
      <c r="AA184" s="262" t="str">
        <f t="shared" si="5"/>
        <v/>
      </c>
      <c r="AB184" s="262" t="str">
        <f>IF(LEN($AA184)=0,"N",IF(LEN($AA184)&gt;1,"Error -- Availability entered in an incorrect format",IF($AA184='Control Panel'!$F$36,$AA184,IF($AA184='Control Panel'!$F$37,$AA184,IF($AA184='Control Panel'!$F$38,$AA184,IF($AA184='Control Panel'!$F$39,$AA184,IF($AA184='Control Panel'!$F$40,$AA184,IF($AA184='Control Panel'!$F$41,$AA184,"Error -- Availability entered in an incorrect format"))))))))</f>
        <v>N</v>
      </c>
    </row>
    <row r="185" spans="1:28" s="15" customFormat="1" x14ac:dyDescent="0.25">
      <c r="A185" s="7">
        <v>173</v>
      </c>
      <c r="B185" s="10" t="s">
        <v>415</v>
      </c>
      <c r="C185" s="14" t="s">
        <v>7</v>
      </c>
      <c r="D185" s="231"/>
      <c r="E185" s="268"/>
      <c r="F185" s="215" t="str">
        <f t="shared" si="4"/>
        <v>N/A</v>
      </c>
      <c r="G185" s="6"/>
      <c r="AA185" s="262" t="str">
        <f t="shared" si="5"/>
        <v/>
      </c>
      <c r="AB185" s="262" t="str">
        <f>IF(LEN($AA185)=0,"N",IF(LEN($AA185)&gt;1,"Error -- Availability entered in an incorrect format",IF($AA185='Control Panel'!$F$36,$AA185,IF($AA185='Control Panel'!$F$37,$AA185,IF($AA185='Control Panel'!$F$38,$AA185,IF($AA185='Control Panel'!$F$39,$AA185,IF($AA185='Control Panel'!$F$40,$AA185,IF($AA185='Control Panel'!$F$41,$AA185,"Error -- Availability entered in an incorrect format"))))))))</f>
        <v>N</v>
      </c>
    </row>
    <row r="186" spans="1:28" s="15" customFormat="1" x14ac:dyDescent="0.25">
      <c r="A186" s="7">
        <v>174</v>
      </c>
      <c r="B186" s="10" t="s">
        <v>416</v>
      </c>
      <c r="C186" s="14" t="s">
        <v>7</v>
      </c>
      <c r="D186" s="231"/>
      <c r="E186" s="268"/>
      <c r="F186" s="215" t="str">
        <f t="shared" si="4"/>
        <v>N/A</v>
      </c>
      <c r="G186" s="6"/>
      <c r="AA186" s="262" t="str">
        <f t="shared" si="5"/>
        <v/>
      </c>
      <c r="AB186" s="262" t="str">
        <f>IF(LEN($AA186)=0,"N",IF(LEN($AA186)&gt;1,"Error -- Availability entered in an incorrect format",IF($AA186='Control Panel'!$F$36,$AA186,IF($AA186='Control Panel'!$F$37,$AA186,IF($AA186='Control Panel'!$F$38,$AA186,IF($AA186='Control Panel'!$F$39,$AA186,IF($AA186='Control Panel'!$F$40,$AA186,IF($AA186='Control Panel'!$F$41,$AA186,"Error -- Availability entered in an incorrect format"))))))))</f>
        <v>N</v>
      </c>
    </row>
    <row r="187" spans="1:28" s="15" customFormat="1" ht="30" x14ac:dyDescent="0.25">
      <c r="A187" s="7">
        <v>175</v>
      </c>
      <c r="B187" s="10" t="s">
        <v>417</v>
      </c>
      <c r="C187" s="14" t="s">
        <v>5</v>
      </c>
      <c r="D187" s="231"/>
      <c r="E187" s="268"/>
      <c r="F187" s="215" t="str">
        <f t="shared" si="4"/>
        <v>N/A</v>
      </c>
      <c r="G187" s="6"/>
      <c r="AA187" s="262" t="str">
        <f t="shared" si="5"/>
        <v/>
      </c>
      <c r="AB187" s="262" t="str">
        <f>IF(LEN($AA187)=0,"N",IF(LEN($AA187)&gt;1,"Error -- Availability entered in an incorrect format",IF($AA187='Control Panel'!$F$36,$AA187,IF($AA187='Control Panel'!$F$37,$AA187,IF($AA187='Control Panel'!$F$38,$AA187,IF($AA187='Control Panel'!$F$39,$AA187,IF($AA187='Control Panel'!$F$40,$AA187,IF($AA187='Control Panel'!$F$41,$AA187,"Error -- Availability entered in an incorrect format"))))))))</f>
        <v>N</v>
      </c>
    </row>
    <row r="188" spans="1:28" s="15" customFormat="1" ht="30" x14ac:dyDescent="0.25">
      <c r="A188" s="7">
        <v>176</v>
      </c>
      <c r="B188" s="10" t="s">
        <v>418</v>
      </c>
      <c r="C188" s="14" t="s">
        <v>5</v>
      </c>
      <c r="D188" s="231"/>
      <c r="E188" s="268"/>
      <c r="F188" s="215" t="str">
        <f t="shared" si="4"/>
        <v>N/A</v>
      </c>
      <c r="G188" s="6"/>
      <c r="AA188" s="262" t="str">
        <f t="shared" si="5"/>
        <v/>
      </c>
      <c r="AB188" s="262" t="str">
        <f>IF(LEN($AA188)=0,"N",IF(LEN($AA188)&gt;1,"Error -- Availability entered in an incorrect format",IF($AA188='Control Panel'!$F$36,$AA188,IF($AA188='Control Panel'!$F$37,$AA188,IF($AA188='Control Panel'!$F$38,$AA188,IF($AA188='Control Panel'!$F$39,$AA188,IF($AA188='Control Panel'!$F$40,$AA188,IF($AA188='Control Panel'!$F$41,$AA188,"Error -- Availability entered in an incorrect format"))))))))</f>
        <v>N</v>
      </c>
    </row>
    <row r="189" spans="1:28" s="15" customFormat="1" x14ac:dyDescent="0.25">
      <c r="A189" s="7">
        <v>177</v>
      </c>
      <c r="B189" s="10" t="s">
        <v>419</v>
      </c>
      <c r="C189" s="14" t="s">
        <v>5</v>
      </c>
      <c r="D189" s="231"/>
      <c r="E189" s="268"/>
      <c r="F189" s="215" t="str">
        <f t="shared" si="4"/>
        <v>N/A</v>
      </c>
      <c r="G189" s="6"/>
      <c r="AA189" s="262" t="str">
        <f t="shared" si="5"/>
        <v/>
      </c>
      <c r="AB189" s="262" t="str">
        <f>IF(LEN($AA189)=0,"N",IF(LEN($AA189)&gt;1,"Error -- Availability entered in an incorrect format",IF($AA189='Control Panel'!$F$36,$AA189,IF($AA189='Control Panel'!$F$37,$AA189,IF($AA189='Control Panel'!$F$38,$AA189,IF($AA189='Control Panel'!$F$39,$AA189,IF($AA189='Control Panel'!$F$40,$AA189,IF($AA189='Control Panel'!$F$41,$AA189,"Error -- Availability entered in an incorrect format"))))))))</f>
        <v>N</v>
      </c>
    </row>
    <row r="190" spans="1:28" s="15" customFormat="1" ht="30" x14ac:dyDescent="0.25">
      <c r="A190" s="7">
        <v>178</v>
      </c>
      <c r="B190" s="10" t="s">
        <v>420</v>
      </c>
      <c r="C190" s="14" t="s">
        <v>6</v>
      </c>
      <c r="D190" s="231"/>
      <c r="E190" s="268"/>
      <c r="F190" s="215" t="str">
        <f t="shared" si="4"/>
        <v>N/A</v>
      </c>
      <c r="G190" s="6"/>
      <c r="AA190" s="262" t="str">
        <f t="shared" si="5"/>
        <v/>
      </c>
      <c r="AB190" s="262" t="str">
        <f>IF(LEN($AA190)=0,"N",IF(LEN($AA190)&gt;1,"Error -- Availability entered in an incorrect format",IF($AA190='Control Panel'!$F$36,$AA190,IF($AA190='Control Panel'!$F$37,$AA190,IF($AA190='Control Panel'!$F$38,$AA190,IF($AA190='Control Panel'!$F$39,$AA190,IF($AA190='Control Panel'!$F$40,$AA190,IF($AA190='Control Panel'!$F$41,$AA190,"Error -- Availability entered in an incorrect format"))))))))</f>
        <v>N</v>
      </c>
    </row>
    <row r="191" spans="1:28" s="15" customFormat="1" ht="30" x14ac:dyDescent="0.25">
      <c r="A191" s="7">
        <v>179</v>
      </c>
      <c r="B191" s="10" t="s">
        <v>421</v>
      </c>
      <c r="C191" s="14" t="s">
        <v>5</v>
      </c>
      <c r="D191" s="231"/>
      <c r="E191" s="268"/>
      <c r="F191" s="215" t="str">
        <f t="shared" si="4"/>
        <v>N/A</v>
      </c>
      <c r="G191" s="6"/>
      <c r="AA191" s="262" t="str">
        <f t="shared" si="5"/>
        <v/>
      </c>
      <c r="AB191" s="262" t="str">
        <f>IF(LEN($AA191)=0,"N",IF(LEN($AA191)&gt;1,"Error -- Availability entered in an incorrect format",IF($AA191='Control Panel'!$F$36,$AA191,IF($AA191='Control Panel'!$F$37,$AA191,IF($AA191='Control Panel'!$F$38,$AA191,IF($AA191='Control Panel'!$F$39,$AA191,IF($AA191='Control Panel'!$F$40,$AA191,IF($AA191='Control Panel'!$F$41,$AA191,"Error -- Availability entered in an incorrect format"))))))))</f>
        <v>N</v>
      </c>
    </row>
    <row r="192" spans="1:28" s="15" customFormat="1" ht="30" x14ac:dyDescent="0.25">
      <c r="A192" s="7">
        <v>180</v>
      </c>
      <c r="B192" s="10" t="s">
        <v>422</v>
      </c>
      <c r="C192" s="14" t="s">
        <v>5</v>
      </c>
      <c r="D192" s="231"/>
      <c r="E192" s="268"/>
      <c r="F192" s="215" t="str">
        <f t="shared" si="4"/>
        <v>N/A</v>
      </c>
      <c r="G192" s="6"/>
      <c r="AA192" s="262" t="str">
        <f t="shared" si="5"/>
        <v/>
      </c>
      <c r="AB192" s="262" t="str">
        <f>IF(LEN($AA192)=0,"N",IF(LEN($AA192)&gt;1,"Error -- Availability entered in an incorrect format",IF($AA192='Control Panel'!$F$36,$AA192,IF($AA192='Control Panel'!$F$37,$AA192,IF($AA192='Control Panel'!$F$38,$AA192,IF($AA192='Control Panel'!$F$39,$AA192,IF($AA192='Control Panel'!$F$40,$AA192,IF($AA192='Control Panel'!$F$41,$AA192,"Error -- Availability entered in an incorrect format"))))))))</f>
        <v>N</v>
      </c>
    </row>
    <row r="193" spans="1:28" s="15" customFormat="1" ht="30" x14ac:dyDescent="0.25">
      <c r="A193" s="7">
        <v>181</v>
      </c>
      <c r="B193" s="10" t="s">
        <v>423</v>
      </c>
      <c r="C193" s="14" t="s">
        <v>5</v>
      </c>
      <c r="D193" s="231"/>
      <c r="E193" s="268"/>
      <c r="F193" s="215" t="str">
        <f t="shared" si="4"/>
        <v>N/A</v>
      </c>
      <c r="G193" s="6"/>
      <c r="AA193" s="262" t="str">
        <f t="shared" si="5"/>
        <v/>
      </c>
      <c r="AB193" s="262" t="str">
        <f>IF(LEN($AA193)=0,"N",IF(LEN($AA193)&gt;1,"Error -- Availability entered in an incorrect format",IF($AA193='Control Panel'!$F$36,$AA193,IF($AA193='Control Panel'!$F$37,$AA193,IF($AA193='Control Panel'!$F$38,$AA193,IF($AA193='Control Panel'!$F$39,$AA193,IF($AA193='Control Panel'!$F$40,$AA193,IF($AA193='Control Panel'!$F$41,$AA193,"Error -- Availability entered in an incorrect format"))))))))</f>
        <v>N</v>
      </c>
    </row>
    <row r="194" spans="1:28" s="15" customFormat="1" ht="45" x14ac:dyDescent="0.25">
      <c r="A194" s="7">
        <v>182</v>
      </c>
      <c r="B194" s="10" t="s">
        <v>424</v>
      </c>
      <c r="C194" s="14" t="s">
        <v>5</v>
      </c>
      <c r="D194" s="231"/>
      <c r="E194" s="268"/>
      <c r="F194" s="215" t="str">
        <f t="shared" si="4"/>
        <v>N/A</v>
      </c>
      <c r="G194" s="6"/>
      <c r="AA194" s="262" t="str">
        <f t="shared" si="5"/>
        <v/>
      </c>
      <c r="AB194" s="262" t="str">
        <f>IF(LEN($AA194)=0,"N",IF(LEN($AA194)&gt;1,"Error -- Availability entered in an incorrect format",IF($AA194='Control Panel'!$F$36,$AA194,IF($AA194='Control Panel'!$F$37,$AA194,IF($AA194='Control Panel'!$F$38,$AA194,IF($AA194='Control Panel'!$F$39,$AA194,IF($AA194='Control Panel'!$F$40,$AA194,IF($AA194='Control Panel'!$F$41,$AA194,"Error -- Availability entered in an incorrect format"))))))))</f>
        <v>N</v>
      </c>
    </row>
    <row r="195" spans="1:28" s="15" customFormat="1" ht="30" x14ac:dyDescent="0.25">
      <c r="A195" s="7">
        <v>183</v>
      </c>
      <c r="B195" s="10" t="s">
        <v>425</v>
      </c>
      <c r="C195" s="14" t="s">
        <v>5</v>
      </c>
      <c r="D195" s="231"/>
      <c r="E195" s="268"/>
      <c r="F195" s="215" t="str">
        <f t="shared" si="4"/>
        <v>N/A</v>
      </c>
      <c r="G195" s="6"/>
      <c r="AA195" s="262" t="str">
        <f t="shared" si="5"/>
        <v/>
      </c>
      <c r="AB195" s="262" t="str">
        <f>IF(LEN($AA195)=0,"N",IF(LEN($AA195)&gt;1,"Error -- Availability entered in an incorrect format",IF($AA195='Control Panel'!$F$36,$AA195,IF($AA195='Control Panel'!$F$37,$AA195,IF($AA195='Control Panel'!$F$38,$AA195,IF($AA195='Control Panel'!$F$39,$AA195,IF($AA195='Control Panel'!$F$40,$AA195,IF($AA195='Control Panel'!$F$41,$AA195,"Error -- Availability entered in an incorrect format"))))))))</f>
        <v>N</v>
      </c>
    </row>
    <row r="196" spans="1:28" s="15" customFormat="1" ht="30" x14ac:dyDescent="0.25">
      <c r="A196" s="7">
        <v>184</v>
      </c>
      <c r="B196" s="10" t="s">
        <v>426</v>
      </c>
      <c r="C196" s="14" t="s">
        <v>5</v>
      </c>
      <c r="D196" s="231"/>
      <c r="E196" s="268"/>
      <c r="F196" s="215" t="str">
        <f t="shared" si="4"/>
        <v>N/A</v>
      </c>
      <c r="G196" s="6"/>
      <c r="AA196" s="262" t="str">
        <f t="shared" si="5"/>
        <v/>
      </c>
      <c r="AB196" s="262" t="str">
        <f>IF(LEN($AA196)=0,"N",IF(LEN($AA196)&gt;1,"Error -- Availability entered in an incorrect format",IF($AA196='Control Panel'!$F$36,$AA196,IF($AA196='Control Panel'!$F$37,$AA196,IF($AA196='Control Panel'!$F$38,$AA196,IF($AA196='Control Panel'!$F$39,$AA196,IF($AA196='Control Panel'!$F$40,$AA196,IF($AA196='Control Panel'!$F$41,$AA196,"Error -- Availability entered in an incorrect format"))))))))</f>
        <v>N</v>
      </c>
    </row>
    <row r="197" spans="1:28" s="15" customFormat="1" x14ac:dyDescent="0.25">
      <c r="A197" s="7">
        <v>185</v>
      </c>
      <c r="B197" s="10" t="s">
        <v>427</v>
      </c>
      <c r="C197" s="14" t="s">
        <v>5</v>
      </c>
      <c r="D197" s="231"/>
      <c r="E197" s="268"/>
      <c r="F197" s="215" t="str">
        <f t="shared" si="4"/>
        <v>N/A</v>
      </c>
      <c r="G197" s="6"/>
      <c r="AA197" s="262" t="str">
        <f t="shared" si="5"/>
        <v/>
      </c>
      <c r="AB197" s="262" t="str">
        <f>IF(LEN($AA197)=0,"N",IF(LEN($AA197)&gt;1,"Error -- Availability entered in an incorrect format",IF($AA197='Control Panel'!$F$36,$AA197,IF($AA197='Control Panel'!$F$37,$AA197,IF($AA197='Control Panel'!$F$38,$AA197,IF($AA197='Control Panel'!$F$39,$AA197,IF($AA197='Control Panel'!$F$40,$AA197,IF($AA197='Control Panel'!$F$41,$AA197,"Error -- Availability entered in an incorrect format"))))))))</f>
        <v>N</v>
      </c>
    </row>
    <row r="198" spans="1:28" s="15" customFormat="1" x14ac:dyDescent="0.25">
      <c r="A198" s="7">
        <v>186</v>
      </c>
      <c r="B198" s="266" t="s">
        <v>428</v>
      </c>
      <c r="C198" s="14"/>
      <c r="D198" s="231"/>
      <c r="E198" s="268"/>
      <c r="F198" s="215" t="str">
        <f t="shared" si="4"/>
        <v>N/A</v>
      </c>
      <c r="G198" s="6"/>
      <c r="AA198" s="262" t="str">
        <f t="shared" si="5"/>
        <v/>
      </c>
      <c r="AB198" s="262" t="str">
        <f>IF(LEN($AA198)=0,"N",IF(LEN($AA198)&gt;1,"Error -- Availability entered in an incorrect format",IF($AA198='Control Panel'!$F$36,$AA198,IF($AA198='Control Panel'!$F$37,$AA198,IF($AA198='Control Panel'!$F$38,$AA198,IF($AA198='Control Panel'!$F$39,$AA198,IF($AA198='Control Panel'!$F$40,$AA198,IF($AA198='Control Panel'!$F$41,$AA198,"Error -- Availability entered in an incorrect format"))))))))</f>
        <v>N</v>
      </c>
    </row>
    <row r="199" spans="1:28" s="15" customFormat="1" ht="60" x14ac:dyDescent="0.25">
      <c r="A199" s="7">
        <v>187</v>
      </c>
      <c r="B199" s="10" t="s">
        <v>429</v>
      </c>
      <c r="C199" s="14" t="s">
        <v>5</v>
      </c>
      <c r="D199" s="231"/>
      <c r="E199" s="268"/>
      <c r="F199" s="215" t="str">
        <f t="shared" si="4"/>
        <v>N/A</v>
      </c>
      <c r="G199" s="6"/>
      <c r="AA199" s="262" t="str">
        <f t="shared" si="5"/>
        <v/>
      </c>
      <c r="AB199" s="262" t="str">
        <f>IF(LEN($AA199)=0,"N",IF(LEN($AA199)&gt;1,"Error -- Availability entered in an incorrect format",IF($AA199='Control Panel'!$F$36,$AA199,IF($AA199='Control Panel'!$F$37,$AA199,IF($AA199='Control Panel'!$F$38,$AA199,IF($AA199='Control Panel'!$F$39,$AA199,IF($AA199='Control Panel'!$F$40,$AA199,IF($AA199='Control Panel'!$F$41,$AA199,"Error -- Availability entered in an incorrect format"))))))))</f>
        <v>N</v>
      </c>
    </row>
    <row r="200" spans="1:28" s="15" customFormat="1" ht="45" x14ac:dyDescent="0.25">
      <c r="A200" s="7">
        <v>188</v>
      </c>
      <c r="B200" s="10" t="s">
        <v>430</v>
      </c>
      <c r="C200" s="14" t="s">
        <v>6</v>
      </c>
      <c r="D200" s="231"/>
      <c r="E200" s="268"/>
      <c r="F200" s="215" t="str">
        <f t="shared" si="4"/>
        <v>N/A</v>
      </c>
      <c r="G200" s="6"/>
      <c r="AA200" s="262" t="str">
        <f t="shared" si="5"/>
        <v/>
      </c>
      <c r="AB200" s="262" t="str">
        <f>IF(LEN($AA200)=0,"N",IF(LEN($AA200)&gt;1,"Error -- Availability entered in an incorrect format",IF($AA200='Control Panel'!$F$36,$AA200,IF($AA200='Control Panel'!$F$37,$AA200,IF($AA200='Control Panel'!$F$38,$AA200,IF($AA200='Control Panel'!$F$39,$AA200,IF($AA200='Control Panel'!$F$40,$AA200,IF($AA200='Control Panel'!$F$41,$AA200,"Error -- Availability entered in an incorrect format"))))))))</f>
        <v>N</v>
      </c>
    </row>
    <row r="201" spans="1:28" s="15" customFormat="1" ht="30" x14ac:dyDescent="0.25">
      <c r="A201" s="7">
        <v>189</v>
      </c>
      <c r="B201" s="10" t="s">
        <v>431</v>
      </c>
      <c r="C201" s="14" t="s">
        <v>5</v>
      </c>
      <c r="D201" s="231"/>
      <c r="E201" s="268"/>
      <c r="F201" s="215" t="str">
        <f t="shared" si="4"/>
        <v>N/A</v>
      </c>
      <c r="G201" s="6"/>
      <c r="AA201" s="262" t="str">
        <f t="shared" si="5"/>
        <v/>
      </c>
      <c r="AB201" s="262" t="str">
        <f>IF(LEN($AA201)=0,"N",IF(LEN($AA201)&gt;1,"Error -- Availability entered in an incorrect format",IF($AA201='Control Panel'!$F$36,$AA201,IF($AA201='Control Panel'!$F$37,$AA201,IF($AA201='Control Panel'!$F$38,$AA201,IF($AA201='Control Panel'!$F$39,$AA201,IF($AA201='Control Panel'!$F$40,$AA201,IF($AA201='Control Panel'!$F$41,$AA201,"Error -- Availability entered in an incorrect format"))))))))</f>
        <v>N</v>
      </c>
    </row>
    <row r="202" spans="1:28" s="15" customFormat="1" ht="30" x14ac:dyDescent="0.25">
      <c r="A202" s="7">
        <v>190</v>
      </c>
      <c r="B202" s="10" t="s">
        <v>432</v>
      </c>
      <c r="C202" s="14" t="s">
        <v>6</v>
      </c>
      <c r="D202" s="231"/>
      <c r="E202" s="268"/>
      <c r="F202" s="215" t="str">
        <f t="shared" si="4"/>
        <v>N/A</v>
      </c>
      <c r="G202" s="6"/>
      <c r="AA202" s="262" t="str">
        <f t="shared" si="5"/>
        <v/>
      </c>
      <c r="AB202" s="262" t="str">
        <f>IF(LEN($AA202)=0,"N",IF(LEN($AA202)&gt;1,"Error -- Availability entered in an incorrect format",IF($AA202='Control Panel'!$F$36,$AA202,IF($AA202='Control Panel'!$F$37,$AA202,IF($AA202='Control Panel'!$F$38,$AA202,IF($AA202='Control Panel'!$F$39,$AA202,IF($AA202='Control Panel'!$F$40,$AA202,IF($AA202='Control Panel'!$F$41,$AA202,"Error -- Availability entered in an incorrect format"))))))))</f>
        <v>N</v>
      </c>
    </row>
    <row r="203" spans="1:28" s="15" customFormat="1" ht="60" x14ac:dyDescent="0.25">
      <c r="A203" s="7">
        <v>191</v>
      </c>
      <c r="B203" s="10" t="s">
        <v>433</v>
      </c>
      <c r="C203" s="14" t="s">
        <v>5</v>
      </c>
      <c r="D203" s="231"/>
      <c r="E203" s="268"/>
      <c r="F203" s="215" t="str">
        <f t="shared" si="4"/>
        <v>N/A</v>
      </c>
      <c r="G203" s="6"/>
      <c r="AA203" s="262" t="str">
        <f t="shared" si="5"/>
        <v/>
      </c>
      <c r="AB203" s="262" t="str">
        <f>IF(LEN($AA203)=0,"N",IF(LEN($AA203)&gt;1,"Error -- Availability entered in an incorrect format",IF($AA203='Control Panel'!$F$36,$AA203,IF($AA203='Control Panel'!$F$37,$AA203,IF($AA203='Control Panel'!$F$38,$AA203,IF($AA203='Control Panel'!$F$39,$AA203,IF($AA203='Control Panel'!$F$40,$AA203,IF($AA203='Control Panel'!$F$41,$AA203,"Error -- Availability entered in an incorrect format"))))))))</f>
        <v>N</v>
      </c>
    </row>
    <row r="204" spans="1:28" s="15" customFormat="1" ht="30" x14ac:dyDescent="0.25">
      <c r="A204" s="7">
        <v>192</v>
      </c>
      <c r="B204" s="10" t="s">
        <v>434</v>
      </c>
      <c r="C204" s="14" t="s">
        <v>6</v>
      </c>
      <c r="D204" s="231"/>
      <c r="E204" s="268"/>
      <c r="F204" s="215" t="str">
        <f t="shared" si="4"/>
        <v>N/A</v>
      </c>
      <c r="G204" s="6"/>
      <c r="AA204" s="262" t="str">
        <f t="shared" si="5"/>
        <v/>
      </c>
      <c r="AB204" s="262" t="str">
        <f>IF(LEN($AA204)=0,"N",IF(LEN($AA204)&gt;1,"Error -- Availability entered in an incorrect format",IF($AA204='Control Panel'!$F$36,$AA204,IF($AA204='Control Panel'!$F$37,$AA204,IF($AA204='Control Panel'!$F$38,$AA204,IF($AA204='Control Panel'!$F$39,$AA204,IF($AA204='Control Panel'!$F$40,$AA204,IF($AA204='Control Panel'!$F$41,$AA204,"Error -- Availability entered in an incorrect format"))))))))</f>
        <v>N</v>
      </c>
    </row>
    <row r="205" spans="1:28" s="15" customFormat="1" ht="30" x14ac:dyDescent="0.25">
      <c r="A205" s="7">
        <v>193</v>
      </c>
      <c r="B205" s="10" t="s">
        <v>435</v>
      </c>
      <c r="C205" s="14" t="s">
        <v>5</v>
      </c>
      <c r="D205" s="231"/>
      <c r="E205" s="268"/>
      <c r="F205" s="215" t="str">
        <f t="shared" si="4"/>
        <v>N/A</v>
      </c>
      <c r="G205" s="6"/>
      <c r="AA205" s="262" t="str">
        <f t="shared" si="5"/>
        <v/>
      </c>
      <c r="AB205" s="262" t="str">
        <f>IF(LEN($AA205)=0,"N",IF(LEN($AA205)&gt;1,"Error -- Availability entered in an incorrect format",IF($AA205='Control Panel'!$F$36,$AA205,IF($AA205='Control Panel'!$F$37,$AA205,IF($AA205='Control Panel'!$F$38,$AA205,IF($AA205='Control Panel'!$F$39,$AA205,IF($AA205='Control Panel'!$F$40,$AA205,IF($AA205='Control Panel'!$F$41,$AA205,"Error -- Availability entered in an incorrect format"))))))))</f>
        <v>N</v>
      </c>
    </row>
    <row r="206" spans="1:28" s="15" customFormat="1" ht="30" x14ac:dyDescent="0.25">
      <c r="A206" s="7">
        <v>194</v>
      </c>
      <c r="B206" s="10" t="s">
        <v>436</v>
      </c>
      <c r="C206" s="14" t="s">
        <v>5</v>
      </c>
      <c r="D206" s="231"/>
      <c r="E206" s="268"/>
      <c r="F206" s="215" t="str">
        <f t="shared" ref="F206:F255" si="6">IF($D$10=$A$9,"N/A",$D$10)</f>
        <v>N/A</v>
      </c>
      <c r="G206" s="6"/>
      <c r="AA206" s="262" t="str">
        <f t="shared" ref="AA206:AA255" si="7">TRIM($D206)</f>
        <v/>
      </c>
      <c r="AB206" s="262" t="str">
        <f>IF(LEN($AA206)=0,"N",IF(LEN($AA206)&gt;1,"Error -- Availability entered in an incorrect format",IF($AA206='Control Panel'!$F$36,$AA206,IF($AA206='Control Panel'!$F$37,$AA206,IF($AA206='Control Panel'!$F$38,$AA206,IF($AA206='Control Panel'!$F$39,$AA206,IF($AA206='Control Panel'!$F$40,$AA206,IF($AA206='Control Panel'!$F$41,$AA206,"Error -- Availability entered in an incorrect format"))))))))</f>
        <v>N</v>
      </c>
    </row>
    <row r="207" spans="1:28" s="15" customFormat="1" ht="30" x14ac:dyDescent="0.25">
      <c r="A207" s="7">
        <v>195</v>
      </c>
      <c r="B207" s="10" t="s">
        <v>437</v>
      </c>
      <c r="C207" s="14" t="s">
        <v>5</v>
      </c>
      <c r="D207" s="231"/>
      <c r="E207" s="268"/>
      <c r="F207" s="215" t="str">
        <f t="shared" si="6"/>
        <v>N/A</v>
      </c>
      <c r="G207" s="6"/>
      <c r="AA207" s="262" t="str">
        <f t="shared" si="7"/>
        <v/>
      </c>
      <c r="AB207" s="262" t="str">
        <f>IF(LEN($AA207)=0,"N",IF(LEN($AA207)&gt;1,"Error -- Availability entered in an incorrect format",IF($AA207='Control Panel'!$F$36,$AA207,IF($AA207='Control Panel'!$F$37,$AA207,IF($AA207='Control Panel'!$F$38,$AA207,IF($AA207='Control Panel'!$F$39,$AA207,IF($AA207='Control Panel'!$F$40,$AA207,IF($AA207='Control Panel'!$F$41,$AA207,"Error -- Availability entered in an incorrect format"))))))))</f>
        <v>N</v>
      </c>
    </row>
    <row r="208" spans="1:28" s="15" customFormat="1" ht="30" x14ac:dyDescent="0.25">
      <c r="A208" s="7">
        <v>196</v>
      </c>
      <c r="B208" s="10" t="s">
        <v>438</v>
      </c>
      <c r="C208" s="14" t="s">
        <v>5</v>
      </c>
      <c r="D208" s="231"/>
      <c r="E208" s="268"/>
      <c r="F208" s="215" t="str">
        <f t="shared" si="6"/>
        <v>N/A</v>
      </c>
      <c r="G208" s="6"/>
      <c r="AA208" s="262" t="str">
        <f t="shared" si="7"/>
        <v/>
      </c>
      <c r="AB208" s="262" t="str">
        <f>IF(LEN($AA208)=0,"N",IF(LEN($AA208)&gt;1,"Error -- Availability entered in an incorrect format",IF($AA208='Control Panel'!$F$36,$AA208,IF($AA208='Control Panel'!$F$37,$AA208,IF($AA208='Control Panel'!$F$38,$AA208,IF($AA208='Control Panel'!$F$39,$AA208,IF($AA208='Control Panel'!$F$40,$AA208,IF($AA208='Control Panel'!$F$41,$AA208,"Error -- Availability entered in an incorrect format"))))))))</f>
        <v>N</v>
      </c>
    </row>
    <row r="209" spans="1:28" s="15" customFormat="1" x14ac:dyDescent="0.25">
      <c r="A209" s="7">
        <v>197</v>
      </c>
      <c r="B209" s="266" t="s">
        <v>439</v>
      </c>
      <c r="C209" s="14"/>
      <c r="D209" s="231"/>
      <c r="E209" s="268"/>
      <c r="F209" s="215" t="str">
        <f t="shared" si="6"/>
        <v>N/A</v>
      </c>
      <c r="G209" s="6"/>
      <c r="AA209" s="262" t="str">
        <f t="shared" si="7"/>
        <v/>
      </c>
      <c r="AB209" s="262" t="str">
        <f>IF(LEN($AA209)=0,"N",IF(LEN($AA209)&gt;1,"Error -- Availability entered in an incorrect format",IF($AA209='Control Panel'!$F$36,$AA209,IF($AA209='Control Panel'!$F$37,$AA209,IF($AA209='Control Panel'!$F$38,$AA209,IF($AA209='Control Panel'!$F$39,$AA209,IF($AA209='Control Panel'!$F$40,$AA209,IF($AA209='Control Panel'!$F$41,$AA209,"Error -- Availability entered in an incorrect format"))))))))</f>
        <v>N</v>
      </c>
    </row>
    <row r="210" spans="1:28" s="15" customFormat="1" ht="45" x14ac:dyDescent="0.25">
      <c r="A210" s="7">
        <v>198</v>
      </c>
      <c r="B210" s="10" t="s">
        <v>440</v>
      </c>
      <c r="C210" s="14" t="s">
        <v>5</v>
      </c>
      <c r="D210" s="231"/>
      <c r="E210" s="268"/>
      <c r="F210" s="215" t="str">
        <f t="shared" si="6"/>
        <v>N/A</v>
      </c>
      <c r="G210" s="6"/>
      <c r="AA210" s="262" t="str">
        <f t="shared" si="7"/>
        <v/>
      </c>
      <c r="AB210" s="262" t="str">
        <f>IF(LEN($AA210)=0,"N",IF(LEN($AA210)&gt;1,"Error -- Availability entered in an incorrect format",IF($AA210='Control Panel'!$F$36,$AA210,IF($AA210='Control Panel'!$F$37,$AA210,IF($AA210='Control Panel'!$F$38,$AA210,IF($AA210='Control Panel'!$F$39,$AA210,IF($AA210='Control Panel'!$F$40,$AA210,IF($AA210='Control Panel'!$F$41,$AA210,"Error -- Availability entered in an incorrect format"))))))))</f>
        <v>N</v>
      </c>
    </row>
    <row r="211" spans="1:28" s="15" customFormat="1" ht="30" x14ac:dyDescent="0.25">
      <c r="A211" s="7">
        <v>199</v>
      </c>
      <c r="B211" s="10" t="s">
        <v>441</v>
      </c>
      <c r="C211" s="14" t="s">
        <v>5</v>
      </c>
      <c r="D211" s="231"/>
      <c r="E211" s="268"/>
      <c r="F211" s="215" t="str">
        <f t="shared" si="6"/>
        <v>N/A</v>
      </c>
      <c r="G211" s="6"/>
      <c r="AA211" s="262" t="str">
        <f t="shared" si="7"/>
        <v/>
      </c>
      <c r="AB211" s="262" t="str">
        <f>IF(LEN($AA211)=0,"N",IF(LEN($AA211)&gt;1,"Error -- Availability entered in an incorrect format",IF($AA211='Control Panel'!$F$36,$AA211,IF($AA211='Control Panel'!$F$37,$AA211,IF($AA211='Control Panel'!$F$38,$AA211,IF($AA211='Control Panel'!$F$39,$AA211,IF($AA211='Control Panel'!$F$40,$AA211,IF($AA211='Control Panel'!$F$41,$AA211,"Error -- Availability entered in an incorrect format"))))))))</f>
        <v>N</v>
      </c>
    </row>
    <row r="212" spans="1:28" s="15" customFormat="1" ht="30" x14ac:dyDescent="0.25">
      <c r="A212" s="7">
        <v>200</v>
      </c>
      <c r="B212" s="10" t="s">
        <v>442</v>
      </c>
      <c r="C212" s="14" t="s">
        <v>6</v>
      </c>
      <c r="D212" s="231"/>
      <c r="E212" s="268"/>
      <c r="F212" s="215" t="str">
        <f t="shared" si="6"/>
        <v>N/A</v>
      </c>
      <c r="G212" s="6"/>
      <c r="AA212" s="262" t="str">
        <f t="shared" si="7"/>
        <v/>
      </c>
      <c r="AB212" s="262" t="str">
        <f>IF(LEN($AA212)=0,"N",IF(LEN($AA212)&gt;1,"Error -- Availability entered in an incorrect format",IF($AA212='Control Panel'!$F$36,$AA212,IF($AA212='Control Panel'!$F$37,$AA212,IF($AA212='Control Panel'!$F$38,$AA212,IF($AA212='Control Panel'!$F$39,$AA212,IF($AA212='Control Panel'!$F$40,$AA212,IF($AA212='Control Panel'!$F$41,$AA212,"Error -- Availability entered in an incorrect format"))))))))</f>
        <v>N</v>
      </c>
    </row>
    <row r="213" spans="1:28" s="15" customFormat="1" ht="30" x14ac:dyDescent="0.25">
      <c r="A213" s="7">
        <v>201</v>
      </c>
      <c r="B213" s="10" t="s">
        <v>443</v>
      </c>
      <c r="C213" s="14" t="s">
        <v>6</v>
      </c>
      <c r="D213" s="231"/>
      <c r="E213" s="268"/>
      <c r="F213" s="215" t="str">
        <f t="shared" si="6"/>
        <v>N/A</v>
      </c>
      <c r="G213" s="6"/>
      <c r="AA213" s="262" t="str">
        <f t="shared" si="7"/>
        <v/>
      </c>
      <c r="AB213" s="262" t="str">
        <f>IF(LEN($AA213)=0,"N",IF(LEN($AA213)&gt;1,"Error -- Availability entered in an incorrect format",IF($AA213='Control Panel'!$F$36,$AA213,IF($AA213='Control Panel'!$F$37,$AA213,IF($AA213='Control Panel'!$F$38,$AA213,IF($AA213='Control Panel'!$F$39,$AA213,IF($AA213='Control Panel'!$F$40,$AA213,IF($AA213='Control Panel'!$F$41,$AA213,"Error -- Availability entered in an incorrect format"))))))))</f>
        <v>N</v>
      </c>
    </row>
    <row r="214" spans="1:28" s="15" customFormat="1" x14ac:dyDescent="0.25">
      <c r="A214" s="7">
        <v>202</v>
      </c>
      <c r="B214" s="10" t="s">
        <v>444</v>
      </c>
      <c r="C214" s="14" t="s">
        <v>6</v>
      </c>
      <c r="D214" s="231"/>
      <c r="E214" s="268"/>
      <c r="F214" s="215" t="str">
        <f t="shared" si="6"/>
        <v>N/A</v>
      </c>
      <c r="G214" s="6"/>
      <c r="AA214" s="262" t="str">
        <f t="shared" si="7"/>
        <v/>
      </c>
      <c r="AB214" s="262" t="str">
        <f>IF(LEN($AA214)=0,"N",IF(LEN($AA214)&gt;1,"Error -- Availability entered in an incorrect format",IF($AA214='Control Panel'!$F$36,$AA214,IF($AA214='Control Panel'!$F$37,$AA214,IF($AA214='Control Panel'!$F$38,$AA214,IF($AA214='Control Panel'!$F$39,$AA214,IF($AA214='Control Panel'!$F$40,$AA214,IF($AA214='Control Panel'!$F$41,$AA214,"Error -- Availability entered in an incorrect format"))))))))</f>
        <v>N</v>
      </c>
    </row>
    <row r="215" spans="1:28" s="15" customFormat="1" x14ac:dyDescent="0.25">
      <c r="A215" s="7">
        <v>203</v>
      </c>
      <c r="B215" s="10" t="s">
        <v>445</v>
      </c>
      <c r="C215" s="14" t="s">
        <v>6</v>
      </c>
      <c r="D215" s="231"/>
      <c r="E215" s="268"/>
      <c r="F215" s="215" t="str">
        <f t="shared" si="6"/>
        <v>N/A</v>
      </c>
      <c r="G215" s="6"/>
      <c r="AA215" s="262" t="str">
        <f t="shared" si="7"/>
        <v/>
      </c>
      <c r="AB215" s="262" t="str">
        <f>IF(LEN($AA215)=0,"N",IF(LEN($AA215)&gt;1,"Error -- Availability entered in an incorrect format",IF($AA215='Control Panel'!$F$36,$AA215,IF($AA215='Control Panel'!$F$37,$AA215,IF($AA215='Control Panel'!$F$38,$AA215,IF($AA215='Control Panel'!$F$39,$AA215,IF($AA215='Control Panel'!$F$40,$AA215,IF($AA215='Control Panel'!$F$41,$AA215,"Error -- Availability entered in an incorrect format"))))))))</f>
        <v>N</v>
      </c>
    </row>
    <row r="216" spans="1:28" s="15" customFormat="1" ht="60" x14ac:dyDescent="0.25">
      <c r="A216" s="7">
        <v>204</v>
      </c>
      <c r="B216" s="10" t="s">
        <v>446</v>
      </c>
      <c r="C216" s="14" t="s">
        <v>6</v>
      </c>
      <c r="D216" s="231"/>
      <c r="E216" s="268"/>
      <c r="F216" s="215" t="str">
        <f t="shared" si="6"/>
        <v>N/A</v>
      </c>
      <c r="G216" s="6"/>
      <c r="AA216" s="262" t="str">
        <f t="shared" si="7"/>
        <v/>
      </c>
      <c r="AB216" s="262" t="str">
        <f>IF(LEN($AA216)=0,"N",IF(LEN($AA216)&gt;1,"Error -- Availability entered in an incorrect format",IF($AA216='Control Panel'!$F$36,$AA216,IF($AA216='Control Panel'!$F$37,$AA216,IF($AA216='Control Panel'!$F$38,$AA216,IF($AA216='Control Panel'!$F$39,$AA216,IF($AA216='Control Panel'!$F$40,$AA216,IF($AA216='Control Panel'!$F$41,$AA216,"Error -- Availability entered in an incorrect format"))))))))</f>
        <v>N</v>
      </c>
    </row>
    <row r="217" spans="1:28" s="15" customFormat="1" ht="30" x14ac:dyDescent="0.25">
      <c r="A217" s="7">
        <v>205</v>
      </c>
      <c r="B217" s="10" t="s">
        <v>447</v>
      </c>
      <c r="C217" s="14" t="s">
        <v>6</v>
      </c>
      <c r="D217" s="231"/>
      <c r="E217" s="268"/>
      <c r="F217" s="215" t="str">
        <f t="shared" si="6"/>
        <v>N/A</v>
      </c>
      <c r="G217" s="6"/>
      <c r="AA217" s="262" t="str">
        <f t="shared" si="7"/>
        <v/>
      </c>
      <c r="AB217" s="262" t="str">
        <f>IF(LEN($AA217)=0,"N",IF(LEN($AA217)&gt;1,"Error -- Availability entered in an incorrect format",IF($AA217='Control Panel'!$F$36,$AA217,IF($AA217='Control Panel'!$F$37,$AA217,IF($AA217='Control Panel'!$F$38,$AA217,IF($AA217='Control Panel'!$F$39,$AA217,IF($AA217='Control Panel'!$F$40,$AA217,IF($AA217='Control Panel'!$F$41,$AA217,"Error -- Availability entered in an incorrect format"))))))))</f>
        <v>N</v>
      </c>
    </row>
    <row r="218" spans="1:28" s="15" customFormat="1" ht="45" x14ac:dyDescent="0.25">
      <c r="A218" s="7">
        <v>206</v>
      </c>
      <c r="B218" s="10" t="s">
        <v>448</v>
      </c>
      <c r="C218" s="14" t="s">
        <v>6</v>
      </c>
      <c r="D218" s="231"/>
      <c r="E218" s="268"/>
      <c r="F218" s="215" t="str">
        <f t="shared" si="6"/>
        <v>N/A</v>
      </c>
      <c r="G218" s="6"/>
      <c r="AA218" s="262" t="str">
        <f t="shared" si="7"/>
        <v/>
      </c>
      <c r="AB218" s="262" t="str">
        <f>IF(LEN($AA218)=0,"N",IF(LEN($AA218)&gt;1,"Error -- Availability entered in an incorrect format",IF($AA218='Control Panel'!$F$36,$AA218,IF($AA218='Control Panel'!$F$37,$AA218,IF($AA218='Control Panel'!$F$38,$AA218,IF($AA218='Control Panel'!$F$39,$AA218,IF($AA218='Control Panel'!$F$40,$AA218,IF($AA218='Control Panel'!$F$41,$AA218,"Error -- Availability entered in an incorrect format"))))))))</f>
        <v>N</v>
      </c>
    </row>
    <row r="219" spans="1:28" s="15" customFormat="1" ht="30" x14ac:dyDescent="0.25">
      <c r="A219" s="7">
        <v>207</v>
      </c>
      <c r="B219" s="10" t="s">
        <v>449</v>
      </c>
      <c r="C219" s="14" t="s">
        <v>6</v>
      </c>
      <c r="D219" s="231"/>
      <c r="E219" s="268"/>
      <c r="F219" s="215" t="str">
        <f t="shared" si="6"/>
        <v>N/A</v>
      </c>
      <c r="G219" s="6"/>
      <c r="AA219" s="262" t="str">
        <f t="shared" si="7"/>
        <v/>
      </c>
      <c r="AB219" s="262" t="str">
        <f>IF(LEN($AA219)=0,"N",IF(LEN($AA219)&gt;1,"Error -- Availability entered in an incorrect format",IF($AA219='Control Panel'!$F$36,$AA219,IF($AA219='Control Panel'!$F$37,$AA219,IF($AA219='Control Panel'!$F$38,$AA219,IF($AA219='Control Panel'!$F$39,$AA219,IF($AA219='Control Panel'!$F$40,$AA219,IF($AA219='Control Panel'!$F$41,$AA219,"Error -- Availability entered in an incorrect format"))))))))</f>
        <v>N</v>
      </c>
    </row>
    <row r="220" spans="1:28" s="15" customFormat="1" ht="30" x14ac:dyDescent="0.25">
      <c r="A220" s="7">
        <v>208</v>
      </c>
      <c r="B220" s="10" t="s">
        <v>450</v>
      </c>
      <c r="C220" s="14" t="s">
        <v>6</v>
      </c>
      <c r="D220" s="231"/>
      <c r="E220" s="268"/>
      <c r="F220" s="215" t="str">
        <f t="shared" si="6"/>
        <v>N/A</v>
      </c>
      <c r="G220" s="6"/>
      <c r="AA220" s="262" t="str">
        <f t="shared" si="7"/>
        <v/>
      </c>
      <c r="AB220" s="262" t="str">
        <f>IF(LEN($AA220)=0,"N",IF(LEN($AA220)&gt;1,"Error -- Availability entered in an incorrect format",IF($AA220='Control Panel'!$F$36,$AA220,IF($AA220='Control Panel'!$F$37,$AA220,IF($AA220='Control Panel'!$F$38,$AA220,IF($AA220='Control Panel'!$F$39,$AA220,IF($AA220='Control Panel'!$F$40,$AA220,IF($AA220='Control Panel'!$F$41,$AA220,"Error -- Availability entered in an incorrect format"))))))))</f>
        <v>N</v>
      </c>
    </row>
    <row r="221" spans="1:28" s="15" customFormat="1" ht="45" x14ac:dyDescent="0.25">
      <c r="A221" s="7">
        <v>209</v>
      </c>
      <c r="B221" s="10" t="s">
        <v>451</v>
      </c>
      <c r="C221" s="14" t="s">
        <v>6</v>
      </c>
      <c r="D221" s="231"/>
      <c r="E221" s="268"/>
      <c r="F221" s="215" t="str">
        <f t="shared" si="6"/>
        <v>N/A</v>
      </c>
      <c r="G221" s="6"/>
      <c r="AA221" s="262" t="str">
        <f t="shared" si="7"/>
        <v/>
      </c>
      <c r="AB221" s="262" t="str">
        <f>IF(LEN($AA221)=0,"N",IF(LEN($AA221)&gt;1,"Error -- Availability entered in an incorrect format",IF($AA221='Control Panel'!$F$36,$AA221,IF($AA221='Control Panel'!$F$37,$AA221,IF($AA221='Control Panel'!$F$38,$AA221,IF($AA221='Control Panel'!$F$39,$AA221,IF($AA221='Control Panel'!$F$40,$AA221,IF($AA221='Control Panel'!$F$41,$AA221,"Error -- Availability entered in an incorrect format"))))))))</f>
        <v>N</v>
      </c>
    </row>
    <row r="222" spans="1:28" s="15" customFormat="1" x14ac:dyDescent="0.25">
      <c r="A222" s="7">
        <v>210</v>
      </c>
      <c r="B222" s="10" t="s">
        <v>452</v>
      </c>
      <c r="C222" s="14" t="s">
        <v>6</v>
      </c>
      <c r="D222" s="231"/>
      <c r="E222" s="268"/>
      <c r="F222" s="215" t="str">
        <f t="shared" si="6"/>
        <v>N/A</v>
      </c>
      <c r="G222" s="6"/>
      <c r="AA222" s="262" t="str">
        <f t="shared" si="7"/>
        <v/>
      </c>
      <c r="AB222" s="262" t="str">
        <f>IF(LEN($AA222)=0,"N",IF(LEN($AA222)&gt;1,"Error -- Availability entered in an incorrect format",IF($AA222='Control Panel'!$F$36,$AA222,IF($AA222='Control Panel'!$F$37,$AA222,IF($AA222='Control Panel'!$F$38,$AA222,IF($AA222='Control Panel'!$F$39,$AA222,IF($AA222='Control Panel'!$F$40,$AA222,IF($AA222='Control Panel'!$F$41,$AA222,"Error -- Availability entered in an incorrect format"))))))))</f>
        <v>N</v>
      </c>
    </row>
    <row r="223" spans="1:28" s="15" customFormat="1" x14ac:dyDescent="0.25">
      <c r="A223" s="7">
        <v>211</v>
      </c>
      <c r="B223" s="266" t="s">
        <v>453</v>
      </c>
      <c r="C223" s="14"/>
      <c r="D223" s="231"/>
      <c r="E223" s="268"/>
      <c r="F223" s="215" t="str">
        <f t="shared" si="6"/>
        <v>N/A</v>
      </c>
      <c r="G223" s="6"/>
      <c r="AA223" s="262" t="str">
        <f t="shared" si="7"/>
        <v/>
      </c>
      <c r="AB223" s="262" t="str">
        <f>IF(LEN($AA223)=0,"N",IF(LEN($AA223)&gt;1,"Error -- Availability entered in an incorrect format",IF($AA223='Control Panel'!$F$36,$AA223,IF($AA223='Control Panel'!$F$37,$AA223,IF($AA223='Control Panel'!$F$38,$AA223,IF($AA223='Control Panel'!$F$39,$AA223,IF($AA223='Control Panel'!$F$40,$AA223,IF($AA223='Control Panel'!$F$41,$AA223,"Error -- Availability entered in an incorrect format"))))))))</f>
        <v>N</v>
      </c>
    </row>
    <row r="224" spans="1:28" s="15" customFormat="1" ht="30" x14ac:dyDescent="0.25">
      <c r="A224" s="7">
        <v>212</v>
      </c>
      <c r="B224" s="10" t="s">
        <v>454</v>
      </c>
      <c r="C224" s="14"/>
      <c r="D224" s="231"/>
      <c r="E224" s="268"/>
      <c r="F224" s="215" t="str">
        <f t="shared" si="6"/>
        <v>N/A</v>
      </c>
      <c r="G224" s="6"/>
      <c r="AA224" s="262" t="str">
        <f t="shared" si="7"/>
        <v/>
      </c>
      <c r="AB224" s="262" t="str">
        <f>IF(LEN($AA224)=0,"N",IF(LEN($AA224)&gt;1,"Error -- Availability entered in an incorrect format",IF($AA224='Control Panel'!$F$36,$AA224,IF($AA224='Control Panel'!$F$37,$AA224,IF($AA224='Control Panel'!$F$38,$AA224,IF($AA224='Control Panel'!$F$39,$AA224,IF($AA224='Control Panel'!$F$40,$AA224,IF($AA224='Control Panel'!$F$41,$AA224,"Error -- Availability entered in an incorrect format"))))))))</f>
        <v>N</v>
      </c>
    </row>
    <row r="225" spans="1:28" s="15" customFormat="1" ht="30" x14ac:dyDescent="0.25">
      <c r="A225" s="7">
        <v>213</v>
      </c>
      <c r="B225" s="10" t="s">
        <v>455</v>
      </c>
      <c r="C225" s="14" t="s">
        <v>7</v>
      </c>
      <c r="D225" s="231"/>
      <c r="E225" s="268"/>
      <c r="F225" s="215" t="str">
        <f t="shared" si="6"/>
        <v>N/A</v>
      </c>
      <c r="G225" s="6"/>
      <c r="AA225" s="262" t="str">
        <f t="shared" si="7"/>
        <v/>
      </c>
      <c r="AB225" s="262" t="str">
        <f>IF(LEN($AA225)=0,"N",IF(LEN($AA225)&gt;1,"Error -- Availability entered in an incorrect format",IF($AA225='Control Panel'!$F$36,$AA225,IF($AA225='Control Panel'!$F$37,$AA225,IF($AA225='Control Panel'!$F$38,$AA225,IF($AA225='Control Panel'!$F$39,$AA225,IF($AA225='Control Panel'!$F$40,$AA225,IF($AA225='Control Panel'!$F$41,$AA225,"Error -- Availability entered in an incorrect format"))))))))</f>
        <v>N</v>
      </c>
    </row>
    <row r="226" spans="1:28" s="15" customFormat="1" x14ac:dyDescent="0.25">
      <c r="A226" s="7">
        <v>214</v>
      </c>
      <c r="B226" s="264" t="s">
        <v>456</v>
      </c>
      <c r="C226" s="14" t="s">
        <v>5</v>
      </c>
      <c r="D226" s="231"/>
      <c r="E226" s="268"/>
      <c r="F226" s="215" t="str">
        <f t="shared" si="6"/>
        <v>N/A</v>
      </c>
      <c r="G226" s="6"/>
      <c r="AA226" s="262" t="str">
        <f t="shared" si="7"/>
        <v/>
      </c>
      <c r="AB226" s="262" t="str">
        <f>IF(LEN($AA226)=0,"N",IF(LEN($AA226)&gt;1,"Error -- Availability entered in an incorrect format",IF($AA226='Control Panel'!$F$36,$AA226,IF($AA226='Control Panel'!$F$37,$AA226,IF($AA226='Control Panel'!$F$38,$AA226,IF($AA226='Control Panel'!$F$39,$AA226,IF($AA226='Control Panel'!$F$40,$AA226,IF($AA226='Control Panel'!$F$41,$AA226,"Error -- Availability entered in an incorrect format"))))))))</f>
        <v>N</v>
      </c>
    </row>
    <row r="227" spans="1:28" s="15" customFormat="1" x14ac:dyDescent="0.25">
      <c r="A227" s="7">
        <v>215</v>
      </c>
      <c r="B227" s="264" t="s">
        <v>457</v>
      </c>
      <c r="C227" s="14" t="s">
        <v>5</v>
      </c>
      <c r="D227" s="231"/>
      <c r="E227" s="268"/>
      <c r="F227" s="215" t="str">
        <f t="shared" si="6"/>
        <v>N/A</v>
      </c>
      <c r="G227" s="6"/>
      <c r="AA227" s="262" t="str">
        <f t="shared" si="7"/>
        <v/>
      </c>
      <c r="AB227" s="262" t="str">
        <f>IF(LEN($AA227)=0,"N",IF(LEN($AA227)&gt;1,"Error -- Availability entered in an incorrect format",IF($AA227='Control Panel'!$F$36,$AA227,IF($AA227='Control Panel'!$F$37,$AA227,IF($AA227='Control Panel'!$F$38,$AA227,IF($AA227='Control Panel'!$F$39,$AA227,IF($AA227='Control Panel'!$F$40,$AA227,IF($AA227='Control Panel'!$F$41,$AA227,"Error -- Availability entered in an incorrect format"))))))))</f>
        <v>N</v>
      </c>
    </row>
    <row r="228" spans="1:28" s="15" customFormat="1" x14ac:dyDescent="0.25">
      <c r="A228" s="7">
        <v>216</v>
      </c>
      <c r="B228" s="264" t="s">
        <v>458</v>
      </c>
      <c r="C228" s="14" t="s">
        <v>5</v>
      </c>
      <c r="D228" s="231"/>
      <c r="E228" s="268"/>
      <c r="F228" s="215" t="str">
        <f t="shared" si="6"/>
        <v>N/A</v>
      </c>
      <c r="G228" s="6"/>
      <c r="AA228" s="262" t="str">
        <f t="shared" si="7"/>
        <v/>
      </c>
      <c r="AB228" s="262" t="str">
        <f>IF(LEN($AA228)=0,"N",IF(LEN($AA228)&gt;1,"Error -- Availability entered in an incorrect format",IF($AA228='Control Panel'!$F$36,$AA228,IF($AA228='Control Panel'!$F$37,$AA228,IF($AA228='Control Panel'!$F$38,$AA228,IF($AA228='Control Panel'!$F$39,$AA228,IF($AA228='Control Panel'!$F$40,$AA228,IF($AA228='Control Panel'!$F$41,$AA228,"Error -- Availability entered in an incorrect format"))))))))</f>
        <v>N</v>
      </c>
    </row>
    <row r="229" spans="1:28" s="15" customFormat="1" ht="30" x14ac:dyDescent="0.25">
      <c r="A229" s="7">
        <v>217</v>
      </c>
      <c r="B229" s="264" t="s">
        <v>459</v>
      </c>
      <c r="C229" s="14" t="s">
        <v>5</v>
      </c>
      <c r="D229" s="231"/>
      <c r="E229" s="268"/>
      <c r="F229" s="215" t="str">
        <f t="shared" si="6"/>
        <v>N/A</v>
      </c>
      <c r="G229" s="6"/>
      <c r="AA229" s="262" t="str">
        <f t="shared" si="7"/>
        <v/>
      </c>
      <c r="AB229" s="262" t="str">
        <f>IF(LEN($AA229)=0,"N",IF(LEN($AA229)&gt;1,"Error -- Availability entered in an incorrect format",IF($AA229='Control Panel'!$F$36,$AA229,IF($AA229='Control Panel'!$F$37,$AA229,IF($AA229='Control Panel'!$F$38,$AA229,IF($AA229='Control Panel'!$F$39,$AA229,IF($AA229='Control Panel'!$F$40,$AA229,IF($AA229='Control Panel'!$F$41,$AA229,"Error -- Availability entered in an incorrect format"))))))))</f>
        <v>N</v>
      </c>
    </row>
    <row r="230" spans="1:28" s="15" customFormat="1" ht="30" x14ac:dyDescent="0.25">
      <c r="A230" s="7">
        <v>218</v>
      </c>
      <c r="B230" s="10" t="s">
        <v>460</v>
      </c>
      <c r="C230" s="14" t="s">
        <v>5</v>
      </c>
      <c r="D230" s="231"/>
      <c r="E230" s="268"/>
      <c r="F230" s="215" t="str">
        <f t="shared" si="6"/>
        <v>N/A</v>
      </c>
      <c r="G230" s="6"/>
      <c r="AA230" s="262" t="str">
        <f t="shared" si="7"/>
        <v/>
      </c>
      <c r="AB230" s="262" t="str">
        <f>IF(LEN($AA230)=0,"N",IF(LEN($AA230)&gt;1,"Error -- Availability entered in an incorrect format",IF($AA230='Control Panel'!$F$36,$AA230,IF($AA230='Control Panel'!$F$37,$AA230,IF($AA230='Control Panel'!$F$38,$AA230,IF($AA230='Control Panel'!$F$39,$AA230,IF($AA230='Control Panel'!$F$40,$AA230,IF($AA230='Control Panel'!$F$41,$AA230,"Error -- Availability entered in an incorrect format"))))))))</f>
        <v>N</v>
      </c>
    </row>
    <row r="231" spans="1:28" s="15" customFormat="1" ht="30" x14ac:dyDescent="0.25">
      <c r="A231" s="7">
        <v>219</v>
      </c>
      <c r="B231" s="10" t="s">
        <v>461</v>
      </c>
      <c r="C231" s="14" t="s">
        <v>5</v>
      </c>
      <c r="D231" s="231"/>
      <c r="E231" s="268"/>
      <c r="F231" s="215" t="str">
        <f t="shared" si="6"/>
        <v>N/A</v>
      </c>
      <c r="G231" s="6"/>
      <c r="AA231" s="262" t="str">
        <f t="shared" si="7"/>
        <v/>
      </c>
      <c r="AB231" s="262" t="str">
        <f>IF(LEN($AA231)=0,"N",IF(LEN($AA231)&gt;1,"Error -- Availability entered in an incorrect format",IF($AA231='Control Panel'!$F$36,$AA231,IF($AA231='Control Panel'!$F$37,$AA231,IF($AA231='Control Panel'!$F$38,$AA231,IF($AA231='Control Panel'!$F$39,$AA231,IF($AA231='Control Panel'!$F$40,$AA231,IF($AA231='Control Panel'!$F$41,$AA231,"Error -- Availability entered in an incorrect format"))))))))</f>
        <v>N</v>
      </c>
    </row>
    <row r="232" spans="1:28" s="15" customFormat="1" ht="45" x14ac:dyDescent="0.25">
      <c r="A232" s="7">
        <v>220</v>
      </c>
      <c r="B232" s="10" t="s">
        <v>462</v>
      </c>
      <c r="C232" s="14" t="s">
        <v>5</v>
      </c>
      <c r="D232" s="231"/>
      <c r="E232" s="268"/>
      <c r="F232" s="215" t="str">
        <f t="shared" si="6"/>
        <v>N/A</v>
      </c>
      <c r="G232" s="6"/>
      <c r="AA232" s="262" t="str">
        <f t="shared" si="7"/>
        <v/>
      </c>
      <c r="AB232" s="262" t="str">
        <f>IF(LEN($AA232)=0,"N",IF(LEN($AA232)&gt;1,"Error -- Availability entered in an incorrect format",IF($AA232='Control Panel'!$F$36,$AA232,IF($AA232='Control Panel'!$F$37,$AA232,IF($AA232='Control Panel'!$F$38,$AA232,IF($AA232='Control Panel'!$F$39,$AA232,IF($AA232='Control Panel'!$F$40,$AA232,IF($AA232='Control Panel'!$F$41,$AA232,"Error -- Availability entered in an incorrect format"))))))))</f>
        <v>N</v>
      </c>
    </row>
    <row r="233" spans="1:28" s="15" customFormat="1" ht="45" x14ac:dyDescent="0.25">
      <c r="A233" s="7">
        <v>221</v>
      </c>
      <c r="B233" s="10" t="s">
        <v>463</v>
      </c>
      <c r="C233" s="14" t="s">
        <v>5</v>
      </c>
      <c r="D233" s="231"/>
      <c r="E233" s="268"/>
      <c r="F233" s="215" t="str">
        <f t="shared" si="6"/>
        <v>N/A</v>
      </c>
      <c r="G233" s="6"/>
      <c r="AA233" s="262" t="str">
        <f t="shared" si="7"/>
        <v/>
      </c>
      <c r="AB233" s="262" t="str">
        <f>IF(LEN($AA233)=0,"N",IF(LEN($AA233)&gt;1,"Error -- Availability entered in an incorrect format",IF($AA233='Control Panel'!$F$36,$AA233,IF($AA233='Control Panel'!$F$37,$AA233,IF($AA233='Control Panel'!$F$38,$AA233,IF($AA233='Control Panel'!$F$39,$AA233,IF($AA233='Control Panel'!$F$40,$AA233,IF($AA233='Control Panel'!$F$41,$AA233,"Error -- Availability entered in an incorrect format"))))))))</f>
        <v>N</v>
      </c>
    </row>
    <row r="234" spans="1:28" s="15" customFormat="1" ht="30" x14ac:dyDescent="0.25">
      <c r="A234" s="7">
        <v>222</v>
      </c>
      <c r="B234" s="10" t="s">
        <v>464</v>
      </c>
      <c r="C234" s="14" t="s">
        <v>5</v>
      </c>
      <c r="D234" s="231"/>
      <c r="E234" s="268"/>
      <c r="F234" s="215" t="str">
        <f t="shared" si="6"/>
        <v>N/A</v>
      </c>
      <c r="G234" s="6"/>
      <c r="AA234" s="262" t="str">
        <f t="shared" si="7"/>
        <v/>
      </c>
      <c r="AB234" s="262" t="str">
        <f>IF(LEN($AA234)=0,"N",IF(LEN($AA234)&gt;1,"Error -- Availability entered in an incorrect format",IF($AA234='Control Panel'!$F$36,$AA234,IF($AA234='Control Panel'!$F$37,$AA234,IF($AA234='Control Panel'!$F$38,$AA234,IF($AA234='Control Panel'!$F$39,$AA234,IF($AA234='Control Panel'!$F$40,$AA234,IF($AA234='Control Panel'!$F$41,$AA234,"Error -- Availability entered in an incorrect format"))))))))</f>
        <v>N</v>
      </c>
    </row>
    <row r="235" spans="1:28" s="15" customFormat="1" ht="30" x14ac:dyDescent="0.25">
      <c r="A235" s="7">
        <v>223</v>
      </c>
      <c r="B235" s="10" t="s">
        <v>465</v>
      </c>
      <c r="C235" s="14" t="s">
        <v>5</v>
      </c>
      <c r="D235" s="231"/>
      <c r="E235" s="268"/>
      <c r="F235" s="215" t="str">
        <f t="shared" si="6"/>
        <v>N/A</v>
      </c>
      <c r="G235" s="6"/>
      <c r="AA235" s="262" t="str">
        <f t="shared" si="7"/>
        <v/>
      </c>
      <c r="AB235" s="262" t="str">
        <f>IF(LEN($AA235)=0,"N",IF(LEN($AA235)&gt;1,"Error -- Availability entered in an incorrect format",IF($AA235='Control Panel'!$F$36,$AA235,IF($AA235='Control Panel'!$F$37,$AA235,IF($AA235='Control Panel'!$F$38,$AA235,IF($AA235='Control Panel'!$F$39,$AA235,IF($AA235='Control Panel'!$F$40,$AA235,IF($AA235='Control Panel'!$F$41,$AA235,"Error -- Availability entered in an incorrect format"))))))))</f>
        <v>N</v>
      </c>
    </row>
    <row r="236" spans="1:28" s="15" customFormat="1" ht="30" x14ac:dyDescent="0.25">
      <c r="A236" s="7">
        <v>224</v>
      </c>
      <c r="B236" s="10" t="s">
        <v>466</v>
      </c>
      <c r="C236" s="14" t="s">
        <v>5</v>
      </c>
      <c r="D236" s="231"/>
      <c r="E236" s="268"/>
      <c r="F236" s="215" t="str">
        <f t="shared" si="6"/>
        <v>N/A</v>
      </c>
      <c r="G236" s="6"/>
      <c r="AA236" s="262" t="str">
        <f t="shared" si="7"/>
        <v/>
      </c>
      <c r="AB236" s="262" t="str">
        <f>IF(LEN($AA236)=0,"N",IF(LEN($AA236)&gt;1,"Error -- Availability entered in an incorrect format",IF($AA236='Control Panel'!$F$36,$AA236,IF($AA236='Control Panel'!$F$37,$AA236,IF($AA236='Control Panel'!$F$38,$AA236,IF($AA236='Control Panel'!$F$39,$AA236,IF($AA236='Control Panel'!$F$40,$AA236,IF($AA236='Control Panel'!$F$41,$AA236,"Error -- Availability entered in an incorrect format"))))))))</f>
        <v>N</v>
      </c>
    </row>
    <row r="237" spans="1:28" s="15" customFormat="1" ht="30" x14ac:dyDescent="0.25">
      <c r="A237" s="7">
        <v>225</v>
      </c>
      <c r="B237" s="10" t="s">
        <v>467</v>
      </c>
      <c r="C237" s="14" t="s">
        <v>5</v>
      </c>
      <c r="D237" s="231"/>
      <c r="E237" s="268"/>
      <c r="F237" s="215" t="str">
        <f t="shared" si="6"/>
        <v>N/A</v>
      </c>
      <c r="G237" s="6"/>
      <c r="AA237" s="262" t="str">
        <f t="shared" si="7"/>
        <v/>
      </c>
      <c r="AB237" s="262" t="str">
        <f>IF(LEN($AA237)=0,"N",IF(LEN($AA237)&gt;1,"Error -- Availability entered in an incorrect format",IF($AA237='Control Panel'!$F$36,$AA237,IF($AA237='Control Panel'!$F$37,$AA237,IF($AA237='Control Panel'!$F$38,$AA237,IF($AA237='Control Panel'!$F$39,$AA237,IF($AA237='Control Panel'!$F$40,$AA237,IF($AA237='Control Panel'!$F$41,$AA237,"Error -- Availability entered in an incorrect format"))))))))</f>
        <v>N</v>
      </c>
    </row>
    <row r="238" spans="1:28" s="15" customFormat="1" x14ac:dyDescent="0.25">
      <c r="A238" s="7">
        <v>226</v>
      </c>
      <c r="B238" s="266" t="s">
        <v>116</v>
      </c>
      <c r="C238" s="14"/>
      <c r="D238" s="231"/>
      <c r="E238" s="268"/>
      <c r="F238" s="215" t="str">
        <f t="shared" si="6"/>
        <v>N/A</v>
      </c>
      <c r="G238" s="6"/>
      <c r="AA238" s="262" t="str">
        <f t="shared" si="7"/>
        <v/>
      </c>
      <c r="AB238" s="262" t="str">
        <f>IF(LEN($AA238)=0,"N",IF(LEN($AA238)&gt;1,"Error -- Availability entered in an incorrect format",IF($AA238='Control Panel'!$F$36,$AA238,IF($AA238='Control Panel'!$F$37,$AA238,IF($AA238='Control Panel'!$F$38,$AA238,IF($AA238='Control Panel'!$F$39,$AA238,IF($AA238='Control Panel'!$F$40,$AA238,IF($AA238='Control Panel'!$F$41,$AA238,"Error -- Availability entered in an incorrect format"))))))))</f>
        <v>N</v>
      </c>
    </row>
    <row r="239" spans="1:28" s="15" customFormat="1" ht="45" x14ac:dyDescent="0.25">
      <c r="A239" s="7">
        <v>227</v>
      </c>
      <c r="B239" s="10" t="s">
        <v>468</v>
      </c>
      <c r="C239" s="14" t="s">
        <v>5</v>
      </c>
      <c r="D239" s="231"/>
      <c r="E239" s="268"/>
      <c r="F239" s="215" t="str">
        <f t="shared" si="6"/>
        <v>N/A</v>
      </c>
      <c r="G239" s="6"/>
      <c r="AA239" s="262" t="str">
        <f t="shared" si="7"/>
        <v/>
      </c>
      <c r="AB239" s="262" t="str">
        <f>IF(LEN($AA239)=0,"N",IF(LEN($AA239)&gt;1,"Error -- Availability entered in an incorrect format",IF($AA239='Control Panel'!$F$36,$AA239,IF($AA239='Control Panel'!$F$37,$AA239,IF($AA239='Control Panel'!$F$38,$AA239,IF($AA239='Control Panel'!$F$39,$AA239,IF($AA239='Control Panel'!$F$40,$AA239,IF($AA239='Control Panel'!$F$41,$AA239,"Error -- Availability entered in an incorrect format"))))))))</f>
        <v>N</v>
      </c>
    </row>
    <row r="240" spans="1:28" s="15" customFormat="1" ht="45" x14ac:dyDescent="0.25">
      <c r="A240" s="7">
        <v>228</v>
      </c>
      <c r="B240" s="10" t="s">
        <v>469</v>
      </c>
      <c r="C240" s="14" t="s">
        <v>6</v>
      </c>
      <c r="D240" s="231"/>
      <c r="E240" s="268"/>
      <c r="F240" s="215" t="str">
        <f t="shared" si="6"/>
        <v>N/A</v>
      </c>
      <c r="G240" s="6"/>
      <c r="AA240" s="262" t="str">
        <f t="shared" si="7"/>
        <v/>
      </c>
      <c r="AB240" s="262" t="str">
        <f>IF(LEN($AA240)=0,"N",IF(LEN($AA240)&gt;1,"Error -- Availability entered in an incorrect format",IF($AA240='Control Panel'!$F$36,$AA240,IF($AA240='Control Panel'!$F$37,$AA240,IF($AA240='Control Panel'!$F$38,$AA240,IF($AA240='Control Panel'!$F$39,$AA240,IF($AA240='Control Panel'!$F$40,$AA240,IF($AA240='Control Panel'!$F$41,$AA240,"Error -- Availability entered in an incorrect format"))))))))</f>
        <v>N</v>
      </c>
    </row>
    <row r="241" spans="1:28" s="15" customFormat="1" ht="30" x14ac:dyDescent="0.25">
      <c r="A241" s="7">
        <v>229</v>
      </c>
      <c r="B241" s="10" t="s">
        <v>470</v>
      </c>
      <c r="C241" s="14" t="s">
        <v>5</v>
      </c>
      <c r="D241" s="231"/>
      <c r="E241" s="268"/>
      <c r="F241" s="215" t="str">
        <f t="shared" si="6"/>
        <v>N/A</v>
      </c>
      <c r="G241" s="6"/>
      <c r="AA241" s="262" t="str">
        <f t="shared" si="7"/>
        <v/>
      </c>
      <c r="AB241" s="262" t="str">
        <f>IF(LEN($AA241)=0,"N",IF(LEN($AA241)&gt;1,"Error -- Availability entered in an incorrect format",IF($AA241='Control Panel'!$F$36,$AA241,IF($AA241='Control Panel'!$F$37,$AA241,IF($AA241='Control Panel'!$F$38,$AA241,IF($AA241='Control Panel'!$F$39,$AA241,IF($AA241='Control Panel'!$F$40,$AA241,IF($AA241='Control Panel'!$F$41,$AA241,"Error -- Availability entered in an incorrect format"))))))))</f>
        <v>N</v>
      </c>
    </row>
    <row r="242" spans="1:28" s="15" customFormat="1" ht="45" x14ac:dyDescent="0.25">
      <c r="A242" s="7">
        <v>230</v>
      </c>
      <c r="B242" s="10" t="s">
        <v>471</v>
      </c>
      <c r="C242" s="14" t="s">
        <v>5</v>
      </c>
      <c r="D242" s="231"/>
      <c r="E242" s="268"/>
      <c r="F242" s="215" t="str">
        <f t="shared" si="6"/>
        <v>N/A</v>
      </c>
      <c r="G242" s="6"/>
      <c r="AA242" s="262" t="str">
        <f t="shared" si="7"/>
        <v/>
      </c>
      <c r="AB242" s="262" t="str">
        <f>IF(LEN($AA242)=0,"N",IF(LEN($AA242)&gt;1,"Error -- Availability entered in an incorrect format",IF($AA242='Control Panel'!$F$36,$AA242,IF($AA242='Control Panel'!$F$37,$AA242,IF($AA242='Control Panel'!$F$38,$AA242,IF($AA242='Control Panel'!$F$39,$AA242,IF($AA242='Control Panel'!$F$40,$AA242,IF($AA242='Control Panel'!$F$41,$AA242,"Error -- Availability entered in an incorrect format"))))))))</f>
        <v>N</v>
      </c>
    </row>
    <row r="243" spans="1:28" s="15" customFormat="1" ht="30" x14ac:dyDescent="0.25">
      <c r="A243" s="7">
        <v>231</v>
      </c>
      <c r="B243" s="10" t="s">
        <v>472</v>
      </c>
      <c r="C243" s="14" t="s">
        <v>5</v>
      </c>
      <c r="D243" s="231"/>
      <c r="E243" s="268"/>
      <c r="F243" s="215" t="str">
        <f t="shared" si="6"/>
        <v>N/A</v>
      </c>
      <c r="G243" s="6"/>
      <c r="AA243" s="262" t="str">
        <f t="shared" si="7"/>
        <v/>
      </c>
      <c r="AB243" s="262" t="str">
        <f>IF(LEN($AA243)=0,"N",IF(LEN($AA243)&gt;1,"Error -- Availability entered in an incorrect format",IF($AA243='Control Panel'!$F$36,$AA243,IF($AA243='Control Panel'!$F$37,$AA243,IF($AA243='Control Panel'!$F$38,$AA243,IF($AA243='Control Panel'!$F$39,$AA243,IF($AA243='Control Panel'!$F$40,$AA243,IF($AA243='Control Panel'!$F$41,$AA243,"Error -- Availability entered in an incorrect format"))))))))</f>
        <v>N</v>
      </c>
    </row>
    <row r="244" spans="1:28" s="15" customFormat="1" ht="45" x14ac:dyDescent="0.25">
      <c r="A244" s="7">
        <v>232</v>
      </c>
      <c r="B244" s="10" t="s">
        <v>473</v>
      </c>
      <c r="C244" s="14" t="s">
        <v>5</v>
      </c>
      <c r="D244" s="231"/>
      <c r="E244" s="268"/>
      <c r="F244" s="215" t="str">
        <f t="shared" si="6"/>
        <v>N/A</v>
      </c>
      <c r="G244" s="6"/>
      <c r="AA244" s="262" t="str">
        <f t="shared" si="7"/>
        <v/>
      </c>
      <c r="AB244" s="262" t="str">
        <f>IF(LEN($AA244)=0,"N",IF(LEN($AA244)&gt;1,"Error -- Availability entered in an incorrect format",IF($AA244='Control Panel'!$F$36,$AA244,IF($AA244='Control Panel'!$F$37,$AA244,IF($AA244='Control Panel'!$F$38,$AA244,IF($AA244='Control Panel'!$F$39,$AA244,IF($AA244='Control Panel'!$F$40,$AA244,IF($AA244='Control Panel'!$F$41,$AA244,"Error -- Availability entered in an incorrect format"))))))))</f>
        <v>N</v>
      </c>
    </row>
    <row r="245" spans="1:28" s="15" customFormat="1" x14ac:dyDescent="0.25">
      <c r="A245" s="7">
        <v>233</v>
      </c>
      <c r="B245" s="10" t="s">
        <v>474</v>
      </c>
      <c r="C245" s="14" t="s">
        <v>5</v>
      </c>
      <c r="D245" s="231"/>
      <c r="E245" s="268"/>
      <c r="F245" s="215" t="str">
        <f t="shared" si="6"/>
        <v>N/A</v>
      </c>
      <c r="G245" s="6"/>
      <c r="AA245" s="262" t="str">
        <f t="shared" si="7"/>
        <v/>
      </c>
      <c r="AB245" s="262" t="str">
        <f>IF(LEN($AA245)=0,"N",IF(LEN($AA245)&gt;1,"Error -- Availability entered in an incorrect format",IF($AA245='Control Panel'!$F$36,$AA245,IF($AA245='Control Panel'!$F$37,$AA245,IF($AA245='Control Panel'!$F$38,$AA245,IF($AA245='Control Panel'!$F$39,$AA245,IF($AA245='Control Panel'!$F$40,$AA245,IF($AA245='Control Panel'!$F$41,$AA245,"Error -- Availability entered in an incorrect format"))))))))</f>
        <v>N</v>
      </c>
    </row>
    <row r="246" spans="1:28" s="15" customFormat="1" ht="30" x14ac:dyDescent="0.25">
      <c r="A246" s="7">
        <v>234</v>
      </c>
      <c r="B246" s="10" t="s">
        <v>475</v>
      </c>
      <c r="C246" s="14" t="s">
        <v>5</v>
      </c>
      <c r="D246" s="231"/>
      <c r="E246" s="268"/>
      <c r="F246" s="215" t="str">
        <f t="shared" si="6"/>
        <v>N/A</v>
      </c>
      <c r="G246" s="6"/>
      <c r="AA246" s="262" t="str">
        <f t="shared" si="7"/>
        <v/>
      </c>
      <c r="AB246" s="262" t="str">
        <f>IF(LEN($AA246)=0,"N",IF(LEN($AA246)&gt;1,"Error -- Availability entered in an incorrect format",IF($AA246='Control Panel'!$F$36,$AA246,IF($AA246='Control Panel'!$F$37,$AA246,IF($AA246='Control Panel'!$F$38,$AA246,IF($AA246='Control Panel'!$F$39,$AA246,IF($AA246='Control Panel'!$F$40,$AA246,IF($AA246='Control Panel'!$F$41,$AA246,"Error -- Availability entered in an incorrect format"))))))))</f>
        <v>N</v>
      </c>
    </row>
    <row r="247" spans="1:28" s="15" customFormat="1" ht="30" x14ac:dyDescent="0.25">
      <c r="A247" s="7">
        <v>235</v>
      </c>
      <c r="B247" s="10" t="s">
        <v>476</v>
      </c>
      <c r="C247" s="14" t="s">
        <v>6</v>
      </c>
      <c r="D247" s="231"/>
      <c r="E247" s="268"/>
      <c r="F247" s="215" t="str">
        <f t="shared" si="6"/>
        <v>N/A</v>
      </c>
      <c r="G247" s="6"/>
      <c r="AA247" s="262" t="str">
        <f t="shared" si="7"/>
        <v/>
      </c>
      <c r="AB247" s="262" t="str">
        <f>IF(LEN($AA247)=0,"N",IF(LEN($AA247)&gt;1,"Error -- Availability entered in an incorrect format",IF($AA247='Control Panel'!$F$36,$AA247,IF($AA247='Control Panel'!$F$37,$AA247,IF($AA247='Control Panel'!$F$38,$AA247,IF($AA247='Control Panel'!$F$39,$AA247,IF($AA247='Control Panel'!$F$40,$AA247,IF($AA247='Control Panel'!$F$41,$AA247,"Error -- Availability entered in an incorrect format"))))))))</f>
        <v>N</v>
      </c>
    </row>
    <row r="248" spans="1:28" s="15" customFormat="1" x14ac:dyDescent="0.25">
      <c r="A248" s="7">
        <v>236</v>
      </c>
      <c r="B248" s="10" t="s">
        <v>477</v>
      </c>
      <c r="C248" s="14" t="s">
        <v>5</v>
      </c>
      <c r="D248" s="231"/>
      <c r="E248" s="268"/>
      <c r="F248" s="215" t="str">
        <f t="shared" si="6"/>
        <v>N/A</v>
      </c>
      <c r="G248" s="6"/>
      <c r="AA248" s="262" t="str">
        <f t="shared" si="7"/>
        <v/>
      </c>
      <c r="AB248" s="262" t="str">
        <f>IF(LEN($AA248)=0,"N",IF(LEN($AA248)&gt;1,"Error -- Availability entered in an incorrect format",IF($AA248='Control Panel'!$F$36,$AA248,IF($AA248='Control Panel'!$F$37,$AA248,IF($AA248='Control Panel'!$F$38,$AA248,IF($AA248='Control Panel'!$F$39,$AA248,IF($AA248='Control Panel'!$F$40,$AA248,IF($AA248='Control Panel'!$F$41,$AA248,"Error -- Availability entered in an incorrect format"))))))))</f>
        <v>N</v>
      </c>
    </row>
    <row r="249" spans="1:28" s="15" customFormat="1" ht="45" x14ac:dyDescent="0.25">
      <c r="A249" s="7">
        <v>237</v>
      </c>
      <c r="B249" s="10" t="s">
        <v>478</v>
      </c>
      <c r="C249" s="14" t="s">
        <v>6</v>
      </c>
      <c r="D249" s="231"/>
      <c r="E249" s="268"/>
      <c r="F249" s="215" t="str">
        <f t="shared" si="6"/>
        <v>N/A</v>
      </c>
      <c r="G249" s="6"/>
      <c r="AA249" s="262" t="str">
        <f t="shared" si="7"/>
        <v/>
      </c>
      <c r="AB249" s="262" t="str">
        <f>IF(LEN($AA249)=0,"N",IF(LEN($AA249)&gt;1,"Error -- Availability entered in an incorrect format",IF($AA249='Control Panel'!$F$36,$AA249,IF($AA249='Control Panel'!$F$37,$AA249,IF($AA249='Control Panel'!$F$38,$AA249,IF($AA249='Control Panel'!$F$39,$AA249,IF($AA249='Control Panel'!$F$40,$AA249,IF($AA249='Control Panel'!$F$41,$AA249,"Error -- Availability entered in an incorrect format"))))))))</f>
        <v>N</v>
      </c>
    </row>
    <row r="250" spans="1:28" s="15" customFormat="1" ht="30" x14ac:dyDescent="0.25">
      <c r="A250" s="7">
        <v>238</v>
      </c>
      <c r="B250" s="10" t="s">
        <v>479</v>
      </c>
      <c r="C250" s="14" t="s">
        <v>5</v>
      </c>
      <c r="D250" s="231"/>
      <c r="E250" s="268"/>
      <c r="F250" s="215" t="str">
        <f t="shared" si="6"/>
        <v>N/A</v>
      </c>
      <c r="G250" s="6"/>
      <c r="AA250" s="262" t="str">
        <f t="shared" si="7"/>
        <v/>
      </c>
      <c r="AB250" s="262" t="str">
        <f>IF(LEN($AA250)=0,"N",IF(LEN($AA250)&gt;1,"Error -- Availability entered in an incorrect format",IF($AA250='Control Panel'!$F$36,$AA250,IF($AA250='Control Panel'!$F$37,$AA250,IF($AA250='Control Panel'!$F$38,$AA250,IF($AA250='Control Panel'!$F$39,$AA250,IF($AA250='Control Panel'!$F$40,$AA250,IF($AA250='Control Panel'!$F$41,$AA250,"Error -- Availability entered in an incorrect format"))))))))</f>
        <v>N</v>
      </c>
    </row>
    <row r="251" spans="1:28" s="15" customFormat="1" ht="30" x14ac:dyDescent="0.25">
      <c r="A251" s="7">
        <v>239</v>
      </c>
      <c r="B251" s="10" t="s">
        <v>480</v>
      </c>
      <c r="C251" s="14" t="s">
        <v>5</v>
      </c>
      <c r="D251" s="231"/>
      <c r="E251" s="268"/>
      <c r="F251" s="215" t="str">
        <f t="shared" si="6"/>
        <v>N/A</v>
      </c>
      <c r="G251" s="6"/>
      <c r="AA251" s="262" t="str">
        <f t="shared" si="7"/>
        <v/>
      </c>
      <c r="AB251" s="262" t="str">
        <f>IF(LEN($AA251)=0,"N",IF(LEN($AA251)&gt;1,"Error -- Availability entered in an incorrect format",IF($AA251='Control Panel'!$F$36,$AA251,IF($AA251='Control Panel'!$F$37,$AA251,IF($AA251='Control Panel'!$F$38,$AA251,IF($AA251='Control Panel'!$F$39,$AA251,IF($AA251='Control Panel'!$F$40,$AA251,IF($AA251='Control Panel'!$F$41,$AA251,"Error -- Availability entered in an incorrect format"))))))))</f>
        <v>N</v>
      </c>
    </row>
    <row r="252" spans="1:28" s="15" customFormat="1" ht="60" x14ac:dyDescent="0.25">
      <c r="A252" s="7">
        <v>240</v>
      </c>
      <c r="B252" s="10" t="s">
        <v>481</v>
      </c>
      <c r="C252" s="14" t="s">
        <v>6</v>
      </c>
      <c r="D252" s="231"/>
      <c r="E252" s="268"/>
      <c r="F252" s="215" t="str">
        <f t="shared" si="6"/>
        <v>N/A</v>
      </c>
      <c r="G252" s="6"/>
      <c r="AA252" s="262" t="str">
        <f t="shared" si="7"/>
        <v/>
      </c>
      <c r="AB252" s="262" t="str">
        <f>IF(LEN($AA252)=0,"N",IF(LEN($AA252)&gt;1,"Error -- Availability entered in an incorrect format",IF($AA252='Control Panel'!$F$36,$AA252,IF($AA252='Control Panel'!$F$37,$AA252,IF($AA252='Control Panel'!$F$38,$AA252,IF($AA252='Control Panel'!$F$39,$AA252,IF($AA252='Control Panel'!$F$40,$AA252,IF($AA252='Control Panel'!$F$41,$AA252,"Error -- Availability entered in an incorrect format"))))))))</f>
        <v>N</v>
      </c>
    </row>
    <row r="253" spans="1:28" s="15" customFormat="1" ht="30" x14ac:dyDescent="0.25">
      <c r="A253" s="7">
        <v>241</v>
      </c>
      <c r="B253" s="10" t="s">
        <v>482</v>
      </c>
      <c r="C253" s="14" t="s">
        <v>6</v>
      </c>
      <c r="D253" s="231"/>
      <c r="E253" s="268"/>
      <c r="F253" s="215" t="str">
        <f t="shared" si="6"/>
        <v>N/A</v>
      </c>
      <c r="G253" s="6"/>
      <c r="AA253" s="262" t="str">
        <f t="shared" si="7"/>
        <v/>
      </c>
      <c r="AB253" s="262" t="str">
        <f>IF(LEN($AA253)=0,"N",IF(LEN($AA253)&gt;1,"Error -- Availability entered in an incorrect format",IF($AA253='Control Panel'!$F$36,$AA253,IF($AA253='Control Panel'!$F$37,$AA253,IF($AA253='Control Panel'!$F$38,$AA253,IF($AA253='Control Panel'!$F$39,$AA253,IF($AA253='Control Panel'!$F$40,$AA253,IF($AA253='Control Panel'!$F$41,$AA253,"Error -- Availability entered in an incorrect format"))))))))</f>
        <v>N</v>
      </c>
    </row>
    <row r="254" spans="1:28" s="15" customFormat="1" ht="30" x14ac:dyDescent="0.25">
      <c r="A254" s="7">
        <v>242</v>
      </c>
      <c r="B254" s="10" t="s">
        <v>483</v>
      </c>
      <c r="C254" s="14" t="s">
        <v>5</v>
      </c>
      <c r="D254" s="231"/>
      <c r="E254" s="268"/>
      <c r="F254" s="215" t="str">
        <f t="shared" si="6"/>
        <v>N/A</v>
      </c>
      <c r="G254" s="6"/>
      <c r="AA254" s="262" t="str">
        <f t="shared" si="7"/>
        <v/>
      </c>
      <c r="AB254" s="262" t="str">
        <f>IF(LEN($AA254)=0,"N",IF(LEN($AA254)&gt;1,"Error -- Availability entered in an incorrect format",IF($AA254='Control Panel'!$F$36,$AA254,IF($AA254='Control Panel'!$F$37,$AA254,IF($AA254='Control Panel'!$F$38,$AA254,IF($AA254='Control Panel'!$F$39,$AA254,IF($AA254='Control Panel'!$F$40,$AA254,IF($AA254='Control Panel'!$F$41,$AA254,"Error -- Availability entered in an incorrect format"))))))))</f>
        <v>N</v>
      </c>
    </row>
    <row r="255" spans="1:28" s="15" customFormat="1" x14ac:dyDescent="0.25">
      <c r="A255" s="7">
        <v>243</v>
      </c>
      <c r="B255" s="10" t="s">
        <v>484</v>
      </c>
      <c r="C255" s="14" t="s">
        <v>5</v>
      </c>
      <c r="D255" s="231"/>
      <c r="E255" s="268"/>
      <c r="F255" s="215" t="str">
        <f t="shared" si="6"/>
        <v>N/A</v>
      </c>
      <c r="G255" s="6"/>
      <c r="AA255" s="262" t="str">
        <f t="shared" si="7"/>
        <v/>
      </c>
      <c r="AB255" s="262" t="str">
        <f>IF(LEN($AA255)=0,"N",IF(LEN($AA255)&gt;1,"Error -- Availability entered in an incorrect format",IF($AA255='Control Panel'!$F$36,$AA255,IF($AA255='Control Panel'!$F$37,$AA255,IF($AA255='Control Panel'!$F$38,$AA255,IF($AA255='Control Panel'!$F$39,$AA255,IF($AA255='Control Panel'!$F$40,$AA255,IF($AA255='Control Panel'!$F$41,$AA255,"Error -- Availability entered in an incorrect format"))))))))</f>
        <v>N</v>
      </c>
    </row>
  </sheetData>
  <sheetProtection password="E125" sheet="1" objects="1" scenarios="1" formatCells="0" formatRows="0"/>
  <protectedRanges>
    <protectedRange sqref="D1:G1048576" name="Range1"/>
  </protectedRanges>
  <mergeCells count="12">
    <mergeCell ref="B2:G2"/>
    <mergeCell ref="A1:G1"/>
    <mergeCell ref="A11:G11"/>
    <mergeCell ref="A10:C10"/>
    <mergeCell ref="D10:G10"/>
    <mergeCell ref="B3:G3"/>
    <mergeCell ref="B4:G4"/>
    <mergeCell ref="B5:G5"/>
    <mergeCell ref="B6:G6"/>
    <mergeCell ref="B7:G7"/>
    <mergeCell ref="B8:G8"/>
    <mergeCell ref="A9:G9"/>
  </mergeCells>
  <conditionalFormatting sqref="A13:A255 C13:E255 G13:G255">
    <cfRule type="expression" dxfId="174" priority="5">
      <formula>$C13=""</formula>
    </cfRule>
  </conditionalFormatting>
  <conditionalFormatting sqref="B13:B255">
    <cfRule type="expression" dxfId="173" priority="4">
      <formula>$C13=""</formula>
    </cfRule>
  </conditionalFormatting>
  <conditionalFormatting sqref="F13:F255">
    <cfRule type="expression" dxfId="172" priority="3">
      <formula>$C13=""</formula>
    </cfRule>
  </conditionalFormatting>
  <conditionalFormatting sqref="A1:G1">
    <cfRule type="cellIs" dxfId="171" priority="1" operator="equal">
      <formula>"Replace this text with vendor name in the first module."</formula>
    </cfRule>
  </conditionalFormatting>
  <dataValidations count="1">
    <dataValidation type="decimal" allowBlank="1" showInputMessage="1" showErrorMessage="1" errorTitle="Invalid Response" error="Please enter number only and inlcude text in comments column." promptTitle="Cost" prompt="Please enter any related cost for specification compliance." sqref="E13:E255">
      <formula1>0</formula1>
      <formula2>1000000</formula2>
    </dataValidation>
  </dataValidations>
  <printOptions horizontalCentered="1"/>
  <pageMargins left="0.25" right="0.25" top="0.75" bottom="0.75" header="0.3" footer="0.3"/>
  <pageSetup scale="76" fitToHeight="0" orientation="landscape" r:id="rId1"/>
  <headerFooter>
    <oddHeader>&amp;C&amp;"Calibri,Bold"&amp;12City of Bend, OR - ERP System Solution Project RFP #IT14AA
&amp;"Calibri,Italic"&amp;A</oddHeader>
    <oddFooter>&amp;L&amp;"-,Bold"&amp;10&amp;U&amp;K01+019Priority&amp;"-,Regular"&amp;U
H - High | M - Medium | L - Low&amp;C&amp;10&amp;K01+019&amp;P of &amp;N&amp;R&amp;"-,Bold"&amp;10&amp;U&amp;K01+019Availability&amp;"-,Regular"&amp;U
Y - Yes | R - Reporting Tool | T - Third Party
M - Modification | F - Future | N - Not Available</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Button 1">
              <controlPr defaultSize="0" print="0" autoFill="0" autoPict="0" macro="[0]!FormatSpecs">
                <anchor moveWithCells="1" sizeWithCells="1">
                  <from>
                    <xdr:col>5</xdr:col>
                    <xdr:colOff>1600200</xdr:colOff>
                    <xdr:row>8</xdr:row>
                    <xdr:rowOff>171450</xdr:rowOff>
                  </from>
                  <to>
                    <xdr:col>5</xdr:col>
                    <xdr:colOff>1600200</xdr:colOff>
                    <xdr:row>14</xdr:row>
                    <xdr:rowOff>152400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00000000-0000-0000-0000-000000000000}">
            <xm:f>D10='Control Panel'!$I$25</xm:f>
            <x14:dxf>
              <font>
                <color rgb="FFFFFF00"/>
              </font>
              <fill>
                <patternFill>
                  <fgColor indexed="64"/>
                  <bgColor rgb="FFBF311A"/>
                </patternFill>
              </fill>
            </x14:dxf>
          </x14:cfRule>
          <xm:sqref>D10:G10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errorTitle="Invalid Response" error="Please enter appropriate availability response." promptTitle="Please enter availability:" prompt="_x000a_  Y - Yes_x000a_  R - Reporting_x000a_  T - Third Party_x000a_  M - Modification_x000a_  F - Future_x000a_  N - Not Available_x000a__x000a__x000a_*Paste values permitted.">
          <x14:formula1>
            <xm:f>'Control Panel'!$F$36:$F$41</xm:f>
          </x14:formula1>
          <xm:sqref>D13:D255</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AI12"/>
  <sheetViews>
    <sheetView showGridLines="0" showRowColHeaders="0" workbookViewId="0">
      <pane ySplit="12" topLeftCell="A13" activePane="bottomLeft" state="frozen"/>
      <selection activeCell="Y4" sqref="Y4"/>
      <selection pane="bottomLeft" activeCell="D10" sqref="D10:G10"/>
    </sheetView>
  </sheetViews>
  <sheetFormatPr defaultColWidth="0" defaultRowHeight="15" x14ac:dyDescent="0.25"/>
  <cols>
    <col min="1" max="1" width="8.7109375" style="218" customWidth="1"/>
    <col min="2" max="2" width="65.7109375" style="219" customWidth="1"/>
    <col min="3" max="3" width="12.7109375" style="220" customWidth="1"/>
    <col min="4" max="4" width="12.7109375" style="221" customWidth="1"/>
    <col min="5" max="5" width="12.7109375" style="220" customWidth="1"/>
    <col min="6" max="6" width="27.7109375" style="222" customWidth="1"/>
    <col min="7" max="7" width="35.7109375" style="219" customWidth="1"/>
    <col min="8" max="8" width="9.140625" style="2" customWidth="1"/>
    <col min="9" max="34" width="9.140625" style="2" hidden="1" customWidth="1"/>
    <col min="35" max="35" width="4.140625" style="2" hidden="1" customWidth="1"/>
    <col min="36" max="16384" width="9.140625" style="2" hidden="1"/>
  </cols>
  <sheetData>
    <row r="1" spans="1:35" ht="15" customHeight="1" x14ac:dyDescent="0.25">
      <c r="A1" s="548" t="str">
        <f>'Accounts Payable'!A1</f>
        <v>Replace this text with vendor name in the first module.</v>
      </c>
      <c r="B1" s="548"/>
      <c r="C1" s="548"/>
      <c r="D1" s="548"/>
      <c r="E1" s="548"/>
      <c r="F1" s="548"/>
      <c r="G1" s="548"/>
    </row>
    <row r="2" spans="1:35" x14ac:dyDescent="0.25">
      <c r="A2" s="210" t="s">
        <v>8</v>
      </c>
      <c r="B2" s="538" t="s">
        <v>193</v>
      </c>
      <c r="C2" s="538"/>
      <c r="D2" s="538"/>
      <c r="E2" s="538"/>
      <c r="F2" s="538"/>
      <c r="G2" s="538"/>
      <c r="AB2" s="2" t="s">
        <v>219</v>
      </c>
      <c r="AC2" s="2" t="e">
        <f>SUBTOTAL(3,#REF!)</f>
        <v>#REF!</v>
      </c>
    </row>
    <row r="3" spans="1:35" ht="45" customHeight="1" x14ac:dyDescent="0.25">
      <c r="A3" s="232" t="str">
        <f>'Control Panel'!F36</f>
        <v>Y</v>
      </c>
      <c r="B3" s="543" t="str">
        <f>'Control Panel'!H36</f>
        <v>Functionality is provided out of the box through the completion of a task associated with a routine configurable area that includes, but is not limited to, user-defined fields, delivered or configurable workflows, alerts or notifications, standard import/export, table driven setups and standard reports with no changes.  These configuration areas will not be affected by a future upgrade.  The proposed services include implementation and training on this functionality, unless specifically excluded in the Statement of Work, as part of the deployment of the solution.</v>
      </c>
      <c r="C3" s="543"/>
      <c r="D3" s="543"/>
      <c r="E3" s="543"/>
      <c r="F3" s="543"/>
      <c r="G3" s="543"/>
    </row>
    <row r="4" spans="1:35" x14ac:dyDescent="0.25">
      <c r="A4" s="233" t="str">
        <f>'Control Panel'!F37</f>
        <v>R</v>
      </c>
      <c r="B4" s="544" t="str">
        <f>'Control Panel'!H37</f>
        <v>Functionality is provided through reports generated using proposed Reporting Tools.</v>
      </c>
      <c r="C4" s="544"/>
      <c r="D4" s="544"/>
      <c r="E4" s="544"/>
      <c r="F4" s="544"/>
      <c r="G4" s="544"/>
    </row>
    <row r="5" spans="1:35" ht="30" customHeight="1" x14ac:dyDescent="0.25">
      <c r="A5" s="232" t="str">
        <f>'Control Panel'!F38</f>
        <v>T</v>
      </c>
      <c r="B5" s="543" t="str">
        <f>'Control Panel'!H38</f>
        <v>Functionality is provided by proposed third party functionality (i.e., third party is defined as a separate software vendor from the primary software vendor).  The pricing of all third party products that provide this functionality MUST be included in the cost proposal.</v>
      </c>
      <c r="C5" s="543"/>
      <c r="D5" s="543"/>
      <c r="E5" s="543"/>
      <c r="F5" s="543"/>
      <c r="G5" s="543"/>
    </row>
    <row r="6" spans="1:35" x14ac:dyDescent="0.25">
      <c r="A6" s="233" t="str">
        <f>'Control Panel'!F39</f>
        <v>M</v>
      </c>
      <c r="B6" s="544" t="str">
        <f>'Control Panel'!H39</f>
        <v>Functionality is provided through customization to the application, including creation of a new workflow or development of a custom interface, that may have an impact on future upgradability.</v>
      </c>
      <c r="C6" s="544"/>
      <c r="D6" s="544"/>
      <c r="E6" s="544"/>
      <c r="F6" s="544"/>
      <c r="G6" s="544"/>
    </row>
    <row r="7" spans="1:35" ht="16.5" customHeight="1" x14ac:dyDescent="0.25">
      <c r="A7" s="232" t="str">
        <f>'Control Panel'!F40</f>
        <v>F</v>
      </c>
      <c r="B7" s="543" t="str">
        <f>'Control Panel'!H40</f>
        <v>Functionality is provided through a future general availability (GA) release that is scheduled to occur within 1 year of the proposal response.</v>
      </c>
      <c r="C7" s="543"/>
      <c r="D7" s="543"/>
      <c r="E7" s="543"/>
      <c r="F7" s="543"/>
      <c r="G7" s="543"/>
    </row>
    <row r="8" spans="1:35" x14ac:dyDescent="0.25">
      <c r="A8" s="233" t="str">
        <f>'Control Panel'!F41</f>
        <v>N</v>
      </c>
      <c r="B8" s="544" t="str">
        <f>'Control Panel'!H41</f>
        <v>Functionality is not provided.</v>
      </c>
      <c r="C8" s="544"/>
      <c r="D8" s="544"/>
      <c r="E8" s="544"/>
      <c r="F8" s="544"/>
      <c r="G8" s="544"/>
    </row>
    <row r="9" spans="1:35" x14ac:dyDescent="0.25">
      <c r="A9" s="545" t="str">
        <f>'Control Panel'!I25</f>
        <v>Replace this text with the primary product name(s) which satisfy requirements.</v>
      </c>
      <c r="B9" s="546"/>
      <c r="C9" s="546"/>
      <c r="D9" s="546"/>
      <c r="E9" s="546"/>
      <c r="F9" s="546"/>
      <c r="G9" s="547"/>
    </row>
    <row r="10" spans="1:35" ht="15" customHeight="1" x14ac:dyDescent="0.25">
      <c r="A10" s="541" t="str">
        <f>'Control Panel'!F74&amp;" - "&amp;'Control Panel'!E74</f>
        <v>4.29 - Module 28</v>
      </c>
      <c r="B10" s="541"/>
      <c r="C10" s="541"/>
      <c r="D10" s="542" t="str">
        <f>A9</f>
        <v>Replace this text with the primary product name(s) which satisfy requirements.</v>
      </c>
      <c r="E10" s="542"/>
      <c r="F10" s="542"/>
      <c r="G10" s="542"/>
    </row>
    <row r="11" spans="1:35" x14ac:dyDescent="0.25">
      <c r="A11" s="540" t="s">
        <v>72</v>
      </c>
      <c r="B11" s="540"/>
      <c r="C11" s="540"/>
      <c r="D11" s="540"/>
      <c r="E11" s="540"/>
      <c r="F11" s="540"/>
      <c r="G11" s="540"/>
      <c r="AA11" s="2" t="s">
        <v>30</v>
      </c>
      <c r="AI11" s="3"/>
    </row>
    <row r="12" spans="1:35" ht="15" customHeight="1" x14ac:dyDescent="0.25">
      <c r="A12" s="17" t="str">
        <f>'Accounts Payable'!A12</f>
        <v>Number</v>
      </c>
      <c r="B12" s="18" t="str">
        <f>'Accounts Payable'!B12</f>
        <v>Application Requirements</v>
      </c>
      <c r="C12" s="19" t="str">
        <f>'Accounts Payable'!C12</f>
        <v>Priority</v>
      </c>
      <c r="D12" s="17" t="str">
        <f>'Accounts Payable'!D12</f>
        <v>Availability</v>
      </c>
      <c r="E12" s="19" t="str">
        <f>'Accounts Payable'!E12</f>
        <v>Cost</v>
      </c>
      <c r="F12" s="18" t="str">
        <f>'Accounts Payable'!F12</f>
        <v>Required Product(s)</v>
      </c>
      <c r="G12" s="18" t="str">
        <f>'Accounts Payable'!G12</f>
        <v>Comments</v>
      </c>
      <c r="AA12" s="4" t="s">
        <v>27</v>
      </c>
      <c r="AC12" s="5">
        <f>COUNTIF(AB:AB,"Error -- Availability entered in an incorrect format")</f>
        <v>0</v>
      </c>
    </row>
  </sheetData>
  <sheetProtection password="E125" sheet="1" objects="1" scenarios="1" formatCells="0" formatRows="0"/>
  <protectedRanges>
    <protectedRange sqref="D1:G1048576" name="Range1"/>
  </protectedRanges>
  <mergeCells count="12">
    <mergeCell ref="A11:G11"/>
    <mergeCell ref="A10:C10"/>
    <mergeCell ref="D10:G10"/>
    <mergeCell ref="A1:G1"/>
    <mergeCell ref="B2:G2"/>
    <mergeCell ref="B3:G3"/>
    <mergeCell ref="B4:G4"/>
    <mergeCell ref="B5:G5"/>
    <mergeCell ref="B6:G6"/>
    <mergeCell ref="B7:G7"/>
    <mergeCell ref="B8:G8"/>
    <mergeCell ref="A9:G9"/>
  </mergeCells>
  <conditionalFormatting sqref="A1:G1">
    <cfRule type="cellIs" dxfId="45" priority="1" operator="equal">
      <formula>"Replace this text with vendor name in the first module."</formula>
    </cfRule>
  </conditionalFormatting>
  <printOptions horizontalCentered="1"/>
  <pageMargins left="0.25" right="0.25" top="0.75" bottom="0.75" header="0.3" footer="0.3"/>
  <pageSetup scale="74" fitToHeight="0" orientation="landscape" r:id="rId1"/>
  <headerFooter>
    <oddHeader xml:space="preserve">&amp;C&amp;"-,Bold"Client Name - Project Name&amp;"-,Regular"
&amp;"-,Italic"&amp;A&amp;"-,Regular"
</oddHeader>
    <oddFooter>&amp;L&amp;"-,Bold"&amp;10&amp;U&amp;K01+019Priority&amp;"-,Regular"&amp;U
H - High | M - Medium | L - Low&amp;C&amp;10&amp;K01+019&amp;P of &amp;N&amp;R&amp;"-,Bold"&amp;10&amp;U&amp;K01+019Availability&amp;"-,Regular"&amp;U
Y - Yes | R - Reporting Tool | T - Third Party
M - Modification | F - Future | N - Not Available</oddFooter>
  </headerFooter>
  <extLst>
    <ext xmlns:x14="http://schemas.microsoft.com/office/spreadsheetml/2009/9/main" uri="{78C0D931-6437-407d-A8EE-F0AAD7539E65}">
      <x14:conditionalFormattings>
        <x14:conditionalFormatting xmlns:xm="http://schemas.microsoft.com/office/excel/2006/main">
          <x14:cfRule type="expression" priority="2" id="{5E75C41C-DD72-4CAD-9DA4-E439BE78EED8}">
            <xm:f>D10='Control Panel'!$I$25</xm:f>
            <x14:dxf>
              <font>
                <color rgb="FFFFFF00"/>
              </font>
              <fill>
                <patternFill>
                  <bgColor rgb="FFBF311A"/>
                </patternFill>
              </fill>
            </x14:dxf>
          </x14:cfRule>
          <xm:sqref>D10:G10</xm:sqref>
        </x14:conditionalFormatting>
      </x14:conditionalFormatting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AI12"/>
  <sheetViews>
    <sheetView showGridLines="0" showRowColHeaders="0" workbookViewId="0">
      <pane ySplit="12" topLeftCell="A13" activePane="bottomLeft" state="frozen"/>
      <selection activeCell="Y4" sqref="Y4"/>
      <selection pane="bottomLeft" activeCell="D10" sqref="D10:G10"/>
    </sheetView>
  </sheetViews>
  <sheetFormatPr defaultColWidth="0" defaultRowHeight="15" x14ac:dyDescent="0.25"/>
  <cols>
    <col min="1" max="1" width="8.7109375" style="218" customWidth="1"/>
    <col min="2" max="2" width="65.7109375" style="219" customWidth="1"/>
    <col min="3" max="3" width="12.7109375" style="220" customWidth="1"/>
    <col min="4" max="4" width="12.7109375" style="221" customWidth="1"/>
    <col min="5" max="5" width="12.7109375" style="220" customWidth="1"/>
    <col min="6" max="6" width="27.7109375" style="222" customWidth="1"/>
    <col min="7" max="7" width="35.7109375" style="219" customWidth="1"/>
    <col min="8" max="8" width="9.140625" style="2" customWidth="1"/>
    <col min="9" max="34" width="9.140625" style="2" hidden="1" customWidth="1"/>
    <col min="35" max="35" width="4.140625" style="2" hidden="1" customWidth="1"/>
    <col min="36" max="16384" width="9.140625" style="2" hidden="1"/>
  </cols>
  <sheetData>
    <row r="1" spans="1:35" ht="15" customHeight="1" x14ac:dyDescent="0.25">
      <c r="A1" s="548" t="str">
        <f>'Accounts Payable'!A1</f>
        <v>Replace this text with vendor name in the first module.</v>
      </c>
      <c r="B1" s="548"/>
      <c r="C1" s="548"/>
      <c r="D1" s="548"/>
      <c r="E1" s="548"/>
      <c r="F1" s="548"/>
      <c r="G1" s="548"/>
    </row>
    <row r="2" spans="1:35" x14ac:dyDescent="0.25">
      <c r="A2" s="210" t="s">
        <v>8</v>
      </c>
      <c r="B2" s="538" t="s">
        <v>193</v>
      </c>
      <c r="C2" s="538"/>
      <c r="D2" s="538"/>
      <c r="E2" s="538"/>
      <c r="F2" s="538"/>
      <c r="G2" s="538"/>
      <c r="AB2" s="2" t="s">
        <v>219</v>
      </c>
      <c r="AC2" s="2" t="e">
        <f>SUBTOTAL(3,#REF!)</f>
        <v>#REF!</v>
      </c>
    </row>
    <row r="3" spans="1:35" ht="45" customHeight="1" x14ac:dyDescent="0.25">
      <c r="A3" s="232" t="str">
        <f>'Control Panel'!F36</f>
        <v>Y</v>
      </c>
      <c r="B3" s="543" t="str">
        <f>'Control Panel'!H36</f>
        <v>Functionality is provided out of the box through the completion of a task associated with a routine configurable area that includes, but is not limited to, user-defined fields, delivered or configurable workflows, alerts or notifications, standard import/export, table driven setups and standard reports with no changes.  These configuration areas will not be affected by a future upgrade.  The proposed services include implementation and training on this functionality, unless specifically excluded in the Statement of Work, as part of the deployment of the solution.</v>
      </c>
      <c r="C3" s="543"/>
      <c r="D3" s="543"/>
      <c r="E3" s="543"/>
      <c r="F3" s="543"/>
      <c r="G3" s="543"/>
    </row>
    <row r="4" spans="1:35" x14ac:dyDescent="0.25">
      <c r="A4" s="233" t="str">
        <f>'Control Panel'!F37</f>
        <v>R</v>
      </c>
      <c r="B4" s="544" t="str">
        <f>'Control Panel'!H37</f>
        <v>Functionality is provided through reports generated using proposed Reporting Tools.</v>
      </c>
      <c r="C4" s="544"/>
      <c r="D4" s="544"/>
      <c r="E4" s="544"/>
      <c r="F4" s="544"/>
      <c r="G4" s="544"/>
    </row>
    <row r="5" spans="1:35" ht="30" customHeight="1" x14ac:dyDescent="0.25">
      <c r="A5" s="232" t="str">
        <f>'Control Panel'!F38</f>
        <v>T</v>
      </c>
      <c r="B5" s="543" t="str">
        <f>'Control Panel'!H38</f>
        <v>Functionality is provided by proposed third party functionality (i.e., third party is defined as a separate software vendor from the primary software vendor).  The pricing of all third party products that provide this functionality MUST be included in the cost proposal.</v>
      </c>
      <c r="C5" s="543"/>
      <c r="D5" s="543"/>
      <c r="E5" s="543"/>
      <c r="F5" s="543"/>
      <c r="G5" s="543"/>
    </row>
    <row r="6" spans="1:35" x14ac:dyDescent="0.25">
      <c r="A6" s="233" t="str">
        <f>'Control Panel'!F39</f>
        <v>M</v>
      </c>
      <c r="B6" s="544" t="str">
        <f>'Control Panel'!H39</f>
        <v>Functionality is provided through customization to the application, including creation of a new workflow or development of a custom interface, that may have an impact on future upgradability.</v>
      </c>
      <c r="C6" s="544"/>
      <c r="D6" s="544"/>
      <c r="E6" s="544"/>
      <c r="F6" s="544"/>
      <c r="G6" s="544"/>
    </row>
    <row r="7" spans="1:35" ht="16.5" customHeight="1" x14ac:dyDescent="0.25">
      <c r="A7" s="232" t="str">
        <f>'Control Panel'!F40</f>
        <v>F</v>
      </c>
      <c r="B7" s="543" t="str">
        <f>'Control Panel'!H40</f>
        <v>Functionality is provided through a future general availability (GA) release that is scheduled to occur within 1 year of the proposal response.</v>
      </c>
      <c r="C7" s="543"/>
      <c r="D7" s="543"/>
      <c r="E7" s="543"/>
      <c r="F7" s="543"/>
      <c r="G7" s="543"/>
    </row>
    <row r="8" spans="1:35" x14ac:dyDescent="0.25">
      <c r="A8" s="233" t="str">
        <f>'Control Panel'!F41</f>
        <v>N</v>
      </c>
      <c r="B8" s="544" t="str">
        <f>'Control Panel'!H41</f>
        <v>Functionality is not provided.</v>
      </c>
      <c r="C8" s="544"/>
      <c r="D8" s="544"/>
      <c r="E8" s="544"/>
      <c r="F8" s="544"/>
      <c r="G8" s="544"/>
    </row>
    <row r="9" spans="1:35" x14ac:dyDescent="0.25">
      <c r="A9" s="545" t="str">
        <f>'Control Panel'!I25</f>
        <v>Replace this text with the primary product name(s) which satisfy requirements.</v>
      </c>
      <c r="B9" s="546"/>
      <c r="C9" s="546"/>
      <c r="D9" s="546"/>
      <c r="E9" s="546"/>
      <c r="F9" s="546"/>
      <c r="G9" s="547"/>
    </row>
    <row r="10" spans="1:35" ht="15" customHeight="1" x14ac:dyDescent="0.25">
      <c r="A10" s="541" t="str">
        <f>'Control Panel'!F75&amp;" - "&amp;'Control Panel'!E75</f>
        <v>4.30 - Module 29</v>
      </c>
      <c r="B10" s="541"/>
      <c r="C10" s="541"/>
      <c r="D10" s="542" t="str">
        <f>A9</f>
        <v>Replace this text with the primary product name(s) which satisfy requirements.</v>
      </c>
      <c r="E10" s="542"/>
      <c r="F10" s="542"/>
      <c r="G10" s="542"/>
    </row>
    <row r="11" spans="1:35" x14ac:dyDescent="0.25">
      <c r="A11" s="540" t="s">
        <v>72</v>
      </c>
      <c r="B11" s="540"/>
      <c r="C11" s="540"/>
      <c r="D11" s="540"/>
      <c r="E11" s="540"/>
      <c r="F11" s="540"/>
      <c r="G11" s="540"/>
      <c r="AA11" s="2" t="s">
        <v>30</v>
      </c>
      <c r="AI11" s="3"/>
    </row>
    <row r="12" spans="1:35" ht="15" customHeight="1" x14ac:dyDescent="0.25">
      <c r="A12" s="17" t="str">
        <f>'Accounts Payable'!A12</f>
        <v>Number</v>
      </c>
      <c r="B12" s="18" t="str">
        <f>'Accounts Payable'!B12</f>
        <v>Application Requirements</v>
      </c>
      <c r="C12" s="19" t="str">
        <f>'Accounts Payable'!C12</f>
        <v>Priority</v>
      </c>
      <c r="D12" s="17" t="str">
        <f>'Accounts Payable'!D12</f>
        <v>Availability</v>
      </c>
      <c r="E12" s="19" t="str">
        <f>'Accounts Payable'!E12</f>
        <v>Cost</v>
      </c>
      <c r="F12" s="18" t="str">
        <f>'Accounts Payable'!F12</f>
        <v>Required Product(s)</v>
      </c>
      <c r="G12" s="18" t="str">
        <f>'Accounts Payable'!G12</f>
        <v>Comments</v>
      </c>
      <c r="AA12" s="4" t="s">
        <v>27</v>
      </c>
      <c r="AC12" s="5">
        <f>COUNTIF(AB:AB,"Error -- Availability entered in an incorrect format")</f>
        <v>0</v>
      </c>
    </row>
  </sheetData>
  <sheetProtection password="E125" sheet="1" objects="1" scenarios="1" formatCells="0" formatRows="0"/>
  <protectedRanges>
    <protectedRange sqref="D1:G1048576" name="Range1"/>
  </protectedRanges>
  <mergeCells count="12">
    <mergeCell ref="A11:G11"/>
    <mergeCell ref="A10:C10"/>
    <mergeCell ref="D10:G10"/>
    <mergeCell ref="A1:G1"/>
    <mergeCell ref="B2:G2"/>
    <mergeCell ref="B3:G3"/>
    <mergeCell ref="B4:G4"/>
    <mergeCell ref="B5:G5"/>
    <mergeCell ref="B6:G6"/>
    <mergeCell ref="B7:G7"/>
    <mergeCell ref="B8:G8"/>
    <mergeCell ref="A9:G9"/>
  </mergeCells>
  <conditionalFormatting sqref="A1:G1">
    <cfRule type="cellIs" dxfId="43" priority="1" operator="equal">
      <formula>"Replace this text with vendor name in the first module."</formula>
    </cfRule>
  </conditionalFormatting>
  <printOptions horizontalCentered="1"/>
  <pageMargins left="0.25" right="0.25" top="0.75" bottom="0.75" header="0.3" footer="0.3"/>
  <pageSetup scale="74" fitToHeight="0" orientation="landscape" r:id="rId1"/>
  <headerFooter>
    <oddHeader xml:space="preserve">&amp;C&amp;"-,Bold"Client Name - Project Name&amp;"-,Regular"
&amp;"-,Italic"&amp;A&amp;"-,Regular"
</oddHeader>
    <oddFooter>&amp;L&amp;"-,Bold"&amp;10&amp;U&amp;K01+019Priority&amp;"-,Regular"&amp;U
H - High | M - Medium | L - Low&amp;C&amp;10&amp;K01+019&amp;P of &amp;N&amp;R&amp;"-,Bold"&amp;10&amp;U&amp;K01+019Availability&amp;"-,Regular"&amp;U
Y - Yes | R - Reporting Tool | T - Third Party
M - Modification | F - Future | N - Not Available</oddFooter>
  </headerFooter>
  <extLst>
    <ext xmlns:x14="http://schemas.microsoft.com/office/spreadsheetml/2009/9/main" uri="{78C0D931-6437-407d-A8EE-F0AAD7539E65}">
      <x14:conditionalFormattings>
        <x14:conditionalFormatting xmlns:xm="http://schemas.microsoft.com/office/excel/2006/main">
          <x14:cfRule type="expression" priority="2" id="{04128B90-C763-44EE-A930-C9A191C3B6AF}">
            <xm:f>D10='Control Panel'!$I$25</xm:f>
            <x14:dxf>
              <font>
                <color rgb="FFFFFF00"/>
              </font>
              <fill>
                <patternFill>
                  <bgColor rgb="FFBF311A"/>
                </patternFill>
              </fill>
            </x14:dxf>
          </x14:cfRule>
          <xm:sqref>D10:G10</xm:sqref>
        </x14:conditionalFormatting>
      </x14:conditionalFormatting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AI12"/>
  <sheetViews>
    <sheetView showGridLines="0" showRowColHeaders="0" workbookViewId="0">
      <pane ySplit="12" topLeftCell="A13" activePane="bottomLeft" state="frozen"/>
      <selection activeCell="Y4" sqref="Y4"/>
      <selection pane="bottomLeft" activeCell="D10" sqref="D10:G10"/>
    </sheetView>
  </sheetViews>
  <sheetFormatPr defaultColWidth="0" defaultRowHeight="15" x14ac:dyDescent="0.25"/>
  <cols>
    <col min="1" max="1" width="8.7109375" style="218" customWidth="1"/>
    <col min="2" max="2" width="65.7109375" style="219" customWidth="1"/>
    <col min="3" max="3" width="12.7109375" style="220" customWidth="1"/>
    <col min="4" max="4" width="12.7109375" style="221" customWidth="1"/>
    <col min="5" max="5" width="12.7109375" style="220" customWidth="1"/>
    <col min="6" max="6" width="27.7109375" style="222" customWidth="1"/>
    <col min="7" max="7" width="35.7109375" style="219" customWidth="1"/>
    <col min="8" max="8" width="9.140625" style="2" customWidth="1"/>
    <col min="9" max="34" width="9.140625" style="2" hidden="1" customWidth="1"/>
    <col min="35" max="35" width="4.140625" style="2" hidden="1" customWidth="1"/>
    <col min="36" max="16384" width="9.140625" style="2" hidden="1"/>
  </cols>
  <sheetData>
    <row r="1" spans="1:35" ht="15" customHeight="1" x14ac:dyDescent="0.25">
      <c r="A1" s="548" t="str">
        <f>'Accounts Payable'!A1</f>
        <v>Replace this text with vendor name in the first module.</v>
      </c>
      <c r="B1" s="548"/>
      <c r="C1" s="548"/>
      <c r="D1" s="548"/>
      <c r="E1" s="548"/>
      <c r="F1" s="548"/>
      <c r="G1" s="548"/>
    </row>
    <row r="2" spans="1:35" x14ac:dyDescent="0.25">
      <c r="A2" s="210" t="s">
        <v>8</v>
      </c>
      <c r="B2" s="538" t="s">
        <v>193</v>
      </c>
      <c r="C2" s="538"/>
      <c r="D2" s="538"/>
      <c r="E2" s="538"/>
      <c r="F2" s="538"/>
      <c r="G2" s="538"/>
      <c r="AB2" s="2" t="s">
        <v>219</v>
      </c>
      <c r="AC2" s="2" t="e">
        <f>SUBTOTAL(3,#REF!)</f>
        <v>#REF!</v>
      </c>
    </row>
    <row r="3" spans="1:35" ht="45" customHeight="1" x14ac:dyDescent="0.25">
      <c r="A3" s="232" t="str">
        <f>'Control Panel'!F36</f>
        <v>Y</v>
      </c>
      <c r="B3" s="543" t="str">
        <f>'Control Panel'!H36</f>
        <v>Functionality is provided out of the box through the completion of a task associated with a routine configurable area that includes, but is not limited to, user-defined fields, delivered or configurable workflows, alerts or notifications, standard import/export, table driven setups and standard reports with no changes.  These configuration areas will not be affected by a future upgrade.  The proposed services include implementation and training on this functionality, unless specifically excluded in the Statement of Work, as part of the deployment of the solution.</v>
      </c>
      <c r="C3" s="543"/>
      <c r="D3" s="543"/>
      <c r="E3" s="543"/>
      <c r="F3" s="543"/>
      <c r="G3" s="543"/>
    </row>
    <row r="4" spans="1:35" x14ac:dyDescent="0.25">
      <c r="A4" s="233" t="str">
        <f>'Control Panel'!F37</f>
        <v>R</v>
      </c>
      <c r="B4" s="544" t="str">
        <f>'Control Panel'!H37</f>
        <v>Functionality is provided through reports generated using proposed Reporting Tools.</v>
      </c>
      <c r="C4" s="544"/>
      <c r="D4" s="544"/>
      <c r="E4" s="544"/>
      <c r="F4" s="544"/>
      <c r="G4" s="544"/>
    </row>
    <row r="5" spans="1:35" ht="30" customHeight="1" x14ac:dyDescent="0.25">
      <c r="A5" s="232" t="str">
        <f>'Control Panel'!F38</f>
        <v>T</v>
      </c>
      <c r="B5" s="543" t="str">
        <f>'Control Panel'!H38</f>
        <v>Functionality is provided by proposed third party functionality (i.e., third party is defined as a separate software vendor from the primary software vendor).  The pricing of all third party products that provide this functionality MUST be included in the cost proposal.</v>
      </c>
      <c r="C5" s="543"/>
      <c r="D5" s="543"/>
      <c r="E5" s="543"/>
      <c r="F5" s="543"/>
      <c r="G5" s="543"/>
    </row>
    <row r="6" spans="1:35" x14ac:dyDescent="0.25">
      <c r="A6" s="233" t="str">
        <f>'Control Panel'!F39</f>
        <v>M</v>
      </c>
      <c r="B6" s="544" t="str">
        <f>'Control Panel'!H39</f>
        <v>Functionality is provided through customization to the application, including creation of a new workflow or development of a custom interface, that may have an impact on future upgradability.</v>
      </c>
      <c r="C6" s="544"/>
      <c r="D6" s="544"/>
      <c r="E6" s="544"/>
      <c r="F6" s="544"/>
      <c r="G6" s="544"/>
    </row>
    <row r="7" spans="1:35" ht="16.5" customHeight="1" x14ac:dyDescent="0.25">
      <c r="A7" s="232" t="str">
        <f>'Control Panel'!F40</f>
        <v>F</v>
      </c>
      <c r="B7" s="543" t="str">
        <f>'Control Panel'!H40</f>
        <v>Functionality is provided through a future general availability (GA) release that is scheduled to occur within 1 year of the proposal response.</v>
      </c>
      <c r="C7" s="543"/>
      <c r="D7" s="543"/>
      <c r="E7" s="543"/>
      <c r="F7" s="543"/>
      <c r="G7" s="543"/>
    </row>
    <row r="8" spans="1:35" x14ac:dyDescent="0.25">
      <c r="A8" s="233" t="str">
        <f>'Control Panel'!F41</f>
        <v>N</v>
      </c>
      <c r="B8" s="544" t="str">
        <f>'Control Panel'!H41</f>
        <v>Functionality is not provided.</v>
      </c>
      <c r="C8" s="544"/>
      <c r="D8" s="544"/>
      <c r="E8" s="544"/>
      <c r="F8" s="544"/>
      <c r="G8" s="544"/>
    </row>
    <row r="9" spans="1:35" x14ac:dyDescent="0.25">
      <c r="A9" s="545" t="str">
        <f>'Control Panel'!I25</f>
        <v>Replace this text with the primary product name(s) which satisfy requirements.</v>
      </c>
      <c r="B9" s="546"/>
      <c r="C9" s="546"/>
      <c r="D9" s="546"/>
      <c r="E9" s="546"/>
      <c r="F9" s="546"/>
      <c r="G9" s="547"/>
    </row>
    <row r="10" spans="1:35" ht="15" customHeight="1" x14ac:dyDescent="0.25">
      <c r="A10" s="541" t="str">
        <f>'Control Panel'!F76&amp;" - "&amp;'Control Panel'!E76</f>
        <v>4.31 - Module 30</v>
      </c>
      <c r="B10" s="541"/>
      <c r="C10" s="541"/>
      <c r="D10" s="542" t="str">
        <f>A9</f>
        <v>Replace this text with the primary product name(s) which satisfy requirements.</v>
      </c>
      <c r="E10" s="542"/>
      <c r="F10" s="542"/>
      <c r="G10" s="542"/>
    </row>
    <row r="11" spans="1:35" x14ac:dyDescent="0.25">
      <c r="A11" s="540" t="s">
        <v>72</v>
      </c>
      <c r="B11" s="540"/>
      <c r="C11" s="540"/>
      <c r="D11" s="540"/>
      <c r="E11" s="540"/>
      <c r="F11" s="540"/>
      <c r="G11" s="540"/>
      <c r="AA11" s="2" t="s">
        <v>30</v>
      </c>
      <c r="AI11" s="3"/>
    </row>
    <row r="12" spans="1:35" ht="15" customHeight="1" x14ac:dyDescent="0.25">
      <c r="A12" s="17" t="str">
        <f>'Accounts Payable'!A12</f>
        <v>Number</v>
      </c>
      <c r="B12" s="18" t="str">
        <f>'Accounts Payable'!B12</f>
        <v>Application Requirements</v>
      </c>
      <c r="C12" s="19" t="str">
        <f>'Accounts Payable'!C12</f>
        <v>Priority</v>
      </c>
      <c r="D12" s="17" t="str">
        <f>'Accounts Payable'!D12</f>
        <v>Availability</v>
      </c>
      <c r="E12" s="19" t="str">
        <f>'Accounts Payable'!E12</f>
        <v>Cost</v>
      </c>
      <c r="F12" s="18" t="str">
        <f>'Accounts Payable'!F12</f>
        <v>Required Product(s)</v>
      </c>
      <c r="G12" s="18" t="str">
        <f>'Accounts Payable'!G12</f>
        <v>Comments</v>
      </c>
      <c r="AA12" s="4" t="s">
        <v>27</v>
      </c>
      <c r="AC12" s="5">
        <f>COUNTIF(AB:AB,"Error -- Availability entered in an incorrect format")</f>
        <v>0</v>
      </c>
    </row>
  </sheetData>
  <sheetProtection password="E125" sheet="1" objects="1" scenarios="1" formatCells="0" formatRows="0"/>
  <protectedRanges>
    <protectedRange sqref="D1:G1048576" name="Range1"/>
  </protectedRanges>
  <mergeCells count="12">
    <mergeCell ref="A11:G11"/>
    <mergeCell ref="A10:C10"/>
    <mergeCell ref="D10:G10"/>
    <mergeCell ref="A1:G1"/>
    <mergeCell ref="B2:G2"/>
    <mergeCell ref="B3:G3"/>
    <mergeCell ref="B4:G4"/>
    <mergeCell ref="B5:G5"/>
    <mergeCell ref="B6:G6"/>
    <mergeCell ref="B7:G7"/>
    <mergeCell ref="B8:G8"/>
    <mergeCell ref="A9:G9"/>
  </mergeCells>
  <conditionalFormatting sqref="A1:G1">
    <cfRule type="cellIs" dxfId="41" priority="1" operator="equal">
      <formula>"Replace this text with vendor name in the first module."</formula>
    </cfRule>
  </conditionalFormatting>
  <printOptions horizontalCentered="1"/>
  <pageMargins left="0.25" right="0.25" top="0.75" bottom="0.75" header="0.3" footer="0.3"/>
  <pageSetup scale="74" fitToHeight="0" orientation="landscape" r:id="rId1"/>
  <headerFooter>
    <oddHeader xml:space="preserve">&amp;C&amp;"-,Bold"Client Name - Project Name&amp;"-,Regular"
&amp;"-,Italic"&amp;A&amp;"-,Regular"
</oddHeader>
    <oddFooter>&amp;L&amp;"-,Bold"&amp;10&amp;U&amp;K01+019Priority&amp;"-,Regular"&amp;U
H - High | M - Medium | L - Low&amp;C&amp;10&amp;K01+019&amp;P of &amp;N&amp;R&amp;"-,Bold"&amp;10&amp;U&amp;K01+019Availability&amp;"-,Regular"&amp;U
Y - Yes | R - Reporting Tool | T - Third Party
M - Modification | F - Future | N - Not Available</oddFooter>
  </headerFooter>
  <extLst>
    <ext xmlns:x14="http://schemas.microsoft.com/office/spreadsheetml/2009/9/main" uri="{78C0D931-6437-407d-A8EE-F0AAD7539E65}">
      <x14:conditionalFormattings>
        <x14:conditionalFormatting xmlns:xm="http://schemas.microsoft.com/office/excel/2006/main">
          <x14:cfRule type="expression" priority="2" id="{676C22D3-EC21-44BC-B0E8-6CAD57A721EB}">
            <xm:f>D10='Control Panel'!$I$25</xm:f>
            <x14:dxf>
              <font>
                <color rgb="FFFFFF00"/>
              </font>
              <fill>
                <patternFill>
                  <bgColor rgb="FFBF311A"/>
                </patternFill>
              </fill>
            </x14:dxf>
          </x14:cfRule>
          <xm:sqref>D10:G10</xm:sqref>
        </x14:conditionalFormatting>
      </x14:conditionalFormatting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AI12"/>
  <sheetViews>
    <sheetView showGridLines="0" showRowColHeaders="0" workbookViewId="0">
      <pane ySplit="12" topLeftCell="A13" activePane="bottomLeft" state="frozen"/>
      <selection activeCell="Y4" sqref="Y4"/>
      <selection pane="bottomLeft" activeCell="D10" sqref="D10:G10"/>
    </sheetView>
  </sheetViews>
  <sheetFormatPr defaultColWidth="0" defaultRowHeight="15" x14ac:dyDescent="0.25"/>
  <cols>
    <col min="1" max="1" width="8.7109375" style="218" customWidth="1"/>
    <col min="2" max="2" width="65.7109375" style="219" customWidth="1"/>
    <col min="3" max="3" width="12.7109375" style="220" customWidth="1"/>
    <col min="4" max="4" width="12.7109375" style="221" customWidth="1"/>
    <col min="5" max="5" width="12.7109375" style="220" customWidth="1"/>
    <col min="6" max="6" width="27.7109375" style="222" customWidth="1"/>
    <col min="7" max="7" width="35.7109375" style="219" customWidth="1"/>
    <col min="8" max="8" width="9.140625" style="2" customWidth="1"/>
    <col min="9" max="34" width="9.140625" style="2" hidden="1" customWidth="1"/>
    <col min="35" max="35" width="4.140625" style="2" hidden="1" customWidth="1"/>
    <col min="36" max="16384" width="9.140625" style="2" hidden="1"/>
  </cols>
  <sheetData>
    <row r="1" spans="1:35" ht="15" customHeight="1" x14ac:dyDescent="0.25">
      <c r="A1" s="548" t="str">
        <f>'Accounts Payable'!A1</f>
        <v>Replace this text with vendor name in the first module.</v>
      </c>
      <c r="B1" s="548"/>
      <c r="C1" s="548"/>
      <c r="D1" s="548"/>
      <c r="E1" s="548"/>
      <c r="F1" s="548"/>
      <c r="G1" s="548"/>
    </row>
    <row r="2" spans="1:35" x14ac:dyDescent="0.25">
      <c r="A2" s="210" t="s">
        <v>8</v>
      </c>
      <c r="B2" s="538" t="s">
        <v>193</v>
      </c>
      <c r="C2" s="538"/>
      <c r="D2" s="538"/>
      <c r="E2" s="538"/>
      <c r="F2" s="538"/>
      <c r="G2" s="538"/>
      <c r="AB2" s="2" t="s">
        <v>219</v>
      </c>
      <c r="AC2" s="2" t="e">
        <f>SUBTOTAL(3,#REF!)</f>
        <v>#REF!</v>
      </c>
    </row>
    <row r="3" spans="1:35" ht="45" customHeight="1" x14ac:dyDescent="0.25">
      <c r="A3" s="232" t="str">
        <f>'Control Panel'!F36</f>
        <v>Y</v>
      </c>
      <c r="B3" s="543" t="str">
        <f>'Control Panel'!H36</f>
        <v>Functionality is provided out of the box through the completion of a task associated with a routine configurable area that includes, but is not limited to, user-defined fields, delivered or configurable workflows, alerts or notifications, standard import/export, table driven setups and standard reports with no changes.  These configuration areas will not be affected by a future upgrade.  The proposed services include implementation and training on this functionality, unless specifically excluded in the Statement of Work, as part of the deployment of the solution.</v>
      </c>
      <c r="C3" s="543"/>
      <c r="D3" s="543"/>
      <c r="E3" s="543"/>
      <c r="F3" s="543"/>
      <c r="G3" s="543"/>
    </row>
    <row r="4" spans="1:35" x14ac:dyDescent="0.25">
      <c r="A4" s="233" t="str">
        <f>'Control Panel'!F37</f>
        <v>R</v>
      </c>
      <c r="B4" s="544" t="str">
        <f>'Control Panel'!H37</f>
        <v>Functionality is provided through reports generated using proposed Reporting Tools.</v>
      </c>
      <c r="C4" s="544"/>
      <c r="D4" s="544"/>
      <c r="E4" s="544"/>
      <c r="F4" s="544"/>
      <c r="G4" s="544"/>
    </row>
    <row r="5" spans="1:35" ht="30" customHeight="1" x14ac:dyDescent="0.25">
      <c r="A5" s="232" t="str">
        <f>'Control Panel'!F38</f>
        <v>T</v>
      </c>
      <c r="B5" s="543" t="str">
        <f>'Control Panel'!H38</f>
        <v>Functionality is provided by proposed third party functionality (i.e., third party is defined as a separate software vendor from the primary software vendor).  The pricing of all third party products that provide this functionality MUST be included in the cost proposal.</v>
      </c>
      <c r="C5" s="543"/>
      <c r="D5" s="543"/>
      <c r="E5" s="543"/>
      <c r="F5" s="543"/>
      <c r="G5" s="543"/>
    </row>
    <row r="6" spans="1:35" x14ac:dyDescent="0.25">
      <c r="A6" s="233" t="str">
        <f>'Control Panel'!F39</f>
        <v>M</v>
      </c>
      <c r="B6" s="544" t="str">
        <f>'Control Panel'!H39</f>
        <v>Functionality is provided through customization to the application, including creation of a new workflow or development of a custom interface, that may have an impact on future upgradability.</v>
      </c>
      <c r="C6" s="544"/>
      <c r="D6" s="544"/>
      <c r="E6" s="544"/>
      <c r="F6" s="544"/>
      <c r="G6" s="544"/>
    </row>
    <row r="7" spans="1:35" ht="16.5" customHeight="1" x14ac:dyDescent="0.25">
      <c r="A7" s="232" t="str">
        <f>'Control Panel'!F40</f>
        <v>F</v>
      </c>
      <c r="B7" s="543" t="str">
        <f>'Control Panel'!H40</f>
        <v>Functionality is provided through a future general availability (GA) release that is scheduled to occur within 1 year of the proposal response.</v>
      </c>
      <c r="C7" s="543"/>
      <c r="D7" s="543"/>
      <c r="E7" s="543"/>
      <c r="F7" s="543"/>
      <c r="G7" s="543"/>
    </row>
    <row r="8" spans="1:35" x14ac:dyDescent="0.25">
      <c r="A8" s="233" t="str">
        <f>'Control Panel'!F41</f>
        <v>N</v>
      </c>
      <c r="B8" s="544" t="str">
        <f>'Control Panel'!H41</f>
        <v>Functionality is not provided.</v>
      </c>
      <c r="C8" s="544"/>
      <c r="D8" s="544"/>
      <c r="E8" s="544"/>
      <c r="F8" s="544"/>
      <c r="G8" s="544"/>
    </row>
    <row r="9" spans="1:35" x14ac:dyDescent="0.25">
      <c r="A9" s="545" t="str">
        <f>'Control Panel'!I25</f>
        <v>Replace this text with the primary product name(s) which satisfy requirements.</v>
      </c>
      <c r="B9" s="546"/>
      <c r="C9" s="546"/>
      <c r="D9" s="546"/>
      <c r="E9" s="546"/>
      <c r="F9" s="546"/>
      <c r="G9" s="547"/>
    </row>
    <row r="10" spans="1:35" ht="15" customHeight="1" x14ac:dyDescent="0.25">
      <c r="A10" s="541" t="str">
        <f>'Control Panel'!F77&amp;" - "&amp;'Control Panel'!E77</f>
        <v>4.32 - Module 31</v>
      </c>
      <c r="B10" s="541"/>
      <c r="C10" s="541"/>
      <c r="D10" s="542" t="str">
        <f>A9</f>
        <v>Replace this text with the primary product name(s) which satisfy requirements.</v>
      </c>
      <c r="E10" s="542"/>
      <c r="F10" s="542"/>
      <c r="G10" s="542"/>
    </row>
    <row r="11" spans="1:35" x14ac:dyDescent="0.25">
      <c r="A11" s="540" t="s">
        <v>72</v>
      </c>
      <c r="B11" s="540"/>
      <c r="C11" s="540"/>
      <c r="D11" s="540"/>
      <c r="E11" s="540"/>
      <c r="F11" s="540"/>
      <c r="G11" s="540"/>
      <c r="AA11" s="2" t="s">
        <v>30</v>
      </c>
      <c r="AI11" s="3"/>
    </row>
    <row r="12" spans="1:35" ht="15" customHeight="1" x14ac:dyDescent="0.25">
      <c r="A12" s="17" t="str">
        <f>'Accounts Payable'!A12</f>
        <v>Number</v>
      </c>
      <c r="B12" s="18" t="str">
        <f>'Accounts Payable'!B12</f>
        <v>Application Requirements</v>
      </c>
      <c r="C12" s="19" t="str">
        <f>'Accounts Payable'!C12</f>
        <v>Priority</v>
      </c>
      <c r="D12" s="17" t="str">
        <f>'Accounts Payable'!D12</f>
        <v>Availability</v>
      </c>
      <c r="E12" s="19" t="str">
        <f>'Accounts Payable'!E12</f>
        <v>Cost</v>
      </c>
      <c r="F12" s="18" t="str">
        <f>'Accounts Payable'!F12</f>
        <v>Required Product(s)</v>
      </c>
      <c r="G12" s="18" t="str">
        <f>'Accounts Payable'!G12</f>
        <v>Comments</v>
      </c>
      <c r="AA12" s="4" t="s">
        <v>27</v>
      </c>
      <c r="AC12" s="5">
        <f>COUNTIF(AB:AB,"Error -- Availability entered in an incorrect format")</f>
        <v>0</v>
      </c>
    </row>
  </sheetData>
  <sheetProtection password="E125" sheet="1" objects="1" scenarios="1" formatCells="0" formatRows="0"/>
  <protectedRanges>
    <protectedRange sqref="D1:G1048576" name="Range1"/>
  </protectedRanges>
  <mergeCells count="12">
    <mergeCell ref="A11:G11"/>
    <mergeCell ref="A10:C10"/>
    <mergeCell ref="D10:G10"/>
    <mergeCell ref="A1:G1"/>
    <mergeCell ref="B2:G2"/>
    <mergeCell ref="B3:G3"/>
    <mergeCell ref="B4:G4"/>
    <mergeCell ref="B5:G5"/>
    <mergeCell ref="B6:G6"/>
    <mergeCell ref="B7:G7"/>
    <mergeCell ref="B8:G8"/>
    <mergeCell ref="A9:G9"/>
  </mergeCells>
  <conditionalFormatting sqref="A1:G1">
    <cfRule type="cellIs" dxfId="39" priority="1" operator="equal">
      <formula>"Replace this text with vendor name in the first module."</formula>
    </cfRule>
  </conditionalFormatting>
  <printOptions horizontalCentered="1"/>
  <pageMargins left="0.25" right="0.25" top="0.75" bottom="0.75" header="0.3" footer="0.3"/>
  <pageSetup scale="74" fitToHeight="0" orientation="landscape" r:id="rId1"/>
  <headerFooter>
    <oddHeader xml:space="preserve">&amp;C&amp;"-,Bold"Client Name - Project Name&amp;"-,Regular"
&amp;"-,Italic"&amp;A&amp;"-,Regular"
</oddHeader>
    <oddFooter>&amp;L&amp;"-,Bold"&amp;10&amp;U&amp;K01+019Priority&amp;"-,Regular"&amp;U
H - High | M - Medium | L - Low&amp;C&amp;10&amp;K01+019&amp;P of &amp;N&amp;R&amp;"-,Bold"&amp;10&amp;U&amp;K01+019Availability&amp;"-,Regular"&amp;U
Y - Yes | R - Reporting Tool | T - Third Party
M - Modification | F - Future | N - Not Available</oddFooter>
  </headerFooter>
  <extLst>
    <ext xmlns:x14="http://schemas.microsoft.com/office/spreadsheetml/2009/9/main" uri="{78C0D931-6437-407d-A8EE-F0AAD7539E65}">
      <x14:conditionalFormattings>
        <x14:conditionalFormatting xmlns:xm="http://schemas.microsoft.com/office/excel/2006/main">
          <x14:cfRule type="expression" priority="2" id="{F869647E-4A78-4149-ACBA-6544A39498FC}">
            <xm:f>D10='Control Panel'!$I$25</xm:f>
            <x14:dxf>
              <font>
                <color rgb="FFFFFF00"/>
              </font>
              <fill>
                <patternFill>
                  <bgColor rgb="FFBF311A"/>
                </patternFill>
              </fill>
            </x14:dxf>
          </x14:cfRule>
          <xm:sqref>D10:G10</xm:sqref>
        </x14:conditionalFormatting>
      </x14:conditionalFormatting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AI12"/>
  <sheetViews>
    <sheetView showGridLines="0" showRowColHeaders="0" workbookViewId="0">
      <pane ySplit="12" topLeftCell="A13" activePane="bottomLeft" state="frozen"/>
      <selection activeCell="Y4" sqref="Y4"/>
      <selection pane="bottomLeft" activeCell="D10" sqref="D10:G10"/>
    </sheetView>
  </sheetViews>
  <sheetFormatPr defaultColWidth="0" defaultRowHeight="15" x14ac:dyDescent="0.25"/>
  <cols>
    <col min="1" max="1" width="8.7109375" style="218" customWidth="1"/>
    <col min="2" max="2" width="65.7109375" style="219" customWidth="1"/>
    <col min="3" max="3" width="12.7109375" style="220" customWidth="1"/>
    <col min="4" max="4" width="12.7109375" style="221" customWidth="1"/>
    <col min="5" max="5" width="12.7109375" style="220" customWidth="1"/>
    <col min="6" max="6" width="27.7109375" style="222" customWidth="1"/>
    <col min="7" max="7" width="35.7109375" style="219" customWidth="1"/>
    <col min="8" max="8" width="9.140625" style="2" customWidth="1"/>
    <col min="9" max="34" width="9.140625" style="2" hidden="1" customWidth="1"/>
    <col min="35" max="35" width="4.140625" style="2" hidden="1" customWidth="1"/>
    <col min="36" max="16384" width="9.140625" style="2" hidden="1"/>
  </cols>
  <sheetData>
    <row r="1" spans="1:35" ht="15" customHeight="1" x14ac:dyDescent="0.25">
      <c r="A1" s="548" t="str">
        <f>'Accounts Payable'!A1</f>
        <v>Replace this text with vendor name in the first module.</v>
      </c>
      <c r="B1" s="548"/>
      <c r="C1" s="548"/>
      <c r="D1" s="548"/>
      <c r="E1" s="548"/>
      <c r="F1" s="548"/>
      <c r="G1" s="548"/>
    </row>
    <row r="2" spans="1:35" x14ac:dyDescent="0.25">
      <c r="A2" s="210" t="s">
        <v>8</v>
      </c>
      <c r="B2" s="538" t="s">
        <v>193</v>
      </c>
      <c r="C2" s="538"/>
      <c r="D2" s="538"/>
      <c r="E2" s="538"/>
      <c r="F2" s="538"/>
      <c r="G2" s="538"/>
      <c r="AB2" s="2" t="s">
        <v>219</v>
      </c>
      <c r="AC2" s="2" t="e">
        <f>SUBTOTAL(3,#REF!)</f>
        <v>#REF!</v>
      </c>
    </row>
    <row r="3" spans="1:35" ht="45" customHeight="1" x14ac:dyDescent="0.25">
      <c r="A3" s="232" t="str">
        <f>'Control Panel'!F36</f>
        <v>Y</v>
      </c>
      <c r="B3" s="543" t="str">
        <f>'Control Panel'!H36</f>
        <v>Functionality is provided out of the box through the completion of a task associated with a routine configurable area that includes, but is not limited to, user-defined fields, delivered or configurable workflows, alerts or notifications, standard import/export, table driven setups and standard reports with no changes.  These configuration areas will not be affected by a future upgrade.  The proposed services include implementation and training on this functionality, unless specifically excluded in the Statement of Work, as part of the deployment of the solution.</v>
      </c>
      <c r="C3" s="543"/>
      <c r="D3" s="543"/>
      <c r="E3" s="543"/>
      <c r="F3" s="543"/>
      <c r="G3" s="543"/>
    </row>
    <row r="4" spans="1:35" x14ac:dyDescent="0.25">
      <c r="A4" s="233" t="str">
        <f>'Control Panel'!F37</f>
        <v>R</v>
      </c>
      <c r="B4" s="544" t="str">
        <f>'Control Panel'!H37</f>
        <v>Functionality is provided through reports generated using proposed Reporting Tools.</v>
      </c>
      <c r="C4" s="544"/>
      <c r="D4" s="544"/>
      <c r="E4" s="544"/>
      <c r="F4" s="544"/>
      <c r="G4" s="544"/>
    </row>
    <row r="5" spans="1:35" ht="30" customHeight="1" x14ac:dyDescent="0.25">
      <c r="A5" s="232" t="str">
        <f>'Control Panel'!F38</f>
        <v>T</v>
      </c>
      <c r="B5" s="543" t="str">
        <f>'Control Panel'!H38</f>
        <v>Functionality is provided by proposed third party functionality (i.e., third party is defined as a separate software vendor from the primary software vendor).  The pricing of all third party products that provide this functionality MUST be included in the cost proposal.</v>
      </c>
      <c r="C5" s="543"/>
      <c r="D5" s="543"/>
      <c r="E5" s="543"/>
      <c r="F5" s="543"/>
      <c r="G5" s="543"/>
    </row>
    <row r="6" spans="1:35" x14ac:dyDescent="0.25">
      <c r="A6" s="233" t="str">
        <f>'Control Panel'!F39</f>
        <v>M</v>
      </c>
      <c r="B6" s="544" t="str">
        <f>'Control Panel'!H39</f>
        <v>Functionality is provided through customization to the application, including creation of a new workflow or development of a custom interface, that may have an impact on future upgradability.</v>
      </c>
      <c r="C6" s="544"/>
      <c r="D6" s="544"/>
      <c r="E6" s="544"/>
      <c r="F6" s="544"/>
      <c r="G6" s="544"/>
    </row>
    <row r="7" spans="1:35" ht="16.5" customHeight="1" x14ac:dyDescent="0.25">
      <c r="A7" s="232" t="str">
        <f>'Control Panel'!F40</f>
        <v>F</v>
      </c>
      <c r="B7" s="543" t="str">
        <f>'Control Panel'!H40</f>
        <v>Functionality is provided through a future general availability (GA) release that is scheduled to occur within 1 year of the proposal response.</v>
      </c>
      <c r="C7" s="543"/>
      <c r="D7" s="543"/>
      <c r="E7" s="543"/>
      <c r="F7" s="543"/>
      <c r="G7" s="543"/>
    </row>
    <row r="8" spans="1:35" x14ac:dyDescent="0.25">
      <c r="A8" s="233" t="str">
        <f>'Control Panel'!F41</f>
        <v>N</v>
      </c>
      <c r="B8" s="544" t="str">
        <f>'Control Panel'!H41</f>
        <v>Functionality is not provided.</v>
      </c>
      <c r="C8" s="544"/>
      <c r="D8" s="544"/>
      <c r="E8" s="544"/>
      <c r="F8" s="544"/>
      <c r="G8" s="544"/>
    </row>
    <row r="9" spans="1:35" x14ac:dyDescent="0.25">
      <c r="A9" s="545" t="str">
        <f>'Control Panel'!I25</f>
        <v>Replace this text with the primary product name(s) which satisfy requirements.</v>
      </c>
      <c r="B9" s="546"/>
      <c r="C9" s="546"/>
      <c r="D9" s="546"/>
      <c r="E9" s="546"/>
      <c r="F9" s="546"/>
      <c r="G9" s="547"/>
    </row>
    <row r="10" spans="1:35" ht="15" customHeight="1" x14ac:dyDescent="0.25">
      <c r="A10" s="541" t="str">
        <f>'Control Panel'!F78&amp;" - "&amp;'Control Panel'!E78</f>
        <v>4.33 - Module 32</v>
      </c>
      <c r="B10" s="541"/>
      <c r="C10" s="541"/>
      <c r="D10" s="542" t="str">
        <f>A9</f>
        <v>Replace this text with the primary product name(s) which satisfy requirements.</v>
      </c>
      <c r="E10" s="542"/>
      <c r="F10" s="542"/>
      <c r="G10" s="542"/>
    </row>
    <row r="11" spans="1:35" x14ac:dyDescent="0.25">
      <c r="A11" s="540" t="s">
        <v>72</v>
      </c>
      <c r="B11" s="540"/>
      <c r="C11" s="540"/>
      <c r="D11" s="540"/>
      <c r="E11" s="540"/>
      <c r="F11" s="540"/>
      <c r="G11" s="540"/>
      <c r="AA11" s="2" t="s">
        <v>30</v>
      </c>
      <c r="AI11" s="3"/>
    </row>
    <row r="12" spans="1:35" ht="15" customHeight="1" x14ac:dyDescent="0.25">
      <c r="A12" s="17" t="str">
        <f>'Accounts Payable'!A12</f>
        <v>Number</v>
      </c>
      <c r="B12" s="18" t="str">
        <f>'Accounts Payable'!B12</f>
        <v>Application Requirements</v>
      </c>
      <c r="C12" s="19" t="str">
        <f>'Accounts Payable'!C12</f>
        <v>Priority</v>
      </c>
      <c r="D12" s="17" t="str">
        <f>'Accounts Payable'!D12</f>
        <v>Availability</v>
      </c>
      <c r="E12" s="19" t="str">
        <f>'Accounts Payable'!E12</f>
        <v>Cost</v>
      </c>
      <c r="F12" s="18" t="str">
        <f>'Accounts Payable'!F12</f>
        <v>Required Product(s)</v>
      </c>
      <c r="G12" s="18" t="str">
        <f>'Accounts Payable'!G12</f>
        <v>Comments</v>
      </c>
      <c r="AA12" s="4" t="s">
        <v>27</v>
      </c>
      <c r="AC12" s="5">
        <f>COUNTIF(AB:AB,"Error -- Availability entered in an incorrect format")</f>
        <v>0</v>
      </c>
    </row>
  </sheetData>
  <sheetProtection password="E125" sheet="1" objects="1" scenarios="1" formatCells="0" formatRows="0"/>
  <protectedRanges>
    <protectedRange sqref="D1:G1048576" name="Range1"/>
  </protectedRanges>
  <mergeCells count="12">
    <mergeCell ref="A11:G11"/>
    <mergeCell ref="A10:C10"/>
    <mergeCell ref="D10:G10"/>
    <mergeCell ref="A1:G1"/>
    <mergeCell ref="B2:G2"/>
    <mergeCell ref="B3:G3"/>
    <mergeCell ref="B4:G4"/>
    <mergeCell ref="B5:G5"/>
    <mergeCell ref="B6:G6"/>
    <mergeCell ref="B7:G7"/>
    <mergeCell ref="B8:G8"/>
    <mergeCell ref="A9:G9"/>
  </mergeCells>
  <conditionalFormatting sqref="A1:G1">
    <cfRule type="cellIs" dxfId="37" priority="1" operator="equal">
      <formula>"Replace this text with vendor name in the first module."</formula>
    </cfRule>
  </conditionalFormatting>
  <printOptions horizontalCentered="1"/>
  <pageMargins left="0.25" right="0.25" top="0.75" bottom="0.75" header="0.3" footer="0.3"/>
  <pageSetup scale="74" fitToHeight="0" orientation="landscape" r:id="rId1"/>
  <headerFooter>
    <oddHeader xml:space="preserve">&amp;C&amp;"-,Bold"Client Name - Project Name&amp;"-,Regular"
&amp;"-,Italic"&amp;A&amp;"-,Regular"
</oddHeader>
    <oddFooter>&amp;L&amp;"-,Bold"&amp;10&amp;U&amp;K01+019Priority&amp;"-,Regular"&amp;U
H - High | M - Medium | L - Low&amp;C&amp;10&amp;K01+019&amp;P of &amp;N&amp;R&amp;"-,Bold"&amp;10&amp;U&amp;K01+019Availability&amp;"-,Regular"&amp;U
Y - Yes | R - Reporting Tool | T - Third Party
M - Modification | F - Future | N - Not Available</oddFooter>
  </headerFooter>
  <extLst>
    <ext xmlns:x14="http://schemas.microsoft.com/office/spreadsheetml/2009/9/main" uri="{78C0D931-6437-407d-A8EE-F0AAD7539E65}">
      <x14:conditionalFormattings>
        <x14:conditionalFormatting xmlns:xm="http://schemas.microsoft.com/office/excel/2006/main">
          <x14:cfRule type="expression" priority="2" id="{4E7B2375-47D7-447E-9239-3B3B70B7141F}">
            <xm:f>D10='Control Panel'!$I$25</xm:f>
            <x14:dxf>
              <font>
                <color rgb="FFFFFF00"/>
              </font>
              <fill>
                <patternFill>
                  <bgColor rgb="FFBF311A"/>
                </patternFill>
              </fill>
            </x14:dxf>
          </x14:cfRule>
          <xm:sqref>D10:G10</xm:sqref>
        </x14:conditionalFormatting>
      </x14:conditionalFormatting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AI12"/>
  <sheetViews>
    <sheetView showGridLines="0" showRowColHeaders="0" workbookViewId="0">
      <pane ySplit="12" topLeftCell="A13" activePane="bottomLeft" state="frozen"/>
      <selection activeCell="Y4" sqref="Y4"/>
      <selection pane="bottomLeft" activeCell="D10" sqref="D10:G10"/>
    </sheetView>
  </sheetViews>
  <sheetFormatPr defaultColWidth="0" defaultRowHeight="15" x14ac:dyDescent="0.25"/>
  <cols>
    <col min="1" max="1" width="8.7109375" style="218" customWidth="1"/>
    <col min="2" max="2" width="65.7109375" style="219" customWidth="1"/>
    <col min="3" max="3" width="12.7109375" style="220" customWidth="1"/>
    <col min="4" max="4" width="12.7109375" style="221" customWidth="1"/>
    <col min="5" max="5" width="12.7109375" style="220" customWidth="1"/>
    <col min="6" max="6" width="27.7109375" style="222" customWidth="1"/>
    <col min="7" max="7" width="35.7109375" style="219" customWidth="1"/>
    <col min="8" max="8" width="9.140625" style="2" customWidth="1"/>
    <col min="9" max="34" width="9.140625" style="2" hidden="1" customWidth="1"/>
    <col min="35" max="35" width="4.140625" style="2" hidden="1" customWidth="1"/>
    <col min="36" max="16384" width="9.140625" style="2" hidden="1"/>
  </cols>
  <sheetData>
    <row r="1" spans="1:35" ht="15" customHeight="1" x14ac:dyDescent="0.25">
      <c r="A1" s="548" t="str">
        <f>'Accounts Payable'!A1</f>
        <v>Replace this text with vendor name in the first module.</v>
      </c>
      <c r="B1" s="548"/>
      <c r="C1" s="548"/>
      <c r="D1" s="548"/>
      <c r="E1" s="548"/>
      <c r="F1" s="548"/>
      <c r="G1" s="548"/>
    </row>
    <row r="2" spans="1:35" x14ac:dyDescent="0.25">
      <c r="A2" s="210" t="s">
        <v>8</v>
      </c>
      <c r="B2" s="538" t="s">
        <v>193</v>
      </c>
      <c r="C2" s="538"/>
      <c r="D2" s="538"/>
      <c r="E2" s="538"/>
      <c r="F2" s="538"/>
      <c r="G2" s="538"/>
      <c r="AB2" s="2" t="s">
        <v>219</v>
      </c>
      <c r="AC2" s="2" t="e">
        <f>SUBTOTAL(3,#REF!)</f>
        <v>#REF!</v>
      </c>
    </row>
    <row r="3" spans="1:35" ht="45" customHeight="1" x14ac:dyDescent="0.25">
      <c r="A3" s="232" t="str">
        <f>'Control Panel'!F36</f>
        <v>Y</v>
      </c>
      <c r="B3" s="543" t="str">
        <f>'Control Panel'!H36</f>
        <v>Functionality is provided out of the box through the completion of a task associated with a routine configurable area that includes, but is not limited to, user-defined fields, delivered or configurable workflows, alerts or notifications, standard import/export, table driven setups and standard reports with no changes.  These configuration areas will not be affected by a future upgrade.  The proposed services include implementation and training on this functionality, unless specifically excluded in the Statement of Work, as part of the deployment of the solution.</v>
      </c>
      <c r="C3" s="543"/>
      <c r="D3" s="543"/>
      <c r="E3" s="543"/>
      <c r="F3" s="543"/>
      <c r="G3" s="543"/>
    </row>
    <row r="4" spans="1:35" x14ac:dyDescent="0.25">
      <c r="A4" s="233" t="str">
        <f>'Control Panel'!F37</f>
        <v>R</v>
      </c>
      <c r="B4" s="544" t="str">
        <f>'Control Panel'!H37</f>
        <v>Functionality is provided through reports generated using proposed Reporting Tools.</v>
      </c>
      <c r="C4" s="544"/>
      <c r="D4" s="544"/>
      <c r="E4" s="544"/>
      <c r="F4" s="544"/>
      <c r="G4" s="544"/>
    </row>
    <row r="5" spans="1:35" ht="30" customHeight="1" x14ac:dyDescent="0.25">
      <c r="A5" s="232" t="str">
        <f>'Control Panel'!F38</f>
        <v>T</v>
      </c>
      <c r="B5" s="543" t="str">
        <f>'Control Panel'!H38</f>
        <v>Functionality is provided by proposed third party functionality (i.e., third party is defined as a separate software vendor from the primary software vendor).  The pricing of all third party products that provide this functionality MUST be included in the cost proposal.</v>
      </c>
      <c r="C5" s="543"/>
      <c r="D5" s="543"/>
      <c r="E5" s="543"/>
      <c r="F5" s="543"/>
      <c r="G5" s="543"/>
    </row>
    <row r="6" spans="1:35" x14ac:dyDescent="0.25">
      <c r="A6" s="233" t="str">
        <f>'Control Panel'!F39</f>
        <v>M</v>
      </c>
      <c r="B6" s="544" t="str">
        <f>'Control Panel'!H39</f>
        <v>Functionality is provided through customization to the application, including creation of a new workflow or development of a custom interface, that may have an impact on future upgradability.</v>
      </c>
      <c r="C6" s="544"/>
      <c r="D6" s="544"/>
      <c r="E6" s="544"/>
      <c r="F6" s="544"/>
      <c r="G6" s="544"/>
    </row>
    <row r="7" spans="1:35" ht="16.5" customHeight="1" x14ac:dyDescent="0.25">
      <c r="A7" s="232" t="str">
        <f>'Control Panel'!F40</f>
        <v>F</v>
      </c>
      <c r="B7" s="543" t="str">
        <f>'Control Panel'!H40</f>
        <v>Functionality is provided through a future general availability (GA) release that is scheduled to occur within 1 year of the proposal response.</v>
      </c>
      <c r="C7" s="543"/>
      <c r="D7" s="543"/>
      <c r="E7" s="543"/>
      <c r="F7" s="543"/>
      <c r="G7" s="543"/>
    </row>
    <row r="8" spans="1:35" x14ac:dyDescent="0.25">
      <c r="A8" s="233" t="str">
        <f>'Control Panel'!F41</f>
        <v>N</v>
      </c>
      <c r="B8" s="544" t="str">
        <f>'Control Panel'!H41</f>
        <v>Functionality is not provided.</v>
      </c>
      <c r="C8" s="544"/>
      <c r="D8" s="544"/>
      <c r="E8" s="544"/>
      <c r="F8" s="544"/>
      <c r="G8" s="544"/>
    </row>
    <row r="9" spans="1:35" x14ac:dyDescent="0.25">
      <c r="A9" s="545" t="str">
        <f>'Control Panel'!I25</f>
        <v>Replace this text with the primary product name(s) which satisfy requirements.</v>
      </c>
      <c r="B9" s="546"/>
      <c r="C9" s="546"/>
      <c r="D9" s="546"/>
      <c r="E9" s="546"/>
      <c r="F9" s="546"/>
      <c r="G9" s="547"/>
    </row>
    <row r="10" spans="1:35" ht="15" customHeight="1" x14ac:dyDescent="0.25">
      <c r="A10" s="541" t="str">
        <f>'Control Panel'!F79&amp;" - "&amp;'Control Panel'!E79</f>
        <v>4.34 - Module 33</v>
      </c>
      <c r="B10" s="541"/>
      <c r="C10" s="541"/>
      <c r="D10" s="542" t="str">
        <f>A9</f>
        <v>Replace this text with the primary product name(s) which satisfy requirements.</v>
      </c>
      <c r="E10" s="542"/>
      <c r="F10" s="542"/>
      <c r="G10" s="542"/>
    </row>
    <row r="11" spans="1:35" x14ac:dyDescent="0.25">
      <c r="A11" s="540" t="s">
        <v>72</v>
      </c>
      <c r="B11" s="540"/>
      <c r="C11" s="540"/>
      <c r="D11" s="540"/>
      <c r="E11" s="540"/>
      <c r="F11" s="540"/>
      <c r="G11" s="540"/>
      <c r="AA11" s="2" t="s">
        <v>30</v>
      </c>
      <c r="AI11" s="3"/>
    </row>
    <row r="12" spans="1:35" ht="15" customHeight="1" x14ac:dyDescent="0.25">
      <c r="A12" s="17" t="str">
        <f>'Accounts Payable'!A12</f>
        <v>Number</v>
      </c>
      <c r="B12" s="18" t="str">
        <f>'Accounts Payable'!B12</f>
        <v>Application Requirements</v>
      </c>
      <c r="C12" s="19" t="str">
        <f>'Accounts Payable'!C12</f>
        <v>Priority</v>
      </c>
      <c r="D12" s="17" t="str">
        <f>'Accounts Payable'!D12</f>
        <v>Availability</v>
      </c>
      <c r="E12" s="19" t="str">
        <f>'Accounts Payable'!E12</f>
        <v>Cost</v>
      </c>
      <c r="F12" s="18" t="str">
        <f>'Accounts Payable'!F12</f>
        <v>Required Product(s)</v>
      </c>
      <c r="G12" s="18" t="str">
        <f>'Accounts Payable'!G12</f>
        <v>Comments</v>
      </c>
      <c r="AA12" s="4" t="s">
        <v>27</v>
      </c>
      <c r="AC12" s="5">
        <f>COUNTIF(AB:AB,"Error -- Availability entered in an incorrect format")</f>
        <v>0</v>
      </c>
    </row>
  </sheetData>
  <sheetProtection password="E125" sheet="1" objects="1" scenarios="1" formatCells="0" formatRows="0"/>
  <protectedRanges>
    <protectedRange sqref="D1:G1048576" name="Range1"/>
  </protectedRanges>
  <mergeCells count="12">
    <mergeCell ref="A11:G11"/>
    <mergeCell ref="A10:C10"/>
    <mergeCell ref="D10:G10"/>
    <mergeCell ref="A1:G1"/>
    <mergeCell ref="B2:G2"/>
    <mergeCell ref="B3:G3"/>
    <mergeCell ref="B4:G4"/>
    <mergeCell ref="B5:G5"/>
    <mergeCell ref="B6:G6"/>
    <mergeCell ref="B7:G7"/>
    <mergeCell ref="B8:G8"/>
    <mergeCell ref="A9:G9"/>
  </mergeCells>
  <conditionalFormatting sqref="A1:G1">
    <cfRule type="cellIs" dxfId="35" priority="1" operator="equal">
      <formula>"Replace this text with vendor name in the first module."</formula>
    </cfRule>
  </conditionalFormatting>
  <printOptions horizontalCentered="1"/>
  <pageMargins left="0.25" right="0.25" top="0.75" bottom="0.75" header="0.3" footer="0.3"/>
  <pageSetup scale="74" fitToHeight="0" orientation="landscape" r:id="rId1"/>
  <headerFooter>
    <oddHeader xml:space="preserve">&amp;C&amp;"-,Bold"Client Name - Project Name&amp;"-,Regular"
&amp;"-,Italic"&amp;A&amp;"-,Regular"
</oddHeader>
    <oddFooter>&amp;L&amp;"-,Bold"&amp;10&amp;U&amp;K01+019Priority&amp;"-,Regular"&amp;U
H - High | M - Medium | L - Low&amp;C&amp;10&amp;K01+019&amp;P of &amp;N&amp;R&amp;"-,Bold"&amp;10&amp;U&amp;K01+019Availability&amp;"-,Regular"&amp;U
Y - Yes | R - Reporting Tool | T - Third Party
M - Modification | F - Future | N - Not Available</oddFooter>
  </headerFooter>
  <extLst>
    <ext xmlns:x14="http://schemas.microsoft.com/office/spreadsheetml/2009/9/main" uri="{78C0D931-6437-407d-A8EE-F0AAD7539E65}">
      <x14:conditionalFormattings>
        <x14:conditionalFormatting xmlns:xm="http://schemas.microsoft.com/office/excel/2006/main">
          <x14:cfRule type="expression" priority="2" id="{A96DEBFC-1EA0-4F80-A6F6-FA8B0F5A48F7}">
            <xm:f>D10='Control Panel'!$I$25</xm:f>
            <x14:dxf>
              <font>
                <color rgb="FFFFFF00"/>
              </font>
              <fill>
                <patternFill>
                  <bgColor rgb="FFBF311A"/>
                </patternFill>
              </fill>
            </x14:dxf>
          </x14:cfRule>
          <xm:sqref>D10:G10</xm:sqref>
        </x14:conditionalFormatting>
      </x14:conditionalFormatting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AI12"/>
  <sheetViews>
    <sheetView showGridLines="0" showRowColHeaders="0" workbookViewId="0">
      <pane ySplit="12" topLeftCell="A13" activePane="bottomLeft" state="frozen"/>
      <selection activeCell="Y4" sqref="Y4"/>
      <selection pane="bottomLeft" activeCell="D10" sqref="D10:G10"/>
    </sheetView>
  </sheetViews>
  <sheetFormatPr defaultColWidth="0" defaultRowHeight="15" x14ac:dyDescent="0.25"/>
  <cols>
    <col min="1" max="1" width="8.7109375" style="218" customWidth="1"/>
    <col min="2" max="2" width="65.7109375" style="219" customWidth="1"/>
    <col min="3" max="3" width="12.7109375" style="220" customWidth="1"/>
    <col min="4" max="4" width="12.7109375" style="221" customWidth="1"/>
    <col min="5" max="5" width="12.7109375" style="220" customWidth="1"/>
    <col min="6" max="6" width="27.7109375" style="222" customWidth="1"/>
    <col min="7" max="7" width="35.7109375" style="219" customWidth="1"/>
    <col min="8" max="8" width="9.140625" style="2" customWidth="1"/>
    <col min="9" max="34" width="9.140625" style="2" hidden="1" customWidth="1"/>
    <col min="35" max="35" width="4.140625" style="2" hidden="1" customWidth="1"/>
    <col min="36" max="16384" width="9.140625" style="2" hidden="1"/>
  </cols>
  <sheetData>
    <row r="1" spans="1:35" ht="15" customHeight="1" x14ac:dyDescent="0.25">
      <c r="A1" s="548" t="str">
        <f>'Accounts Payable'!A1</f>
        <v>Replace this text with vendor name in the first module.</v>
      </c>
      <c r="B1" s="548"/>
      <c r="C1" s="548"/>
      <c r="D1" s="548"/>
      <c r="E1" s="548"/>
      <c r="F1" s="548"/>
      <c r="G1" s="548"/>
    </row>
    <row r="2" spans="1:35" x14ac:dyDescent="0.25">
      <c r="A2" s="210" t="s">
        <v>8</v>
      </c>
      <c r="B2" s="538" t="s">
        <v>193</v>
      </c>
      <c r="C2" s="538"/>
      <c r="D2" s="538"/>
      <c r="E2" s="538"/>
      <c r="F2" s="538"/>
      <c r="G2" s="538"/>
      <c r="AB2" s="2" t="s">
        <v>219</v>
      </c>
      <c r="AC2" s="2" t="e">
        <f>SUBTOTAL(3,#REF!)</f>
        <v>#REF!</v>
      </c>
    </row>
    <row r="3" spans="1:35" ht="45" customHeight="1" x14ac:dyDescent="0.25">
      <c r="A3" s="232" t="str">
        <f>'Control Panel'!F36</f>
        <v>Y</v>
      </c>
      <c r="B3" s="543" t="str">
        <f>'Control Panel'!H36</f>
        <v>Functionality is provided out of the box through the completion of a task associated with a routine configurable area that includes, but is not limited to, user-defined fields, delivered or configurable workflows, alerts or notifications, standard import/export, table driven setups and standard reports with no changes.  These configuration areas will not be affected by a future upgrade.  The proposed services include implementation and training on this functionality, unless specifically excluded in the Statement of Work, as part of the deployment of the solution.</v>
      </c>
      <c r="C3" s="543"/>
      <c r="D3" s="543"/>
      <c r="E3" s="543"/>
      <c r="F3" s="543"/>
      <c r="G3" s="543"/>
    </row>
    <row r="4" spans="1:35" x14ac:dyDescent="0.25">
      <c r="A4" s="233" t="str">
        <f>'Control Panel'!F37</f>
        <v>R</v>
      </c>
      <c r="B4" s="544" t="str">
        <f>'Control Panel'!H37</f>
        <v>Functionality is provided through reports generated using proposed Reporting Tools.</v>
      </c>
      <c r="C4" s="544"/>
      <c r="D4" s="544"/>
      <c r="E4" s="544"/>
      <c r="F4" s="544"/>
      <c r="G4" s="544"/>
    </row>
    <row r="5" spans="1:35" ht="30" customHeight="1" x14ac:dyDescent="0.25">
      <c r="A5" s="232" t="str">
        <f>'Control Panel'!F38</f>
        <v>T</v>
      </c>
      <c r="B5" s="543" t="str">
        <f>'Control Panel'!H38</f>
        <v>Functionality is provided by proposed third party functionality (i.e., third party is defined as a separate software vendor from the primary software vendor).  The pricing of all third party products that provide this functionality MUST be included in the cost proposal.</v>
      </c>
      <c r="C5" s="543"/>
      <c r="D5" s="543"/>
      <c r="E5" s="543"/>
      <c r="F5" s="543"/>
      <c r="G5" s="543"/>
    </row>
    <row r="6" spans="1:35" x14ac:dyDescent="0.25">
      <c r="A6" s="233" t="str">
        <f>'Control Panel'!F39</f>
        <v>M</v>
      </c>
      <c r="B6" s="544" t="str">
        <f>'Control Panel'!H39</f>
        <v>Functionality is provided through customization to the application, including creation of a new workflow or development of a custom interface, that may have an impact on future upgradability.</v>
      </c>
      <c r="C6" s="544"/>
      <c r="D6" s="544"/>
      <c r="E6" s="544"/>
      <c r="F6" s="544"/>
      <c r="G6" s="544"/>
    </row>
    <row r="7" spans="1:35" ht="16.5" customHeight="1" x14ac:dyDescent="0.25">
      <c r="A7" s="232" t="str">
        <f>'Control Panel'!F40</f>
        <v>F</v>
      </c>
      <c r="B7" s="543" t="str">
        <f>'Control Panel'!H40</f>
        <v>Functionality is provided through a future general availability (GA) release that is scheduled to occur within 1 year of the proposal response.</v>
      </c>
      <c r="C7" s="543"/>
      <c r="D7" s="543"/>
      <c r="E7" s="543"/>
      <c r="F7" s="543"/>
      <c r="G7" s="543"/>
    </row>
    <row r="8" spans="1:35" x14ac:dyDescent="0.25">
      <c r="A8" s="233" t="str">
        <f>'Control Panel'!F41</f>
        <v>N</v>
      </c>
      <c r="B8" s="544" t="str">
        <f>'Control Panel'!H41</f>
        <v>Functionality is not provided.</v>
      </c>
      <c r="C8" s="544"/>
      <c r="D8" s="544"/>
      <c r="E8" s="544"/>
      <c r="F8" s="544"/>
      <c r="G8" s="544"/>
    </row>
    <row r="9" spans="1:35" x14ac:dyDescent="0.25">
      <c r="A9" s="545" t="str">
        <f>'Control Panel'!I25</f>
        <v>Replace this text with the primary product name(s) which satisfy requirements.</v>
      </c>
      <c r="B9" s="546"/>
      <c r="C9" s="546"/>
      <c r="D9" s="546"/>
      <c r="E9" s="546"/>
      <c r="F9" s="546"/>
      <c r="G9" s="547"/>
    </row>
    <row r="10" spans="1:35" ht="15" customHeight="1" x14ac:dyDescent="0.25">
      <c r="A10" s="541" t="str">
        <f>'Control Panel'!F80&amp;" - "&amp;'Control Panel'!E80</f>
        <v>4.35 - Module 34</v>
      </c>
      <c r="B10" s="541"/>
      <c r="C10" s="541"/>
      <c r="D10" s="542" t="str">
        <f>A9</f>
        <v>Replace this text with the primary product name(s) which satisfy requirements.</v>
      </c>
      <c r="E10" s="542"/>
      <c r="F10" s="542"/>
      <c r="G10" s="542"/>
    </row>
    <row r="11" spans="1:35" x14ac:dyDescent="0.25">
      <c r="A11" s="540" t="s">
        <v>72</v>
      </c>
      <c r="B11" s="540"/>
      <c r="C11" s="540"/>
      <c r="D11" s="540"/>
      <c r="E11" s="540"/>
      <c r="F11" s="540"/>
      <c r="G11" s="540"/>
      <c r="AA11" s="2" t="s">
        <v>30</v>
      </c>
      <c r="AI11" s="3"/>
    </row>
    <row r="12" spans="1:35" ht="15" customHeight="1" x14ac:dyDescent="0.25">
      <c r="A12" s="17" t="str">
        <f>'Accounts Payable'!A12</f>
        <v>Number</v>
      </c>
      <c r="B12" s="18" t="str">
        <f>'Accounts Payable'!B12</f>
        <v>Application Requirements</v>
      </c>
      <c r="C12" s="19" t="str">
        <f>'Accounts Payable'!C12</f>
        <v>Priority</v>
      </c>
      <c r="D12" s="17" t="str">
        <f>'Accounts Payable'!D12</f>
        <v>Availability</v>
      </c>
      <c r="E12" s="19" t="str">
        <f>'Accounts Payable'!E12</f>
        <v>Cost</v>
      </c>
      <c r="F12" s="18" t="str">
        <f>'Accounts Payable'!F12</f>
        <v>Required Product(s)</v>
      </c>
      <c r="G12" s="18" t="str">
        <f>'Accounts Payable'!G12</f>
        <v>Comments</v>
      </c>
      <c r="AA12" s="4" t="s">
        <v>27</v>
      </c>
      <c r="AC12" s="5">
        <f>COUNTIF(AB:AB,"Error -- Availability entered in an incorrect format")</f>
        <v>0</v>
      </c>
    </row>
  </sheetData>
  <sheetProtection password="E125" sheet="1" objects="1" scenarios="1" formatCells="0" formatRows="0"/>
  <protectedRanges>
    <protectedRange sqref="D1:G1048576" name="Range1"/>
  </protectedRanges>
  <mergeCells count="12">
    <mergeCell ref="A11:G11"/>
    <mergeCell ref="A10:C10"/>
    <mergeCell ref="D10:G10"/>
    <mergeCell ref="A1:G1"/>
    <mergeCell ref="B2:G2"/>
    <mergeCell ref="B3:G3"/>
    <mergeCell ref="B4:G4"/>
    <mergeCell ref="B5:G5"/>
    <mergeCell ref="B6:G6"/>
    <mergeCell ref="B7:G7"/>
    <mergeCell ref="B8:G8"/>
    <mergeCell ref="A9:G9"/>
  </mergeCells>
  <conditionalFormatting sqref="A1:G1">
    <cfRule type="cellIs" dxfId="33" priority="1" operator="equal">
      <formula>"Replace this text with vendor name in the first module."</formula>
    </cfRule>
  </conditionalFormatting>
  <printOptions horizontalCentered="1"/>
  <pageMargins left="0.25" right="0.25" top="0.75" bottom="0.75" header="0.3" footer="0.3"/>
  <pageSetup scale="74" fitToHeight="0" orientation="landscape" r:id="rId1"/>
  <headerFooter>
    <oddHeader xml:space="preserve">&amp;C&amp;"-,Bold"Client Name - Project Name&amp;"-,Regular"
&amp;"-,Italic"&amp;A&amp;"-,Regular"
</oddHeader>
    <oddFooter>&amp;L&amp;"-,Bold"&amp;10&amp;U&amp;K01+019Priority&amp;"-,Regular"&amp;U
H - High | M - Medium | L - Low&amp;C&amp;10&amp;K01+019&amp;P of &amp;N&amp;R&amp;"-,Bold"&amp;10&amp;U&amp;K01+019Availability&amp;"-,Regular"&amp;U
Y - Yes | R - Reporting Tool | T - Third Party
M - Modification | F - Future | N - Not Available</oddFooter>
  </headerFooter>
  <extLst>
    <ext xmlns:x14="http://schemas.microsoft.com/office/spreadsheetml/2009/9/main" uri="{78C0D931-6437-407d-A8EE-F0AAD7539E65}">
      <x14:conditionalFormattings>
        <x14:conditionalFormatting xmlns:xm="http://schemas.microsoft.com/office/excel/2006/main">
          <x14:cfRule type="expression" priority="2" id="{2C1249C0-F456-438A-AF2B-4BB270520713}">
            <xm:f>D10='Control Panel'!$I$25</xm:f>
            <x14:dxf>
              <font>
                <color rgb="FFFFFF00"/>
              </font>
              <fill>
                <patternFill>
                  <bgColor rgb="FFBF311A"/>
                </patternFill>
              </fill>
            </x14:dxf>
          </x14:cfRule>
          <xm:sqref>D10:G10</xm:sqref>
        </x14:conditionalFormatting>
      </x14:conditionalFormatting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I12"/>
  <sheetViews>
    <sheetView showGridLines="0" showRowColHeaders="0" workbookViewId="0">
      <pane ySplit="12" topLeftCell="A13" activePane="bottomLeft" state="frozen"/>
      <selection activeCell="Y4" sqref="Y4"/>
      <selection pane="bottomLeft" activeCell="D10" sqref="D10:G10"/>
    </sheetView>
  </sheetViews>
  <sheetFormatPr defaultColWidth="0" defaultRowHeight="15" x14ac:dyDescent="0.25"/>
  <cols>
    <col min="1" max="1" width="8.7109375" style="218" customWidth="1"/>
    <col min="2" max="2" width="65.7109375" style="219" customWidth="1"/>
    <col min="3" max="3" width="12.7109375" style="220" customWidth="1"/>
    <col min="4" max="4" width="12.7109375" style="221" customWidth="1"/>
    <col min="5" max="5" width="12.7109375" style="220" customWidth="1"/>
    <col min="6" max="6" width="27.7109375" style="222" customWidth="1"/>
    <col min="7" max="7" width="35.7109375" style="219" customWidth="1"/>
    <col min="8" max="8" width="9.140625" style="2" customWidth="1"/>
    <col min="9" max="34" width="9.140625" style="2" hidden="1" customWidth="1"/>
    <col min="35" max="35" width="4.140625" style="2" hidden="1" customWidth="1"/>
    <col min="36" max="16384" width="9.140625" style="2" hidden="1"/>
  </cols>
  <sheetData>
    <row r="1" spans="1:35" ht="15" customHeight="1" x14ac:dyDescent="0.25">
      <c r="A1" s="548" t="str">
        <f>'Accounts Payable'!A1</f>
        <v>Replace this text with vendor name in the first module.</v>
      </c>
      <c r="B1" s="548"/>
      <c r="C1" s="548"/>
      <c r="D1" s="548"/>
      <c r="E1" s="548"/>
      <c r="F1" s="548"/>
      <c r="G1" s="548"/>
    </row>
    <row r="2" spans="1:35" x14ac:dyDescent="0.25">
      <c r="A2" s="210" t="s">
        <v>8</v>
      </c>
      <c r="B2" s="538" t="s">
        <v>193</v>
      </c>
      <c r="C2" s="538"/>
      <c r="D2" s="538"/>
      <c r="E2" s="538"/>
      <c r="F2" s="538"/>
      <c r="G2" s="538"/>
      <c r="AB2" s="2" t="s">
        <v>219</v>
      </c>
      <c r="AC2" s="2" t="e">
        <f>SUBTOTAL(3,#REF!)</f>
        <v>#REF!</v>
      </c>
    </row>
    <row r="3" spans="1:35" ht="45" customHeight="1" x14ac:dyDescent="0.25">
      <c r="A3" s="232" t="str">
        <f>'Control Panel'!F36</f>
        <v>Y</v>
      </c>
      <c r="B3" s="543" t="str">
        <f>'Control Panel'!H36</f>
        <v>Functionality is provided out of the box through the completion of a task associated with a routine configurable area that includes, but is not limited to, user-defined fields, delivered or configurable workflows, alerts or notifications, standard import/export, table driven setups and standard reports with no changes.  These configuration areas will not be affected by a future upgrade.  The proposed services include implementation and training on this functionality, unless specifically excluded in the Statement of Work, as part of the deployment of the solution.</v>
      </c>
      <c r="C3" s="543"/>
      <c r="D3" s="543"/>
      <c r="E3" s="543"/>
      <c r="F3" s="543"/>
      <c r="G3" s="543"/>
    </row>
    <row r="4" spans="1:35" x14ac:dyDescent="0.25">
      <c r="A4" s="233" t="str">
        <f>'Control Panel'!F37</f>
        <v>R</v>
      </c>
      <c r="B4" s="544" t="str">
        <f>'Control Panel'!H37</f>
        <v>Functionality is provided through reports generated using proposed Reporting Tools.</v>
      </c>
      <c r="C4" s="544"/>
      <c r="D4" s="544"/>
      <c r="E4" s="544"/>
      <c r="F4" s="544"/>
      <c r="G4" s="544"/>
    </row>
    <row r="5" spans="1:35" ht="30" customHeight="1" x14ac:dyDescent="0.25">
      <c r="A5" s="232" t="str">
        <f>'Control Panel'!F38</f>
        <v>T</v>
      </c>
      <c r="B5" s="543" t="str">
        <f>'Control Panel'!H38</f>
        <v>Functionality is provided by proposed third party functionality (i.e., third party is defined as a separate software vendor from the primary software vendor).  The pricing of all third party products that provide this functionality MUST be included in the cost proposal.</v>
      </c>
      <c r="C5" s="543"/>
      <c r="D5" s="543"/>
      <c r="E5" s="543"/>
      <c r="F5" s="543"/>
      <c r="G5" s="543"/>
    </row>
    <row r="6" spans="1:35" x14ac:dyDescent="0.25">
      <c r="A6" s="233" t="str">
        <f>'Control Panel'!F39</f>
        <v>M</v>
      </c>
      <c r="B6" s="544" t="str">
        <f>'Control Panel'!H39</f>
        <v>Functionality is provided through customization to the application, including creation of a new workflow or development of a custom interface, that may have an impact on future upgradability.</v>
      </c>
      <c r="C6" s="544"/>
      <c r="D6" s="544"/>
      <c r="E6" s="544"/>
      <c r="F6" s="544"/>
      <c r="G6" s="544"/>
    </row>
    <row r="7" spans="1:35" ht="16.5" customHeight="1" x14ac:dyDescent="0.25">
      <c r="A7" s="232" t="str">
        <f>'Control Panel'!F40</f>
        <v>F</v>
      </c>
      <c r="B7" s="543" t="str">
        <f>'Control Panel'!H40</f>
        <v>Functionality is provided through a future general availability (GA) release that is scheduled to occur within 1 year of the proposal response.</v>
      </c>
      <c r="C7" s="543"/>
      <c r="D7" s="543"/>
      <c r="E7" s="543"/>
      <c r="F7" s="543"/>
      <c r="G7" s="543"/>
    </row>
    <row r="8" spans="1:35" x14ac:dyDescent="0.25">
      <c r="A8" s="233" t="str">
        <f>'Control Panel'!F41</f>
        <v>N</v>
      </c>
      <c r="B8" s="544" t="str">
        <f>'Control Panel'!H41</f>
        <v>Functionality is not provided.</v>
      </c>
      <c r="C8" s="544"/>
      <c r="D8" s="544"/>
      <c r="E8" s="544"/>
      <c r="F8" s="544"/>
      <c r="G8" s="544"/>
    </row>
    <row r="9" spans="1:35" x14ac:dyDescent="0.25">
      <c r="A9" s="545" t="str">
        <f>'Control Panel'!I25</f>
        <v>Replace this text with the primary product name(s) which satisfy requirements.</v>
      </c>
      <c r="B9" s="546"/>
      <c r="C9" s="546"/>
      <c r="D9" s="546"/>
      <c r="E9" s="546"/>
      <c r="F9" s="546"/>
      <c r="G9" s="547"/>
    </row>
    <row r="10" spans="1:35" ht="15" customHeight="1" x14ac:dyDescent="0.25">
      <c r="A10" s="541" t="str">
        <f>'Control Panel'!F81&amp;" - "&amp;'Control Panel'!E81</f>
        <v>4.36 - Module 35</v>
      </c>
      <c r="B10" s="541"/>
      <c r="C10" s="541"/>
      <c r="D10" s="542" t="str">
        <f>A9</f>
        <v>Replace this text with the primary product name(s) which satisfy requirements.</v>
      </c>
      <c r="E10" s="542"/>
      <c r="F10" s="542"/>
      <c r="G10" s="542"/>
    </row>
    <row r="11" spans="1:35" x14ac:dyDescent="0.25">
      <c r="A11" s="540" t="s">
        <v>72</v>
      </c>
      <c r="B11" s="540"/>
      <c r="C11" s="540"/>
      <c r="D11" s="540"/>
      <c r="E11" s="540"/>
      <c r="F11" s="540"/>
      <c r="G11" s="540"/>
      <c r="AA11" s="2" t="s">
        <v>30</v>
      </c>
      <c r="AI11" s="3"/>
    </row>
    <row r="12" spans="1:35" ht="15" customHeight="1" x14ac:dyDescent="0.25">
      <c r="A12" s="17" t="str">
        <f>'Accounts Payable'!A12</f>
        <v>Number</v>
      </c>
      <c r="B12" s="18" t="str">
        <f>'Accounts Payable'!B12</f>
        <v>Application Requirements</v>
      </c>
      <c r="C12" s="19" t="str">
        <f>'Accounts Payable'!C12</f>
        <v>Priority</v>
      </c>
      <c r="D12" s="17" t="str">
        <f>'Accounts Payable'!D12</f>
        <v>Availability</v>
      </c>
      <c r="E12" s="19" t="str">
        <f>'Accounts Payable'!E12</f>
        <v>Cost</v>
      </c>
      <c r="F12" s="18" t="str">
        <f>'Accounts Payable'!F12</f>
        <v>Required Product(s)</v>
      </c>
      <c r="G12" s="18" t="str">
        <f>'Accounts Payable'!G12</f>
        <v>Comments</v>
      </c>
      <c r="AA12" s="4" t="s">
        <v>27</v>
      </c>
      <c r="AC12" s="5">
        <f>COUNTIF(AB:AB,"Error -- Availability entered in an incorrect format")</f>
        <v>0</v>
      </c>
    </row>
  </sheetData>
  <sheetProtection password="E125" sheet="1" objects="1" scenarios="1" formatCells="0" formatRows="0"/>
  <protectedRanges>
    <protectedRange sqref="D1:G1048576" name="Range1"/>
  </protectedRanges>
  <mergeCells count="12">
    <mergeCell ref="A11:G11"/>
    <mergeCell ref="A10:C10"/>
    <mergeCell ref="D10:G10"/>
    <mergeCell ref="A1:G1"/>
    <mergeCell ref="B2:G2"/>
    <mergeCell ref="B3:G3"/>
    <mergeCell ref="B4:G4"/>
    <mergeCell ref="B5:G5"/>
    <mergeCell ref="B6:G6"/>
    <mergeCell ref="B7:G7"/>
    <mergeCell ref="B8:G8"/>
    <mergeCell ref="A9:G9"/>
  </mergeCells>
  <conditionalFormatting sqref="A1:G1">
    <cfRule type="cellIs" dxfId="31" priority="1" operator="equal">
      <formula>"Replace this text with vendor name in the first module."</formula>
    </cfRule>
  </conditionalFormatting>
  <printOptions horizontalCentered="1"/>
  <pageMargins left="0.25" right="0.25" top="0.75" bottom="0.75" header="0.3" footer="0.3"/>
  <pageSetup scale="74" fitToHeight="0" orientation="landscape" r:id="rId1"/>
  <headerFooter>
    <oddHeader xml:space="preserve">&amp;C&amp;"-,Bold"Client Name - Project Name&amp;"-,Regular"
&amp;"-,Italic"&amp;A&amp;"-,Regular"
</oddHeader>
    <oddFooter>&amp;L&amp;"-,Bold"&amp;10&amp;U&amp;K01+019Priority&amp;"-,Regular"&amp;U
H - High | M - Medium | L - Low&amp;C&amp;10&amp;K01+019&amp;P of &amp;N&amp;R&amp;"-,Bold"&amp;10&amp;U&amp;K01+019Availability&amp;"-,Regular"&amp;U
Y - Yes | R - Reporting Tool | T - Third Party
M - Modification | F - Future | N - Not Available</oddFooter>
  </headerFooter>
  <extLst>
    <ext xmlns:x14="http://schemas.microsoft.com/office/spreadsheetml/2009/9/main" uri="{78C0D931-6437-407d-A8EE-F0AAD7539E65}">
      <x14:conditionalFormattings>
        <x14:conditionalFormatting xmlns:xm="http://schemas.microsoft.com/office/excel/2006/main">
          <x14:cfRule type="expression" priority="2" id="{95152151-4035-4A0B-847B-FA0690BDBE65}">
            <xm:f>D10='Control Panel'!$I$25</xm:f>
            <x14:dxf>
              <font>
                <color rgb="FFFFFF00"/>
              </font>
              <fill>
                <patternFill>
                  <bgColor rgb="FFBF311A"/>
                </patternFill>
              </fill>
            </x14:dxf>
          </x14:cfRule>
          <xm:sqref>D10:G10</xm:sqref>
        </x14:conditionalFormatting>
      </x14:conditionalFormattings>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AI12"/>
  <sheetViews>
    <sheetView showGridLines="0" showRowColHeaders="0" workbookViewId="0">
      <pane ySplit="12" topLeftCell="A13" activePane="bottomLeft" state="frozen"/>
      <selection activeCell="Y4" sqref="Y4"/>
      <selection pane="bottomLeft" activeCell="D10" sqref="D10:G10"/>
    </sheetView>
  </sheetViews>
  <sheetFormatPr defaultColWidth="0" defaultRowHeight="15" x14ac:dyDescent="0.25"/>
  <cols>
    <col min="1" max="1" width="8.7109375" style="218" customWidth="1"/>
    <col min="2" max="2" width="65.7109375" style="219" customWidth="1"/>
    <col min="3" max="3" width="12.7109375" style="220" customWidth="1"/>
    <col min="4" max="4" width="12.7109375" style="221" customWidth="1"/>
    <col min="5" max="5" width="12.7109375" style="220" customWidth="1"/>
    <col min="6" max="6" width="27.7109375" style="222" customWidth="1"/>
    <col min="7" max="7" width="35.7109375" style="219" customWidth="1"/>
    <col min="8" max="8" width="9.140625" style="2" customWidth="1"/>
    <col min="9" max="34" width="9.140625" style="2" hidden="1" customWidth="1"/>
    <col min="35" max="35" width="4.140625" style="2" hidden="1" customWidth="1"/>
    <col min="36" max="16384" width="9.140625" style="2" hidden="1"/>
  </cols>
  <sheetData>
    <row r="1" spans="1:35" ht="15" customHeight="1" x14ac:dyDescent="0.25">
      <c r="A1" s="548" t="str">
        <f>'Accounts Payable'!A1</f>
        <v>Replace this text with vendor name in the first module.</v>
      </c>
      <c r="B1" s="548"/>
      <c r="C1" s="548"/>
      <c r="D1" s="548"/>
      <c r="E1" s="548"/>
      <c r="F1" s="548"/>
      <c r="G1" s="548"/>
    </row>
    <row r="2" spans="1:35" x14ac:dyDescent="0.25">
      <c r="A2" s="210" t="s">
        <v>8</v>
      </c>
      <c r="B2" s="538" t="s">
        <v>193</v>
      </c>
      <c r="C2" s="538"/>
      <c r="D2" s="538"/>
      <c r="E2" s="538"/>
      <c r="F2" s="538"/>
      <c r="G2" s="538"/>
      <c r="AB2" s="2" t="s">
        <v>219</v>
      </c>
      <c r="AC2" s="2" t="e">
        <f>SUBTOTAL(3,#REF!)</f>
        <v>#REF!</v>
      </c>
    </row>
    <row r="3" spans="1:35" ht="45" customHeight="1" x14ac:dyDescent="0.25">
      <c r="A3" s="232" t="str">
        <f>'Control Panel'!F36</f>
        <v>Y</v>
      </c>
      <c r="B3" s="543" t="str">
        <f>'Control Panel'!H36</f>
        <v>Functionality is provided out of the box through the completion of a task associated with a routine configurable area that includes, but is not limited to, user-defined fields, delivered or configurable workflows, alerts or notifications, standard import/export, table driven setups and standard reports with no changes.  These configuration areas will not be affected by a future upgrade.  The proposed services include implementation and training on this functionality, unless specifically excluded in the Statement of Work, as part of the deployment of the solution.</v>
      </c>
      <c r="C3" s="543"/>
      <c r="D3" s="543"/>
      <c r="E3" s="543"/>
      <c r="F3" s="543"/>
      <c r="G3" s="543"/>
    </row>
    <row r="4" spans="1:35" x14ac:dyDescent="0.25">
      <c r="A4" s="233" t="str">
        <f>'Control Panel'!F37</f>
        <v>R</v>
      </c>
      <c r="B4" s="544" t="str">
        <f>'Control Panel'!H37</f>
        <v>Functionality is provided through reports generated using proposed Reporting Tools.</v>
      </c>
      <c r="C4" s="544"/>
      <c r="D4" s="544"/>
      <c r="E4" s="544"/>
      <c r="F4" s="544"/>
      <c r="G4" s="544"/>
    </row>
    <row r="5" spans="1:35" ht="30" customHeight="1" x14ac:dyDescent="0.25">
      <c r="A5" s="232" t="str">
        <f>'Control Panel'!F38</f>
        <v>T</v>
      </c>
      <c r="B5" s="543" t="str">
        <f>'Control Panel'!H38</f>
        <v>Functionality is provided by proposed third party functionality (i.e., third party is defined as a separate software vendor from the primary software vendor).  The pricing of all third party products that provide this functionality MUST be included in the cost proposal.</v>
      </c>
      <c r="C5" s="543"/>
      <c r="D5" s="543"/>
      <c r="E5" s="543"/>
      <c r="F5" s="543"/>
      <c r="G5" s="543"/>
    </row>
    <row r="6" spans="1:35" x14ac:dyDescent="0.25">
      <c r="A6" s="233" t="str">
        <f>'Control Panel'!F39</f>
        <v>M</v>
      </c>
      <c r="B6" s="544" t="str">
        <f>'Control Panel'!H39</f>
        <v>Functionality is provided through customization to the application, including creation of a new workflow or development of a custom interface, that may have an impact on future upgradability.</v>
      </c>
      <c r="C6" s="544"/>
      <c r="D6" s="544"/>
      <c r="E6" s="544"/>
      <c r="F6" s="544"/>
      <c r="G6" s="544"/>
    </row>
    <row r="7" spans="1:35" ht="16.5" customHeight="1" x14ac:dyDescent="0.25">
      <c r="A7" s="232" t="str">
        <f>'Control Panel'!F40</f>
        <v>F</v>
      </c>
      <c r="B7" s="543" t="str">
        <f>'Control Panel'!H40</f>
        <v>Functionality is provided through a future general availability (GA) release that is scheduled to occur within 1 year of the proposal response.</v>
      </c>
      <c r="C7" s="543"/>
      <c r="D7" s="543"/>
      <c r="E7" s="543"/>
      <c r="F7" s="543"/>
      <c r="G7" s="543"/>
    </row>
    <row r="8" spans="1:35" x14ac:dyDescent="0.25">
      <c r="A8" s="233" t="str">
        <f>'Control Panel'!F41</f>
        <v>N</v>
      </c>
      <c r="B8" s="544" t="str">
        <f>'Control Panel'!H41</f>
        <v>Functionality is not provided.</v>
      </c>
      <c r="C8" s="544"/>
      <c r="D8" s="544"/>
      <c r="E8" s="544"/>
      <c r="F8" s="544"/>
      <c r="G8" s="544"/>
    </row>
    <row r="9" spans="1:35" x14ac:dyDescent="0.25">
      <c r="A9" s="545" t="str">
        <f>'Control Panel'!I25</f>
        <v>Replace this text with the primary product name(s) which satisfy requirements.</v>
      </c>
      <c r="B9" s="546"/>
      <c r="C9" s="546"/>
      <c r="D9" s="546"/>
      <c r="E9" s="546"/>
      <c r="F9" s="546"/>
      <c r="G9" s="547"/>
    </row>
    <row r="10" spans="1:35" ht="15" customHeight="1" x14ac:dyDescent="0.25">
      <c r="A10" s="541" t="str">
        <f>'Control Panel'!F82&amp;" - "&amp;'Control Panel'!E82</f>
        <v>4.37 - Module 36</v>
      </c>
      <c r="B10" s="541"/>
      <c r="C10" s="541"/>
      <c r="D10" s="542" t="str">
        <f>A9</f>
        <v>Replace this text with the primary product name(s) which satisfy requirements.</v>
      </c>
      <c r="E10" s="542"/>
      <c r="F10" s="542"/>
      <c r="G10" s="542"/>
    </row>
    <row r="11" spans="1:35" x14ac:dyDescent="0.25">
      <c r="A11" s="540" t="s">
        <v>72</v>
      </c>
      <c r="B11" s="540"/>
      <c r="C11" s="540"/>
      <c r="D11" s="540"/>
      <c r="E11" s="540"/>
      <c r="F11" s="540"/>
      <c r="G11" s="540"/>
      <c r="AA11" s="2" t="s">
        <v>30</v>
      </c>
      <c r="AI11" s="3"/>
    </row>
    <row r="12" spans="1:35" ht="15" customHeight="1" x14ac:dyDescent="0.25">
      <c r="A12" s="17" t="str">
        <f>'Accounts Payable'!A12</f>
        <v>Number</v>
      </c>
      <c r="B12" s="18" t="str">
        <f>'Accounts Payable'!B12</f>
        <v>Application Requirements</v>
      </c>
      <c r="C12" s="19" t="str">
        <f>'Accounts Payable'!C12</f>
        <v>Priority</v>
      </c>
      <c r="D12" s="17" t="str">
        <f>'Accounts Payable'!D12</f>
        <v>Availability</v>
      </c>
      <c r="E12" s="19" t="str">
        <f>'Accounts Payable'!E12</f>
        <v>Cost</v>
      </c>
      <c r="F12" s="18" t="str">
        <f>'Accounts Payable'!F12</f>
        <v>Required Product(s)</v>
      </c>
      <c r="G12" s="18" t="str">
        <f>'Accounts Payable'!G12</f>
        <v>Comments</v>
      </c>
      <c r="AA12" s="4" t="s">
        <v>27</v>
      </c>
      <c r="AC12" s="5">
        <f>COUNTIF(AB:AB,"Error -- Availability entered in an incorrect format")</f>
        <v>0</v>
      </c>
    </row>
  </sheetData>
  <sheetProtection password="E125" sheet="1" objects="1" scenarios="1" formatCells="0" formatRows="0"/>
  <protectedRanges>
    <protectedRange sqref="D1:G1048576" name="Range1"/>
  </protectedRanges>
  <mergeCells count="12">
    <mergeCell ref="A11:G11"/>
    <mergeCell ref="A10:C10"/>
    <mergeCell ref="D10:G10"/>
    <mergeCell ref="A1:G1"/>
    <mergeCell ref="B2:G2"/>
    <mergeCell ref="B3:G3"/>
    <mergeCell ref="B4:G4"/>
    <mergeCell ref="B5:G5"/>
    <mergeCell ref="B6:G6"/>
    <mergeCell ref="B7:G7"/>
    <mergeCell ref="B8:G8"/>
    <mergeCell ref="A9:G9"/>
  </mergeCells>
  <conditionalFormatting sqref="A1:G1">
    <cfRule type="cellIs" dxfId="29" priority="1" operator="equal">
      <formula>"Replace this text with vendor name in the first module."</formula>
    </cfRule>
  </conditionalFormatting>
  <printOptions horizontalCentered="1"/>
  <pageMargins left="0.25" right="0.25" top="0.75" bottom="0.75" header="0.3" footer="0.3"/>
  <pageSetup scale="74" fitToHeight="0" orientation="landscape" r:id="rId1"/>
  <headerFooter>
    <oddHeader xml:space="preserve">&amp;C&amp;"-,Bold"Client Name - Project Name&amp;"-,Regular"
&amp;"-,Italic"&amp;A&amp;"-,Regular"
</oddHeader>
    <oddFooter>&amp;L&amp;"-,Bold"&amp;10&amp;U&amp;K01+019Priority&amp;"-,Regular"&amp;U
H - High | M - Medium | L - Low&amp;C&amp;10&amp;K01+019&amp;P of &amp;N&amp;R&amp;"-,Bold"&amp;10&amp;U&amp;K01+019Availability&amp;"-,Regular"&amp;U
Y - Yes | R - Reporting Tool | T - Third Party
M - Modification | F - Future | N - Not Available</oddFooter>
  </headerFooter>
  <extLst>
    <ext xmlns:x14="http://schemas.microsoft.com/office/spreadsheetml/2009/9/main" uri="{78C0D931-6437-407d-A8EE-F0AAD7539E65}">
      <x14:conditionalFormattings>
        <x14:conditionalFormatting xmlns:xm="http://schemas.microsoft.com/office/excel/2006/main">
          <x14:cfRule type="expression" priority="2" id="{65CC30EC-0391-4EE9-AFC5-DEC96121B410}">
            <xm:f>D10='Control Panel'!$I$25</xm:f>
            <x14:dxf>
              <font>
                <color rgb="FFFFFF00"/>
              </font>
              <fill>
                <patternFill>
                  <bgColor rgb="FFBF311A"/>
                </patternFill>
              </fill>
            </x14:dxf>
          </x14:cfRule>
          <xm:sqref>D10:G10</xm:sqref>
        </x14:conditionalFormatting>
      </x14:conditionalFormattings>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pageSetUpPr fitToPage="1"/>
  </sheetPr>
  <dimension ref="A1:AI12"/>
  <sheetViews>
    <sheetView showGridLines="0" showRowColHeaders="0" workbookViewId="0">
      <pane ySplit="12" topLeftCell="A13" activePane="bottomLeft" state="frozen"/>
      <selection activeCell="Y4" sqref="Y4"/>
      <selection pane="bottomLeft" activeCell="D10" sqref="D10:G10"/>
    </sheetView>
  </sheetViews>
  <sheetFormatPr defaultColWidth="0" defaultRowHeight="15" x14ac:dyDescent="0.25"/>
  <cols>
    <col min="1" max="1" width="8.7109375" style="218" customWidth="1"/>
    <col min="2" max="2" width="65.7109375" style="219" customWidth="1"/>
    <col min="3" max="3" width="12.7109375" style="220" customWidth="1"/>
    <col min="4" max="4" width="12.7109375" style="221" customWidth="1"/>
    <col min="5" max="5" width="12.7109375" style="220" customWidth="1"/>
    <col min="6" max="6" width="27.7109375" style="222" customWidth="1"/>
    <col min="7" max="7" width="35.7109375" style="219" customWidth="1"/>
    <col min="8" max="8" width="9.140625" style="2" customWidth="1"/>
    <col min="9" max="34" width="9.140625" style="2" hidden="1" customWidth="1"/>
    <col min="35" max="35" width="4.140625" style="2" hidden="1" customWidth="1"/>
    <col min="36" max="16384" width="9.140625" style="2" hidden="1"/>
  </cols>
  <sheetData>
    <row r="1" spans="1:35" ht="15" customHeight="1" x14ac:dyDescent="0.25">
      <c r="A1" s="548" t="str">
        <f>'Accounts Payable'!A1</f>
        <v>Replace this text with vendor name in the first module.</v>
      </c>
      <c r="B1" s="548"/>
      <c r="C1" s="548"/>
      <c r="D1" s="548"/>
      <c r="E1" s="548"/>
      <c r="F1" s="548"/>
      <c r="G1" s="548"/>
    </row>
    <row r="2" spans="1:35" x14ac:dyDescent="0.25">
      <c r="A2" s="210" t="s">
        <v>8</v>
      </c>
      <c r="B2" s="538" t="s">
        <v>193</v>
      </c>
      <c r="C2" s="538"/>
      <c r="D2" s="538"/>
      <c r="E2" s="538"/>
      <c r="F2" s="538"/>
      <c r="G2" s="538"/>
      <c r="AB2" s="2" t="s">
        <v>219</v>
      </c>
      <c r="AC2" s="2" t="e">
        <f>SUBTOTAL(3,#REF!)</f>
        <v>#REF!</v>
      </c>
    </row>
    <row r="3" spans="1:35" ht="45" customHeight="1" x14ac:dyDescent="0.25">
      <c r="A3" s="232" t="str">
        <f>'Control Panel'!F36</f>
        <v>Y</v>
      </c>
      <c r="B3" s="543" t="str">
        <f>'Control Panel'!H36</f>
        <v>Functionality is provided out of the box through the completion of a task associated with a routine configurable area that includes, but is not limited to, user-defined fields, delivered or configurable workflows, alerts or notifications, standard import/export, table driven setups and standard reports with no changes.  These configuration areas will not be affected by a future upgrade.  The proposed services include implementation and training on this functionality, unless specifically excluded in the Statement of Work, as part of the deployment of the solution.</v>
      </c>
      <c r="C3" s="543"/>
      <c r="D3" s="543"/>
      <c r="E3" s="543"/>
      <c r="F3" s="543"/>
      <c r="G3" s="543"/>
    </row>
    <row r="4" spans="1:35" x14ac:dyDescent="0.25">
      <c r="A4" s="233" t="str">
        <f>'Control Panel'!F37</f>
        <v>R</v>
      </c>
      <c r="B4" s="544" t="str">
        <f>'Control Panel'!H37</f>
        <v>Functionality is provided through reports generated using proposed Reporting Tools.</v>
      </c>
      <c r="C4" s="544"/>
      <c r="D4" s="544"/>
      <c r="E4" s="544"/>
      <c r="F4" s="544"/>
      <c r="G4" s="544"/>
    </row>
    <row r="5" spans="1:35" ht="30" customHeight="1" x14ac:dyDescent="0.25">
      <c r="A5" s="232" t="str">
        <f>'Control Panel'!F38</f>
        <v>T</v>
      </c>
      <c r="B5" s="543" t="str">
        <f>'Control Panel'!H38</f>
        <v>Functionality is provided by proposed third party functionality (i.e., third party is defined as a separate software vendor from the primary software vendor).  The pricing of all third party products that provide this functionality MUST be included in the cost proposal.</v>
      </c>
      <c r="C5" s="543"/>
      <c r="D5" s="543"/>
      <c r="E5" s="543"/>
      <c r="F5" s="543"/>
      <c r="G5" s="543"/>
    </row>
    <row r="6" spans="1:35" x14ac:dyDescent="0.25">
      <c r="A6" s="233" t="str">
        <f>'Control Panel'!F39</f>
        <v>M</v>
      </c>
      <c r="B6" s="544" t="str">
        <f>'Control Panel'!H39</f>
        <v>Functionality is provided through customization to the application, including creation of a new workflow or development of a custom interface, that may have an impact on future upgradability.</v>
      </c>
      <c r="C6" s="544"/>
      <c r="D6" s="544"/>
      <c r="E6" s="544"/>
      <c r="F6" s="544"/>
      <c r="G6" s="544"/>
    </row>
    <row r="7" spans="1:35" ht="16.5" customHeight="1" x14ac:dyDescent="0.25">
      <c r="A7" s="232" t="str">
        <f>'Control Panel'!F40</f>
        <v>F</v>
      </c>
      <c r="B7" s="543" t="str">
        <f>'Control Panel'!H40</f>
        <v>Functionality is provided through a future general availability (GA) release that is scheduled to occur within 1 year of the proposal response.</v>
      </c>
      <c r="C7" s="543"/>
      <c r="D7" s="543"/>
      <c r="E7" s="543"/>
      <c r="F7" s="543"/>
      <c r="G7" s="543"/>
    </row>
    <row r="8" spans="1:35" x14ac:dyDescent="0.25">
      <c r="A8" s="233" t="str">
        <f>'Control Panel'!F41</f>
        <v>N</v>
      </c>
      <c r="B8" s="544" t="str">
        <f>'Control Panel'!H41</f>
        <v>Functionality is not provided.</v>
      </c>
      <c r="C8" s="544"/>
      <c r="D8" s="544"/>
      <c r="E8" s="544"/>
      <c r="F8" s="544"/>
      <c r="G8" s="544"/>
    </row>
    <row r="9" spans="1:35" x14ac:dyDescent="0.25">
      <c r="A9" s="545" t="str">
        <f>'Control Panel'!I25</f>
        <v>Replace this text with the primary product name(s) which satisfy requirements.</v>
      </c>
      <c r="B9" s="546"/>
      <c r="C9" s="546"/>
      <c r="D9" s="546"/>
      <c r="E9" s="546"/>
      <c r="F9" s="546"/>
      <c r="G9" s="547"/>
    </row>
    <row r="10" spans="1:35" ht="15" customHeight="1" x14ac:dyDescent="0.25">
      <c r="A10" s="541" t="str">
        <f>'Control Panel'!F83&amp;" - "&amp;'Control Panel'!E83</f>
        <v>4.38 - Module 37</v>
      </c>
      <c r="B10" s="541"/>
      <c r="C10" s="541"/>
      <c r="D10" s="542" t="str">
        <f>A9</f>
        <v>Replace this text with the primary product name(s) which satisfy requirements.</v>
      </c>
      <c r="E10" s="542"/>
      <c r="F10" s="542"/>
      <c r="G10" s="542"/>
    </row>
    <row r="11" spans="1:35" x14ac:dyDescent="0.25">
      <c r="A11" s="540" t="s">
        <v>72</v>
      </c>
      <c r="B11" s="540"/>
      <c r="C11" s="540"/>
      <c r="D11" s="540"/>
      <c r="E11" s="540"/>
      <c r="F11" s="540"/>
      <c r="G11" s="540"/>
      <c r="AA11" s="2" t="s">
        <v>30</v>
      </c>
      <c r="AI11" s="3"/>
    </row>
    <row r="12" spans="1:35" ht="15" customHeight="1" x14ac:dyDescent="0.25">
      <c r="A12" s="17" t="str">
        <f>'Accounts Payable'!A12</f>
        <v>Number</v>
      </c>
      <c r="B12" s="18" t="str">
        <f>'Accounts Payable'!B12</f>
        <v>Application Requirements</v>
      </c>
      <c r="C12" s="19" t="str">
        <f>'Accounts Payable'!C12</f>
        <v>Priority</v>
      </c>
      <c r="D12" s="17" t="str">
        <f>'Accounts Payable'!D12</f>
        <v>Availability</v>
      </c>
      <c r="E12" s="19" t="str">
        <f>'Accounts Payable'!E12</f>
        <v>Cost</v>
      </c>
      <c r="F12" s="18" t="str">
        <f>'Accounts Payable'!F12</f>
        <v>Required Product(s)</v>
      </c>
      <c r="G12" s="18" t="str">
        <f>'Accounts Payable'!G12</f>
        <v>Comments</v>
      </c>
      <c r="AA12" s="4" t="s">
        <v>27</v>
      </c>
      <c r="AC12" s="5">
        <f>COUNTIF(AB:AB,"Error -- Availability entered in an incorrect format")</f>
        <v>0</v>
      </c>
    </row>
  </sheetData>
  <sheetProtection password="E125" sheet="1" objects="1" scenarios="1" formatCells="0" formatRows="0"/>
  <protectedRanges>
    <protectedRange sqref="D1:G1048576" name="Range1"/>
  </protectedRanges>
  <mergeCells count="12">
    <mergeCell ref="A11:G11"/>
    <mergeCell ref="A10:C10"/>
    <mergeCell ref="D10:G10"/>
    <mergeCell ref="A1:G1"/>
    <mergeCell ref="B2:G2"/>
    <mergeCell ref="B3:G3"/>
    <mergeCell ref="B4:G4"/>
    <mergeCell ref="B5:G5"/>
    <mergeCell ref="B6:G6"/>
    <mergeCell ref="B7:G7"/>
    <mergeCell ref="B8:G8"/>
    <mergeCell ref="A9:G9"/>
  </mergeCells>
  <conditionalFormatting sqref="A1:G1">
    <cfRule type="cellIs" dxfId="27" priority="1" operator="equal">
      <formula>"Replace this text with vendor name in the first module."</formula>
    </cfRule>
  </conditionalFormatting>
  <printOptions horizontalCentered="1"/>
  <pageMargins left="0.25" right="0.25" top="0.75" bottom="0.75" header="0.3" footer="0.3"/>
  <pageSetup scale="74" fitToHeight="0" orientation="landscape" r:id="rId1"/>
  <headerFooter>
    <oddHeader xml:space="preserve">&amp;C&amp;"-,Bold"Client Name - Project Name&amp;"-,Regular"
&amp;"-,Italic"&amp;A&amp;"-,Regular"
</oddHeader>
    <oddFooter>&amp;L&amp;"-,Bold"&amp;10&amp;U&amp;K01+019Priority&amp;"-,Regular"&amp;U
H - High | M - Medium | L - Low&amp;C&amp;10&amp;K01+019&amp;P of &amp;N&amp;R&amp;"-,Bold"&amp;10&amp;U&amp;K01+019Availability&amp;"-,Regular"&amp;U
Y - Yes | R - Reporting Tool | T - Third Party
M - Modification | F - Future | N - Not Available</oddFooter>
  </headerFooter>
  <extLst>
    <ext xmlns:x14="http://schemas.microsoft.com/office/spreadsheetml/2009/9/main" uri="{78C0D931-6437-407d-A8EE-F0AAD7539E65}">
      <x14:conditionalFormattings>
        <x14:conditionalFormatting xmlns:xm="http://schemas.microsoft.com/office/excel/2006/main">
          <x14:cfRule type="expression" priority="2" id="{EE919966-1D7F-4ACE-A633-C912A9F0D7E5}">
            <xm:f>D10='Control Panel'!$I$25</xm:f>
            <x14:dxf>
              <font>
                <color rgb="FFFFFF00"/>
              </font>
              <fill>
                <patternFill>
                  <bgColor rgb="FFBF311A"/>
                </patternFill>
              </fill>
            </x14:dxf>
          </x14:cfRule>
          <xm:sqref>D10:G10</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AI52"/>
  <sheetViews>
    <sheetView showGridLines="0" showRowColHeaders="0" zoomScaleNormal="100" workbookViewId="0">
      <pane ySplit="12" topLeftCell="A13" activePane="bottomLeft" state="frozen"/>
      <selection activeCell="B16" sqref="B16"/>
      <selection pane="bottomLeft" activeCell="B13" sqref="B13"/>
    </sheetView>
  </sheetViews>
  <sheetFormatPr defaultColWidth="0" defaultRowHeight="15" x14ac:dyDescent="0.25"/>
  <cols>
    <col min="1" max="1" width="8.7109375" style="218" customWidth="1"/>
    <col min="2" max="2" width="65.7109375" style="219" customWidth="1"/>
    <col min="3" max="3" width="12.7109375" style="220" customWidth="1"/>
    <col min="4" max="4" width="12.7109375" style="221" customWidth="1"/>
    <col min="5" max="5" width="12.7109375" style="220" customWidth="1"/>
    <col min="6" max="6" width="27.7109375" style="222" customWidth="1"/>
    <col min="7" max="7" width="35.7109375" style="219" customWidth="1"/>
    <col min="8" max="8" width="3.7109375" style="2" customWidth="1"/>
    <col min="9" max="34" width="9.140625" style="2" hidden="1" customWidth="1"/>
    <col min="35" max="35" width="4.140625" style="2" hidden="1" customWidth="1"/>
    <col min="36" max="16384" width="9.140625" style="2" hidden="1"/>
  </cols>
  <sheetData>
    <row r="1" spans="1:35" ht="15" customHeight="1" x14ac:dyDescent="0.25">
      <c r="A1" s="548" t="str">
        <f>'Accounts Payable'!A1</f>
        <v>Replace this text with vendor name in the first module.</v>
      </c>
      <c r="B1" s="548"/>
      <c r="C1" s="548"/>
      <c r="D1" s="548"/>
      <c r="E1" s="548"/>
      <c r="F1" s="548"/>
      <c r="G1" s="548"/>
    </row>
    <row r="2" spans="1:35" x14ac:dyDescent="0.25">
      <c r="A2" s="210" t="str">
        <f>'Accounts Payable'!A2</f>
        <v>Code</v>
      </c>
      <c r="B2" s="538" t="str">
        <f>'Accounts Payable'!B2</f>
        <v>Availability Definition</v>
      </c>
      <c r="C2" s="538">
        <f>'Accounts Payable'!C2</f>
        <v>0</v>
      </c>
      <c r="D2" s="538">
        <f>'Accounts Payable'!D2</f>
        <v>0</v>
      </c>
      <c r="E2" s="538">
        <f>'Accounts Payable'!E2</f>
        <v>0</v>
      </c>
      <c r="F2" s="538"/>
      <c r="G2" s="538">
        <f>'Accounts Payable'!G2</f>
        <v>0</v>
      </c>
      <c r="AB2" s="2" t="s">
        <v>219</v>
      </c>
      <c r="AC2" s="2">
        <f>SUBTOTAL(3,A13:A52)</f>
        <v>40</v>
      </c>
    </row>
    <row r="3" spans="1:35" ht="45" customHeight="1" x14ac:dyDescent="0.25">
      <c r="A3" s="232" t="str">
        <f>'Control Panel'!F36</f>
        <v>Y</v>
      </c>
      <c r="B3" s="543" t="str">
        <f>'Control Panel'!H36</f>
        <v>Functionality is provided out of the box through the completion of a task associated with a routine configurable area that includes, but is not limited to, user-defined fields, delivered or configurable workflows, alerts or notifications, standard import/export, table driven setups and standard reports with no changes.  These configuration areas will not be affected by a future upgrade.  The proposed services include implementation and training on this functionality, unless specifically excluded in the Statement of Work, as part of the deployment of the solution.</v>
      </c>
      <c r="C3" s="543"/>
      <c r="D3" s="543"/>
      <c r="E3" s="543"/>
      <c r="F3" s="543"/>
      <c r="G3" s="543"/>
    </row>
    <row r="4" spans="1:35" x14ac:dyDescent="0.25">
      <c r="A4" s="233" t="str">
        <f>'Control Panel'!F37</f>
        <v>R</v>
      </c>
      <c r="B4" s="544" t="str">
        <f>'Control Panel'!H37</f>
        <v>Functionality is provided through reports generated using proposed Reporting Tools.</v>
      </c>
      <c r="C4" s="544"/>
      <c r="D4" s="544"/>
      <c r="E4" s="544"/>
      <c r="F4" s="544"/>
      <c r="G4" s="544"/>
    </row>
    <row r="5" spans="1:35" ht="30" customHeight="1" x14ac:dyDescent="0.25">
      <c r="A5" s="232" t="str">
        <f>'Control Panel'!F38</f>
        <v>T</v>
      </c>
      <c r="B5" s="543" t="str">
        <f>'Control Panel'!H38</f>
        <v>Functionality is provided by proposed third party functionality (i.e., third party is defined as a separate software vendor from the primary software vendor).  The pricing of all third party products that provide this functionality MUST be included in the cost proposal.</v>
      </c>
      <c r="C5" s="543"/>
      <c r="D5" s="543"/>
      <c r="E5" s="543"/>
      <c r="F5" s="543"/>
      <c r="G5" s="543"/>
    </row>
    <row r="6" spans="1:35" x14ac:dyDescent="0.25">
      <c r="A6" s="233" t="str">
        <f>'Control Panel'!F39</f>
        <v>M</v>
      </c>
      <c r="B6" s="544" t="str">
        <f>'Control Panel'!H39</f>
        <v>Functionality is provided through customization to the application, including creation of a new workflow or development of a custom interface, that may have an impact on future upgradability.</v>
      </c>
      <c r="C6" s="544"/>
      <c r="D6" s="544"/>
      <c r="E6" s="544"/>
      <c r="F6" s="544"/>
      <c r="G6" s="544"/>
    </row>
    <row r="7" spans="1:35" ht="16.5" customHeight="1" x14ac:dyDescent="0.25">
      <c r="A7" s="232" t="str">
        <f>'Control Panel'!F40</f>
        <v>F</v>
      </c>
      <c r="B7" s="543" t="str">
        <f>'Control Panel'!H40</f>
        <v>Functionality is provided through a future general availability (GA) release that is scheduled to occur within 1 year of the proposal response.</v>
      </c>
      <c r="C7" s="543"/>
      <c r="D7" s="543"/>
      <c r="E7" s="543"/>
      <c r="F7" s="543"/>
      <c r="G7" s="543"/>
    </row>
    <row r="8" spans="1:35" x14ac:dyDescent="0.25">
      <c r="A8" s="233" t="str">
        <f>'Control Panel'!F41</f>
        <v>N</v>
      </c>
      <c r="B8" s="544" t="str">
        <f>'Control Panel'!H41</f>
        <v>Functionality is not provided.</v>
      </c>
      <c r="C8" s="544"/>
      <c r="D8" s="544"/>
      <c r="E8" s="544"/>
      <c r="F8" s="544"/>
      <c r="G8" s="544"/>
    </row>
    <row r="9" spans="1:35" x14ac:dyDescent="0.25">
      <c r="A9" s="545" t="str">
        <f>'Control Panel'!I25</f>
        <v>Replace this text with the primary product name(s) which satisfy requirements.</v>
      </c>
      <c r="B9" s="546"/>
      <c r="C9" s="546"/>
      <c r="D9" s="546"/>
      <c r="E9" s="546"/>
      <c r="F9" s="546"/>
      <c r="G9" s="547"/>
    </row>
    <row r="10" spans="1:35" ht="15" customHeight="1" x14ac:dyDescent="0.25">
      <c r="A10" s="541" t="str">
        <f>'Control Panel'!F48&amp;" - "&amp;'Control Panel'!E48</f>
        <v>4.3 - Bank Reconciliation</v>
      </c>
      <c r="B10" s="541"/>
      <c r="C10" s="541"/>
      <c r="D10" s="542" t="str">
        <f>A9</f>
        <v>Replace this text with the primary product name(s) which satisfy requirements.</v>
      </c>
      <c r="E10" s="542"/>
      <c r="F10" s="542"/>
      <c r="G10" s="542"/>
    </row>
    <row r="11" spans="1:35" ht="15" customHeight="1" x14ac:dyDescent="0.25">
      <c r="A11" s="540"/>
      <c r="B11" s="540"/>
      <c r="C11" s="540"/>
      <c r="D11" s="540"/>
      <c r="E11" s="540"/>
      <c r="F11" s="540"/>
      <c r="G11" s="540"/>
      <c r="AA11" s="2" t="s">
        <v>30</v>
      </c>
      <c r="AI11" s="3"/>
    </row>
    <row r="12" spans="1:35" ht="15" customHeight="1" x14ac:dyDescent="0.25">
      <c r="A12" s="269" t="str">
        <f>'Accounts Payable'!A12</f>
        <v>Number</v>
      </c>
      <c r="B12" s="270" t="str">
        <f>'Accounts Payable'!B12</f>
        <v>Application Requirements</v>
      </c>
      <c r="C12" s="271" t="str">
        <f>'Accounts Payable'!C12</f>
        <v>Priority</v>
      </c>
      <c r="D12" s="269" t="str">
        <f>'Accounts Payable'!D12</f>
        <v>Availability</v>
      </c>
      <c r="E12" s="271" t="str">
        <f>'Accounts Payable'!E12</f>
        <v>Cost</v>
      </c>
      <c r="F12" s="270" t="str">
        <f>'Accounts Payable'!F12</f>
        <v>Required Product(s)</v>
      </c>
      <c r="G12" s="270" t="str">
        <f>'Accounts Payable'!G12</f>
        <v>Comments</v>
      </c>
      <c r="AA12" s="4" t="s">
        <v>27</v>
      </c>
      <c r="AC12" s="5">
        <f>COUNTIF(AB:AB,"Error -- Availability entered in an incorrect format")</f>
        <v>0</v>
      </c>
    </row>
    <row r="13" spans="1:35" s="15" customFormat="1" x14ac:dyDescent="0.25">
      <c r="A13" s="7">
        <v>1</v>
      </c>
      <c r="B13" s="272" t="s">
        <v>486</v>
      </c>
      <c r="C13" s="14" t="s">
        <v>5</v>
      </c>
      <c r="D13" s="7"/>
      <c r="E13" s="267"/>
      <c r="F13" s="215" t="str">
        <f>IF($D$10=$A$9,"N/A",$D$10)</f>
        <v>N/A</v>
      </c>
      <c r="G13" s="10"/>
      <c r="AA13" s="15" t="str">
        <f>TRIM($D13)</f>
        <v/>
      </c>
      <c r="AB13" s="15" t="str">
        <f>IF(LEN($AA13)=0,"N",IF(LEN($AA13)&gt;1,"Error -- Availability entered in an incorrect format",IF($AA13='Control Panel'!$F$36,$AA13,IF($AA13='Control Panel'!$F$37,$AA13,IF($AA13='Control Panel'!$F$38,$AA13,IF($AA13='Control Panel'!$F$39,$AA13,IF($AA13='Control Panel'!$F$40,$AA13,IF($AA13='Control Panel'!$F$41,$AA13,"Error -- Availability entered in an incorrect format"))))))))</f>
        <v>N</v>
      </c>
    </row>
    <row r="14" spans="1:35" s="15" customFormat="1" x14ac:dyDescent="0.25">
      <c r="A14" s="7">
        <v>2</v>
      </c>
      <c r="B14" s="272" t="s">
        <v>487</v>
      </c>
      <c r="C14" s="14" t="s">
        <v>7</v>
      </c>
      <c r="D14" s="7"/>
      <c r="E14" s="267"/>
      <c r="F14" s="215" t="str">
        <f t="shared" ref="F14:F52" si="0">IF($D$10=$A$9,"N/A",$D$10)</f>
        <v>N/A</v>
      </c>
      <c r="G14" s="10"/>
      <c r="AA14" s="15" t="str">
        <f t="shared" ref="AA14:AA52" si="1">TRIM($D14)</f>
        <v/>
      </c>
      <c r="AB14" s="15" t="str">
        <f>IF(LEN($AA14)=0,"N",IF(LEN($AA14)&gt;1,"Error -- Availability entered in an incorrect format",IF($AA14='Control Panel'!$F$36,$AA14,IF($AA14='Control Panel'!$F$37,$AA14,IF($AA14='Control Panel'!$F$38,$AA14,IF($AA14='Control Panel'!$F$39,$AA14,IF($AA14='Control Panel'!$F$40,$AA14,IF($AA14='Control Panel'!$F$41,$AA14,"Error -- Availability entered in an incorrect format"))))))))</f>
        <v>N</v>
      </c>
    </row>
    <row r="15" spans="1:35" s="13" customFormat="1" ht="30" x14ac:dyDescent="0.25">
      <c r="A15" s="7">
        <v>3</v>
      </c>
      <c r="B15" s="215" t="s">
        <v>488</v>
      </c>
      <c r="C15" s="14" t="s">
        <v>5</v>
      </c>
      <c r="D15" s="7"/>
      <c r="E15" s="267"/>
      <c r="F15" s="215" t="str">
        <f t="shared" si="0"/>
        <v>N/A</v>
      </c>
      <c r="G15" s="10"/>
      <c r="AA15" s="13" t="str">
        <f t="shared" si="1"/>
        <v/>
      </c>
      <c r="AB15" s="13" t="str">
        <f>IF(LEN($AA15)=0,"N",IF(LEN($AA15)&gt;1,"Error -- Availability entered in an incorrect format",IF($AA15='Control Panel'!$F$36,$AA15,IF($AA15='Control Panel'!$F$37,$AA15,IF($AA15='Control Panel'!$F$38,$AA15,IF($AA15='Control Panel'!$F$39,$AA15,IF($AA15='Control Panel'!$F$40,$AA15,IF($AA15='Control Panel'!$F$41,$AA15,"Error -- Availability entered in an incorrect format"))))))))</f>
        <v>N</v>
      </c>
    </row>
    <row r="16" spans="1:35" s="13" customFormat="1" ht="30" x14ac:dyDescent="0.25">
      <c r="A16" s="7">
        <v>4</v>
      </c>
      <c r="B16" s="215" t="s">
        <v>489</v>
      </c>
      <c r="C16" s="14" t="s">
        <v>7</v>
      </c>
      <c r="D16" s="7"/>
      <c r="E16" s="267"/>
      <c r="F16" s="215" t="str">
        <f t="shared" si="0"/>
        <v>N/A</v>
      </c>
      <c r="G16" s="10"/>
      <c r="AA16" s="13" t="str">
        <f t="shared" si="1"/>
        <v/>
      </c>
      <c r="AB16" s="13" t="str">
        <f>IF(LEN($AA16)=0,"N",IF(LEN($AA16)&gt;1,"Error -- Availability entered in an incorrect format",IF($AA16='Control Panel'!$F$36,$AA16,IF($AA16='Control Panel'!$F$37,$AA16,IF($AA16='Control Panel'!$F$38,$AA16,IF($AA16='Control Panel'!$F$39,$AA16,IF($AA16='Control Panel'!$F$40,$AA16,IF($AA16='Control Panel'!$F$41,$AA16,"Error -- Availability entered in an incorrect format"))))))))</f>
        <v>N</v>
      </c>
    </row>
    <row r="17" spans="1:28" s="13" customFormat="1" ht="30" x14ac:dyDescent="0.25">
      <c r="A17" s="7">
        <v>5</v>
      </c>
      <c r="B17" s="215" t="s">
        <v>490</v>
      </c>
      <c r="C17" s="14" t="s">
        <v>5</v>
      </c>
      <c r="D17" s="7"/>
      <c r="E17" s="267"/>
      <c r="F17" s="215" t="str">
        <f t="shared" si="0"/>
        <v>N/A</v>
      </c>
      <c r="G17" s="10"/>
      <c r="AA17" s="13" t="str">
        <f t="shared" si="1"/>
        <v/>
      </c>
      <c r="AB17" s="13" t="str">
        <f>IF(LEN($AA17)=0,"N",IF(LEN($AA17)&gt;1,"Error -- Availability entered in an incorrect format",IF($AA17='Control Panel'!$F$36,$AA17,IF($AA17='Control Panel'!$F$37,$AA17,IF($AA17='Control Panel'!$F$38,$AA17,IF($AA17='Control Panel'!$F$39,$AA17,IF($AA17='Control Panel'!$F$40,$AA17,IF($AA17='Control Panel'!$F$41,$AA17,"Error -- Availability entered in an incorrect format"))))))))</f>
        <v>N</v>
      </c>
    </row>
    <row r="18" spans="1:28" s="13" customFormat="1" ht="30" x14ac:dyDescent="0.25">
      <c r="A18" s="7">
        <v>6</v>
      </c>
      <c r="B18" s="215" t="s">
        <v>491</v>
      </c>
      <c r="C18" s="14" t="s">
        <v>5</v>
      </c>
      <c r="D18" s="7"/>
      <c r="E18" s="267"/>
      <c r="F18" s="215" t="str">
        <f t="shared" si="0"/>
        <v>N/A</v>
      </c>
      <c r="G18" s="10"/>
      <c r="AA18" s="13" t="str">
        <f t="shared" si="1"/>
        <v/>
      </c>
      <c r="AB18" s="13" t="str">
        <f>IF(LEN($AA18)=0,"N",IF(LEN($AA18)&gt;1,"Error -- Availability entered in an incorrect format",IF($AA18='Control Panel'!$F$36,$AA18,IF($AA18='Control Panel'!$F$37,$AA18,IF($AA18='Control Panel'!$F$38,$AA18,IF($AA18='Control Panel'!$F$39,$AA18,IF($AA18='Control Panel'!$F$40,$AA18,IF($AA18='Control Panel'!$F$41,$AA18,"Error -- Availability entered in an incorrect format"))))))))</f>
        <v>N</v>
      </c>
    </row>
    <row r="19" spans="1:28" s="13" customFormat="1" x14ac:dyDescent="0.25">
      <c r="A19" s="7">
        <v>7</v>
      </c>
      <c r="B19" s="215" t="s">
        <v>492</v>
      </c>
      <c r="C19" s="14" t="s">
        <v>6</v>
      </c>
      <c r="D19" s="7"/>
      <c r="E19" s="267"/>
      <c r="F19" s="215" t="str">
        <f t="shared" si="0"/>
        <v>N/A</v>
      </c>
      <c r="G19" s="10"/>
      <c r="AA19" s="13" t="str">
        <f t="shared" si="1"/>
        <v/>
      </c>
      <c r="AB19" s="13" t="str">
        <f>IF(LEN($AA19)=0,"N",IF(LEN($AA19)&gt;1,"Error -- Availability entered in an incorrect format",IF($AA19='Control Panel'!$F$36,$AA19,IF($AA19='Control Panel'!$F$37,$AA19,IF($AA19='Control Panel'!$F$38,$AA19,IF($AA19='Control Panel'!$F$39,$AA19,IF($AA19='Control Panel'!$F$40,$AA19,IF($AA19='Control Panel'!$F$41,$AA19,"Error -- Availability entered in an incorrect format"))))))))</f>
        <v>N</v>
      </c>
    </row>
    <row r="20" spans="1:28" s="13" customFormat="1" ht="45" x14ac:dyDescent="0.25">
      <c r="A20" s="7">
        <v>8</v>
      </c>
      <c r="B20" s="215" t="s">
        <v>493</v>
      </c>
      <c r="C20" s="14" t="s">
        <v>5</v>
      </c>
      <c r="D20" s="7"/>
      <c r="E20" s="267"/>
      <c r="F20" s="215" t="str">
        <f t="shared" si="0"/>
        <v>N/A</v>
      </c>
      <c r="G20" s="10"/>
      <c r="AA20" s="13" t="str">
        <f t="shared" si="1"/>
        <v/>
      </c>
      <c r="AB20" s="13" t="str">
        <f>IF(LEN($AA20)=0,"N",IF(LEN($AA20)&gt;1,"Error -- Availability entered in an incorrect format",IF($AA20='Control Panel'!$F$36,$AA20,IF($AA20='Control Panel'!$F$37,$AA20,IF($AA20='Control Panel'!$F$38,$AA20,IF($AA20='Control Panel'!$F$39,$AA20,IF($AA20='Control Panel'!$F$40,$AA20,IF($AA20='Control Panel'!$F$41,$AA20,"Error -- Availability entered in an incorrect format"))))))))</f>
        <v>N</v>
      </c>
    </row>
    <row r="21" spans="1:28" s="13" customFormat="1" ht="30" x14ac:dyDescent="0.25">
      <c r="A21" s="7">
        <v>9</v>
      </c>
      <c r="B21" s="215" t="s">
        <v>494</v>
      </c>
      <c r="C21" s="14" t="s">
        <v>5</v>
      </c>
      <c r="D21" s="7"/>
      <c r="E21" s="267"/>
      <c r="F21" s="215" t="str">
        <f t="shared" si="0"/>
        <v>N/A</v>
      </c>
      <c r="G21" s="10"/>
      <c r="AA21" s="13" t="str">
        <f t="shared" si="1"/>
        <v/>
      </c>
      <c r="AB21" s="13" t="str">
        <f>IF(LEN($AA21)=0,"N",IF(LEN($AA21)&gt;1,"Error -- Availability entered in an incorrect format",IF($AA21='Control Panel'!$F$36,$AA21,IF($AA21='Control Panel'!$F$37,$AA21,IF($AA21='Control Panel'!$F$38,$AA21,IF($AA21='Control Panel'!$F$39,$AA21,IF($AA21='Control Panel'!$F$40,$AA21,IF($AA21='Control Panel'!$F$41,$AA21,"Error -- Availability entered in an incorrect format"))))))))</f>
        <v>N</v>
      </c>
    </row>
    <row r="22" spans="1:28" s="13" customFormat="1" ht="45" x14ac:dyDescent="0.25">
      <c r="A22" s="7">
        <v>10</v>
      </c>
      <c r="B22" s="215" t="s">
        <v>495</v>
      </c>
      <c r="C22" s="14" t="s">
        <v>5</v>
      </c>
      <c r="D22" s="7"/>
      <c r="E22" s="267"/>
      <c r="F22" s="215" t="str">
        <f t="shared" si="0"/>
        <v>N/A</v>
      </c>
      <c r="G22" s="10"/>
      <c r="AA22" s="13" t="str">
        <f t="shared" si="1"/>
        <v/>
      </c>
      <c r="AB22" s="13" t="str">
        <f>IF(LEN($AA22)=0,"N",IF(LEN($AA22)&gt;1,"Error -- Availability entered in an incorrect format",IF($AA22='Control Panel'!$F$36,$AA22,IF($AA22='Control Panel'!$F$37,$AA22,IF($AA22='Control Panel'!$F$38,$AA22,IF($AA22='Control Panel'!$F$39,$AA22,IF($AA22='Control Panel'!$F$40,$AA22,IF($AA22='Control Panel'!$F$41,$AA22,"Error -- Availability entered in an incorrect format"))))))))</f>
        <v>N</v>
      </c>
    </row>
    <row r="23" spans="1:28" s="13" customFormat="1" ht="30" x14ac:dyDescent="0.25">
      <c r="A23" s="7">
        <v>11</v>
      </c>
      <c r="B23" s="215" t="s">
        <v>496</v>
      </c>
      <c r="C23" s="14" t="s">
        <v>5</v>
      </c>
      <c r="D23" s="7"/>
      <c r="E23" s="267"/>
      <c r="F23" s="215" t="str">
        <f t="shared" si="0"/>
        <v>N/A</v>
      </c>
      <c r="G23" s="10"/>
      <c r="AA23" s="13" t="str">
        <f t="shared" si="1"/>
        <v/>
      </c>
      <c r="AB23" s="13" t="str">
        <f>IF(LEN($AA23)=0,"N",IF(LEN($AA23)&gt;1,"Error -- Availability entered in an incorrect format",IF($AA23='Control Panel'!$F$36,$AA23,IF($AA23='Control Panel'!$F$37,$AA23,IF($AA23='Control Panel'!$F$38,$AA23,IF($AA23='Control Panel'!$F$39,$AA23,IF($AA23='Control Panel'!$F$40,$AA23,IF($AA23='Control Panel'!$F$41,$AA23,"Error -- Availability entered in an incorrect format"))))))))</f>
        <v>N</v>
      </c>
    </row>
    <row r="24" spans="1:28" s="13" customFormat="1" ht="30" x14ac:dyDescent="0.25">
      <c r="A24" s="7">
        <v>12</v>
      </c>
      <c r="B24" s="215" t="s">
        <v>497</v>
      </c>
      <c r="C24" s="14" t="s">
        <v>5</v>
      </c>
      <c r="D24" s="7"/>
      <c r="E24" s="267"/>
      <c r="F24" s="215" t="str">
        <f t="shared" si="0"/>
        <v>N/A</v>
      </c>
      <c r="G24" s="10"/>
      <c r="AA24" s="13" t="str">
        <f t="shared" si="1"/>
        <v/>
      </c>
      <c r="AB24" s="13" t="str">
        <f>IF(LEN($AA24)=0,"N",IF(LEN($AA24)&gt;1,"Error -- Availability entered in an incorrect format",IF($AA24='Control Panel'!$F$36,$AA24,IF($AA24='Control Panel'!$F$37,$AA24,IF($AA24='Control Panel'!$F$38,$AA24,IF($AA24='Control Panel'!$F$39,$AA24,IF($AA24='Control Panel'!$F$40,$AA24,IF($AA24='Control Panel'!$F$41,$AA24,"Error -- Availability entered in an incorrect format"))))))))</f>
        <v>N</v>
      </c>
    </row>
    <row r="25" spans="1:28" s="15" customFormat="1" x14ac:dyDescent="0.25">
      <c r="A25" s="7">
        <v>13</v>
      </c>
      <c r="B25" s="263" t="s">
        <v>498</v>
      </c>
      <c r="C25" s="273"/>
      <c r="D25" s="12"/>
      <c r="E25" s="268"/>
      <c r="F25" s="215" t="str">
        <f t="shared" si="0"/>
        <v>N/A</v>
      </c>
      <c r="G25" s="6"/>
      <c r="AA25" s="15" t="str">
        <f t="shared" si="1"/>
        <v/>
      </c>
      <c r="AB25" s="15" t="str">
        <f>IF(LEN($AA25)=0,"N",IF(LEN($AA25)&gt;1,"Error -- Availability entered in an incorrect format",IF($AA25='Control Panel'!$F$36,$AA25,IF($AA25='Control Panel'!$F$37,$AA25,IF($AA25='Control Panel'!$F$38,$AA25,IF($AA25='Control Panel'!$F$39,$AA25,IF($AA25='Control Panel'!$F$40,$AA25,IF($AA25='Control Panel'!$F$41,$AA25,"Error -- Availability entered in an incorrect format"))))))))</f>
        <v>N</v>
      </c>
    </row>
    <row r="26" spans="1:28" s="15" customFormat="1" x14ac:dyDescent="0.25">
      <c r="A26" s="7">
        <v>14</v>
      </c>
      <c r="B26" s="215" t="s">
        <v>499</v>
      </c>
      <c r="C26" s="14" t="s">
        <v>5</v>
      </c>
      <c r="D26" s="12"/>
      <c r="E26" s="268"/>
      <c r="F26" s="215" t="str">
        <f t="shared" si="0"/>
        <v>N/A</v>
      </c>
      <c r="G26" s="6"/>
      <c r="AA26" s="15" t="str">
        <f t="shared" si="1"/>
        <v/>
      </c>
      <c r="AB26" s="15" t="str">
        <f>IF(LEN($AA26)=0,"N",IF(LEN($AA26)&gt;1,"Error -- Availability entered in an incorrect format",IF($AA26='Control Panel'!$F$36,$AA26,IF($AA26='Control Panel'!$F$37,$AA26,IF($AA26='Control Panel'!$F$38,$AA26,IF($AA26='Control Panel'!$F$39,$AA26,IF($AA26='Control Panel'!$F$40,$AA26,IF($AA26='Control Panel'!$F$41,$AA26,"Error -- Availability entered in an incorrect format"))))))))</f>
        <v>N</v>
      </c>
    </row>
    <row r="27" spans="1:28" s="15" customFormat="1" ht="30" x14ac:dyDescent="0.25">
      <c r="A27" s="7">
        <v>15</v>
      </c>
      <c r="B27" s="215" t="s">
        <v>500</v>
      </c>
      <c r="C27" s="14" t="s">
        <v>6</v>
      </c>
      <c r="D27" s="12"/>
      <c r="E27" s="268"/>
      <c r="F27" s="215" t="str">
        <f t="shared" si="0"/>
        <v>N/A</v>
      </c>
      <c r="G27" s="6"/>
      <c r="AA27" s="15" t="str">
        <f t="shared" si="1"/>
        <v/>
      </c>
      <c r="AB27" s="15" t="str">
        <f>IF(LEN($AA27)=0,"N",IF(LEN($AA27)&gt;1,"Error -- Availability entered in an incorrect format",IF($AA27='Control Panel'!$F$36,$AA27,IF($AA27='Control Panel'!$F$37,$AA27,IF($AA27='Control Panel'!$F$38,$AA27,IF($AA27='Control Panel'!$F$39,$AA27,IF($AA27='Control Panel'!$F$40,$AA27,IF($AA27='Control Panel'!$F$41,$AA27,"Error -- Availability entered in an incorrect format"))))))))</f>
        <v>N</v>
      </c>
    </row>
    <row r="28" spans="1:28" s="15" customFormat="1" ht="30" x14ac:dyDescent="0.25">
      <c r="A28" s="7">
        <v>16</v>
      </c>
      <c r="B28" s="215" t="s">
        <v>501</v>
      </c>
      <c r="C28" s="14" t="s">
        <v>7</v>
      </c>
      <c r="D28" s="12"/>
      <c r="E28" s="268"/>
      <c r="F28" s="215" t="str">
        <f t="shared" si="0"/>
        <v>N/A</v>
      </c>
      <c r="G28" s="6"/>
      <c r="AA28" s="15" t="str">
        <f t="shared" si="1"/>
        <v/>
      </c>
      <c r="AB28" s="15" t="str">
        <f>IF(LEN($AA28)=0,"N",IF(LEN($AA28)&gt;1,"Error -- Availability entered in an incorrect format",IF($AA28='Control Panel'!$F$36,$AA28,IF($AA28='Control Panel'!$F$37,$AA28,IF($AA28='Control Panel'!$F$38,$AA28,IF($AA28='Control Panel'!$F$39,$AA28,IF($AA28='Control Panel'!$F$40,$AA28,IF($AA28='Control Panel'!$F$41,$AA28,"Error -- Availability entered in an incorrect format"))))))))</f>
        <v>N</v>
      </c>
    </row>
    <row r="29" spans="1:28" s="15" customFormat="1" ht="30" x14ac:dyDescent="0.25">
      <c r="A29" s="7">
        <v>17</v>
      </c>
      <c r="B29" s="215" t="s">
        <v>502</v>
      </c>
      <c r="C29" s="14" t="s">
        <v>5</v>
      </c>
      <c r="D29" s="12"/>
      <c r="E29" s="268"/>
      <c r="F29" s="215" t="str">
        <f t="shared" si="0"/>
        <v>N/A</v>
      </c>
      <c r="G29" s="6"/>
      <c r="AA29" s="15" t="str">
        <f t="shared" si="1"/>
        <v/>
      </c>
      <c r="AB29" s="15" t="str">
        <f>IF(LEN($AA29)=0,"N",IF(LEN($AA29)&gt;1,"Error -- Availability entered in an incorrect format",IF($AA29='Control Panel'!$F$36,$AA29,IF($AA29='Control Panel'!$F$37,$AA29,IF($AA29='Control Panel'!$F$38,$AA29,IF($AA29='Control Panel'!$F$39,$AA29,IF($AA29='Control Panel'!$F$40,$AA29,IF($AA29='Control Panel'!$F$41,$AA29,"Error -- Availability entered in an incorrect format"))))))))</f>
        <v>N</v>
      </c>
    </row>
    <row r="30" spans="1:28" s="15" customFormat="1" ht="30" x14ac:dyDescent="0.25">
      <c r="A30" s="7">
        <v>18</v>
      </c>
      <c r="B30" s="215" t="s">
        <v>503</v>
      </c>
      <c r="C30" s="14" t="s">
        <v>6</v>
      </c>
      <c r="D30" s="12"/>
      <c r="E30" s="268"/>
      <c r="F30" s="215" t="str">
        <f t="shared" si="0"/>
        <v>N/A</v>
      </c>
      <c r="G30" s="6"/>
      <c r="AA30" s="15" t="str">
        <f t="shared" si="1"/>
        <v/>
      </c>
      <c r="AB30" s="15" t="str">
        <f>IF(LEN($AA30)=0,"N",IF(LEN($AA30)&gt;1,"Error -- Availability entered in an incorrect format",IF($AA30='Control Panel'!$F$36,$AA30,IF($AA30='Control Panel'!$F$37,$AA30,IF($AA30='Control Panel'!$F$38,$AA30,IF($AA30='Control Panel'!$F$39,$AA30,IF($AA30='Control Panel'!$F$40,$AA30,IF($AA30='Control Panel'!$F$41,$AA30,"Error -- Availability entered in an incorrect format"))))))))</f>
        <v>N</v>
      </c>
    </row>
    <row r="31" spans="1:28" s="15" customFormat="1" x14ac:dyDescent="0.25">
      <c r="A31" s="7">
        <v>19</v>
      </c>
      <c r="B31" s="263" t="s">
        <v>504</v>
      </c>
      <c r="C31" s="14"/>
      <c r="D31" s="231"/>
      <c r="E31" s="268"/>
      <c r="F31" s="215" t="str">
        <f t="shared" si="0"/>
        <v>N/A</v>
      </c>
      <c r="G31" s="6"/>
      <c r="AA31" s="15" t="str">
        <f t="shared" si="1"/>
        <v/>
      </c>
      <c r="AB31" s="15" t="str">
        <f>IF(LEN($AA31)=0,"N",IF(LEN($AA31)&gt;1,"Error -- Availability entered in an incorrect format",IF($AA31='Control Panel'!$F$36,$AA31,IF($AA31='Control Panel'!$F$37,$AA31,IF($AA31='Control Panel'!$F$38,$AA31,IF($AA31='Control Panel'!$F$39,$AA31,IF($AA31='Control Panel'!$F$40,$AA31,IF($AA31='Control Panel'!$F$41,$AA31,"Error -- Availability entered in an incorrect format"))))))))</f>
        <v>N</v>
      </c>
    </row>
    <row r="32" spans="1:28" s="15" customFormat="1" ht="30" x14ac:dyDescent="0.25">
      <c r="A32" s="7">
        <v>20</v>
      </c>
      <c r="B32" s="215" t="s">
        <v>505</v>
      </c>
      <c r="C32" s="14" t="s">
        <v>5</v>
      </c>
      <c r="D32" s="231"/>
      <c r="E32" s="268"/>
      <c r="F32" s="215" t="str">
        <f t="shared" si="0"/>
        <v>N/A</v>
      </c>
      <c r="G32" s="6"/>
      <c r="AA32" s="15" t="str">
        <f t="shared" si="1"/>
        <v/>
      </c>
      <c r="AB32" s="15" t="str">
        <f>IF(LEN($AA32)=0,"N",IF(LEN($AA32)&gt;1,"Error -- Availability entered in an incorrect format",IF($AA32='Control Panel'!$F$36,$AA32,IF($AA32='Control Panel'!$F$37,$AA32,IF($AA32='Control Panel'!$F$38,$AA32,IF($AA32='Control Panel'!$F$39,$AA32,IF($AA32='Control Panel'!$F$40,$AA32,IF($AA32='Control Panel'!$F$41,$AA32,"Error -- Availability entered in an incorrect format"))))))))</f>
        <v>N</v>
      </c>
    </row>
    <row r="33" spans="1:28" s="15" customFormat="1" ht="30" x14ac:dyDescent="0.25">
      <c r="A33" s="7">
        <v>21</v>
      </c>
      <c r="B33" s="215" t="s">
        <v>506</v>
      </c>
      <c r="C33" s="14" t="s">
        <v>5</v>
      </c>
      <c r="D33" s="231"/>
      <c r="E33" s="268"/>
      <c r="F33" s="215" t="str">
        <f t="shared" si="0"/>
        <v>N/A</v>
      </c>
      <c r="G33" s="6"/>
      <c r="AA33" s="15" t="str">
        <f t="shared" si="1"/>
        <v/>
      </c>
      <c r="AB33" s="15" t="str">
        <f>IF(LEN($AA33)=0,"N",IF(LEN($AA33)&gt;1,"Error -- Availability entered in an incorrect format",IF($AA33='Control Panel'!$F$36,$AA33,IF($AA33='Control Panel'!$F$37,$AA33,IF($AA33='Control Panel'!$F$38,$AA33,IF($AA33='Control Panel'!$F$39,$AA33,IF($AA33='Control Panel'!$F$40,$AA33,IF($AA33='Control Panel'!$F$41,$AA33,"Error -- Availability entered in an incorrect format"))))))))</f>
        <v>N</v>
      </c>
    </row>
    <row r="34" spans="1:28" s="15" customFormat="1" ht="60" x14ac:dyDescent="0.25">
      <c r="A34" s="7">
        <v>22</v>
      </c>
      <c r="B34" s="215" t="s">
        <v>507</v>
      </c>
      <c r="C34" s="14" t="s">
        <v>6</v>
      </c>
      <c r="D34" s="231"/>
      <c r="E34" s="268"/>
      <c r="F34" s="215" t="str">
        <f t="shared" si="0"/>
        <v>N/A</v>
      </c>
      <c r="G34" s="6"/>
      <c r="AA34" s="15" t="str">
        <f t="shared" si="1"/>
        <v/>
      </c>
      <c r="AB34" s="15" t="str">
        <f>IF(LEN($AA34)=0,"N",IF(LEN($AA34)&gt;1,"Error -- Availability entered in an incorrect format",IF($AA34='Control Panel'!$F$36,$AA34,IF($AA34='Control Panel'!$F$37,$AA34,IF($AA34='Control Panel'!$F$38,$AA34,IF($AA34='Control Panel'!$F$39,$AA34,IF($AA34='Control Panel'!$F$40,$AA34,IF($AA34='Control Panel'!$F$41,$AA34,"Error -- Availability entered in an incorrect format"))))))))</f>
        <v>N</v>
      </c>
    </row>
    <row r="35" spans="1:28" s="15" customFormat="1" ht="30" x14ac:dyDescent="0.25">
      <c r="A35" s="7">
        <v>23</v>
      </c>
      <c r="B35" s="215" t="s">
        <v>508</v>
      </c>
      <c r="C35" s="14" t="s">
        <v>5</v>
      </c>
      <c r="D35" s="231"/>
      <c r="E35" s="268"/>
      <c r="F35" s="215" t="str">
        <f t="shared" si="0"/>
        <v>N/A</v>
      </c>
      <c r="G35" s="6"/>
      <c r="AA35" s="15" t="str">
        <f t="shared" si="1"/>
        <v/>
      </c>
      <c r="AB35" s="15" t="str">
        <f>IF(LEN($AA35)=0,"N",IF(LEN($AA35)&gt;1,"Error -- Availability entered in an incorrect format",IF($AA35='Control Panel'!$F$36,$AA35,IF($AA35='Control Panel'!$F$37,$AA35,IF($AA35='Control Panel'!$F$38,$AA35,IF($AA35='Control Panel'!$F$39,$AA35,IF($AA35='Control Panel'!$F$40,$AA35,IF($AA35='Control Panel'!$F$41,$AA35,"Error -- Availability entered in an incorrect format"))))))))</f>
        <v>N</v>
      </c>
    </row>
    <row r="36" spans="1:28" s="15" customFormat="1" ht="30" x14ac:dyDescent="0.25">
      <c r="A36" s="7">
        <v>24</v>
      </c>
      <c r="B36" s="215" t="s">
        <v>509</v>
      </c>
      <c r="C36" s="14" t="s">
        <v>6</v>
      </c>
      <c r="D36" s="231"/>
      <c r="E36" s="268"/>
      <c r="F36" s="215" t="str">
        <f t="shared" si="0"/>
        <v>N/A</v>
      </c>
      <c r="G36" s="6"/>
      <c r="AA36" s="15" t="str">
        <f t="shared" si="1"/>
        <v/>
      </c>
      <c r="AB36" s="15" t="str">
        <f>IF(LEN($AA36)=0,"N",IF(LEN($AA36)&gt;1,"Error -- Availability entered in an incorrect format",IF($AA36='Control Panel'!$F$36,$AA36,IF($AA36='Control Panel'!$F$37,$AA36,IF($AA36='Control Panel'!$F$38,$AA36,IF($AA36='Control Panel'!$F$39,$AA36,IF($AA36='Control Panel'!$F$40,$AA36,IF($AA36='Control Panel'!$F$41,$AA36,"Error -- Availability entered in an incorrect format"))))))))</f>
        <v>N</v>
      </c>
    </row>
    <row r="37" spans="1:28" s="15" customFormat="1" ht="30" x14ac:dyDescent="0.25">
      <c r="A37" s="7">
        <v>25</v>
      </c>
      <c r="B37" s="215" t="s">
        <v>510</v>
      </c>
      <c r="C37" s="14" t="s">
        <v>5</v>
      </c>
      <c r="D37" s="231"/>
      <c r="E37" s="268"/>
      <c r="F37" s="215" t="str">
        <f t="shared" si="0"/>
        <v>N/A</v>
      </c>
      <c r="G37" s="6"/>
      <c r="AA37" s="15" t="str">
        <f t="shared" si="1"/>
        <v/>
      </c>
      <c r="AB37" s="15" t="str">
        <f>IF(LEN($AA37)=0,"N",IF(LEN($AA37)&gt;1,"Error -- Availability entered in an incorrect format",IF($AA37='Control Panel'!$F$36,$AA37,IF($AA37='Control Panel'!$F$37,$AA37,IF($AA37='Control Panel'!$F$38,$AA37,IF($AA37='Control Panel'!$F$39,$AA37,IF($AA37='Control Panel'!$F$40,$AA37,IF($AA37='Control Panel'!$F$41,$AA37,"Error -- Availability entered in an incorrect format"))))))))</f>
        <v>N</v>
      </c>
    </row>
    <row r="38" spans="1:28" s="15" customFormat="1" ht="30" x14ac:dyDescent="0.25">
      <c r="A38" s="7">
        <v>26</v>
      </c>
      <c r="B38" s="215" t="s">
        <v>511</v>
      </c>
      <c r="C38" s="14" t="s">
        <v>5</v>
      </c>
      <c r="D38" s="231"/>
      <c r="E38" s="268"/>
      <c r="F38" s="215" t="str">
        <f t="shared" si="0"/>
        <v>N/A</v>
      </c>
      <c r="G38" s="6"/>
      <c r="AA38" s="15" t="str">
        <f t="shared" si="1"/>
        <v/>
      </c>
      <c r="AB38" s="15" t="str">
        <f>IF(LEN($AA38)=0,"N",IF(LEN($AA38)&gt;1,"Error -- Availability entered in an incorrect format",IF($AA38='Control Panel'!$F$36,$AA38,IF($AA38='Control Panel'!$F$37,$AA38,IF($AA38='Control Panel'!$F$38,$AA38,IF($AA38='Control Panel'!$F$39,$AA38,IF($AA38='Control Panel'!$F$40,$AA38,IF($AA38='Control Panel'!$F$41,$AA38,"Error -- Availability entered in an incorrect format"))))))))</f>
        <v>N</v>
      </c>
    </row>
    <row r="39" spans="1:28" s="15" customFormat="1" ht="30" x14ac:dyDescent="0.25">
      <c r="A39" s="7">
        <v>27</v>
      </c>
      <c r="B39" s="215" t="s">
        <v>512</v>
      </c>
      <c r="C39" s="14" t="s">
        <v>5</v>
      </c>
      <c r="D39" s="231"/>
      <c r="E39" s="268"/>
      <c r="F39" s="215" t="str">
        <f t="shared" si="0"/>
        <v>N/A</v>
      </c>
      <c r="G39" s="6"/>
      <c r="AA39" s="15" t="str">
        <f t="shared" si="1"/>
        <v/>
      </c>
      <c r="AB39" s="15" t="str">
        <f>IF(LEN($AA39)=0,"N",IF(LEN($AA39)&gt;1,"Error -- Availability entered in an incorrect format",IF($AA39='Control Panel'!$F$36,$AA39,IF($AA39='Control Panel'!$F$37,$AA39,IF($AA39='Control Panel'!$F$38,$AA39,IF($AA39='Control Panel'!$F$39,$AA39,IF($AA39='Control Panel'!$F$40,$AA39,IF($AA39='Control Panel'!$F$41,$AA39,"Error -- Availability entered in an incorrect format"))))))))</f>
        <v>N</v>
      </c>
    </row>
    <row r="40" spans="1:28" s="15" customFormat="1" ht="30" x14ac:dyDescent="0.25">
      <c r="A40" s="7">
        <v>28</v>
      </c>
      <c r="B40" s="215" t="s">
        <v>513</v>
      </c>
      <c r="C40" s="14" t="s">
        <v>5</v>
      </c>
      <c r="D40" s="231"/>
      <c r="E40" s="268"/>
      <c r="F40" s="215" t="str">
        <f t="shared" si="0"/>
        <v>N/A</v>
      </c>
      <c r="G40" s="6"/>
      <c r="AA40" s="15" t="str">
        <f t="shared" si="1"/>
        <v/>
      </c>
      <c r="AB40" s="15" t="str">
        <f>IF(LEN($AA40)=0,"N",IF(LEN($AA40)&gt;1,"Error -- Availability entered in an incorrect format",IF($AA40='Control Panel'!$F$36,$AA40,IF($AA40='Control Panel'!$F$37,$AA40,IF($AA40='Control Panel'!$F$38,$AA40,IF($AA40='Control Panel'!$F$39,$AA40,IF($AA40='Control Panel'!$F$40,$AA40,IF($AA40='Control Panel'!$F$41,$AA40,"Error -- Availability entered in an incorrect format"))))))))</f>
        <v>N</v>
      </c>
    </row>
    <row r="41" spans="1:28" s="15" customFormat="1" ht="30" x14ac:dyDescent="0.25">
      <c r="A41" s="7">
        <v>29</v>
      </c>
      <c r="B41" s="215" t="s">
        <v>514</v>
      </c>
      <c r="C41" s="14" t="s">
        <v>5</v>
      </c>
      <c r="D41" s="231"/>
      <c r="E41" s="268"/>
      <c r="F41" s="215" t="str">
        <f t="shared" si="0"/>
        <v>N/A</v>
      </c>
      <c r="G41" s="6"/>
      <c r="AA41" s="15" t="str">
        <f t="shared" si="1"/>
        <v/>
      </c>
      <c r="AB41" s="15" t="str">
        <f>IF(LEN($AA41)=0,"N",IF(LEN($AA41)&gt;1,"Error -- Availability entered in an incorrect format",IF($AA41='Control Panel'!$F$36,$AA41,IF($AA41='Control Panel'!$F$37,$AA41,IF($AA41='Control Panel'!$F$38,$AA41,IF($AA41='Control Panel'!$F$39,$AA41,IF($AA41='Control Panel'!$F$40,$AA41,IF($AA41='Control Panel'!$F$41,$AA41,"Error -- Availability entered in an incorrect format"))))))))</f>
        <v>N</v>
      </c>
    </row>
    <row r="42" spans="1:28" s="15" customFormat="1" ht="30" x14ac:dyDescent="0.25">
      <c r="A42" s="7">
        <v>30</v>
      </c>
      <c r="B42" s="215" t="s">
        <v>515</v>
      </c>
      <c r="C42" s="14" t="s">
        <v>5</v>
      </c>
      <c r="D42" s="231"/>
      <c r="E42" s="268"/>
      <c r="F42" s="215" t="str">
        <f t="shared" si="0"/>
        <v>N/A</v>
      </c>
      <c r="G42" s="6"/>
      <c r="AA42" s="15" t="str">
        <f t="shared" si="1"/>
        <v/>
      </c>
      <c r="AB42" s="15" t="str">
        <f>IF(LEN($AA42)=0,"N",IF(LEN($AA42)&gt;1,"Error -- Availability entered in an incorrect format",IF($AA42='Control Panel'!$F$36,$AA42,IF($AA42='Control Panel'!$F$37,$AA42,IF($AA42='Control Panel'!$F$38,$AA42,IF($AA42='Control Panel'!$F$39,$AA42,IF($AA42='Control Panel'!$F$40,$AA42,IF($AA42='Control Panel'!$F$41,$AA42,"Error -- Availability entered in an incorrect format"))))))))</f>
        <v>N</v>
      </c>
    </row>
    <row r="43" spans="1:28" s="15" customFormat="1" ht="75" x14ac:dyDescent="0.25">
      <c r="A43" s="7">
        <v>31</v>
      </c>
      <c r="B43" s="215" t="s">
        <v>516</v>
      </c>
      <c r="C43" s="14" t="s">
        <v>5</v>
      </c>
      <c r="D43" s="231"/>
      <c r="E43" s="268"/>
      <c r="F43" s="215" t="str">
        <f t="shared" si="0"/>
        <v>N/A</v>
      </c>
      <c r="G43" s="6"/>
      <c r="AA43" s="15" t="str">
        <f t="shared" si="1"/>
        <v/>
      </c>
      <c r="AB43" s="15" t="str">
        <f>IF(LEN($AA43)=0,"N",IF(LEN($AA43)&gt;1,"Error -- Availability entered in an incorrect format",IF($AA43='Control Panel'!$F$36,$AA43,IF($AA43='Control Panel'!$F$37,$AA43,IF($AA43='Control Panel'!$F$38,$AA43,IF($AA43='Control Panel'!$F$39,$AA43,IF($AA43='Control Panel'!$F$40,$AA43,IF($AA43='Control Panel'!$F$41,$AA43,"Error -- Availability entered in an incorrect format"))))))))</f>
        <v>N</v>
      </c>
    </row>
    <row r="44" spans="1:28" s="15" customFormat="1" x14ac:dyDescent="0.25">
      <c r="A44" s="7">
        <v>32</v>
      </c>
      <c r="B44" s="263" t="s">
        <v>116</v>
      </c>
      <c r="C44" s="14"/>
      <c r="D44" s="231"/>
      <c r="E44" s="268"/>
      <c r="F44" s="215" t="str">
        <f t="shared" si="0"/>
        <v>N/A</v>
      </c>
      <c r="G44" s="6"/>
      <c r="AA44" s="15" t="str">
        <f t="shared" si="1"/>
        <v/>
      </c>
      <c r="AB44" s="15" t="str">
        <f>IF(LEN($AA44)=0,"N",IF(LEN($AA44)&gt;1,"Error -- Availability entered in an incorrect format",IF($AA44='Control Panel'!$F$36,$AA44,IF($AA44='Control Panel'!$F$37,$AA44,IF($AA44='Control Panel'!$F$38,$AA44,IF($AA44='Control Panel'!$F$39,$AA44,IF($AA44='Control Panel'!$F$40,$AA44,IF($AA44='Control Panel'!$F$41,$AA44,"Error -- Availability entered in an incorrect format"))))))))</f>
        <v>N</v>
      </c>
    </row>
    <row r="45" spans="1:28" s="15" customFormat="1" ht="30" x14ac:dyDescent="0.25">
      <c r="A45" s="7">
        <v>33</v>
      </c>
      <c r="B45" s="215" t="s">
        <v>517</v>
      </c>
      <c r="C45" s="14" t="s">
        <v>5</v>
      </c>
      <c r="D45" s="231"/>
      <c r="E45" s="268"/>
      <c r="F45" s="215" t="str">
        <f t="shared" si="0"/>
        <v>N/A</v>
      </c>
      <c r="G45" s="6"/>
      <c r="AA45" s="15" t="str">
        <f t="shared" si="1"/>
        <v/>
      </c>
      <c r="AB45" s="15" t="str">
        <f>IF(LEN($AA45)=0,"N",IF(LEN($AA45)&gt;1,"Error -- Availability entered in an incorrect format",IF($AA45='Control Panel'!$F$36,$AA45,IF($AA45='Control Panel'!$F$37,$AA45,IF($AA45='Control Panel'!$F$38,$AA45,IF($AA45='Control Panel'!$F$39,$AA45,IF($AA45='Control Panel'!$F$40,$AA45,IF($AA45='Control Panel'!$F$41,$AA45,"Error -- Availability entered in an incorrect format"))))))))</f>
        <v>N</v>
      </c>
    </row>
    <row r="46" spans="1:28" s="15" customFormat="1" ht="60" x14ac:dyDescent="0.25">
      <c r="A46" s="7">
        <v>34</v>
      </c>
      <c r="B46" s="215" t="s">
        <v>518</v>
      </c>
      <c r="C46" s="14" t="s">
        <v>5</v>
      </c>
      <c r="D46" s="231"/>
      <c r="E46" s="268"/>
      <c r="F46" s="215" t="str">
        <f t="shared" si="0"/>
        <v>N/A</v>
      </c>
      <c r="G46" s="6"/>
      <c r="AA46" s="15" t="str">
        <f t="shared" si="1"/>
        <v/>
      </c>
      <c r="AB46" s="15" t="str">
        <f>IF(LEN($AA46)=0,"N",IF(LEN($AA46)&gt;1,"Error -- Availability entered in an incorrect format",IF($AA46='Control Panel'!$F$36,$AA46,IF($AA46='Control Panel'!$F$37,$AA46,IF($AA46='Control Panel'!$F$38,$AA46,IF($AA46='Control Panel'!$F$39,$AA46,IF($AA46='Control Panel'!$F$40,$AA46,IF($AA46='Control Panel'!$F$41,$AA46,"Error -- Availability entered in an incorrect format"))))))))</f>
        <v>N</v>
      </c>
    </row>
    <row r="47" spans="1:28" s="15" customFormat="1" ht="60" x14ac:dyDescent="0.25">
      <c r="A47" s="7">
        <v>35</v>
      </c>
      <c r="B47" s="215" t="s">
        <v>519</v>
      </c>
      <c r="C47" s="14" t="s">
        <v>6</v>
      </c>
      <c r="D47" s="231"/>
      <c r="E47" s="268"/>
      <c r="F47" s="215" t="str">
        <f t="shared" si="0"/>
        <v>N/A</v>
      </c>
      <c r="G47" s="6"/>
      <c r="AA47" s="15" t="str">
        <f t="shared" si="1"/>
        <v/>
      </c>
      <c r="AB47" s="15" t="str">
        <f>IF(LEN($AA47)=0,"N",IF(LEN($AA47)&gt;1,"Error -- Availability entered in an incorrect format",IF($AA47='Control Panel'!$F$36,$AA47,IF($AA47='Control Panel'!$F$37,$AA47,IF($AA47='Control Panel'!$F$38,$AA47,IF($AA47='Control Panel'!$F$39,$AA47,IF($AA47='Control Panel'!$F$40,$AA47,IF($AA47='Control Panel'!$F$41,$AA47,"Error -- Availability entered in an incorrect format"))))))))</f>
        <v>N</v>
      </c>
    </row>
    <row r="48" spans="1:28" s="15" customFormat="1" x14ac:dyDescent="0.25">
      <c r="A48" s="7">
        <v>36</v>
      </c>
      <c r="B48" s="266" t="s">
        <v>520</v>
      </c>
      <c r="C48" s="14"/>
      <c r="D48" s="231"/>
      <c r="E48" s="268"/>
      <c r="F48" s="215" t="str">
        <f t="shared" si="0"/>
        <v>N/A</v>
      </c>
      <c r="G48" s="6"/>
      <c r="AA48" s="15" t="str">
        <f t="shared" si="1"/>
        <v/>
      </c>
      <c r="AB48" s="15" t="str">
        <f>IF(LEN($AA48)=0,"N",IF(LEN($AA48)&gt;1,"Error -- Availability entered in an incorrect format",IF($AA48='Control Panel'!$F$36,$AA48,IF($AA48='Control Panel'!$F$37,$AA48,IF($AA48='Control Panel'!$F$38,$AA48,IF($AA48='Control Panel'!$F$39,$AA48,IF($AA48='Control Panel'!$F$40,$AA48,IF($AA48='Control Panel'!$F$41,$AA48,"Error -- Availability entered in an incorrect format"))))))))</f>
        <v>N</v>
      </c>
    </row>
    <row r="49" spans="1:28" s="15" customFormat="1" ht="60" x14ac:dyDescent="0.25">
      <c r="A49" s="7">
        <v>37</v>
      </c>
      <c r="B49" s="10" t="s">
        <v>521</v>
      </c>
      <c r="C49" s="14" t="s">
        <v>5</v>
      </c>
      <c r="D49" s="231"/>
      <c r="E49" s="268"/>
      <c r="F49" s="215" t="str">
        <f t="shared" si="0"/>
        <v>N/A</v>
      </c>
      <c r="G49" s="6"/>
      <c r="AA49" s="15" t="str">
        <f t="shared" si="1"/>
        <v/>
      </c>
      <c r="AB49" s="15" t="str">
        <f>IF(LEN($AA49)=0,"N",IF(LEN($AA49)&gt;1,"Error -- Availability entered in an incorrect format",IF($AA49='Control Panel'!$F$36,$AA49,IF($AA49='Control Panel'!$F$37,$AA49,IF($AA49='Control Panel'!$F$38,$AA49,IF($AA49='Control Panel'!$F$39,$AA49,IF($AA49='Control Panel'!$F$40,$AA49,IF($AA49='Control Panel'!$F$41,$AA49,"Error -- Availability entered in an incorrect format"))))))))</f>
        <v>N</v>
      </c>
    </row>
    <row r="50" spans="1:28" s="15" customFormat="1" x14ac:dyDescent="0.25">
      <c r="A50" s="7">
        <v>38</v>
      </c>
      <c r="B50" s="266" t="s">
        <v>522</v>
      </c>
      <c r="C50" s="273"/>
      <c r="D50" s="231"/>
      <c r="E50" s="268"/>
      <c r="F50" s="215" t="str">
        <f t="shared" si="0"/>
        <v>N/A</v>
      </c>
      <c r="G50" s="6"/>
      <c r="AA50" s="15" t="str">
        <f t="shared" si="1"/>
        <v/>
      </c>
      <c r="AB50" s="15" t="str">
        <f>IF(LEN($AA50)=0,"N",IF(LEN($AA50)&gt;1,"Error -- Availability entered in an incorrect format",IF($AA50='Control Panel'!$F$36,$AA50,IF($AA50='Control Panel'!$F$37,$AA50,IF($AA50='Control Panel'!$F$38,$AA50,IF($AA50='Control Panel'!$F$39,$AA50,IF($AA50='Control Panel'!$F$40,$AA50,IF($AA50='Control Panel'!$F$41,$AA50,"Error -- Availability entered in an incorrect format"))))))))</f>
        <v>N</v>
      </c>
    </row>
    <row r="51" spans="1:28" s="15" customFormat="1" ht="30" x14ac:dyDescent="0.25">
      <c r="A51" s="7">
        <v>39</v>
      </c>
      <c r="B51" s="274" t="s">
        <v>523</v>
      </c>
      <c r="C51" s="275" t="s">
        <v>6</v>
      </c>
      <c r="D51" s="231"/>
      <c r="E51" s="268"/>
      <c r="F51" s="215" t="str">
        <f t="shared" si="0"/>
        <v>N/A</v>
      </c>
      <c r="G51" s="6"/>
      <c r="AA51" s="15" t="str">
        <f t="shared" si="1"/>
        <v/>
      </c>
      <c r="AB51" s="15" t="str">
        <f>IF(LEN($AA51)=0,"N",IF(LEN($AA51)&gt;1,"Error -- Availability entered in an incorrect format",IF($AA51='Control Panel'!$F$36,$AA51,IF($AA51='Control Panel'!$F$37,$AA51,IF($AA51='Control Panel'!$F$38,$AA51,IF($AA51='Control Panel'!$F$39,$AA51,IF($AA51='Control Panel'!$F$40,$AA51,IF($AA51='Control Panel'!$F$41,$AA51,"Error -- Availability entered in an incorrect format"))))))))</f>
        <v>N</v>
      </c>
    </row>
    <row r="52" spans="1:28" s="15" customFormat="1" ht="45" x14ac:dyDescent="0.25">
      <c r="A52" s="7">
        <v>40</v>
      </c>
      <c r="B52" s="215" t="s">
        <v>524</v>
      </c>
      <c r="C52" s="14" t="s">
        <v>5</v>
      </c>
      <c r="D52" s="231"/>
      <c r="E52" s="268"/>
      <c r="F52" s="215" t="str">
        <f t="shared" si="0"/>
        <v>N/A</v>
      </c>
      <c r="G52" s="6"/>
      <c r="AA52" s="15" t="str">
        <f t="shared" si="1"/>
        <v/>
      </c>
      <c r="AB52" s="15" t="str">
        <f>IF(LEN($AA52)=0,"N",IF(LEN($AA52)&gt;1,"Error -- Availability entered in an incorrect format",IF($AA52='Control Panel'!$F$36,$AA52,IF($AA52='Control Panel'!$F$37,$AA52,IF($AA52='Control Panel'!$F$38,$AA52,IF($AA52='Control Panel'!$F$39,$AA52,IF($AA52='Control Panel'!$F$40,$AA52,IF($AA52='Control Panel'!$F$41,$AA52,"Error -- Availability entered in an incorrect format"))))))))</f>
        <v>N</v>
      </c>
    </row>
  </sheetData>
  <sheetProtection password="E125" sheet="1" objects="1" scenarios="1" formatCells="0" formatRows="0"/>
  <protectedRanges>
    <protectedRange sqref="D1:G1048576" name="Range1"/>
  </protectedRanges>
  <mergeCells count="12">
    <mergeCell ref="A11:G11"/>
    <mergeCell ref="A10:C10"/>
    <mergeCell ref="D10:G10"/>
    <mergeCell ref="A1:G1"/>
    <mergeCell ref="B2:G2"/>
    <mergeCell ref="B3:G3"/>
    <mergeCell ref="B4:G4"/>
    <mergeCell ref="B5:G5"/>
    <mergeCell ref="B6:G6"/>
    <mergeCell ref="B7:G7"/>
    <mergeCell ref="B8:G8"/>
    <mergeCell ref="A9:G9"/>
  </mergeCells>
  <conditionalFormatting sqref="A13:A52 C13:E52 G13:G52">
    <cfRule type="expression" dxfId="169" priority="5">
      <formula>$C13=""</formula>
    </cfRule>
  </conditionalFormatting>
  <conditionalFormatting sqref="B13:B52">
    <cfRule type="expression" dxfId="168" priority="4">
      <formula>$C13=""</formula>
    </cfRule>
  </conditionalFormatting>
  <conditionalFormatting sqref="F13:F52">
    <cfRule type="expression" dxfId="167" priority="3">
      <formula>$C13=""</formula>
    </cfRule>
  </conditionalFormatting>
  <conditionalFormatting sqref="A1:G1">
    <cfRule type="cellIs" dxfId="166" priority="1" operator="equal">
      <formula>"Replace this text with vendor name in the first module."</formula>
    </cfRule>
  </conditionalFormatting>
  <dataValidations count="1">
    <dataValidation type="decimal" allowBlank="1" showInputMessage="1" showErrorMessage="1" errorTitle="Invalid Response" error="Please enter number only and inlcude text in comments column." promptTitle="Cost" prompt="Please enter any related cost for specification compliance." sqref="E13:E52">
      <formula1>0</formula1>
      <formula2>1000000</formula2>
    </dataValidation>
  </dataValidations>
  <printOptions horizontalCentered="1"/>
  <pageMargins left="0.25" right="0.25" top="0.75" bottom="0.75" header="0.3" footer="0.3"/>
  <pageSetup scale="76" fitToHeight="0" orientation="landscape" r:id="rId1"/>
  <headerFooter>
    <oddHeader>&amp;C&amp;"Calibri,Bold"&amp;12City of Bend, OR - ERP System Solution Project RFP #IT14AA
&amp;"Calibri,Italic"&amp;A</oddHeader>
    <oddFooter>&amp;L&amp;"-,Bold"&amp;10&amp;U&amp;K01+019Priority&amp;"-,Regular"&amp;U
H - High | M - Medium | L - Low&amp;C&amp;10&amp;K01+019&amp;P of &amp;N&amp;R&amp;"-,Bold"&amp;10&amp;U&amp;K01+019Availability&amp;"-,Regular"&amp;U
Y - Yes | R - Reporting Tool | T - Third Party
M - Modification | F - Future | N - Not Available</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Button 1">
              <controlPr defaultSize="0" print="0" autoFill="0" autoPict="0" macro="[0]!FormatSpecs">
                <anchor moveWithCells="1" sizeWithCells="1">
                  <from>
                    <xdr:col>4</xdr:col>
                    <xdr:colOff>257175</xdr:colOff>
                    <xdr:row>5</xdr:row>
                    <xdr:rowOff>190500</xdr:rowOff>
                  </from>
                  <to>
                    <xdr:col>4</xdr:col>
                    <xdr:colOff>257175</xdr:colOff>
                    <xdr:row>10</xdr:row>
                    <xdr:rowOff>142875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00000000-0000-0000-0000-000000000000}">
            <xm:f>D10='Control Panel'!$I$25</xm:f>
            <x14:dxf>
              <font>
                <color rgb="FFFFFF00"/>
              </font>
              <fill>
                <patternFill>
                  <fgColor indexed="64"/>
                  <bgColor rgb="FFBF311A"/>
                </patternFill>
              </fill>
            </x14:dxf>
          </x14:cfRule>
          <xm:sqref>D10:G10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errorTitle="Invalid Response" error="Please enter appropriate availability response." promptTitle="Please enter availability:" prompt="_x000a_  Y - Yes_x000a_  R - Reporting_x000a_  T - Third Party_x000a_  M - Modification_x000a_  F - Future_x000a_  N - Not Available_x000a__x000a__x000a_*Paste values permitted.">
          <x14:formula1>
            <xm:f>'Control Panel'!$F$36:$F$41</xm:f>
          </x14:formula1>
          <xm:sqref>D13:D52</xm:sqref>
        </x14:dataValidation>
      </x14:dataValidation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pageSetUpPr fitToPage="1"/>
  </sheetPr>
  <dimension ref="A1:AI12"/>
  <sheetViews>
    <sheetView showGridLines="0" showRowColHeaders="0" workbookViewId="0">
      <pane ySplit="12" topLeftCell="A13" activePane="bottomLeft" state="frozen"/>
      <selection activeCell="Y4" sqref="Y4"/>
      <selection pane="bottomLeft" activeCell="D10" sqref="D10:G10"/>
    </sheetView>
  </sheetViews>
  <sheetFormatPr defaultColWidth="0" defaultRowHeight="15" x14ac:dyDescent="0.25"/>
  <cols>
    <col min="1" max="1" width="8.7109375" style="218" customWidth="1"/>
    <col min="2" max="2" width="65.7109375" style="219" customWidth="1"/>
    <col min="3" max="3" width="12.7109375" style="220" customWidth="1"/>
    <col min="4" max="4" width="12.7109375" style="221" customWidth="1"/>
    <col min="5" max="5" width="12.7109375" style="220" customWidth="1"/>
    <col min="6" max="6" width="27.7109375" style="222" customWidth="1"/>
    <col min="7" max="7" width="35.7109375" style="219" customWidth="1"/>
    <col min="8" max="8" width="9.140625" style="2" customWidth="1"/>
    <col min="9" max="34" width="9.140625" style="2" hidden="1" customWidth="1"/>
    <col min="35" max="35" width="4.140625" style="2" hidden="1" customWidth="1"/>
    <col min="36" max="16384" width="9.140625" style="2" hidden="1"/>
  </cols>
  <sheetData>
    <row r="1" spans="1:35" ht="15" customHeight="1" x14ac:dyDescent="0.25">
      <c r="A1" s="548" t="str">
        <f>'Accounts Payable'!A1</f>
        <v>Replace this text with vendor name in the first module.</v>
      </c>
      <c r="B1" s="548"/>
      <c r="C1" s="548"/>
      <c r="D1" s="548"/>
      <c r="E1" s="548"/>
      <c r="F1" s="548"/>
      <c r="G1" s="548"/>
    </row>
    <row r="2" spans="1:35" x14ac:dyDescent="0.25">
      <c r="A2" s="210" t="s">
        <v>8</v>
      </c>
      <c r="B2" s="538" t="s">
        <v>193</v>
      </c>
      <c r="C2" s="538"/>
      <c r="D2" s="538"/>
      <c r="E2" s="538"/>
      <c r="F2" s="538"/>
      <c r="G2" s="538"/>
      <c r="AB2" s="2" t="s">
        <v>219</v>
      </c>
      <c r="AC2" s="2" t="e">
        <f>SUBTOTAL(3,#REF!)</f>
        <v>#REF!</v>
      </c>
    </row>
    <row r="3" spans="1:35" ht="45" customHeight="1" x14ac:dyDescent="0.25">
      <c r="A3" s="232" t="str">
        <f>'Control Panel'!F36</f>
        <v>Y</v>
      </c>
      <c r="B3" s="543" t="str">
        <f>'Control Panel'!H36</f>
        <v>Functionality is provided out of the box through the completion of a task associated with a routine configurable area that includes, but is not limited to, user-defined fields, delivered or configurable workflows, alerts or notifications, standard import/export, table driven setups and standard reports with no changes.  These configuration areas will not be affected by a future upgrade.  The proposed services include implementation and training on this functionality, unless specifically excluded in the Statement of Work, as part of the deployment of the solution.</v>
      </c>
      <c r="C3" s="543"/>
      <c r="D3" s="543"/>
      <c r="E3" s="543"/>
      <c r="F3" s="543"/>
      <c r="G3" s="543"/>
    </row>
    <row r="4" spans="1:35" x14ac:dyDescent="0.25">
      <c r="A4" s="233" t="str">
        <f>'Control Panel'!F37</f>
        <v>R</v>
      </c>
      <c r="B4" s="544" t="str">
        <f>'Control Panel'!H37</f>
        <v>Functionality is provided through reports generated using proposed Reporting Tools.</v>
      </c>
      <c r="C4" s="544"/>
      <c r="D4" s="544"/>
      <c r="E4" s="544"/>
      <c r="F4" s="544"/>
      <c r="G4" s="544"/>
    </row>
    <row r="5" spans="1:35" ht="30" customHeight="1" x14ac:dyDescent="0.25">
      <c r="A5" s="232" t="str">
        <f>'Control Panel'!F38</f>
        <v>T</v>
      </c>
      <c r="B5" s="543" t="str">
        <f>'Control Panel'!H38</f>
        <v>Functionality is provided by proposed third party functionality (i.e., third party is defined as a separate software vendor from the primary software vendor).  The pricing of all third party products that provide this functionality MUST be included in the cost proposal.</v>
      </c>
      <c r="C5" s="543"/>
      <c r="D5" s="543"/>
      <c r="E5" s="543"/>
      <c r="F5" s="543"/>
      <c r="G5" s="543"/>
    </row>
    <row r="6" spans="1:35" x14ac:dyDescent="0.25">
      <c r="A6" s="233" t="str">
        <f>'Control Panel'!F39</f>
        <v>M</v>
      </c>
      <c r="B6" s="544" t="str">
        <f>'Control Panel'!H39</f>
        <v>Functionality is provided through customization to the application, including creation of a new workflow or development of a custom interface, that may have an impact on future upgradability.</v>
      </c>
      <c r="C6" s="544"/>
      <c r="D6" s="544"/>
      <c r="E6" s="544"/>
      <c r="F6" s="544"/>
      <c r="G6" s="544"/>
    </row>
    <row r="7" spans="1:35" ht="16.5" customHeight="1" x14ac:dyDescent="0.25">
      <c r="A7" s="232" t="str">
        <f>'Control Panel'!F40</f>
        <v>F</v>
      </c>
      <c r="B7" s="543" t="str">
        <f>'Control Panel'!H40</f>
        <v>Functionality is provided through a future general availability (GA) release that is scheduled to occur within 1 year of the proposal response.</v>
      </c>
      <c r="C7" s="543"/>
      <c r="D7" s="543"/>
      <c r="E7" s="543"/>
      <c r="F7" s="543"/>
      <c r="G7" s="543"/>
    </row>
    <row r="8" spans="1:35" x14ac:dyDescent="0.25">
      <c r="A8" s="233" t="str">
        <f>'Control Panel'!F41</f>
        <v>N</v>
      </c>
      <c r="B8" s="544" t="str">
        <f>'Control Panel'!H41</f>
        <v>Functionality is not provided.</v>
      </c>
      <c r="C8" s="544"/>
      <c r="D8" s="544"/>
      <c r="E8" s="544"/>
      <c r="F8" s="544"/>
      <c r="G8" s="544"/>
    </row>
    <row r="9" spans="1:35" x14ac:dyDescent="0.25">
      <c r="A9" s="545" t="str">
        <f>'Control Panel'!I25</f>
        <v>Replace this text with the primary product name(s) which satisfy requirements.</v>
      </c>
      <c r="B9" s="546"/>
      <c r="C9" s="546"/>
      <c r="D9" s="546"/>
      <c r="E9" s="546"/>
      <c r="F9" s="546"/>
      <c r="G9" s="547"/>
    </row>
    <row r="10" spans="1:35" ht="15" customHeight="1" x14ac:dyDescent="0.25">
      <c r="A10" s="541" t="str">
        <f>'Control Panel'!F84&amp;" - "&amp;'Control Panel'!E84</f>
        <v>4.39 - Module 38</v>
      </c>
      <c r="B10" s="541"/>
      <c r="C10" s="541"/>
      <c r="D10" s="542" t="str">
        <f>A9</f>
        <v>Replace this text with the primary product name(s) which satisfy requirements.</v>
      </c>
      <c r="E10" s="542"/>
      <c r="F10" s="542"/>
      <c r="G10" s="542"/>
    </row>
    <row r="11" spans="1:35" x14ac:dyDescent="0.25">
      <c r="A11" s="540" t="s">
        <v>72</v>
      </c>
      <c r="B11" s="540"/>
      <c r="C11" s="540"/>
      <c r="D11" s="540"/>
      <c r="E11" s="540"/>
      <c r="F11" s="540"/>
      <c r="G11" s="540"/>
      <c r="AA11" s="2" t="s">
        <v>30</v>
      </c>
      <c r="AI11" s="3"/>
    </row>
    <row r="12" spans="1:35" ht="15" customHeight="1" x14ac:dyDescent="0.25">
      <c r="A12" s="17" t="str">
        <f>'Accounts Payable'!A12</f>
        <v>Number</v>
      </c>
      <c r="B12" s="18" t="str">
        <f>'Accounts Payable'!B12</f>
        <v>Application Requirements</v>
      </c>
      <c r="C12" s="19" t="str">
        <f>'Accounts Payable'!C12</f>
        <v>Priority</v>
      </c>
      <c r="D12" s="17" t="str">
        <f>'Accounts Payable'!D12</f>
        <v>Availability</v>
      </c>
      <c r="E12" s="19" t="str">
        <f>'Accounts Payable'!E12</f>
        <v>Cost</v>
      </c>
      <c r="F12" s="18" t="str">
        <f>'Accounts Payable'!F12</f>
        <v>Required Product(s)</v>
      </c>
      <c r="G12" s="18" t="str">
        <f>'Accounts Payable'!G12</f>
        <v>Comments</v>
      </c>
      <c r="AA12" s="4" t="s">
        <v>27</v>
      </c>
      <c r="AC12" s="5">
        <f>COUNTIF(AB:AB,"Error -- Availability entered in an incorrect format")</f>
        <v>0</v>
      </c>
    </row>
  </sheetData>
  <sheetProtection password="E125" sheet="1" objects="1" scenarios="1" formatCells="0" formatRows="0"/>
  <protectedRanges>
    <protectedRange sqref="D1:G1048576" name="Range1"/>
  </protectedRanges>
  <mergeCells count="12">
    <mergeCell ref="A11:G11"/>
    <mergeCell ref="A10:C10"/>
    <mergeCell ref="D10:G10"/>
    <mergeCell ref="A1:G1"/>
    <mergeCell ref="B2:G2"/>
    <mergeCell ref="B3:G3"/>
    <mergeCell ref="B4:G4"/>
    <mergeCell ref="B5:G5"/>
    <mergeCell ref="B6:G6"/>
    <mergeCell ref="B7:G7"/>
    <mergeCell ref="B8:G8"/>
    <mergeCell ref="A9:G9"/>
  </mergeCells>
  <conditionalFormatting sqref="A1:G1">
    <cfRule type="cellIs" dxfId="25" priority="1" operator="equal">
      <formula>"Replace this text with vendor name in the first module."</formula>
    </cfRule>
  </conditionalFormatting>
  <printOptions horizontalCentered="1"/>
  <pageMargins left="0.25" right="0.25" top="0.75" bottom="0.75" header="0.3" footer="0.3"/>
  <pageSetup scale="74" fitToHeight="0" orientation="landscape" r:id="rId1"/>
  <headerFooter>
    <oddHeader xml:space="preserve">&amp;C&amp;"-,Bold"Client Name - Project Name&amp;"-,Regular"
&amp;"-,Italic"&amp;A&amp;"-,Regular"
</oddHeader>
    <oddFooter>&amp;L&amp;"-,Bold"&amp;10&amp;U&amp;K01+019Priority&amp;"-,Regular"&amp;U
H - High | M - Medium | L - Low&amp;C&amp;10&amp;K01+019&amp;P of &amp;N&amp;R&amp;"-,Bold"&amp;10&amp;U&amp;K01+019Availability&amp;"-,Regular"&amp;U
Y - Yes | R - Reporting Tool | T - Third Party
M - Modification | F - Future | N - Not Available</oddFooter>
  </headerFooter>
  <extLst>
    <ext xmlns:x14="http://schemas.microsoft.com/office/spreadsheetml/2009/9/main" uri="{78C0D931-6437-407d-A8EE-F0AAD7539E65}">
      <x14:conditionalFormattings>
        <x14:conditionalFormatting xmlns:xm="http://schemas.microsoft.com/office/excel/2006/main">
          <x14:cfRule type="expression" priority="2" id="{597FBE9F-78DE-4626-92BD-F00E2BB51C57}">
            <xm:f>D10='Control Panel'!$I$25</xm:f>
            <x14:dxf>
              <font>
                <color rgb="FFFFFF00"/>
              </font>
              <fill>
                <patternFill>
                  <bgColor rgb="FFBF311A"/>
                </patternFill>
              </fill>
            </x14:dxf>
          </x14:cfRule>
          <xm:sqref>D10:G10</xm:sqref>
        </x14:conditionalFormatting>
      </x14:conditionalFormattings>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pageSetUpPr fitToPage="1"/>
  </sheetPr>
  <dimension ref="A1:AI12"/>
  <sheetViews>
    <sheetView showGridLines="0" showRowColHeaders="0" workbookViewId="0">
      <pane ySplit="12" topLeftCell="A13" activePane="bottomLeft" state="frozen"/>
      <selection activeCell="Y4" sqref="Y4"/>
      <selection pane="bottomLeft" activeCell="D10" sqref="D10:G10"/>
    </sheetView>
  </sheetViews>
  <sheetFormatPr defaultColWidth="0" defaultRowHeight="15" x14ac:dyDescent="0.25"/>
  <cols>
    <col min="1" max="1" width="8.7109375" style="218" customWidth="1"/>
    <col min="2" max="2" width="65.7109375" style="219" customWidth="1"/>
    <col min="3" max="3" width="12.7109375" style="220" customWidth="1"/>
    <col min="4" max="4" width="12.7109375" style="221" customWidth="1"/>
    <col min="5" max="5" width="12.7109375" style="220" customWidth="1"/>
    <col min="6" max="6" width="27.7109375" style="222" customWidth="1"/>
    <col min="7" max="7" width="35.7109375" style="219" customWidth="1"/>
    <col min="8" max="8" width="9.140625" style="2" customWidth="1"/>
    <col min="9" max="34" width="9.140625" style="2" hidden="1" customWidth="1"/>
    <col min="35" max="35" width="4.140625" style="2" hidden="1" customWidth="1"/>
    <col min="36" max="16384" width="9.140625" style="2" hidden="1"/>
  </cols>
  <sheetData>
    <row r="1" spans="1:35" ht="15" customHeight="1" x14ac:dyDescent="0.25">
      <c r="A1" s="548" t="str">
        <f>'Accounts Payable'!A1</f>
        <v>Replace this text with vendor name in the first module.</v>
      </c>
      <c r="B1" s="548"/>
      <c r="C1" s="548"/>
      <c r="D1" s="548"/>
      <c r="E1" s="548"/>
      <c r="F1" s="548"/>
      <c r="G1" s="548"/>
    </row>
    <row r="2" spans="1:35" x14ac:dyDescent="0.25">
      <c r="A2" s="210" t="s">
        <v>8</v>
      </c>
      <c r="B2" s="538" t="s">
        <v>193</v>
      </c>
      <c r="C2" s="538"/>
      <c r="D2" s="538"/>
      <c r="E2" s="538"/>
      <c r="F2" s="538"/>
      <c r="G2" s="538"/>
      <c r="AB2" s="2" t="s">
        <v>219</v>
      </c>
      <c r="AC2" s="2" t="e">
        <f>SUBTOTAL(3,#REF!)</f>
        <v>#REF!</v>
      </c>
    </row>
    <row r="3" spans="1:35" ht="45" customHeight="1" x14ac:dyDescent="0.25">
      <c r="A3" s="232" t="str">
        <f>'Control Panel'!F36</f>
        <v>Y</v>
      </c>
      <c r="B3" s="543" t="str">
        <f>'Control Panel'!H36</f>
        <v>Functionality is provided out of the box through the completion of a task associated with a routine configurable area that includes, but is not limited to, user-defined fields, delivered or configurable workflows, alerts or notifications, standard import/export, table driven setups and standard reports with no changes.  These configuration areas will not be affected by a future upgrade.  The proposed services include implementation and training on this functionality, unless specifically excluded in the Statement of Work, as part of the deployment of the solution.</v>
      </c>
      <c r="C3" s="543"/>
      <c r="D3" s="543"/>
      <c r="E3" s="543"/>
      <c r="F3" s="543"/>
      <c r="G3" s="543"/>
    </row>
    <row r="4" spans="1:35" x14ac:dyDescent="0.25">
      <c r="A4" s="233" t="str">
        <f>'Control Panel'!F37</f>
        <v>R</v>
      </c>
      <c r="B4" s="544" t="str">
        <f>'Control Panel'!H37</f>
        <v>Functionality is provided through reports generated using proposed Reporting Tools.</v>
      </c>
      <c r="C4" s="544"/>
      <c r="D4" s="544"/>
      <c r="E4" s="544"/>
      <c r="F4" s="544"/>
      <c r="G4" s="544"/>
    </row>
    <row r="5" spans="1:35" ht="30" customHeight="1" x14ac:dyDescent="0.25">
      <c r="A5" s="232" t="str">
        <f>'Control Panel'!F38</f>
        <v>T</v>
      </c>
      <c r="B5" s="543" t="str">
        <f>'Control Panel'!H38</f>
        <v>Functionality is provided by proposed third party functionality (i.e., third party is defined as a separate software vendor from the primary software vendor).  The pricing of all third party products that provide this functionality MUST be included in the cost proposal.</v>
      </c>
      <c r="C5" s="543"/>
      <c r="D5" s="543"/>
      <c r="E5" s="543"/>
      <c r="F5" s="543"/>
      <c r="G5" s="543"/>
    </row>
    <row r="6" spans="1:35" x14ac:dyDescent="0.25">
      <c r="A6" s="233" t="str">
        <f>'Control Panel'!F39</f>
        <v>M</v>
      </c>
      <c r="B6" s="544" t="str">
        <f>'Control Panel'!H39</f>
        <v>Functionality is provided through customization to the application, including creation of a new workflow or development of a custom interface, that may have an impact on future upgradability.</v>
      </c>
      <c r="C6" s="544"/>
      <c r="D6" s="544"/>
      <c r="E6" s="544"/>
      <c r="F6" s="544"/>
      <c r="G6" s="544"/>
    </row>
    <row r="7" spans="1:35" ht="16.5" customHeight="1" x14ac:dyDescent="0.25">
      <c r="A7" s="232" t="str">
        <f>'Control Panel'!F40</f>
        <v>F</v>
      </c>
      <c r="B7" s="543" t="str">
        <f>'Control Panel'!H40</f>
        <v>Functionality is provided through a future general availability (GA) release that is scheduled to occur within 1 year of the proposal response.</v>
      </c>
      <c r="C7" s="543"/>
      <c r="D7" s="543"/>
      <c r="E7" s="543"/>
      <c r="F7" s="543"/>
      <c r="G7" s="543"/>
    </row>
    <row r="8" spans="1:35" x14ac:dyDescent="0.25">
      <c r="A8" s="233" t="str">
        <f>'Control Panel'!F41</f>
        <v>N</v>
      </c>
      <c r="B8" s="544" t="str">
        <f>'Control Panel'!H41</f>
        <v>Functionality is not provided.</v>
      </c>
      <c r="C8" s="544"/>
      <c r="D8" s="544"/>
      <c r="E8" s="544"/>
      <c r="F8" s="544"/>
      <c r="G8" s="544"/>
    </row>
    <row r="9" spans="1:35" x14ac:dyDescent="0.25">
      <c r="A9" s="545" t="str">
        <f>'Control Panel'!I25</f>
        <v>Replace this text with the primary product name(s) which satisfy requirements.</v>
      </c>
      <c r="B9" s="546"/>
      <c r="C9" s="546"/>
      <c r="D9" s="546"/>
      <c r="E9" s="546"/>
      <c r="F9" s="546"/>
      <c r="G9" s="547"/>
    </row>
    <row r="10" spans="1:35" ht="15" customHeight="1" x14ac:dyDescent="0.25">
      <c r="A10" s="541" t="str">
        <f>'Control Panel'!F85&amp;" - "&amp;'Control Panel'!E85</f>
        <v>4.40 - Module 39</v>
      </c>
      <c r="B10" s="541"/>
      <c r="C10" s="541"/>
      <c r="D10" s="542" t="str">
        <f>A9</f>
        <v>Replace this text with the primary product name(s) which satisfy requirements.</v>
      </c>
      <c r="E10" s="542"/>
      <c r="F10" s="542"/>
      <c r="G10" s="542"/>
    </row>
    <row r="11" spans="1:35" x14ac:dyDescent="0.25">
      <c r="A11" s="540" t="s">
        <v>72</v>
      </c>
      <c r="B11" s="540"/>
      <c r="C11" s="540"/>
      <c r="D11" s="540"/>
      <c r="E11" s="540"/>
      <c r="F11" s="540"/>
      <c r="G11" s="540"/>
      <c r="AA11" s="2" t="s">
        <v>30</v>
      </c>
      <c r="AI11" s="3"/>
    </row>
    <row r="12" spans="1:35" ht="15" customHeight="1" x14ac:dyDescent="0.25">
      <c r="A12" s="17" t="str">
        <f>'Accounts Payable'!A12</f>
        <v>Number</v>
      </c>
      <c r="B12" s="18" t="str">
        <f>'Accounts Payable'!B12</f>
        <v>Application Requirements</v>
      </c>
      <c r="C12" s="19" t="str">
        <f>'Accounts Payable'!C12</f>
        <v>Priority</v>
      </c>
      <c r="D12" s="17" t="str">
        <f>'Accounts Payable'!D12</f>
        <v>Availability</v>
      </c>
      <c r="E12" s="19" t="str">
        <f>'Accounts Payable'!E12</f>
        <v>Cost</v>
      </c>
      <c r="F12" s="18" t="str">
        <f>'Accounts Payable'!F12</f>
        <v>Required Product(s)</v>
      </c>
      <c r="G12" s="18" t="str">
        <f>'Accounts Payable'!G12</f>
        <v>Comments</v>
      </c>
      <c r="AA12" s="4" t="s">
        <v>27</v>
      </c>
      <c r="AC12" s="5">
        <f>COUNTIF(AB:AB,"Error -- Availability entered in an incorrect format")</f>
        <v>0</v>
      </c>
    </row>
  </sheetData>
  <sheetProtection password="E125" sheet="1" objects="1" scenarios="1" formatCells="0" formatRows="0"/>
  <protectedRanges>
    <protectedRange sqref="D1:G1048576" name="Range1"/>
  </protectedRanges>
  <mergeCells count="12">
    <mergeCell ref="A11:G11"/>
    <mergeCell ref="A10:C10"/>
    <mergeCell ref="D10:G10"/>
    <mergeCell ref="A1:G1"/>
    <mergeCell ref="B2:G2"/>
    <mergeCell ref="B3:G3"/>
    <mergeCell ref="B4:G4"/>
    <mergeCell ref="B5:G5"/>
    <mergeCell ref="B6:G6"/>
    <mergeCell ref="B7:G7"/>
    <mergeCell ref="B8:G8"/>
    <mergeCell ref="A9:G9"/>
  </mergeCells>
  <conditionalFormatting sqref="A1:G1">
    <cfRule type="cellIs" dxfId="23" priority="1" operator="equal">
      <formula>"Replace this text with vendor name in the first module."</formula>
    </cfRule>
  </conditionalFormatting>
  <printOptions horizontalCentered="1"/>
  <pageMargins left="0.25" right="0.25" top="0.75" bottom="0.75" header="0.3" footer="0.3"/>
  <pageSetup scale="74" fitToHeight="0" orientation="landscape" r:id="rId1"/>
  <headerFooter>
    <oddHeader xml:space="preserve">&amp;C&amp;"-,Bold"Client Name - Project Name&amp;"-,Regular"
&amp;"-,Italic"&amp;A&amp;"-,Regular"
</oddHeader>
    <oddFooter>&amp;L&amp;"-,Bold"&amp;10&amp;U&amp;K01+019Priority&amp;"-,Regular"&amp;U
H - High | M - Medium | L - Low&amp;C&amp;10&amp;K01+019&amp;P of &amp;N&amp;R&amp;"-,Bold"&amp;10&amp;U&amp;K01+019Availability&amp;"-,Regular"&amp;U
Y - Yes | R - Reporting Tool | T - Third Party
M - Modification | F - Future | N - Not Available</oddFooter>
  </headerFooter>
  <extLst>
    <ext xmlns:x14="http://schemas.microsoft.com/office/spreadsheetml/2009/9/main" uri="{78C0D931-6437-407d-A8EE-F0AAD7539E65}">
      <x14:conditionalFormattings>
        <x14:conditionalFormatting xmlns:xm="http://schemas.microsoft.com/office/excel/2006/main">
          <x14:cfRule type="expression" priority="2" id="{C8F186F5-6860-429C-9AFC-8E55CE9D9E21}">
            <xm:f>D10='Control Panel'!$I$25</xm:f>
            <x14:dxf>
              <font>
                <color rgb="FFFFFF00"/>
              </font>
              <fill>
                <patternFill>
                  <bgColor rgb="FFBF311A"/>
                </patternFill>
              </fill>
            </x14:dxf>
          </x14:cfRule>
          <xm:sqref>D10:G10</xm:sqref>
        </x14:conditionalFormatting>
      </x14:conditionalFormattings>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pageSetUpPr fitToPage="1"/>
  </sheetPr>
  <dimension ref="A1:AI12"/>
  <sheetViews>
    <sheetView showGridLines="0" showRowColHeaders="0" workbookViewId="0">
      <pane ySplit="12" topLeftCell="A13" activePane="bottomLeft" state="frozen"/>
      <selection activeCell="Y4" sqref="Y4"/>
      <selection pane="bottomLeft" activeCell="D10" sqref="D10:G10"/>
    </sheetView>
  </sheetViews>
  <sheetFormatPr defaultColWidth="0" defaultRowHeight="15" x14ac:dyDescent="0.25"/>
  <cols>
    <col min="1" max="1" width="8.7109375" style="218" customWidth="1"/>
    <col min="2" max="2" width="65.7109375" style="219" customWidth="1"/>
    <col min="3" max="3" width="12.7109375" style="220" customWidth="1"/>
    <col min="4" max="4" width="12.7109375" style="221" customWidth="1"/>
    <col min="5" max="5" width="12.7109375" style="220" customWidth="1"/>
    <col min="6" max="6" width="27.7109375" style="222" customWidth="1"/>
    <col min="7" max="7" width="35.7109375" style="219" customWidth="1"/>
    <col min="8" max="8" width="9.140625" style="2" customWidth="1"/>
    <col min="9" max="34" width="9.140625" style="2" hidden="1" customWidth="1"/>
    <col min="35" max="35" width="4.140625" style="2" hidden="1" customWidth="1"/>
    <col min="36" max="16384" width="9.140625" style="2" hidden="1"/>
  </cols>
  <sheetData>
    <row r="1" spans="1:35" ht="15" customHeight="1" x14ac:dyDescent="0.25">
      <c r="A1" s="548" t="str">
        <f>'Accounts Payable'!A1</f>
        <v>Replace this text with vendor name in the first module.</v>
      </c>
      <c r="B1" s="548"/>
      <c r="C1" s="548"/>
      <c r="D1" s="548"/>
      <c r="E1" s="548"/>
      <c r="F1" s="548"/>
      <c r="G1" s="548"/>
    </row>
    <row r="2" spans="1:35" x14ac:dyDescent="0.25">
      <c r="A2" s="210" t="s">
        <v>8</v>
      </c>
      <c r="B2" s="538" t="s">
        <v>193</v>
      </c>
      <c r="C2" s="538"/>
      <c r="D2" s="538"/>
      <c r="E2" s="538"/>
      <c r="F2" s="538"/>
      <c r="G2" s="538"/>
      <c r="AB2" s="2" t="s">
        <v>219</v>
      </c>
      <c r="AC2" s="2" t="e">
        <f>SUBTOTAL(3,#REF!)</f>
        <v>#REF!</v>
      </c>
    </row>
    <row r="3" spans="1:35" ht="45" customHeight="1" x14ac:dyDescent="0.25">
      <c r="A3" s="232" t="str">
        <f>'Control Panel'!F36</f>
        <v>Y</v>
      </c>
      <c r="B3" s="543" t="str">
        <f>'Control Panel'!H36</f>
        <v>Functionality is provided out of the box through the completion of a task associated with a routine configurable area that includes, but is not limited to, user-defined fields, delivered or configurable workflows, alerts or notifications, standard import/export, table driven setups and standard reports with no changes.  These configuration areas will not be affected by a future upgrade.  The proposed services include implementation and training on this functionality, unless specifically excluded in the Statement of Work, as part of the deployment of the solution.</v>
      </c>
      <c r="C3" s="543"/>
      <c r="D3" s="543"/>
      <c r="E3" s="543"/>
      <c r="F3" s="543"/>
      <c r="G3" s="543"/>
    </row>
    <row r="4" spans="1:35" x14ac:dyDescent="0.25">
      <c r="A4" s="233" t="str">
        <f>'Control Panel'!F37</f>
        <v>R</v>
      </c>
      <c r="B4" s="544" t="str">
        <f>'Control Panel'!H37</f>
        <v>Functionality is provided through reports generated using proposed Reporting Tools.</v>
      </c>
      <c r="C4" s="544"/>
      <c r="D4" s="544"/>
      <c r="E4" s="544"/>
      <c r="F4" s="544"/>
      <c r="G4" s="544"/>
    </row>
    <row r="5" spans="1:35" ht="30" customHeight="1" x14ac:dyDescent="0.25">
      <c r="A5" s="232" t="str">
        <f>'Control Panel'!F38</f>
        <v>T</v>
      </c>
      <c r="B5" s="543" t="str">
        <f>'Control Panel'!H38</f>
        <v>Functionality is provided by proposed third party functionality (i.e., third party is defined as a separate software vendor from the primary software vendor).  The pricing of all third party products that provide this functionality MUST be included in the cost proposal.</v>
      </c>
      <c r="C5" s="543"/>
      <c r="D5" s="543"/>
      <c r="E5" s="543"/>
      <c r="F5" s="543"/>
      <c r="G5" s="543"/>
    </row>
    <row r="6" spans="1:35" x14ac:dyDescent="0.25">
      <c r="A6" s="233" t="str">
        <f>'Control Panel'!F39</f>
        <v>M</v>
      </c>
      <c r="B6" s="544" t="str">
        <f>'Control Panel'!H39</f>
        <v>Functionality is provided through customization to the application, including creation of a new workflow or development of a custom interface, that may have an impact on future upgradability.</v>
      </c>
      <c r="C6" s="544"/>
      <c r="D6" s="544"/>
      <c r="E6" s="544"/>
      <c r="F6" s="544"/>
      <c r="G6" s="544"/>
    </row>
    <row r="7" spans="1:35" ht="16.5" customHeight="1" x14ac:dyDescent="0.25">
      <c r="A7" s="232" t="str">
        <f>'Control Panel'!F40</f>
        <v>F</v>
      </c>
      <c r="B7" s="543" t="str">
        <f>'Control Panel'!H40</f>
        <v>Functionality is provided through a future general availability (GA) release that is scheduled to occur within 1 year of the proposal response.</v>
      </c>
      <c r="C7" s="543"/>
      <c r="D7" s="543"/>
      <c r="E7" s="543"/>
      <c r="F7" s="543"/>
      <c r="G7" s="543"/>
    </row>
    <row r="8" spans="1:35" x14ac:dyDescent="0.25">
      <c r="A8" s="233" t="str">
        <f>'Control Panel'!F41</f>
        <v>N</v>
      </c>
      <c r="B8" s="544" t="str">
        <f>'Control Panel'!H41</f>
        <v>Functionality is not provided.</v>
      </c>
      <c r="C8" s="544"/>
      <c r="D8" s="544"/>
      <c r="E8" s="544"/>
      <c r="F8" s="544"/>
      <c r="G8" s="544"/>
    </row>
    <row r="9" spans="1:35" x14ac:dyDescent="0.25">
      <c r="A9" s="545" t="str">
        <f>'Control Panel'!I25</f>
        <v>Replace this text with the primary product name(s) which satisfy requirements.</v>
      </c>
      <c r="B9" s="546"/>
      <c r="C9" s="546"/>
      <c r="D9" s="546"/>
      <c r="E9" s="546"/>
      <c r="F9" s="546"/>
      <c r="G9" s="547"/>
    </row>
    <row r="10" spans="1:35" ht="15" customHeight="1" x14ac:dyDescent="0.25">
      <c r="A10" s="541" t="str">
        <f>'Control Panel'!F86&amp;" - "&amp;'Control Panel'!E86</f>
        <v>4.41 - Module 40</v>
      </c>
      <c r="B10" s="541"/>
      <c r="C10" s="541"/>
      <c r="D10" s="542" t="str">
        <f>A9</f>
        <v>Replace this text with the primary product name(s) which satisfy requirements.</v>
      </c>
      <c r="E10" s="542"/>
      <c r="F10" s="542"/>
      <c r="G10" s="542"/>
    </row>
    <row r="11" spans="1:35" x14ac:dyDescent="0.25">
      <c r="A11" s="540" t="s">
        <v>72</v>
      </c>
      <c r="B11" s="540"/>
      <c r="C11" s="540"/>
      <c r="D11" s="540"/>
      <c r="E11" s="540"/>
      <c r="F11" s="540"/>
      <c r="G11" s="540"/>
      <c r="AA11" s="2" t="s">
        <v>30</v>
      </c>
      <c r="AI11" s="3"/>
    </row>
    <row r="12" spans="1:35" ht="15" customHeight="1" x14ac:dyDescent="0.25">
      <c r="A12" s="17" t="str">
        <f>'Accounts Payable'!A12</f>
        <v>Number</v>
      </c>
      <c r="B12" s="18" t="str">
        <f>'Accounts Payable'!B12</f>
        <v>Application Requirements</v>
      </c>
      <c r="C12" s="19" t="str">
        <f>'Accounts Payable'!C12</f>
        <v>Priority</v>
      </c>
      <c r="D12" s="17" t="str">
        <f>'Accounts Payable'!D12</f>
        <v>Availability</v>
      </c>
      <c r="E12" s="19" t="str">
        <f>'Accounts Payable'!E12</f>
        <v>Cost</v>
      </c>
      <c r="F12" s="18" t="str">
        <f>'Accounts Payable'!F12</f>
        <v>Required Product(s)</v>
      </c>
      <c r="G12" s="18" t="str">
        <f>'Accounts Payable'!G12</f>
        <v>Comments</v>
      </c>
      <c r="AA12" s="4" t="s">
        <v>27</v>
      </c>
      <c r="AC12" s="5">
        <f>COUNTIF(AB:AB,"Error -- Availability entered in an incorrect format")</f>
        <v>0</v>
      </c>
    </row>
  </sheetData>
  <sheetProtection password="E125" sheet="1" objects="1" scenarios="1" formatCells="0" formatRows="0"/>
  <protectedRanges>
    <protectedRange sqref="D1:G1048576" name="Range1"/>
  </protectedRanges>
  <mergeCells count="12">
    <mergeCell ref="A11:G11"/>
    <mergeCell ref="A10:C10"/>
    <mergeCell ref="D10:G10"/>
    <mergeCell ref="A1:G1"/>
    <mergeCell ref="B2:G2"/>
    <mergeCell ref="B3:G3"/>
    <mergeCell ref="B4:G4"/>
    <mergeCell ref="B5:G5"/>
    <mergeCell ref="B6:G6"/>
    <mergeCell ref="B7:G7"/>
    <mergeCell ref="B8:G8"/>
    <mergeCell ref="A9:G9"/>
  </mergeCells>
  <conditionalFormatting sqref="A1:G1">
    <cfRule type="cellIs" dxfId="21" priority="1" operator="equal">
      <formula>"Replace this text with vendor name in the first module."</formula>
    </cfRule>
  </conditionalFormatting>
  <printOptions horizontalCentered="1"/>
  <pageMargins left="0.25" right="0.25" top="0.75" bottom="0.75" header="0.3" footer="0.3"/>
  <pageSetup scale="74" fitToHeight="0" orientation="landscape" r:id="rId1"/>
  <headerFooter>
    <oddHeader xml:space="preserve">&amp;C&amp;"-,Bold"Client Name - Project Name&amp;"-,Regular"
&amp;"-,Italic"&amp;A&amp;"-,Regular"
</oddHeader>
    <oddFooter>&amp;L&amp;"-,Bold"&amp;10&amp;U&amp;K01+019Priority&amp;"-,Regular"&amp;U
H - High | M - Medium | L - Low&amp;C&amp;10&amp;K01+019&amp;P of &amp;N&amp;R&amp;"-,Bold"&amp;10&amp;U&amp;K01+019Availability&amp;"-,Regular"&amp;U
Y - Yes | R - Reporting Tool | T - Third Party
M - Modification | F - Future | N - Not Available</oddFooter>
  </headerFooter>
  <extLst>
    <ext xmlns:x14="http://schemas.microsoft.com/office/spreadsheetml/2009/9/main" uri="{78C0D931-6437-407d-A8EE-F0AAD7539E65}">
      <x14:conditionalFormattings>
        <x14:conditionalFormatting xmlns:xm="http://schemas.microsoft.com/office/excel/2006/main">
          <x14:cfRule type="expression" priority="2" id="{DFF9F851-BC53-4177-88DD-6E05D6815D3C}">
            <xm:f>D10='Control Panel'!$I$25</xm:f>
            <x14:dxf>
              <font>
                <color rgb="FFFFFF00"/>
              </font>
              <fill>
                <patternFill>
                  <bgColor rgb="FFBF311A"/>
                </patternFill>
              </fill>
            </x14:dxf>
          </x14:cfRule>
          <xm:sqref>D10:G10</xm:sqref>
        </x14:conditionalFormatting>
      </x14:conditionalFormattings>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I12"/>
  <sheetViews>
    <sheetView showGridLines="0" showRowColHeaders="0" workbookViewId="0">
      <pane ySplit="12" topLeftCell="A13" activePane="bottomLeft" state="frozen"/>
      <selection activeCell="Y4" sqref="Y4"/>
      <selection pane="bottomLeft" activeCell="D10" sqref="D10:G10"/>
    </sheetView>
  </sheetViews>
  <sheetFormatPr defaultColWidth="0" defaultRowHeight="15" x14ac:dyDescent="0.25"/>
  <cols>
    <col min="1" max="1" width="8.7109375" style="218" customWidth="1"/>
    <col min="2" max="2" width="65.7109375" style="219" customWidth="1"/>
    <col min="3" max="3" width="12.7109375" style="220" customWidth="1"/>
    <col min="4" max="4" width="12.7109375" style="221" customWidth="1"/>
    <col min="5" max="5" width="12.7109375" style="220" customWidth="1"/>
    <col min="6" max="6" width="27.7109375" style="222" customWidth="1"/>
    <col min="7" max="7" width="35.7109375" style="219" customWidth="1"/>
    <col min="8" max="8" width="9.140625" style="2" customWidth="1"/>
    <col min="9" max="34" width="9.140625" style="2" hidden="1" customWidth="1"/>
    <col min="35" max="35" width="4.140625" style="2" hidden="1" customWidth="1"/>
    <col min="36" max="16384" width="9.140625" style="2" hidden="1"/>
  </cols>
  <sheetData>
    <row r="1" spans="1:35" ht="15" customHeight="1" x14ac:dyDescent="0.25">
      <c r="A1" s="548" t="str">
        <f>'Accounts Payable'!A1</f>
        <v>Replace this text with vendor name in the first module.</v>
      </c>
      <c r="B1" s="548"/>
      <c r="C1" s="548"/>
      <c r="D1" s="548"/>
      <c r="E1" s="548"/>
      <c r="F1" s="548"/>
      <c r="G1" s="548"/>
    </row>
    <row r="2" spans="1:35" x14ac:dyDescent="0.25">
      <c r="A2" s="210" t="s">
        <v>8</v>
      </c>
      <c r="B2" s="538" t="s">
        <v>193</v>
      </c>
      <c r="C2" s="538"/>
      <c r="D2" s="538"/>
      <c r="E2" s="538"/>
      <c r="F2" s="538"/>
      <c r="G2" s="538"/>
      <c r="AB2" s="2" t="s">
        <v>219</v>
      </c>
      <c r="AC2" s="2" t="e">
        <f>SUBTOTAL(3,#REF!)</f>
        <v>#REF!</v>
      </c>
    </row>
    <row r="3" spans="1:35" ht="45" customHeight="1" x14ac:dyDescent="0.25">
      <c r="A3" s="232" t="str">
        <f>'Control Panel'!F36</f>
        <v>Y</v>
      </c>
      <c r="B3" s="543" t="str">
        <f>'Control Panel'!H36</f>
        <v>Functionality is provided out of the box through the completion of a task associated with a routine configurable area that includes, but is not limited to, user-defined fields, delivered or configurable workflows, alerts or notifications, standard import/export, table driven setups and standard reports with no changes.  These configuration areas will not be affected by a future upgrade.  The proposed services include implementation and training on this functionality, unless specifically excluded in the Statement of Work, as part of the deployment of the solution.</v>
      </c>
      <c r="C3" s="543"/>
      <c r="D3" s="543"/>
      <c r="E3" s="543"/>
      <c r="F3" s="543"/>
      <c r="G3" s="543"/>
    </row>
    <row r="4" spans="1:35" x14ac:dyDescent="0.25">
      <c r="A4" s="233" t="str">
        <f>'Control Panel'!F37</f>
        <v>R</v>
      </c>
      <c r="B4" s="544" t="str">
        <f>'Control Panel'!H37</f>
        <v>Functionality is provided through reports generated using proposed Reporting Tools.</v>
      </c>
      <c r="C4" s="544"/>
      <c r="D4" s="544"/>
      <c r="E4" s="544"/>
      <c r="F4" s="544"/>
      <c r="G4" s="544"/>
    </row>
    <row r="5" spans="1:35" ht="30" customHeight="1" x14ac:dyDescent="0.25">
      <c r="A5" s="232" t="str">
        <f>'Control Panel'!F38</f>
        <v>T</v>
      </c>
      <c r="B5" s="543" t="str">
        <f>'Control Panel'!H38</f>
        <v>Functionality is provided by proposed third party functionality (i.e., third party is defined as a separate software vendor from the primary software vendor).  The pricing of all third party products that provide this functionality MUST be included in the cost proposal.</v>
      </c>
      <c r="C5" s="543"/>
      <c r="D5" s="543"/>
      <c r="E5" s="543"/>
      <c r="F5" s="543"/>
      <c r="G5" s="543"/>
    </row>
    <row r="6" spans="1:35" x14ac:dyDescent="0.25">
      <c r="A6" s="233" t="str">
        <f>'Control Panel'!F39</f>
        <v>M</v>
      </c>
      <c r="B6" s="544" t="str">
        <f>'Control Panel'!H39</f>
        <v>Functionality is provided through customization to the application, including creation of a new workflow or development of a custom interface, that may have an impact on future upgradability.</v>
      </c>
      <c r="C6" s="544"/>
      <c r="D6" s="544"/>
      <c r="E6" s="544"/>
      <c r="F6" s="544"/>
      <c r="G6" s="544"/>
    </row>
    <row r="7" spans="1:35" ht="16.5" customHeight="1" x14ac:dyDescent="0.25">
      <c r="A7" s="232" t="str">
        <f>'Control Panel'!F40</f>
        <v>F</v>
      </c>
      <c r="B7" s="543" t="str">
        <f>'Control Panel'!H40</f>
        <v>Functionality is provided through a future general availability (GA) release that is scheduled to occur within 1 year of the proposal response.</v>
      </c>
      <c r="C7" s="543"/>
      <c r="D7" s="543"/>
      <c r="E7" s="543"/>
      <c r="F7" s="543"/>
      <c r="G7" s="543"/>
    </row>
    <row r="8" spans="1:35" x14ac:dyDescent="0.25">
      <c r="A8" s="233" t="str">
        <f>'Control Panel'!F41</f>
        <v>N</v>
      </c>
      <c r="B8" s="544" t="str">
        <f>'Control Panel'!H41</f>
        <v>Functionality is not provided.</v>
      </c>
      <c r="C8" s="544"/>
      <c r="D8" s="544"/>
      <c r="E8" s="544"/>
      <c r="F8" s="544"/>
      <c r="G8" s="544"/>
    </row>
    <row r="9" spans="1:35" x14ac:dyDescent="0.25">
      <c r="A9" s="545" t="str">
        <f>'Control Panel'!I25</f>
        <v>Replace this text with the primary product name(s) which satisfy requirements.</v>
      </c>
      <c r="B9" s="546"/>
      <c r="C9" s="546"/>
      <c r="D9" s="546"/>
      <c r="E9" s="546"/>
      <c r="F9" s="546"/>
      <c r="G9" s="547"/>
    </row>
    <row r="10" spans="1:35" ht="15" customHeight="1" x14ac:dyDescent="0.25">
      <c r="A10" s="541" t="str">
        <f>'Control Panel'!F87&amp;" - "&amp;'Control Panel'!E87</f>
        <v>4.42 - Module 41</v>
      </c>
      <c r="B10" s="541"/>
      <c r="C10" s="541"/>
      <c r="D10" s="542" t="str">
        <f>A9</f>
        <v>Replace this text with the primary product name(s) which satisfy requirements.</v>
      </c>
      <c r="E10" s="542"/>
      <c r="F10" s="542"/>
      <c r="G10" s="542"/>
    </row>
    <row r="11" spans="1:35" x14ac:dyDescent="0.25">
      <c r="A11" s="540" t="s">
        <v>72</v>
      </c>
      <c r="B11" s="540"/>
      <c r="C11" s="540"/>
      <c r="D11" s="540"/>
      <c r="E11" s="540"/>
      <c r="F11" s="540"/>
      <c r="G11" s="540"/>
      <c r="AA11" s="2" t="s">
        <v>30</v>
      </c>
      <c r="AI11" s="3"/>
    </row>
    <row r="12" spans="1:35" ht="15" customHeight="1" x14ac:dyDescent="0.25">
      <c r="A12" s="17" t="str">
        <f>'Accounts Payable'!A12</f>
        <v>Number</v>
      </c>
      <c r="B12" s="18" t="str">
        <f>'Accounts Payable'!B12</f>
        <v>Application Requirements</v>
      </c>
      <c r="C12" s="19" t="str">
        <f>'Accounts Payable'!C12</f>
        <v>Priority</v>
      </c>
      <c r="D12" s="17" t="str">
        <f>'Accounts Payable'!D12</f>
        <v>Availability</v>
      </c>
      <c r="E12" s="19" t="str">
        <f>'Accounts Payable'!E12</f>
        <v>Cost</v>
      </c>
      <c r="F12" s="18" t="str">
        <f>'Accounts Payable'!F12</f>
        <v>Required Product(s)</v>
      </c>
      <c r="G12" s="18" t="str">
        <f>'Accounts Payable'!G12</f>
        <v>Comments</v>
      </c>
      <c r="AA12" s="4" t="s">
        <v>27</v>
      </c>
      <c r="AC12" s="5">
        <f>COUNTIF(AB:AB,"Error -- Availability entered in an incorrect format")</f>
        <v>0</v>
      </c>
    </row>
  </sheetData>
  <sheetProtection password="E125" sheet="1" objects="1" scenarios="1" formatCells="0" formatRows="0"/>
  <protectedRanges>
    <protectedRange sqref="D1:G1048576" name="Range1"/>
  </protectedRanges>
  <mergeCells count="12">
    <mergeCell ref="A11:G11"/>
    <mergeCell ref="A10:C10"/>
    <mergeCell ref="D10:G10"/>
    <mergeCell ref="A1:G1"/>
    <mergeCell ref="B2:G2"/>
    <mergeCell ref="B3:G3"/>
    <mergeCell ref="B4:G4"/>
    <mergeCell ref="B5:G5"/>
    <mergeCell ref="B6:G6"/>
    <mergeCell ref="B7:G7"/>
    <mergeCell ref="B8:G8"/>
    <mergeCell ref="A9:G9"/>
  </mergeCells>
  <conditionalFormatting sqref="A1:G1">
    <cfRule type="cellIs" dxfId="19" priority="1" operator="equal">
      <formula>"Replace this text with vendor name in the first module."</formula>
    </cfRule>
  </conditionalFormatting>
  <printOptions horizontalCentered="1"/>
  <pageMargins left="0.25" right="0.25" top="0.75" bottom="0.75" header="0.3" footer="0.3"/>
  <pageSetup scale="74" fitToHeight="0" orientation="landscape" r:id="rId1"/>
  <headerFooter>
    <oddHeader xml:space="preserve">&amp;C&amp;"-,Bold"Client Name - Project Name&amp;"-,Regular"
&amp;"-,Italic"&amp;A&amp;"-,Regular"
</oddHeader>
    <oddFooter>&amp;L&amp;"-,Bold"&amp;10&amp;U&amp;K01+019Priority&amp;"-,Regular"&amp;U
H - High | M - Medium | L - Low&amp;C&amp;10&amp;K01+019&amp;P of &amp;N&amp;R&amp;"-,Bold"&amp;10&amp;U&amp;K01+019Availability&amp;"-,Regular"&amp;U
Y - Yes | R - Reporting Tool | T - Third Party
M - Modification | F - Future | N - Not Available</oddFooter>
  </headerFooter>
  <extLst>
    <ext xmlns:x14="http://schemas.microsoft.com/office/spreadsheetml/2009/9/main" uri="{78C0D931-6437-407d-A8EE-F0AAD7539E65}">
      <x14:conditionalFormattings>
        <x14:conditionalFormatting xmlns:xm="http://schemas.microsoft.com/office/excel/2006/main">
          <x14:cfRule type="expression" priority="2" id="{14B06516-3305-48D0-B0C7-6F5FCD8027FB}">
            <xm:f>D10='Control Panel'!$I$25</xm:f>
            <x14:dxf>
              <font>
                <color rgb="FFFFFF00"/>
              </font>
              <fill>
                <patternFill>
                  <bgColor rgb="FFBF311A"/>
                </patternFill>
              </fill>
            </x14:dxf>
          </x14:cfRule>
          <xm:sqref>D10:G10</xm:sqref>
        </x14:conditionalFormatting>
      </x14:conditionalFormattings>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pageSetUpPr fitToPage="1"/>
  </sheetPr>
  <dimension ref="A1:AI12"/>
  <sheetViews>
    <sheetView showGridLines="0" showRowColHeaders="0" workbookViewId="0">
      <pane ySplit="12" topLeftCell="A13" activePane="bottomLeft" state="frozen"/>
      <selection activeCell="Y4" sqref="Y4"/>
      <selection pane="bottomLeft" activeCell="D10" sqref="D10:G10"/>
    </sheetView>
  </sheetViews>
  <sheetFormatPr defaultColWidth="0" defaultRowHeight="15" x14ac:dyDescent="0.25"/>
  <cols>
    <col min="1" max="1" width="8.7109375" style="218" customWidth="1"/>
    <col min="2" max="2" width="65.7109375" style="219" customWidth="1"/>
    <col min="3" max="3" width="12.7109375" style="220" customWidth="1"/>
    <col min="4" max="4" width="12.7109375" style="221" customWidth="1"/>
    <col min="5" max="5" width="12.7109375" style="220" customWidth="1"/>
    <col min="6" max="6" width="27.7109375" style="222" customWidth="1"/>
    <col min="7" max="7" width="35.7109375" style="219" customWidth="1"/>
    <col min="8" max="8" width="9.140625" style="2" customWidth="1"/>
    <col min="9" max="34" width="9.140625" style="2" hidden="1" customWidth="1"/>
    <col min="35" max="35" width="4.140625" style="2" hidden="1" customWidth="1"/>
    <col min="36" max="16384" width="9.140625" style="2" hidden="1"/>
  </cols>
  <sheetData>
    <row r="1" spans="1:35" ht="15" customHeight="1" x14ac:dyDescent="0.25">
      <c r="A1" s="548" t="str">
        <f>'Accounts Payable'!A1</f>
        <v>Replace this text with vendor name in the first module.</v>
      </c>
      <c r="B1" s="548"/>
      <c r="C1" s="548"/>
      <c r="D1" s="548"/>
      <c r="E1" s="548"/>
      <c r="F1" s="548"/>
      <c r="G1" s="548"/>
    </row>
    <row r="2" spans="1:35" x14ac:dyDescent="0.25">
      <c r="A2" s="210" t="s">
        <v>8</v>
      </c>
      <c r="B2" s="538" t="s">
        <v>193</v>
      </c>
      <c r="C2" s="538"/>
      <c r="D2" s="538"/>
      <c r="E2" s="538"/>
      <c r="F2" s="538"/>
      <c r="G2" s="538"/>
      <c r="AB2" s="2" t="s">
        <v>219</v>
      </c>
      <c r="AC2" s="2" t="e">
        <f>SUBTOTAL(3,#REF!)</f>
        <v>#REF!</v>
      </c>
    </row>
    <row r="3" spans="1:35" ht="45" customHeight="1" x14ac:dyDescent="0.25">
      <c r="A3" s="232" t="str">
        <f>'Control Panel'!F36</f>
        <v>Y</v>
      </c>
      <c r="B3" s="543" t="str">
        <f>'Control Panel'!H36</f>
        <v>Functionality is provided out of the box through the completion of a task associated with a routine configurable area that includes, but is not limited to, user-defined fields, delivered or configurable workflows, alerts or notifications, standard import/export, table driven setups and standard reports with no changes.  These configuration areas will not be affected by a future upgrade.  The proposed services include implementation and training on this functionality, unless specifically excluded in the Statement of Work, as part of the deployment of the solution.</v>
      </c>
      <c r="C3" s="543"/>
      <c r="D3" s="543"/>
      <c r="E3" s="543"/>
      <c r="F3" s="543"/>
      <c r="G3" s="543"/>
    </row>
    <row r="4" spans="1:35" x14ac:dyDescent="0.25">
      <c r="A4" s="233" t="str">
        <f>'Control Panel'!F37</f>
        <v>R</v>
      </c>
      <c r="B4" s="544" t="str">
        <f>'Control Panel'!H37</f>
        <v>Functionality is provided through reports generated using proposed Reporting Tools.</v>
      </c>
      <c r="C4" s="544"/>
      <c r="D4" s="544"/>
      <c r="E4" s="544"/>
      <c r="F4" s="544"/>
      <c r="G4" s="544"/>
    </row>
    <row r="5" spans="1:35" ht="30" customHeight="1" x14ac:dyDescent="0.25">
      <c r="A5" s="232" t="str">
        <f>'Control Panel'!F38</f>
        <v>T</v>
      </c>
      <c r="B5" s="543" t="str">
        <f>'Control Panel'!H38</f>
        <v>Functionality is provided by proposed third party functionality (i.e., third party is defined as a separate software vendor from the primary software vendor).  The pricing of all third party products that provide this functionality MUST be included in the cost proposal.</v>
      </c>
      <c r="C5" s="543"/>
      <c r="D5" s="543"/>
      <c r="E5" s="543"/>
      <c r="F5" s="543"/>
      <c r="G5" s="543"/>
    </row>
    <row r="6" spans="1:35" x14ac:dyDescent="0.25">
      <c r="A6" s="233" t="str">
        <f>'Control Panel'!F39</f>
        <v>M</v>
      </c>
      <c r="B6" s="544" t="str">
        <f>'Control Panel'!H39</f>
        <v>Functionality is provided through customization to the application, including creation of a new workflow or development of a custom interface, that may have an impact on future upgradability.</v>
      </c>
      <c r="C6" s="544"/>
      <c r="D6" s="544"/>
      <c r="E6" s="544"/>
      <c r="F6" s="544"/>
      <c r="G6" s="544"/>
    </row>
    <row r="7" spans="1:35" ht="16.5" customHeight="1" x14ac:dyDescent="0.25">
      <c r="A7" s="232" t="str">
        <f>'Control Panel'!F40</f>
        <v>F</v>
      </c>
      <c r="B7" s="543" t="str">
        <f>'Control Panel'!H40</f>
        <v>Functionality is provided through a future general availability (GA) release that is scheduled to occur within 1 year of the proposal response.</v>
      </c>
      <c r="C7" s="543"/>
      <c r="D7" s="543"/>
      <c r="E7" s="543"/>
      <c r="F7" s="543"/>
      <c r="G7" s="543"/>
    </row>
    <row r="8" spans="1:35" x14ac:dyDescent="0.25">
      <c r="A8" s="233" t="str">
        <f>'Control Panel'!F41</f>
        <v>N</v>
      </c>
      <c r="B8" s="544" t="str">
        <f>'Control Panel'!H41</f>
        <v>Functionality is not provided.</v>
      </c>
      <c r="C8" s="544"/>
      <c r="D8" s="544"/>
      <c r="E8" s="544"/>
      <c r="F8" s="544"/>
      <c r="G8" s="544"/>
    </row>
    <row r="9" spans="1:35" x14ac:dyDescent="0.25">
      <c r="A9" s="545" t="str">
        <f>'Control Panel'!I25</f>
        <v>Replace this text with the primary product name(s) which satisfy requirements.</v>
      </c>
      <c r="B9" s="546"/>
      <c r="C9" s="546"/>
      <c r="D9" s="546"/>
      <c r="E9" s="546"/>
      <c r="F9" s="546"/>
      <c r="G9" s="547"/>
    </row>
    <row r="10" spans="1:35" ht="15" customHeight="1" x14ac:dyDescent="0.25">
      <c r="A10" s="541" t="str">
        <f>'Control Panel'!F88&amp;" - "&amp;'Control Panel'!E88</f>
        <v>4.43 - Module 42</v>
      </c>
      <c r="B10" s="541"/>
      <c r="C10" s="541"/>
      <c r="D10" s="542" t="str">
        <f>A9</f>
        <v>Replace this text with the primary product name(s) which satisfy requirements.</v>
      </c>
      <c r="E10" s="542"/>
      <c r="F10" s="542"/>
      <c r="G10" s="542"/>
    </row>
    <row r="11" spans="1:35" x14ac:dyDescent="0.25">
      <c r="A11" s="540" t="s">
        <v>72</v>
      </c>
      <c r="B11" s="540"/>
      <c r="C11" s="540"/>
      <c r="D11" s="540"/>
      <c r="E11" s="540"/>
      <c r="F11" s="540"/>
      <c r="G11" s="540"/>
      <c r="AA11" s="2" t="s">
        <v>30</v>
      </c>
      <c r="AI11" s="3"/>
    </row>
    <row r="12" spans="1:35" ht="15" customHeight="1" x14ac:dyDescent="0.25">
      <c r="A12" s="17" t="str">
        <f>'Accounts Payable'!A12</f>
        <v>Number</v>
      </c>
      <c r="B12" s="18" t="str">
        <f>'Accounts Payable'!B12</f>
        <v>Application Requirements</v>
      </c>
      <c r="C12" s="19" t="str">
        <f>'Accounts Payable'!C12</f>
        <v>Priority</v>
      </c>
      <c r="D12" s="17" t="str">
        <f>'Accounts Payable'!D12</f>
        <v>Availability</v>
      </c>
      <c r="E12" s="19" t="str">
        <f>'Accounts Payable'!E12</f>
        <v>Cost</v>
      </c>
      <c r="F12" s="18" t="str">
        <f>'Accounts Payable'!F12</f>
        <v>Required Product(s)</v>
      </c>
      <c r="G12" s="18" t="str">
        <f>'Accounts Payable'!G12</f>
        <v>Comments</v>
      </c>
      <c r="AA12" s="4" t="s">
        <v>27</v>
      </c>
      <c r="AC12" s="5">
        <f>COUNTIF(AB:AB,"Error -- Availability entered in an incorrect format")</f>
        <v>0</v>
      </c>
    </row>
  </sheetData>
  <sheetProtection password="E125" sheet="1" objects="1" scenarios="1" formatCells="0" formatRows="0"/>
  <protectedRanges>
    <protectedRange sqref="D1:G1048576" name="Range1"/>
  </protectedRanges>
  <mergeCells count="12">
    <mergeCell ref="A11:G11"/>
    <mergeCell ref="A10:C10"/>
    <mergeCell ref="D10:G10"/>
    <mergeCell ref="A1:G1"/>
    <mergeCell ref="B2:G2"/>
    <mergeCell ref="B3:G3"/>
    <mergeCell ref="B4:G4"/>
    <mergeCell ref="B5:G5"/>
    <mergeCell ref="B6:G6"/>
    <mergeCell ref="B7:G7"/>
    <mergeCell ref="B8:G8"/>
    <mergeCell ref="A9:G9"/>
  </mergeCells>
  <conditionalFormatting sqref="A1:G1">
    <cfRule type="cellIs" dxfId="17" priority="1" operator="equal">
      <formula>"Replace this text with vendor name in the first module."</formula>
    </cfRule>
  </conditionalFormatting>
  <printOptions horizontalCentered="1"/>
  <pageMargins left="0.25" right="0.25" top="0.75" bottom="0.75" header="0.3" footer="0.3"/>
  <pageSetup scale="74" fitToHeight="0" orientation="landscape" r:id="rId1"/>
  <headerFooter>
    <oddHeader xml:space="preserve">&amp;C&amp;"-,Bold"Client Name - Project Name&amp;"-,Regular"
&amp;"-,Italic"&amp;A&amp;"-,Regular"
</oddHeader>
    <oddFooter>&amp;L&amp;"-,Bold"&amp;10&amp;U&amp;K01+019Priority&amp;"-,Regular"&amp;U
H - High | M - Medium | L - Low&amp;C&amp;10&amp;K01+019&amp;P of &amp;N&amp;R&amp;"-,Bold"&amp;10&amp;U&amp;K01+019Availability&amp;"-,Regular"&amp;U
Y - Yes | R - Reporting Tool | T - Third Party
M - Modification | F - Future | N - Not Available</oddFooter>
  </headerFooter>
  <extLst>
    <ext xmlns:x14="http://schemas.microsoft.com/office/spreadsheetml/2009/9/main" uri="{78C0D931-6437-407d-A8EE-F0AAD7539E65}">
      <x14:conditionalFormattings>
        <x14:conditionalFormatting xmlns:xm="http://schemas.microsoft.com/office/excel/2006/main">
          <x14:cfRule type="expression" priority="2" id="{EE9E7EC7-7C4A-436A-9CD3-50C54A5EB4AF}">
            <xm:f>D10='Control Panel'!$I$25</xm:f>
            <x14:dxf>
              <font>
                <color rgb="FFFFFF00"/>
              </font>
              <fill>
                <patternFill>
                  <bgColor rgb="FFBF311A"/>
                </patternFill>
              </fill>
            </x14:dxf>
          </x14:cfRule>
          <xm:sqref>D10:G10</xm:sqref>
        </x14:conditionalFormatting>
      </x14:conditionalFormattings>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pageSetUpPr fitToPage="1"/>
  </sheetPr>
  <dimension ref="A1:AI12"/>
  <sheetViews>
    <sheetView showGridLines="0" showRowColHeaders="0" workbookViewId="0">
      <pane ySplit="12" topLeftCell="A13" activePane="bottomLeft" state="frozen"/>
      <selection activeCell="Y4" sqref="Y4"/>
      <selection pane="bottomLeft" activeCell="D10" sqref="D10:G10"/>
    </sheetView>
  </sheetViews>
  <sheetFormatPr defaultColWidth="0" defaultRowHeight="15" x14ac:dyDescent="0.25"/>
  <cols>
    <col min="1" max="1" width="8.7109375" style="218" customWidth="1"/>
    <col min="2" max="2" width="65.7109375" style="219" customWidth="1"/>
    <col min="3" max="3" width="12.7109375" style="220" customWidth="1"/>
    <col min="4" max="4" width="12.7109375" style="221" customWidth="1"/>
    <col min="5" max="5" width="12.7109375" style="220" customWidth="1"/>
    <col min="6" max="6" width="27.7109375" style="222" customWidth="1"/>
    <col min="7" max="7" width="35.7109375" style="219" customWidth="1"/>
    <col min="8" max="8" width="9.140625" style="2" customWidth="1"/>
    <col min="9" max="34" width="9.140625" style="2" hidden="1" customWidth="1"/>
    <col min="35" max="35" width="4.140625" style="2" hidden="1" customWidth="1"/>
    <col min="36" max="16384" width="9.140625" style="2" hidden="1"/>
  </cols>
  <sheetData>
    <row r="1" spans="1:35" ht="15" customHeight="1" x14ac:dyDescent="0.25">
      <c r="A1" s="548" t="str">
        <f>'Accounts Payable'!A1</f>
        <v>Replace this text with vendor name in the first module.</v>
      </c>
      <c r="B1" s="548"/>
      <c r="C1" s="548"/>
      <c r="D1" s="548"/>
      <c r="E1" s="548"/>
      <c r="F1" s="548"/>
      <c r="G1" s="548"/>
    </row>
    <row r="2" spans="1:35" x14ac:dyDescent="0.25">
      <c r="A2" s="210" t="s">
        <v>8</v>
      </c>
      <c r="B2" s="538" t="s">
        <v>193</v>
      </c>
      <c r="C2" s="538"/>
      <c r="D2" s="538"/>
      <c r="E2" s="538"/>
      <c r="F2" s="538"/>
      <c r="G2" s="538"/>
      <c r="AB2" s="2" t="s">
        <v>219</v>
      </c>
      <c r="AC2" s="2" t="e">
        <f>SUBTOTAL(3,#REF!)</f>
        <v>#REF!</v>
      </c>
    </row>
    <row r="3" spans="1:35" ht="45" customHeight="1" x14ac:dyDescent="0.25">
      <c r="A3" s="232" t="str">
        <f>'Control Panel'!F36</f>
        <v>Y</v>
      </c>
      <c r="B3" s="543" t="str">
        <f>'Control Panel'!H36</f>
        <v>Functionality is provided out of the box through the completion of a task associated with a routine configurable area that includes, but is not limited to, user-defined fields, delivered or configurable workflows, alerts or notifications, standard import/export, table driven setups and standard reports with no changes.  These configuration areas will not be affected by a future upgrade.  The proposed services include implementation and training on this functionality, unless specifically excluded in the Statement of Work, as part of the deployment of the solution.</v>
      </c>
      <c r="C3" s="543"/>
      <c r="D3" s="543"/>
      <c r="E3" s="543"/>
      <c r="F3" s="543"/>
      <c r="G3" s="543"/>
    </row>
    <row r="4" spans="1:35" x14ac:dyDescent="0.25">
      <c r="A4" s="233" t="str">
        <f>'Control Panel'!F37</f>
        <v>R</v>
      </c>
      <c r="B4" s="544" t="str">
        <f>'Control Panel'!H37</f>
        <v>Functionality is provided through reports generated using proposed Reporting Tools.</v>
      </c>
      <c r="C4" s="544"/>
      <c r="D4" s="544"/>
      <c r="E4" s="544"/>
      <c r="F4" s="544"/>
      <c r="G4" s="544"/>
    </row>
    <row r="5" spans="1:35" ht="30" customHeight="1" x14ac:dyDescent="0.25">
      <c r="A5" s="232" t="str">
        <f>'Control Panel'!F38</f>
        <v>T</v>
      </c>
      <c r="B5" s="543" t="str">
        <f>'Control Panel'!H38</f>
        <v>Functionality is provided by proposed third party functionality (i.e., third party is defined as a separate software vendor from the primary software vendor).  The pricing of all third party products that provide this functionality MUST be included in the cost proposal.</v>
      </c>
      <c r="C5" s="543"/>
      <c r="D5" s="543"/>
      <c r="E5" s="543"/>
      <c r="F5" s="543"/>
      <c r="G5" s="543"/>
    </row>
    <row r="6" spans="1:35" x14ac:dyDescent="0.25">
      <c r="A6" s="233" t="str">
        <f>'Control Panel'!F39</f>
        <v>M</v>
      </c>
      <c r="B6" s="544" t="str">
        <f>'Control Panel'!H39</f>
        <v>Functionality is provided through customization to the application, including creation of a new workflow or development of a custom interface, that may have an impact on future upgradability.</v>
      </c>
      <c r="C6" s="544"/>
      <c r="D6" s="544"/>
      <c r="E6" s="544"/>
      <c r="F6" s="544"/>
      <c r="G6" s="544"/>
    </row>
    <row r="7" spans="1:35" ht="16.5" customHeight="1" x14ac:dyDescent="0.25">
      <c r="A7" s="232" t="str">
        <f>'Control Panel'!F40</f>
        <v>F</v>
      </c>
      <c r="B7" s="543" t="str">
        <f>'Control Panel'!H40</f>
        <v>Functionality is provided through a future general availability (GA) release that is scheduled to occur within 1 year of the proposal response.</v>
      </c>
      <c r="C7" s="543"/>
      <c r="D7" s="543"/>
      <c r="E7" s="543"/>
      <c r="F7" s="543"/>
      <c r="G7" s="543"/>
    </row>
    <row r="8" spans="1:35" x14ac:dyDescent="0.25">
      <c r="A8" s="233" t="str">
        <f>'Control Panel'!F41</f>
        <v>N</v>
      </c>
      <c r="B8" s="544" t="str">
        <f>'Control Panel'!H41</f>
        <v>Functionality is not provided.</v>
      </c>
      <c r="C8" s="544"/>
      <c r="D8" s="544"/>
      <c r="E8" s="544"/>
      <c r="F8" s="544"/>
      <c r="G8" s="544"/>
    </row>
    <row r="9" spans="1:35" x14ac:dyDescent="0.25">
      <c r="A9" s="545" t="str">
        <f>'Control Panel'!I25</f>
        <v>Replace this text with the primary product name(s) which satisfy requirements.</v>
      </c>
      <c r="B9" s="546"/>
      <c r="C9" s="546"/>
      <c r="D9" s="546"/>
      <c r="E9" s="546"/>
      <c r="F9" s="546"/>
      <c r="G9" s="547"/>
    </row>
    <row r="10" spans="1:35" ht="15" customHeight="1" x14ac:dyDescent="0.25">
      <c r="A10" s="541" t="str">
        <f>'Control Panel'!F89&amp;" - "&amp;'Control Panel'!E89</f>
        <v>4.44 - Module 43</v>
      </c>
      <c r="B10" s="541"/>
      <c r="C10" s="541"/>
      <c r="D10" s="542" t="str">
        <f>A9</f>
        <v>Replace this text with the primary product name(s) which satisfy requirements.</v>
      </c>
      <c r="E10" s="542"/>
      <c r="F10" s="542"/>
      <c r="G10" s="542"/>
    </row>
    <row r="11" spans="1:35" x14ac:dyDescent="0.25">
      <c r="A11" s="540" t="s">
        <v>72</v>
      </c>
      <c r="B11" s="540"/>
      <c r="C11" s="540"/>
      <c r="D11" s="540"/>
      <c r="E11" s="540"/>
      <c r="F11" s="540"/>
      <c r="G11" s="540"/>
      <c r="AA11" s="2" t="s">
        <v>30</v>
      </c>
      <c r="AI11" s="3"/>
    </row>
    <row r="12" spans="1:35" ht="15" customHeight="1" x14ac:dyDescent="0.25">
      <c r="A12" s="17" t="str">
        <f>'Accounts Payable'!A12</f>
        <v>Number</v>
      </c>
      <c r="B12" s="18" t="str">
        <f>'Accounts Payable'!B12</f>
        <v>Application Requirements</v>
      </c>
      <c r="C12" s="19" t="str">
        <f>'Accounts Payable'!C12</f>
        <v>Priority</v>
      </c>
      <c r="D12" s="17" t="str">
        <f>'Accounts Payable'!D12</f>
        <v>Availability</v>
      </c>
      <c r="E12" s="19" t="str">
        <f>'Accounts Payable'!E12</f>
        <v>Cost</v>
      </c>
      <c r="F12" s="18" t="str">
        <f>'Accounts Payable'!F12</f>
        <v>Required Product(s)</v>
      </c>
      <c r="G12" s="18" t="str">
        <f>'Accounts Payable'!G12</f>
        <v>Comments</v>
      </c>
      <c r="AA12" s="4" t="s">
        <v>27</v>
      </c>
      <c r="AC12" s="5">
        <f>COUNTIF(AB:AB,"Error -- Availability entered in an incorrect format")</f>
        <v>0</v>
      </c>
    </row>
  </sheetData>
  <sheetProtection password="E125" sheet="1" objects="1" scenarios="1" formatCells="0" formatRows="0"/>
  <protectedRanges>
    <protectedRange sqref="D1:G1048576" name="Range1"/>
  </protectedRanges>
  <mergeCells count="12">
    <mergeCell ref="A11:G11"/>
    <mergeCell ref="A10:C10"/>
    <mergeCell ref="D10:G10"/>
    <mergeCell ref="A1:G1"/>
    <mergeCell ref="B2:G2"/>
    <mergeCell ref="B3:G3"/>
    <mergeCell ref="B4:G4"/>
    <mergeCell ref="B5:G5"/>
    <mergeCell ref="B6:G6"/>
    <mergeCell ref="B7:G7"/>
    <mergeCell ref="B8:G8"/>
    <mergeCell ref="A9:G9"/>
  </mergeCells>
  <conditionalFormatting sqref="A1:G1">
    <cfRule type="cellIs" dxfId="15" priority="1" operator="equal">
      <formula>"Replace this text with vendor name in the first module."</formula>
    </cfRule>
  </conditionalFormatting>
  <printOptions horizontalCentered="1"/>
  <pageMargins left="0.25" right="0.25" top="0.75" bottom="0.75" header="0.3" footer="0.3"/>
  <pageSetup scale="74" fitToHeight="0" orientation="landscape" r:id="rId1"/>
  <headerFooter>
    <oddHeader xml:space="preserve">&amp;C&amp;"-,Bold"Client Name - Project Name&amp;"-,Regular"
&amp;"-,Italic"&amp;A&amp;"-,Regular"
</oddHeader>
    <oddFooter>&amp;L&amp;"-,Bold"&amp;10&amp;U&amp;K01+019Priority&amp;"-,Regular"&amp;U
H - High | M - Medium | L - Low&amp;C&amp;10&amp;K01+019&amp;P of &amp;N&amp;R&amp;"-,Bold"&amp;10&amp;U&amp;K01+019Availability&amp;"-,Regular"&amp;U
Y - Yes | R - Reporting Tool | T - Third Party
M - Modification | F - Future | N - Not Available</oddFooter>
  </headerFooter>
  <extLst>
    <ext xmlns:x14="http://schemas.microsoft.com/office/spreadsheetml/2009/9/main" uri="{78C0D931-6437-407d-A8EE-F0AAD7539E65}">
      <x14:conditionalFormattings>
        <x14:conditionalFormatting xmlns:xm="http://schemas.microsoft.com/office/excel/2006/main">
          <x14:cfRule type="expression" priority="2" id="{626AA2B3-A9BC-4C0A-9021-B61CA061F482}">
            <xm:f>D10='Control Panel'!$I$25</xm:f>
            <x14:dxf>
              <font>
                <color rgb="FFFFFF00"/>
              </font>
              <fill>
                <patternFill>
                  <bgColor rgb="FFBF311A"/>
                </patternFill>
              </fill>
            </x14:dxf>
          </x14:cfRule>
          <xm:sqref>D10:G10</xm:sqref>
        </x14:conditionalFormatting>
      </x14:conditionalFormattings>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pageSetUpPr fitToPage="1"/>
  </sheetPr>
  <dimension ref="A1:AI12"/>
  <sheetViews>
    <sheetView showGridLines="0" showRowColHeaders="0" workbookViewId="0">
      <pane ySplit="12" topLeftCell="A13" activePane="bottomLeft" state="frozen"/>
      <selection activeCell="Y4" sqref="Y4"/>
      <selection pane="bottomLeft" activeCell="D10" sqref="D10:G10"/>
    </sheetView>
  </sheetViews>
  <sheetFormatPr defaultColWidth="0" defaultRowHeight="15" x14ac:dyDescent="0.25"/>
  <cols>
    <col min="1" max="1" width="8.7109375" style="218" customWidth="1"/>
    <col min="2" max="2" width="65.7109375" style="219" customWidth="1"/>
    <col min="3" max="3" width="12.7109375" style="220" customWidth="1"/>
    <col min="4" max="4" width="12.7109375" style="221" customWidth="1"/>
    <col min="5" max="5" width="12.7109375" style="220" customWidth="1"/>
    <col min="6" max="6" width="27.7109375" style="222" customWidth="1"/>
    <col min="7" max="7" width="35.7109375" style="219" customWidth="1"/>
    <col min="8" max="8" width="9.140625" style="2" customWidth="1"/>
    <col min="9" max="34" width="9.140625" style="2" hidden="1" customWidth="1"/>
    <col min="35" max="35" width="4.140625" style="2" hidden="1" customWidth="1"/>
    <col min="36" max="16384" width="9.140625" style="2" hidden="1"/>
  </cols>
  <sheetData>
    <row r="1" spans="1:35" ht="15" customHeight="1" x14ac:dyDescent="0.25">
      <c r="A1" s="548" t="str">
        <f>'Accounts Payable'!A1</f>
        <v>Replace this text with vendor name in the first module.</v>
      </c>
      <c r="B1" s="548"/>
      <c r="C1" s="548"/>
      <c r="D1" s="548"/>
      <c r="E1" s="548"/>
      <c r="F1" s="548"/>
      <c r="G1" s="548"/>
    </row>
    <row r="2" spans="1:35" x14ac:dyDescent="0.25">
      <c r="A2" s="210" t="s">
        <v>8</v>
      </c>
      <c r="B2" s="538" t="s">
        <v>193</v>
      </c>
      <c r="C2" s="538"/>
      <c r="D2" s="538"/>
      <c r="E2" s="538"/>
      <c r="F2" s="538"/>
      <c r="G2" s="538"/>
      <c r="AB2" s="2" t="s">
        <v>219</v>
      </c>
      <c r="AC2" s="2" t="e">
        <f>SUBTOTAL(3,#REF!)</f>
        <v>#REF!</v>
      </c>
    </row>
    <row r="3" spans="1:35" ht="45" customHeight="1" x14ac:dyDescent="0.25">
      <c r="A3" s="232" t="str">
        <f>'Control Panel'!F36</f>
        <v>Y</v>
      </c>
      <c r="B3" s="543" t="str">
        <f>'Control Panel'!H36</f>
        <v>Functionality is provided out of the box through the completion of a task associated with a routine configurable area that includes, but is not limited to, user-defined fields, delivered or configurable workflows, alerts or notifications, standard import/export, table driven setups and standard reports with no changes.  These configuration areas will not be affected by a future upgrade.  The proposed services include implementation and training on this functionality, unless specifically excluded in the Statement of Work, as part of the deployment of the solution.</v>
      </c>
      <c r="C3" s="543"/>
      <c r="D3" s="543"/>
      <c r="E3" s="543"/>
      <c r="F3" s="543"/>
      <c r="G3" s="543"/>
    </row>
    <row r="4" spans="1:35" x14ac:dyDescent="0.25">
      <c r="A4" s="233" t="str">
        <f>'Control Panel'!F37</f>
        <v>R</v>
      </c>
      <c r="B4" s="544" t="str">
        <f>'Control Panel'!H37</f>
        <v>Functionality is provided through reports generated using proposed Reporting Tools.</v>
      </c>
      <c r="C4" s="544"/>
      <c r="D4" s="544"/>
      <c r="E4" s="544"/>
      <c r="F4" s="544"/>
      <c r="G4" s="544"/>
    </row>
    <row r="5" spans="1:35" ht="30" customHeight="1" x14ac:dyDescent="0.25">
      <c r="A5" s="232" t="str">
        <f>'Control Panel'!F38</f>
        <v>T</v>
      </c>
      <c r="B5" s="543" t="str">
        <f>'Control Panel'!H38</f>
        <v>Functionality is provided by proposed third party functionality (i.e., third party is defined as a separate software vendor from the primary software vendor).  The pricing of all third party products that provide this functionality MUST be included in the cost proposal.</v>
      </c>
      <c r="C5" s="543"/>
      <c r="D5" s="543"/>
      <c r="E5" s="543"/>
      <c r="F5" s="543"/>
      <c r="G5" s="543"/>
    </row>
    <row r="6" spans="1:35" x14ac:dyDescent="0.25">
      <c r="A6" s="233" t="str">
        <f>'Control Panel'!F39</f>
        <v>M</v>
      </c>
      <c r="B6" s="544" t="str">
        <f>'Control Panel'!H39</f>
        <v>Functionality is provided through customization to the application, including creation of a new workflow or development of a custom interface, that may have an impact on future upgradability.</v>
      </c>
      <c r="C6" s="544"/>
      <c r="D6" s="544"/>
      <c r="E6" s="544"/>
      <c r="F6" s="544"/>
      <c r="G6" s="544"/>
    </row>
    <row r="7" spans="1:35" ht="16.5" customHeight="1" x14ac:dyDescent="0.25">
      <c r="A7" s="232" t="str">
        <f>'Control Panel'!F40</f>
        <v>F</v>
      </c>
      <c r="B7" s="543" t="str">
        <f>'Control Panel'!H40</f>
        <v>Functionality is provided through a future general availability (GA) release that is scheduled to occur within 1 year of the proposal response.</v>
      </c>
      <c r="C7" s="543"/>
      <c r="D7" s="543"/>
      <c r="E7" s="543"/>
      <c r="F7" s="543"/>
      <c r="G7" s="543"/>
    </row>
    <row r="8" spans="1:35" x14ac:dyDescent="0.25">
      <c r="A8" s="233" t="str">
        <f>'Control Panel'!F41</f>
        <v>N</v>
      </c>
      <c r="B8" s="544" t="str">
        <f>'Control Panel'!H41</f>
        <v>Functionality is not provided.</v>
      </c>
      <c r="C8" s="544"/>
      <c r="D8" s="544"/>
      <c r="E8" s="544"/>
      <c r="F8" s="544"/>
      <c r="G8" s="544"/>
    </row>
    <row r="9" spans="1:35" x14ac:dyDescent="0.25">
      <c r="A9" s="545" t="str">
        <f>'Control Panel'!I25</f>
        <v>Replace this text with the primary product name(s) which satisfy requirements.</v>
      </c>
      <c r="B9" s="546"/>
      <c r="C9" s="546"/>
      <c r="D9" s="546"/>
      <c r="E9" s="546"/>
      <c r="F9" s="546"/>
      <c r="G9" s="547"/>
    </row>
    <row r="10" spans="1:35" ht="15" customHeight="1" x14ac:dyDescent="0.25">
      <c r="A10" s="541" t="str">
        <f>'Control Panel'!F90&amp;" - "&amp;'Control Panel'!E90</f>
        <v>4.45 - Module 44</v>
      </c>
      <c r="B10" s="541"/>
      <c r="C10" s="541"/>
      <c r="D10" s="542" t="str">
        <f>A9</f>
        <v>Replace this text with the primary product name(s) which satisfy requirements.</v>
      </c>
      <c r="E10" s="542"/>
      <c r="F10" s="542"/>
      <c r="G10" s="542"/>
    </row>
    <row r="11" spans="1:35" x14ac:dyDescent="0.25">
      <c r="A11" s="540" t="s">
        <v>72</v>
      </c>
      <c r="B11" s="540"/>
      <c r="C11" s="540"/>
      <c r="D11" s="540"/>
      <c r="E11" s="540"/>
      <c r="F11" s="540"/>
      <c r="G11" s="540"/>
      <c r="AA11" s="2" t="s">
        <v>30</v>
      </c>
      <c r="AI11" s="3"/>
    </row>
    <row r="12" spans="1:35" ht="15" customHeight="1" x14ac:dyDescent="0.25">
      <c r="A12" s="17" t="str">
        <f>'Accounts Payable'!A12</f>
        <v>Number</v>
      </c>
      <c r="B12" s="18" t="str">
        <f>'Accounts Payable'!B12</f>
        <v>Application Requirements</v>
      </c>
      <c r="C12" s="19" t="str">
        <f>'Accounts Payable'!C12</f>
        <v>Priority</v>
      </c>
      <c r="D12" s="17" t="str">
        <f>'Accounts Payable'!D12</f>
        <v>Availability</v>
      </c>
      <c r="E12" s="19" t="str">
        <f>'Accounts Payable'!E12</f>
        <v>Cost</v>
      </c>
      <c r="F12" s="18" t="str">
        <f>'Accounts Payable'!F12</f>
        <v>Required Product(s)</v>
      </c>
      <c r="G12" s="18" t="str">
        <f>'Accounts Payable'!G12</f>
        <v>Comments</v>
      </c>
      <c r="AA12" s="4" t="s">
        <v>27</v>
      </c>
      <c r="AC12" s="5">
        <f>COUNTIF(AB:AB,"Error -- Availability entered in an incorrect format")</f>
        <v>0</v>
      </c>
    </row>
  </sheetData>
  <sheetProtection password="E125" sheet="1" objects="1" scenarios="1" formatCells="0" formatRows="0"/>
  <protectedRanges>
    <protectedRange sqref="D1:G1048576" name="Range1"/>
  </protectedRanges>
  <mergeCells count="12">
    <mergeCell ref="A11:G11"/>
    <mergeCell ref="A10:C10"/>
    <mergeCell ref="D10:G10"/>
    <mergeCell ref="A1:G1"/>
    <mergeCell ref="B2:G2"/>
    <mergeCell ref="B3:G3"/>
    <mergeCell ref="B4:G4"/>
    <mergeCell ref="B5:G5"/>
    <mergeCell ref="B6:G6"/>
    <mergeCell ref="B7:G7"/>
    <mergeCell ref="B8:G8"/>
    <mergeCell ref="A9:G9"/>
  </mergeCells>
  <conditionalFormatting sqref="A1:G1">
    <cfRule type="cellIs" dxfId="13" priority="1" operator="equal">
      <formula>"Replace this text with vendor name in the first module."</formula>
    </cfRule>
  </conditionalFormatting>
  <printOptions horizontalCentered="1"/>
  <pageMargins left="0.25" right="0.25" top="0.75" bottom="0.75" header="0.3" footer="0.3"/>
  <pageSetup scale="74" fitToHeight="0" orientation="landscape" r:id="rId1"/>
  <headerFooter>
    <oddHeader xml:space="preserve">&amp;C&amp;"-,Bold"Client Name - Project Name&amp;"-,Regular"
&amp;"-,Italic"&amp;A&amp;"-,Regular"
</oddHeader>
    <oddFooter>&amp;L&amp;"-,Bold"&amp;10&amp;U&amp;K01+019Priority&amp;"-,Regular"&amp;U
H - High | M - Medium | L - Low&amp;C&amp;10&amp;K01+019&amp;P of &amp;N&amp;R&amp;"-,Bold"&amp;10&amp;U&amp;K01+019Availability&amp;"-,Regular"&amp;U
Y - Yes | R - Reporting Tool | T - Third Party
M - Modification | F - Future | N - Not Available</oddFooter>
  </headerFooter>
  <extLst>
    <ext xmlns:x14="http://schemas.microsoft.com/office/spreadsheetml/2009/9/main" uri="{78C0D931-6437-407d-A8EE-F0AAD7539E65}">
      <x14:conditionalFormattings>
        <x14:conditionalFormatting xmlns:xm="http://schemas.microsoft.com/office/excel/2006/main">
          <x14:cfRule type="expression" priority="2" id="{37A5C8AB-AC5D-414B-96E7-EAD168A64FAE}">
            <xm:f>D10='Control Panel'!$I$25</xm:f>
            <x14:dxf>
              <font>
                <color rgb="FFFFFF00"/>
              </font>
              <fill>
                <patternFill>
                  <bgColor rgb="FFBF311A"/>
                </patternFill>
              </fill>
            </x14:dxf>
          </x14:cfRule>
          <xm:sqref>D10:G10</xm:sqref>
        </x14:conditionalFormatting>
      </x14:conditionalFormattings>
    </ext>
  </extLs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pageSetUpPr fitToPage="1"/>
  </sheetPr>
  <dimension ref="A1:AI12"/>
  <sheetViews>
    <sheetView showGridLines="0" showRowColHeaders="0" workbookViewId="0">
      <pane ySplit="12" topLeftCell="A13" activePane="bottomLeft" state="frozen"/>
      <selection activeCell="Y4" sqref="Y4"/>
      <selection pane="bottomLeft" activeCell="D10" sqref="D10:G10"/>
    </sheetView>
  </sheetViews>
  <sheetFormatPr defaultColWidth="0" defaultRowHeight="15" x14ac:dyDescent="0.25"/>
  <cols>
    <col min="1" max="1" width="8.7109375" style="218" customWidth="1"/>
    <col min="2" max="2" width="65.7109375" style="219" customWidth="1"/>
    <col min="3" max="3" width="12.7109375" style="220" customWidth="1"/>
    <col min="4" max="4" width="12.7109375" style="221" customWidth="1"/>
    <col min="5" max="5" width="12.7109375" style="220" customWidth="1"/>
    <col min="6" max="6" width="27.7109375" style="222" customWidth="1"/>
    <col min="7" max="7" width="35.7109375" style="219" customWidth="1"/>
    <col min="8" max="8" width="9.140625" style="2" customWidth="1"/>
    <col min="9" max="34" width="9.140625" style="2" hidden="1" customWidth="1"/>
    <col min="35" max="35" width="4.140625" style="2" hidden="1" customWidth="1"/>
    <col min="36" max="16384" width="9.140625" style="2" hidden="1"/>
  </cols>
  <sheetData>
    <row r="1" spans="1:35" ht="15" customHeight="1" x14ac:dyDescent="0.25">
      <c r="A1" s="548" t="str">
        <f>'Accounts Payable'!A1</f>
        <v>Replace this text with vendor name in the first module.</v>
      </c>
      <c r="B1" s="548"/>
      <c r="C1" s="548"/>
      <c r="D1" s="548"/>
      <c r="E1" s="548"/>
      <c r="F1" s="548"/>
      <c r="G1" s="548"/>
    </row>
    <row r="2" spans="1:35" x14ac:dyDescent="0.25">
      <c r="A2" s="210" t="s">
        <v>8</v>
      </c>
      <c r="B2" s="538" t="s">
        <v>193</v>
      </c>
      <c r="C2" s="538"/>
      <c r="D2" s="538"/>
      <c r="E2" s="538"/>
      <c r="F2" s="538"/>
      <c r="G2" s="538"/>
      <c r="AB2" s="2" t="s">
        <v>219</v>
      </c>
      <c r="AC2" s="2" t="e">
        <f>SUBTOTAL(3,#REF!)</f>
        <v>#REF!</v>
      </c>
    </row>
    <row r="3" spans="1:35" ht="45" customHeight="1" x14ac:dyDescent="0.25">
      <c r="A3" s="232" t="str">
        <f>'Control Panel'!F36</f>
        <v>Y</v>
      </c>
      <c r="B3" s="543" t="str">
        <f>'Control Panel'!H36</f>
        <v>Functionality is provided out of the box through the completion of a task associated with a routine configurable area that includes, but is not limited to, user-defined fields, delivered or configurable workflows, alerts or notifications, standard import/export, table driven setups and standard reports with no changes.  These configuration areas will not be affected by a future upgrade.  The proposed services include implementation and training on this functionality, unless specifically excluded in the Statement of Work, as part of the deployment of the solution.</v>
      </c>
      <c r="C3" s="543"/>
      <c r="D3" s="543"/>
      <c r="E3" s="543"/>
      <c r="F3" s="543"/>
      <c r="G3" s="543"/>
    </row>
    <row r="4" spans="1:35" x14ac:dyDescent="0.25">
      <c r="A4" s="233" t="str">
        <f>'Control Panel'!F37</f>
        <v>R</v>
      </c>
      <c r="B4" s="544" t="str">
        <f>'Control Panel'!H37</f>
        <v>Functionality is provided through reports generated using proposed Reporting Tools.</v>
      </c>
      <c r="C4" s="544"/>
      <c r="D4" s="544"/>
      <c r="E4" s="544"/>
      <c r="F4" s="544"/>
      <c r="G4" s="544"/>
    </row>
    <row r="5" spans="1:35" ht="30" customHeight="1" x14ac:dyDescent="0.25">
      <c r="A5" s="232" t="str">
        <f>'Control Panel'!F38</f>
        <v>T</v>
      </c>
      <c r="B5" s="543" t="str">
        <f>'Control Panel'!H38</f>
        <v>Functionality is provided by proposed third party functionality (i.e., third party is defined as a separate software vendor from the primary software vendor).  The pricing of all third party products that provide this functionality MUST be included in the cost proposal.</v>
      </c>
      <c r="C5" s="543"/>
      <c r="D5" s="543"/>
      <c r="E5" s="543"/>
      <c r="F5" s="543"/>
      <c r="G5" s="543"/>
    </row>
    <row r="6" spans="1:35" x14ac:dyDescent="0.25">
      <c r="A6" s="233" t="str">
        <f>'Control Panel'!F39</f>
        <v>M</v>
      </c>
      <c r="B6" s="544" t="str">
        <f>'Control Panel'!H39</f>
        <v>Functionality is provided through customization to the application, including creation of a new workflow or development of a custom interface, that may have an impact on future upgradability.</v>
      </c>
      <c r="C6" s="544"/>
      <c r="D6" s="544"/>
      <c r="E6" s="544"/>
      <c r="F6" s="544"/>
      <c r="G6" s="544"/>
    </row>
    <row r="7" spans="1:35" ht="16.5" customHeight="1" x14ac:dyDescent="0.25">
      <c r="A7" s="232" t="str">
        <f>'Control Panel'!F40</f>
        <v>F</v>
      </c>
      <c r="B7" s="543" t="str">
        <f>'Control Panel'!H40</f>
        <v>Functionality is provided through a future general availability (GA) release that is scheduled to occur within 1 year of the proposal response.</v>
      </c>
      <c r="C7" s="543"/>
      <c r="D7" s="543"/>
      <c r="E7" s="543"/>
      <c r="F7" s="543"/>
      <c r="G7" s="543"/>
    </row>
    <row r="8" spans="1:35" x14ac:dyDescent="0.25">
      <c r="A8" s="233" t="str">
        <f>'Control Panel'!F41</f>
        <v>N</v>
      </c>
      <c r="B8" s="544" t="str">
        <f>'Control Panel'!H41</f>
        <v>Functionality is not provided.</v>
      </c>
      <c r="C8" s="544"/>
      <c r="D8" s="544"/>
      <c r="E8" s="544"/>
      <c r="F8" s="544"/>
      <c r="G8" s="544"/>
    </row>
    <row r="9" spans="1:35" x14ac:dyDescent="0.25">
      <c r="A9" s="545" t="str">
        <f>'Control Panel'!I25</f>
        <v>Replace this text with the primary product name(s) which satisfy requirements.</v>
      </c>
      <c r="B9" s="546"/>
      <c r="C9" s="546"/>
      <c r="D9" s="546"/>
      <c r="E9" s="546"/>
      <c r="F9" s="546"/>
      <c r="G9" s="547"/>
    </row>
    <row r="10" spans="1:35" ht="15" customHeight="1" x14ac:dyDescent="0.25">
      <c r="A10" s="541" t="str">
        <f>'Control Panel'!F91&amp;" - "&amp;'Control Panel'!E91</f>
        <v>4.46 - Module 45</v>
      </c>
      <c r="B10" s="541"/>
      <c r="C10" s="541"/>
      <c r="D10" s="542" t="str">
        <f>A9</f>
        <v>Replace this text with the primary product name(s) which satisfy requirements.</v>
      </c>
      <c r="E10" s="542"/>
      <c r="F10" s="542"/>
      <c r="G10" s="542"/>
    </row>
    <row r="11" spans="1:35" x14ac:dyDescent="0.25">
      <c r="A11" s="540" t="s">
        <v>72</v>
      </c>
      <c r="B11" s="540"/>
      <c r="C11" s="540"/>
      <c r="D11" s="540"/>
      <c r="E11" s="540"/>
      <c r="F11" s="540"/>
      <c r="G11" s="540"/>
      <c r="AA11" s="2" t="s">
        <v>30</v>
      </c>
      <c r="AI11" s="3"/>
    </row>
    <row r="12" spans="1:35" ht="15" customHeight="1" x14ac:dyDescent="0.25">
      <c r="A12" s="17" t="str">
        <f>'Accounts Payable'!A12</f>
        <v>Number</v>
      </c>
      <c r="B12" s="18" t="str">
        <f>'Accounts Payable'!B12</f>
        <v>Application Requirements</v>
      </c>
      <c r="C12" s="19" t="str">
        <f>'Accounts Payable'!C12</f>
        <v>Priority</v>
      </c>
      <c r="D12" s="17" t="str">
        <f>'Accounts Payable'!D12</f>
        <v>Availability</v>
      </c>
      <c r="E12" s="19" t="str">
        <f>'Accounts Payable'!E12</f>
        <v>Cost</v>
      </c>
      <c r="F12" s="18" t="str">
        <f>'Accounts Payable'!F12</f>
        <v>Required Product(s)</v>
      </c>
      <c r="G12" s="18" t="str">
        <f>'Accounts Payable'!G12</f>
        <v>Comments</v>
      </c>
      <c r="AA12" s="4" t="s">
        <v>27</v>
      </c>
      <c r="AC12" s="5">
        <f>COUNTIF(AB:AB,"Error -- Availability entered in an incorrect format")</f>
        <v>0</v>
      </c>
    </row>
  </sheetData>
  <sheetProtection password="E125" sheet="1" objects="1" scenarios="1" formatCells="0" formatRows="0"/>
  <protectedRanges>
    <protectedRange sqref="D1:G1048576" name="Range1"/>
  </protectedRanges>
  <mergeCells count="12">
    <mergeCell ref="A11:G11"/>
    <mergeCell ref="A10:C10"/>
    <mergeCell ref="D10:G10"/>
    <mergeCell ref="A1:G1"/>
    <mergeCell ref="B2:G2"/>
    <mergeCell ref="B3:G3"/>
    <mergeCell ref="B4:G4"/>
    <mergeCell ref="B5:G5"/>
    <mergeCell ref="B6:G6"/>
    <mergeCell ref="B7:G7"/>
    <mergeCell ref="B8:G8"/>
    <mergeCell ref="A9:G9"/>
  </mergeCells>
  <conditionalFormatting sqref="A1:G1">
    <cfRule type="cellIs" dxfId="11" priority="1" operator="equal">
      <formula>"Replace this text with vendor name in the first module."</formula>
    </cfRule>
  </conditionalFormatting>
  <printOptions horizontalCentered="1"/>
  <pageMargins left="0.25" right="0.25" top="0.75" bottom="0.75" header="0.3" footer="0.3"/>
  <pageSetup scale="74" fitToHeight="0" orientation="landscape" r:id="rId1"/>
  <headerFooter>
    <oddHeader xml:space="preserve">&amp;C&amp;"-,Bold"Client Name - Project Name&amp;"-,Regular"
&amp;"-,Italic"&amp;A&amp;"-,Regular"
</oddHeader>
    <oddFooter>&amp;L&amp;"-,Bold"&amp;10&amp;U&amp;K01+019Priority&amp;"-,Regular"&amp;U
H - High | M - Medium | L - Low&amp;C&amp;10&amp;K01+019&amp;P of &amp;N&amp;R&amp;"-,Bold"&amp;10&amp;U&amp;K01+019Availability&amp;"-,Regular"&amp;U
Y - Yes | R - Reporting Tool | T - Third Party
M - Modification | F - Future | N - Not Available</oddFooter>
  </headerFooter>
  <extLst>
    <ext xmlns:x14="http://schemas.microsoft.com/office/spreadsheetml/2009/9/main" uri="{78C0D931-6437-407d-A8EE-F0AAD7539E65}">
      <x14:conditionalFormattings>
        <x14:conditionalFormatting xmlns:xm="http://schemas.microsoft.com/office/excel/2006/main">
          <x14:cfRule type="expression" priority="2" id="{F81C8B5A-14AC-477F-A752-FC917C5912FC}">
            <xm:f>D10='Control Panel'!$I$25</xm:f>
            <x14:dxf>
              <font>
                <color rgb="FFFFFF00"/>
              </font>
              <fill>
                <patternFill>
                  <bgColor rgb="FFBF311A"/>
                </patternFill>
              </fill>
            </x14:dxf>
          </x14:cfRule>
          <xm:sqref>D10:G10</xm:sqref>
        </x14:conditionalFormatting>
      </x14:conditionalFormattings>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pageSetUpPr fitToPage="1"/>
  </sheetPr>
  <dimension ref="A1:AI12"/>
  <sheetViews>
    <sheetView showGridLines="0" showRowColHeaders="0" workbookViewId="0">
      <pane ySplit="12" topLeftCell="A13" activePane="bottomLeft" state="frozen"/>
      <selection activeCell="Y4" sqref="Y4"/>
      <selection pane="bottomLeft" activeCell="D10" sqref="D10:G10"/>
    </sheetView>
  </sheetViews>
  <sheetFormatPr defaultColWidth="0" defaultRowHeight="15" x14ac:dyDescent="0.25"/>
  <cols>
    <col min="1" max="1" width="8.7109375" style="218" customWidth="1"/>
    <col min="2" max="2" width="65.7109375" style="219" customWidth="1"/>
    <col min="3" max="3" width="12.7109375" style="220" customWidth="1"/>
    <col min="4" max="4" width="12.7109375" style="221" customWidth="1"/>
    <col min="5" max="5" width="12.7109375" style="220" customWidth="1"/>
    <col min="6" max="6" width="27.7109375" style="222" customWidth="1"/>
    <col min="7" max="7" width="35.7109375" style="219" customWidth="1"/>
    <col min="8" max="8" width="9.140625" style="2" customWidth="1"/>
    <col min="9" max="34" width="9.140625" style="2" hidden="1" customWidth="1"/>
    <col min="35" max="35" width="4.140625" style="2" hidden="1" customWidth="1"/>
    <col min="36" max="16384" width="9.140625" style="2" hidden="1"/>
  </cols>
  <sheetData>
    <row r="1" spans="1:35" ht="15" customHeight="1" x14ac:dyDescent="0.25">
      <c r="A1" s="548" t="str">
        <f>'Accounts Payable'!A1</f>
        <v>Replace this text with vendor name in the first module.</v>
      </c>
      <c r="B1" s="548"/>
      <c r="C1" s="548"/>
      <c r="D1" s="548"/>
      <c r="E1" s="548"/>
      <c r="F1" s="548"/>
      <c r="G1" s="548"/>
    </row>
    <row r="2" spans="1:35" x14ac:dyDescent="0.25">
      <c r="A2" s="210" t="s">
        <v>8</v>
      </c>
      <c r="B2" s="538" t="s">
        <v>193</v>
      </c>
      <c r="C2" s="538"/>
      <c r="D2" s="538"/>
      <c r="E2" s="538"/>
      <c r="F2" s="538"/>
      <c r="G2" s="538"/>
      <c r="AB2" s="2" t="s">
        <v>219</v>
      </c>
      <c r="AC2" s="2" t="e">
        <f>SUBTOTAL(3,#REF!)</f>
        <v>#REF!</v>
      </c>
    </row>
    <row r="3" spans="1:35" ht="45" customHeight="1" x14ac:dyDescent="0.25">
      <c r="A3" s="232" t="str">
        <f>'Control Panel'!F36</f>
        <v>Y</v>
      </c>
      <c r="B3" s="543" t="str">
        <f>'Control Panel'!H36</f>
        <v>Functionality is provided out of the box through the completion of a task associated with a routine configurable area that includes, but is not limited to, user-defined fields, delivered or configurable workflows, alerts or notifications, standard import/export, table driven setups and standard reports with no changes.  These configuration areas will not be affected by a future upgrade.  The proposed services include implementation and training on this functionality, unless specifically excluded in the Statement of Work, as part of the deployment of the solution.</v>
      </c>
      <c r="C3" s="543"/>
      <c r="D3" s="543"/>
      <c r="E3" s="543"/>
      <c r="F3" s="543"/>
      <c r="G3" s="543"/>
    </row>
    <row r="4" spans="1:35" x14ac:dyDescent="0.25">
      <c r="A4" s="233" t="str">
        <f>'Control Panel'!F37</f>
        <v>R</v>
      </c>
      <c r="B4" s="544" t="str">
        <f>'Control Panel'!H37</f>
        <v>Functionality is provided through reports generated using proposed Reporting Tools.</v>
      </c>
      <c r="C4" s="544"/>
      <c r="D4" s="544"/>
      <c r="E4" s="544"/>
      <c r="F4" s="544"/>
      <c r="G4" s="544"/>
    </row>
    <row r="5" spans="1:35" ht="30" customHeight="1" x14ac:dyDescent="0.25">
      <c r="A5" s="232" t="str">
        <f>'Control Panel'!F38</f>
        <v>T</v>
      </c>
      <c r="B5" s="543" t="str">
        <f>'Control Panel'!H38</f>
        <v>Functionality is provided by proposed third party functionality (i.e., third party is defined as a separate software vendor from the primary software vendor).  The pricing of all third party products that provide this functionality MUST be included in the cost proposal.</v>
      </c>
      <c r="C5" s="543"/>
      <c r="D5" s="543"/>
      <c r="E5" s="543"/>
      <c r="F5" s="543"/>
      <c r="G5" s="543"/>
    </row>
    <row r="6" spans="1:35" x14ac:dyDescent="0.25">
      <c r="A6" s="233" t="str">
        <f>'Control Panel'!F39</f>
        <v>M</v>
      </c>
      <c r="B6" s="544" t="str">
        <f>'Control Panel'!H39</f>
        <v>Functionality is provided through customization to the application, including creation of a new workflow or development of a custom interface, that may have an impact on future upgradability.</v>
      </c>
      <c r="C6" s="544"/>
      <c r="D6" s="544"/>
      <c r="E6" s="544"/>
      <c r="F6" s="544"/>
      <c r="G6" s="544"/>
    </row>
    <row r="7" spans="1:35" ht="16.5" customHeight="1" x14ac:dyDescent="0.25">
      <c r="A7" s="232" t="str">
        <f>'Control Panel'!F40</f>
        <v>F</v>
      </c>
      <c r="B7" s="543" t="str">
        <f>'Control Panel'!H40</f>
        <v>Functionality is provided through a future general availability (GA) release that is scheduled to occur within 1 year of the proposal response.</v>
      </c>
      <c r="C7" s="543"/>
      <c r="D7" s="543"/>
      <c r="E7" s="543"/>
      <c r="F7" s="543"/>
      <c r="G7" s="543"/>
    </row>
    <row r="8" spans="1:35" x14ac:dyDescent="0.25">
      <c r="A8" s="233" t="str">
        <f>'Control Panel'!F41</f>
        <v>N</v>
      </c>
      <c r="B8" s="544" t="str">
        <f>'Control Panel'!H41</f>
        <v>Functionality is not provided.</v>
      </c>
      <c r="C8" s="544"/>
      <c r="D8" s="544"/>
      <c r="E8" s="544"/>
      <c r="F8" s="544"/>
      <c r="G8" s="544"/>
    </row>
    <row r="9" spans="1:35" x14ac:dyDescent="0.25">
      <c r="A9" s="545" t="str">
        <f>'Control Panel'!I25</f>
        <v>Replace this text with the primary product name(s) which satisfy requirements.</v>
      </c>
      <c r="B9" s="546"/>
      <c r="C9" s="546"/>
      <c r="D9" s="546"/>
      <c r="E9" s="546"/>
      <c r="F9" s="546"/>
      <c r="G9" s="547"/>
    </row>
    <row r="10" spans="1:35" ht="15" customHeight="1" x14ac:dyDescent="0.25">
      <c r="A10" s="541" t="str">
        <f>'Control Panel'!F92&amp;" - "&amp;'Control Panel'!E92</f>
        <v>4.47 - Module 46</v>
      </c>
      <c r="B10" s="541"/>
      <c r="C10" s="541"/>
      <c r="D10" s="542" t="str">
        <f>A9</f>
        <v>Replace this text with the primary product name(s) which satisfy requirements.</v>
      </c>
      <c r="E10" s="542"/>
      <c r="F10" s="542"/>
      <c r="G10" s="542"/>
    </row>
    <row r="11" spans="1:35" x14ac:dyDescent="0.25">
      <c r="A11" s="540" t="s">
        <v>72</v>
      </c>
      <c r="B11" s="540"/>
      <c r="C11" s="540"/>
      <c r="D11" s="540"/>
      <c r="E11" s="540"/>
      <c r="F11" s="540"/>
      <c r="G11" s="540"/>
      <c r="AA11" s="2" t="s">
        <v>30</v>
      </c>
      <c r="AI11" s="3"/>
    </row>
    <row r="12" spans="1:35" ht="15" customHeight="1" x14ac:dyDescent="0.25">
      <c r="A12" s="17" t="str">
        <f>'Accounts Payable'!A12</f>
        <v>Number</v>
      </c>
      <c r="B12" s="18" t="str">
        <f>'Accounts Payable'!B12</f>
        <v>Application Requirements</v>
      </c>
      <c r="C12" s="19" t="str">
        <f>'Accounts Payable'!C12</f>
        <v>Priority</v>
      </c>
      <c r="D12" s="17" t="str">
        <f>'Accounts Payable'!D12</f>
        <v>Availability</v>
      </c>
      <c r="E12" s="19" t="str">
        <f>'Accounts Payable'!E12</f>
        <v>Cost</v>
      </c>
      <c r="F12" s="18" t="str">
        <f>'Accounts Payable'!F12</f>
        <v>Required Product(s)</v>
      </c>
      <c r="G12" s="18" t="str">
        <f>'Accounts Payable'!G12</f>
        <v>Comments</v>
      </c>
      <c r="AA12" s="4" t="s">
        <v>27</v>
      </c>
      <c r="AC12" s="5">
        <f>COUNTIF(AB:AB,"Error -- Availability entered in an incorrect format")</f>
        <v>0</v>
      </c>
    </row>
  </sheetData>
  <sheetProtection password="E125" sheet="1" objects="1" scenarios="1" formatCells="0" formatRows="0"/>
  <protectedRanges>
    <protectedRange sqref="D1:G1048576" name="Range1"/>
  </protectedRanges>
  <mergeCells count="12">
    <mergeCell ref="A11:G11"/>
    <mergeCell ref="A10:C10"/>
    <mergeCell ref="D10:G10"/>
    <mergeCell ref="A1:G1"/>
    <mergeCell ref="B2:G2"/>
    <mergeCell ref="B3:G3"/>
    <mergeCell ref="B4:G4"/>
    <mergeCell ref="B5:G5"/>
    <mergeCell ref="B6:G6"/>
    <mergeCell ref="B7:G7"/>
    <mergeCell ref="B8:G8"/>
    <mergeCell ref="A9:G9"/>
  </mergeCells>
  <conditionalFormatting sqref="A1:G1">
    <cfRule type="cellIs" dxfId="9" priority="1" operator="equal">
      <formula>"Replace this text with vendor name in the first module."</formula>
    </cfRule>
  </conditionalFormatting>
  <printOptions horizontalCentered="1"/>
  <pageMargins left="0.25" right="0.25" top="0.75" bottom="0.75" header="0.3" footer="0.3"/>
  <pageSetup scale="74" fitToHeight="0" orientation="landscape" r:id="rId1"/>
  <headerFooter>
    <oddHeader xml:space="preserve">&amp;C&amp;"-,Bold"Client Name - Project Name&amp;"-,Regular"
&amp;"-,Italic"&amp;A&amp;"-,Regular"
</oddHeader>
    <oddFooter>&amp;L&amp;"-,Bold"&amp;10&amp;U&amp;K01+019Priority&amp;"-,Regular"&amp;U
H - High | M - Medium | L - Low&amp;C&amp;10&amp;K01+019&amp;P of &amp;N&amp;R&amp;"-,Bold"&amp;10&amp;U&amp;K01+019Availability&amp;"-,Regular"&amp;U
Y - Yes | R - Reporting Tool | T - Third Party
M - Modification | F - Future | N - Not Available</oddFooter>
  </headerFooter>
  <extLst>
    <ext xmlns:x14="http://schemas.microsoft.com/office/spreadsheetml/2009/9/main" uri="{78C0D931-6437-407d-A8EE-F0AAD7539E65}">
      <x14:conditionalFormattings>
        <x14:conditionalFormatting xmlns:xm="http://schemas.microsoft.com/office/excel/2006/main">
          <x14:cfRule type="expression" priority="2" id="{A4EDA047-9F8F-4658-8381-C3666148C7E0}">
            <xm:f>D10='Control Panel'!$I$25</xm:f>
            <x14:dxf>
              <font>
                <color rgb="FFFFFF00"/>
              </font>
              <fill>
                <patternFill>
                  <bgColor rgb="FFBF311A"/>
                </patternFill>
              </fill>
            </x14:dxf>
          </x14:cfRule>
          <xm:sqref>D10:G10</xm:sqref>
        </x14:conditionalFormatting>
      </x14:conditionalFormattings>
    </ext>
  </extLs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pageSetUpPr fitToPage="1"/>
  </sheetPr>
  <dimension ref="A1:AI12"/>
  <sheetViews>
    <sheetView showGridLines="0" showRowColHeaders="0" workbookViewId="0">
      <pane ySplit="12" topLeftCell="A13" activePane="bottomLeft" state="frozen"/>
      <selection activeCell="Y4" sqref="Y4"/>
      <selection pane="bottomLeft" activeCell="D10" sqref="D10:G10"/>
    </sheetView>
  </sheetViews>
  <sheetFormatPr defaultColWidth="0" defaultRowHeight="15" x14ac:dyDescent="0.25"/>
  <cols>
    <col min="1" max="1" width="8.7109375" style="218" customWidth="1"/>
    <col min="2" max="2" width="65.7109375" style="219" customWidth="1"/>
    <col min="3" max="3" width="12.7109375" style="220" customWidth="1"/>
    <col min="4" max="4" width="12.7109375" style="221" customWidth="1"/>
    <col min="5" max="5" width="12.7109375" style="220" customWidth="1"/>
    <col min="6" max="6" width="27.7109375" style="222" customWidth="1"/>
    <col min="7" max="7" width="35.7109375" style="219" customWidth="1"/>
    <col min="8" max="8" width="9.140625" style="2" customWidth="1"/>
    <col min="9" max="34" width="9.140625" style="2" hidden="1" customWidth="1"/>
    <col min="35" max="35" width="4.140625" style="2" hidden="1" customWidth="1"/>
    <col min="36" max="16384" width="9.140625" style="2" hidden="1"/>
  </cols>
  <sheetData>
    <row r="1" spans="1:35" ht="15" customHeight="1" x14ac:dyDescent="0.25">
      <c r="A1" s="548" t="str">
        <f>'Accounts Payable'!A1</f>
        <v>Replace this text with vendor name in the first module.</v>
      </c>
      <c r="B1" s="548"/>
      <c r="C1" s="548"/>
      <c r="D1" s="548"/>
      <c r="E1" s="548"/>
      <c r="F1" s="548"/>
      <c r="G1" s="548"/>
    </row>
    <row r="2" spans="1:35" x14ac:dyDescent="0.25">
      <c r="A2" s="210" t="s">
        <v>8</v>
      </c>
      <c r="B2" s="538" t="s">
        <v>193</v>
      </c>
      <c r="C2" s="538"/>
      <c r="D2" s="538"/>
      <c r="E2" s="538"/>
      <c r="F2" s="538"/>
      <c r="G2" s="538"/>
      <c r="AB2" s="2" t="s">
        <v>219</v>
      </c>
      <c r="AC2" s="2" t="e">
        <f>SUBTOTAL(3,#REF!)</f>
        <v>#REF!</v>
      </c>
    </row>
    <row r="3" spans="1:35" ht="45" customHeight="1" x14ac:dyDescent="0.25">
      <c r="A3" s="232" t="str">
        <f>'Control Panel'!F36</f>
        <v>Y</v>
      </c>
      <c r="B3" s="543" t="str">
        <f>'Control Panel'!H36</f>
        <v>Functionality is provided out of the box through the completion of a task associated with a routine configurable area that includes, but is not limited to, user-defined fields, delivered or configurable workflows, alerts or notifications, standard import/export, table driven setups and standard reports with no changes.  These configuration areas will not be affected by a future upgrade.  The proposed services include implementation and training on this functionality, unless specifically excluded in the Statement of Work, as part of the deployment of the solution.</v>
      </c>
      <c r="C3" s="543"/>
      <c r="D3" s="543"/>
      <c r="E3" s="543"/>
      <c r="F3" s="543"/>
      <c r="G3" s="543"/>
    </row>
    <row r="4" spans="1:35" x14ac:dyDescent="0.25">
      <c r="A4" s="233" t="str">
        <f>'Control Panel'!F37</f>
        <v>R</v>
      </c>
      <c r="B4" s="544" t="str">
        <f>'Control Panel'!H37</f>
        <v>Functionality is provided through reports generated using proposed Reporting Tools.</v>
      </c>
      <c r="C4" s="544"/>
      <c r="D4" s="544"/>
      <c r="E4" s="544"/>
      <c r="F4" s="544"/>
      <c r="G4" s="544"/>
    </row>
    <row r="5" spans="1:35" ht="30" customHeight="1" x14ac:dyDescent="0.25">
      <c r="A5" s="232" t="str">
        <f>'Control Panel'!F38</f>
        <v>T</v>
      </c>
      <c r="B5" s="543" t="str">
        <f>'Control Panel'!H38</f>
        <v>Functionality is provided by proposed third party functionality (i.e., third party is defined as a separate software vendor from the primary software vendor).  The pricing of all third party products that provide this functionality MUST be included in the cost proposal.</v>
      </c>
      <c r="C5" s="543"/>
      <c r="D5" s="543"/>
      <c r="E5" s="543"/>
      <c r="F5" s="543"/>
      <c r="G5" s="543"/>
    </row>
    <row r="6" spans="1:35" x14ac:dyDescent="0.25">
      <c r="A6" s="233" t="str">
        <f>'Control Panel'!F39</f>
        <v>M</v>
      </c>
      <c r="B6" s="544" t="str">
        <f>'Control Panel'!H39</f>
        <v>Functionality is provided through customization to the application, including creation of a new workflow or development of a custom interface, that may have an impact on future upgradability.</v>
      </c>
      <c r="C6" s="544"/>
      <c r="D6" s="544"/>
      <c r="E6" s="544"/>
      <c r="F6" s="544"/>
      <c r="G6" s="544"/>
    </row>
    <row r="7" spans="1:35" ht="16.5" customHeight="1" x14ac:dyDescent="0.25">
      <c r="A7" s="232" t="str">
        <f>'Control Panel'!F40</f>
        <v>F</v>
      </c>
      <c r="B7" s="543" t="str">
        <f>'Control Panel'!H40</f>
        <v>Functionality is provided through a future general availability (GA) release that is scheduled to occur within 1 year of the proposal response.</v>
      </c>
      <c r="C7" s="543"/>
      <c r="D7" s="543"/>
      <c r="E7" s="543"/>
      <c r="F7" s="543"/>
      <c r="G7" s="543"/>
    </row>
    <row r="8" spans="1:35" x14ac:dyDescent="0.25">
      <c r="A8" s="233" t="str">
        <f>'Control Panel'!F41</f>
        <v>N</v>
      </c>
      <c r="B8" s="544" t="str">
        <f>'Control Panel'!H41</f>
        <v>Functionality is not provided.</v>
      </c>
      <c r="C8" s="544"/>
      <c r="D8" s="544"/>
      <c r="E8" s="544"/>
      <c r="F8" s="544"/>
      <c r="G8" s="544"/>
    </row>
    <row r="9" spans="1:35" x14ac:dyDescent="0.25">
      <c r="A9" s="545" t="str">
        <f>'Control Panel'!I25</f>
        <v>Replace this text with the primary product name(s) which satisfy requirements.</v>
      </c>
      <c r="B9" s="546"/>
      <c r="C9" s="546"/>
      <c r="D9" s="546"/>
      <c r="E9" s="546"/>
      <c r="F9" s="546"/>
      <c r="G9" s="547"/>
    </row>
    <row r="10" spans="1:35" ht="15" customHeight="1" x14ac:dyDescent="0.25">
      <c r="A10" s="541" t="str">
        <f>'Control Panel'!F93&amp;" - "&amp;'Control Panel'!E93</f>
        <v>4.48 - Module 47</v>
      </c>
      <c r="B10" s="541"/>
      <c r="C10" s="541"/>
      <c r="D10" s="542" t="str">
        <f>A9</f>
        <v>Replace this text with the primary product name(s) which satisfy requirements.</v>
      </c>
      <c r="E10" s="542"/>
      <c r="F10" s="542"/>
      <c r="G10" s="542"/>
    </row>
    <row r="11" spans="1:35" x14ac:dyDescent="0.25">
      <c r="A11" s="540" t="s">
        <v>72</v>
      </c>
      <c r="B11" s="540"/>
      <c r="C11" s="540"/>
      <c r="D11" s="540"/>
      <c r="E11" s="540"/>
      <c r="F11" s="540"/>
      <c r="G11" s="540"/>
      <c r="AA11" s="2" t="s">
        <v>30</v>
      </c>
      <c r="AI11" s="3"/>
    </row>
    <row r="12" spans="1:35" ht="15" customHeight="1" x14ac:dyDescent="0.25">
      <c r="A12" s="17" t="str">
        <f>'Accounts Payable'!A12</f>
        <v>Number</v>
      </c>
      <c r="B12" s="18" t="str">
        <f>'Accounts Payable'!B12</f>
        <v>Application Requirements</v>
      </c>
      <c r="C12" s="19" t="str">
        <f>'Accounts Payable'!C12</f>
        <v>Priority</v>
      </c>
      <c r="D12" s="17" t="str">
        <f>'Accounts Payable'!D12</f>
        <v>Availability</v>
      </c>
      <c r="E12" s="19" t="str">
        <f>'Accounts Payable'!E12</f>
        <v>Cost</v>
      </c>
      <c r="F12" s="18" t="str">
        <f>'Accounts Payable'!F12</f>
        <v>Required Product(s)</v>
      </c>
      <c r="G12" s="18" t="str">
        <f>'Accounts Payable'!G12</f>
        <v>Comments</v>
      </c>
      <c r="AA12" s="4" t="s">
        <v>27</v>
      </c>
      <c r="AC12" s="5">
        <f>COUNTIF(AB:AB,"Error -- Availability entered in an incorrect format")</f>
        <v>0</v>
      </c>
    </row>
  </sheetData>
  <sheetProtection password="E125" sheet="1" objects="1" scenarios="1" formatCells="0" formatRows="0"/>
  <protectedRanges>
    <protectedRange sqref="D1:G1048576" name="Range1"/>
  </protectedRanges>
  <mergeCells count="12">
    <mergeCell ref="A11:G11"/>
    <mergeCell ref="A10:C10"/>
    <mergeCell ref="D10:G10"/>
    <mergeCell ref="A1:G1"/>
    <mergeCell ref="B2:G2"/>
    <mergeCell ref="B3:G3"/>
    <mergeCell ref="B4:G4"/>
    <mergeCell ref="B5:G5"/>
    <mergeCell ref="B6:G6"/>
    <mergeCell ref="B7:G7"/>
    <mergeCell ref="B8:G8"/>
    <mergeCell ref="A9:G9"/>
  </mergeCells>
  <conditionalFormatting sqref="A1:G1">
    <cfRule type="cellIs" dxfId="7" priority="1" operator="equal">
      <formula>"Replace this text with vendor name in the first module."</formula>
    </cfRule>
  </conditionalFormatting>
  <printOptions horizontalCentered="1"/>
  <pageMargins left="0.25" right="0.25" top="0.75" bottom="0.75" header="0.3" footer="0.3"/>
  <pageSetup scale="74" fitToHeight="0" orientation="landscape" r:id="rId1"/>
  <headerFooter>
    <oddHeader xml:space="preserve">&amp;C&amp;"-,Bold"Client Name - Project Name&amp;"-,Regular"
&amp;"-,Italic"&amp;A&amp;"-,Regular"
</oddHeader>
    <oddFooter>&amp;L&amp;"-,Bold"&amp;10&amp;U&amp;K01+019Priority&amp;"-,Regular"&amp;U
H - High | M - Medium | L - Low&amp;C&amp;10&amp;K01+019&amp;P of &amp;N&amp;R&amp;"-,Bold"&amp;10&amp;U&amp;K01+019Availability&amp;"-,Regular"&amp;U
Y - Yes | R - Reporting Tool | T - Third Party
M - Modification | F - Future | N - Not Available</oddFooter>
  </headerFooter>
  <extLst>
    <ext xmlns:x14="http://schemas.microsoft.com/office/spreadsheetml/2009/9/main" uri="{78C0D931-6437-407d-A8EE-F0AAD7539E65}">
      <x14:conditionalFormattings>
        <x14:conditionalFormatting xmlns:xm="http://schemas.microsoft.com/office/excel/2006/main">
          <x14:cfRule type="expression" priority="2" id="{9F711BE3-B068-4C51-B3BD-1045217DC245}">
            <xm:f>D10='Control Panel'!$I$25</xm:f>
            <x14:dxf>
              <font>
                <color rgb="FFFFFF00"/>
              </font>
              <fill>
                <patternFill>
                  <bgColor rgb="FFBF311A"/>
                </patternFill>
              </fill>
            </x14:dxf>
          </x14:cfRule>
          <xm:sqref>D10:G10</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AI142"/>
  <sheetViews>
    <sheetView showGridLines="0" showRowColHeaders="0" workbookViewId="0">
      <pane ySplit="12" topLeftCell="A13" activePane="bottomLeft" state="frozen"/>
      <selection activeCell="B16" sqref="B16"/>
      <selection pane="bottomLeft" activeCell="D14" sqref="D14"/>
    </sheetView>
  </sheetViews>
  <sheetFormatPr defaultColWidth="0" defaultRowHeight="15" x14ac:dyDescent="0.25"/>
  <cols>
    <col min="1" max="1" width="8.7109375" style="218" customWidth="1"/>
    <col min="2" max="2" width="65.7109375" style="219" customWidth="1"/>
    <col min="3" max="3" width="12.7109375" style="220" customWidth="1"/>
    <col min="4" max="4" width="12.7109375" style="221" customWidth="1"/>
    <col min="5" max="5" width="12.7109375" style="220" customWidth="1"/>
    <col min="6" max="6" width="27.7109375" style="222" customWidth="1"/>
    <col min="7" max="7" width="35.7109375" style="219" customWidth="1"/>
    <col min="8" max="8" width="3.7109375" style="2" customWidth="1"/>
    <col min="9" max="34" width="9.140625" style="2" hidden="1" customWidth="1"/>
    <col min="35" max="35" width="4.140625" style="2" hidden="1" customWidth="1"/>
    <col min="36" max="16384" width="9.140625" style="2" hidden="1"/>
  </cols>
  <sheetData>
    <row r="1" spans="1:35" ht="15" customHeight="1" x14ac:dyDescent="0.25">
      <c r="A1" s="548" t="str">
        <f>'Accounts Payable'!A1</f>
        <v>Replace this text with vendor name in the first module.</v>
      </c>
      <c r="B1" s="548"/>
      <c r="C1" s="548"/>
      <c r="D1" s="548"/>
      <c r="E1" s="548"/>
      <c r="F1" s="548"/>
      <c r="G1" s="548"/>
    </row>
    <row r="2" spans="1:35" x14ac:dyDescent="0.25">
      <c r="A2" s="210" t="s">
        <v>8</v>
      </c>
      <c r="B2" s="538" t="s">
        <v>193</v>
      </c>
      <c r="C2" s="538"/>
      <c r="D2" s="538"/>
      <c r="E2" s="538"/>
      <c r="F2" s="538"/>
      <c r="G2" s="538"/>
      <c r="AB2" s="2" t="s">
        <v>219</v>
      </c>
      <c r="AC2" s="2">
        <f>SUBTOTAL(3,A13:A142)</f>
        <v>130</v>
      </c>
    </row>
    <row r="3" spans="1:35" ht="45" customHeight="1" x14ac:dyDescent="0.25">
      <c r="A3" s="232" t="str">
        <f>'Control Panel'!F36</f>
        <v>Y</v>
      </c>
      <c r="B3" s="543" t="str">
        <f>'Control Panel'!H36</f>
        <v>Functionality is provided out of the box through the completion of a task associated with a routine configurable area that includes, but is not limited to, user-defined fields, delivered or configurable workflows, alerts or notifications, standard import/export, table driven setups and standard reports with no changes.  These configuration areas will not be affected by a future upgrade.  The proposed services include implementation and training on this functionality, unless specifically excluded in the Statement of Work, as part of the deployment of the solution.</v>
      </c>
      <c r="C3" s="543"/>
      <c r="D3" s="543"/>
      <c r="E3" s="543"/>
      <c r="F3" s="543"/>
      <c r="G3" s="543"/>
    </row>
    <row r="4" spans="1:35" x14ac:dyDescent="0.25">
      <c r="A4" s="233" t="str">
        <f>'Control Panel'!F37</f>
        <v>R</v>
      </c>
      <c r="B4" s="544" t="str">
        <f>'Control Panel'!H37</f>
        <v>Functionality is provided through reports generated using proposed Reporting Tools.</v>
      </c>
      <c r="C4" s="544"/>
      <c r="D4" s="544"/>
      <c r="E4" s="544"/>
      <c r="F4" s="544"/>
      <c r="G4" s="544"/>
    </row>
    <row r="5" spans="1:35" ht="30" customHeight="1" x14ac:dyDescent="0.25">
      <c r="A5" s="232" t="str">
        <f>'Control Panel'!F38</f>
        <v>T</v>
      </c>
      <c r="B5" s="543" t="str">
        <f>'Control Panel'!H38</f>
        <v>Functionality is provided by proposed third party functionality (i.e., third party is defined as a separate software vendor from the primary software vendor).  The pricing of all third party products that provide this functionality MUST be included in the cost proposal.</v>
      </c>
      <c r="C5" s="543"/>
      <c r="D5" s="543"/>
      <c r="E5" s="543"/>
      <c r="F5" s="543"/>
      <c r="G5" s="543"/>
    </row>
    <row r="6" spans="1:35" x14ac:dyDescent="0.25">
      <c r="A6" s="233" t="str">
        <f>'Control Panel'!F39</f>
        <v>M</v>
      </c>
      <c r="B6" s="544" t="str">
        <f>'Control Panel'!H39</f>
        <v>Functionality is provided through customization to the application, including creation of a new workflow or development of a custom interface, that may have an impact on future upgradability.</v>
      </c>
      <c r="C6" s="544"/>
      <c r="D6" s="544"/>
      <c r="E6" s="544"/>
      <c r="F6" s="544"/>
      <c r="G6" s="544"/>
    </row>
    <row r="7" spans="1:35" ht="16.5" customHeight="1" x14ac:dyDescent="0.25">
      <c r="A7" s="232" t="str">
        <f>'Control Panel'!F40</f>
        <v>F</v>
      </c>
      <c r="B7" s="543" t="str">
        <f>'Control Panel'!H40</f>
        <v>Functionality is provided through a future general availability (GA) release that is scheduled to occur within 1 year of the proposal response.</v>
      </c>
      <c r="C7" s="543"/>
      <c r="D7" s="543"/>
      <c r="E7" s="543"/>
      <c r="F7" s="543"/>
      <c r="G7" s="543"/>
    </row>
    <row r="8" spans="1:35" x14ac:dyDescent="0.25">
      <c r="A8" s="233" t="str">
        <f>'Control Panel'!F41</f>
        <v>N</v>
      </c>
      <c r="B8" s="544" t="str">
        <f>'Control Panel'!H41</f>
        <v>Functionality is not provided.</v>
      </c>
      <c r="C8" s="544"/>
      <c r="D8" s="544"/>
      <c r="E8" s="544"/>
      <c r="F8" s="544"/>
      <c r="G8" s="544"/>
    </row>
    <row r="9" spans="1:35" x14ac:dyDescent="0.25">
      <c r="A9" s="545" t="str">
        <f>'Control Panel'!I25</f>
        <v>Replace this text with the primary product name(s) which satisfy requirements.</v>
      </c>
      <c r="B9" s="546"/>
      <c r="C9" s="546"/>
      <c r="D9" s="546"/>
      <c r="E9" s="546"/>
      <c r="F9" s="546"/>
      <c r="G9" s="547"/>
    </row>
    <row r="10" spans="1:35" ht="15" customHeight="1" x14ac:dyDescent="0.25">
      <c r="A10" s="541" t="str">
        <f>'Control Panel'!F49&amp;" - "&amp;'Control Panel'!E49</f>
        <v>4.4 - Budgeting</v>
      </c>
      <c r="B10" s="541"/>
      <c r="C10" s="541"/>
      <c r="D10" s="542" t="str">
        <f>A9</f>
        <v>Replace this text with the primary product name(s) which satisfy requirements.</v>
      </c>
      <c r="E10" s="542"/>
      <c r="F10" s="542"/>
      <c r="G10" s="542"/>
    </row>
    <row r="11" spans="1:35" ht="15" customHeight="1" x14ac:dyDescent="0.25">
      <c r="A11" s="540" t="s">
        <v>525</v>
      </c>
      <c r="B11" s="540"/>
      <c r="C11" s="540"/>
      <c r="D11" s="540"/>
      <c r="E11" s="540"/>
      <c r="F11" s="540"/>
      <c r="G11" s="540"/>
      <c r="AA11" s="2" t="s">
        <v>30</v>
      </c>
      <c r="AI11" s="3"/>
    </row>
    <row r="12" spans="1:35" ht="15" customHeight="1" x14ac:dyDescent="0.25">
      <c r="A12" s="269" t="str">
        <f>'Accounts Payable'!A12</f>
        <v>Number</v>
      </c>
      <c r="B12" s="270" t="str">
        <f>'Accounts Payable'!B12</f>
        <v>Application Requirements</v>
      </c>
      <c r="C12" s="271" t="str">
        <f>'Accounts Payable'!C12</f>
        <v>Priority</v>
      </c>
      <c r="D12" s="269" t="str">
        <f>'Accounts Payable'!D12</f>
        <v>Availability</v>
      </c>
      <c r="E12" s="271" t="str">
        <f>'Accounts Payable'!E12</f>
        <v>Cost</v>
      </c>
      <c r="F12" s="270" t="str">
        <f>'Accounts Payable'!F12</f>
        <v>Required Product(s)</v>
      </c>
      <c r="G12" s="270" t="str">
        <f>'Accounts Payable'!G12</f>
        <v>Comments</v>
      </c>
      <c r="AA12" s="4" t="s">
        <v>27</v>
      </c>
      <c r="AC12" s="5">
        <f>COUNTIF(AB:AB,"Error -- Availability entered in an incorrect format")</f>
        <v>0</v>
      </c>
    </row>
    <row r="13" spans="1:35" s="15" customFormat="1" x14ac:dyDescent="0.25">
      <c r="A13" s="7">
        <v>1</v>
      </c>
      <c r="B13" s="10" t="s">
        <v>526</v>
      </c>
      <c r="C13" s="14"/>
      <c r="D13" s="7"/>
      <c r="E13" s="267"/>
      <c r="F13" s="215" t="str">
        <f>IF($D$10=$A$9,"N/A",$D$10)</f>
        <v>N/A</v>
      </c>
      <c r="G13" s="10"/>
      <c r="AA13" s="15" t="str">
        <f>TRIM($D13)</f>
        <v/>
      </c>
      <c r="AB13" s="15" t="str">
        <f>IF(LEN($AA13)=0,"N",IF(LEN($AA13)&gt;1,"Error -- Availability entered in an incorrect format",IF($AA13='Control Panel'!$F$36,$AA13,IF($AA13='Control Panel'!$F$37,$AA13,IF($AA13='Control Panel'!$F$38,$AA13,IF($AA13='Control Panel'!$F$39,$AA13,IF($AA13='Control Panel'!$F$40,$AA13,IF($AA13='Control Panel'!$F$41,$AA13,"Error -- Availability entered in an incorrect format"))))))))</f>
        <v>N</v>
      </c>
    </row>
    <row r="14" spans="1:35" s="15" customFormat="1" x14ac:dyDescent="0.25">
      <c r="A14" s="7">
        <v>2</v>
      </c>
      <c r="B14" s="10" t="s">
        <v>527</v>
      </c>
      <c r="C14" s="14" t="s">
        <v>5</v>
      </c>
      <c r="D14" s="7"/>
      <c r="E14" s="267"/>
      <c r="F14" s="215" t="str">
        <f t="shared" ref="F14:F77" si="0">IF($D$10=$A$9,"N/A",$D$10)</f>
        <v>N/A</v>
      </c>
      <c r="G14" s="10"/>
      <c r="AA14" s="15" t="str">
        <f t="shared" ref="AA14:AA77" si="1">TRIM($D14)</f>
        <v/>
      </c>
      <c r="AB14" s="15" t="str">
        <f>IF(LEN($AA14)=0,"N",IF(LEN($AA14)&gt;1,"Error -- Availability entered in an incorrect format",IF($AA14='Control Panel'!$F$36,$AA14,IF($AA14='Control Panel'!$F$37,$AA14,IF($AA14='Control Panel'!$F$38,$AA14,IF($AA14='Control Panel'!$F$39,$AA14,IF($AA14='Control Panel'!$F$40,$AA14,IF($AA14='Control Panel'!$F$41,$AA14,"Error -- Availability entered in an incorrect format"))))))))</f>
        <v>N</v>
      </c>
    </row>
    <row r="15" spans="1:35" s="13" customFormat="1" ht="30" x14ac:dyDescent="0.25">
      <c r="A15" s="7">
        <v>3</v>
      </c>
      <c r="B15" s="10" t="s">
        <v>528</v>
      </c>
      <c r="C15" s="14" t="s">
        <v>5</v>
      </c>
      <c r="D15" s="7"/>
      <c r="E15" s="267"/>
      <c r="F15" s="215" t="str">
        <f t="shared" si="0"/>
        <v>N/A</v>
      </c>
      <c r="G15" s="10"/>
      <c r="AA15" s="13" t="str">
        <f t="shared" si="1"/>
        <v/>
      </c>
      <c r="AB15" s="13" t="str">
        <f>IF(LEN($AA15)=0,"N",IF(LEN($AA15)&gt;1,"Error -- Availability entered in an incorrect format",IF($AA15='Control Panel'!$F$36,$AA15,IF($AA15='Control Panel'!$F$37,$AA15,IF($AA15='Control Panel'!$F$38,$AA15,IF($AA15='Control Panel'!$F$39,$AA15,IF($AA15='Control Panel'!$F$40,$AA15,IF($AA15='Control Panel'!$F$41,$AA15,"Error -- Availability entered in an incorrect format"))))))))</f>
        <v>N</v>
      </c>
    </row>
    <row r="16" spans="1:35" s="13" customFormat="1" ht="30" x14ac:dyDescent="0.25">
      <c r="A16" s="7">
        <v>4</v>
      </c>
      <c r="B16" s="10" t="s">
        <v>529</v>
      </c>
      <c r="C16" s="14" t="s">
        <v>5</v>
      </c>
      <c r="D16" s="7"/>
      <c r="E16" s="267"/>
      <c r="F16" s="215" t="str">
        <f t="shared" si="0"/>
        <v>N/A</v>
      </c>
      <c r="G16" s="10"/>
      <c r="AA16" s="13" t="str">
        <f t="shared" si="1"/>
        <v/>
      </c>
      <c r="AB16" s="13" t="str">
        <f>IF(LEN($AA16)=0,"N",IF(LEN($AA16)&gt;1,"Error -- Availability entered in an incorrect format",IF($AA16='Control Panel'!$F$36,$AA16,IF($AA16='Control Panel'!$F$37,$AA16,IF($AA16='Control Panel'!$F$38,$AA16,IF($AA16='Control Panel'!$F$39,$AA16,IF($AA16='Control Panel'!$F$40,$AA16,IF($AA16='Control Panel'!$F$41,$AA16,"Error -- Availability entered in an incorrect format"))))))))</f>
        <v>N</v>
      </c>
    </row>
    <row r="17" spans="1:28" s="13" customFormat="1" ht="30" x14ac:dyDescent="0.25">
      <c r="A17" s="7">
        <v>5</v>
      </c>
      <c r="B17" s="10" t="s">
        <v>530</v>
      </c>
      <c r="C17" s="14" t="s">
        <v>6</v>
      </c>
      <c r="D17" s="7"/>
      <c r="E17" s="267"/>
      <c r="F17" s="215" t="str">
        <f t="shared" si="0"/>
        <v>N/A</v>
      </c>
      <c r="G17" s="10"/>
      <c r="AA17" s="13" t="str">
        <f t="shared" si="1"/>
        <v/>
      </c>
      <c r="AB17" s="13" t="str">
        <f>IF(LEN($AA17)=0,"N",IF(LEN($AA17)&gt;1,"Error -- Availability entered in an incorrect format",IF($AA17='Control Panel'!$F$36,$AA17,IF($AA17='Control Panel'!$F$37,$AA17,IF($AA17='Control Panel'!$F$38,$AA17,IF($AA17='Control Panel'!$F$39,$AA17,IF($AA17='Control Panel'!$F$40,$AA17,IF($AA17='Control Panel'!$F$41,$AA17,"Error -- Availability entered in an incorrect format"))))))))</f>
        <v>N</v>
      </c>
    </row>
    <row r="18" spans="1:28" s="13" customFormat="1" ht="30" x14ac:dyDescent="0.25">
      <c r="A18" s="7">
        <v>6</v>
      </c>
      <c r="B18" s="10" t="s">
        <v>531</v>
      </c>
      <c r="C18" s="14" t="s">
        <v>6</v>
      </c>
      <c r="D18" s="7"/>
      <c r="E18" s="267"/>
      <c r="F18" s="215" t="str">
        <f t="shared" si="0"/>
        <v>N/A</v>
      </c>
      <c r="G18" s="10"/>
      <c r="AA18" s="13" t="str">
        <f t="shared" si="1"/>
        <v/>
      </c>
      <c r="AB18" s="13" t="str">
        <f>IF(LEN($AA18)=0,"N",IF(LEN($AA18)&gt;1,"Error -- Availability entered in an incorrect format",IF($AA18='Control Panel'!$F$36,$AA18,IF($AA18='Control Panel'!$F$37,$AA18,IF($AA18='Control Panel'!$F$38,$AA18,IF($AA18='Control Panel'!$F$39,$AA18,IF($AA18='Control Panel'!$F$40,$AA18,IF($AA18='Control Panel'!$F$41,$AA18,"Error -- Availability entered in an incorrect format"))))))))</f>
        <v>N</v>
      </c>
    </row>
    <row r="19" spans="1:28" s="13" customFormat="1" ht="45" x14ac:dyDescent="0.25">
      <c r="A19" s="7">
        <v>7</v>
      </c>
      <c r="B19" s="10" t="s">
        <v>532</v>
      </c>
      <c r="C19" s="14" t="s">
        <v>6</v>
      </c>
      <c r="D19" s="7"/>
      <c r="E19" s="267"/>
      <c r="F19" s="215" t="str">
        <f t="shared" si="0"/>
        <v>N/A</v>
      </c>
      <c r="G19" s="10"/>
      <c r="AA19" s="13" t="str">
        <f t="shared" si="1"/>
        <v/>
      </c>
      <c r="AB19" s="13" t="str">
        <f>IF(LEN($AA19)=0,"N",IF(LEN($AA19)&gt;1,"Error -- Availability entered in an incorrect format",IF($AA19='Control Panel'!$F$36,$AA19,IF($AA19='Control Panel'!$F$37,$AA19,IF($AA19='Control Panel'!$F$38,$AA19,IF($AA19='Control Panel'!$F$39,$AA19,IF($AA19='Control Panel'!$F$40,$AA19,IF($AA19='Control Panel'!$F$41,$AA19,"Error -- Availability entered in an incorrect format"))))))))</f>
        <v>N</v>
      </c>
    </row>
    <row r="20" spans="1:28" s="13" customFormat="1" ht="30" x14ac:dyDescent="0.25">
      <c r="A20" s="7">
        <v>8</v>
      </c>
      <c r="B20" s="10" t="s">
        <v>533</v>
      </c>
      <c r="C20" s="14" t="s">
        <v>6</v>
      </c>
      <c r="D20" s="7"/>
      <c r="E20" s="267"/>
      <c r="F20" s="215" t="str">
        <f t="shared" si="0"/>
        <v>N/A</v>
      </c>
      <c r="G20" s="10"/>
      <c r="AA20" s="13" t="str">
        <f t="shared" si="1"/>
        <v/>
      </c>
      <c r="AB20" s="13" t="str">
        <f>IF(LEN($AA20)=0,"N",IF(LEN($AA20)&gt;1,"Error -- Availability entered in an incorrect format",IF($AA20='Control Panel'!$F$36,$AA20,IF($AA20='Control Panel'!$F$37,$AA20,IF($AA20='Control Panel'!$F$38,$AA20,IF($AA20='Control Panel'!$F$39,$AA20,IF($AA20='Control Panel'!$F$40,$AA20,IF($AA20='Control Panel'!$F$41,$AA20,"Error -- Availability entered in an incorrect format"))))))))</f>
        <v>N</v>
      </c>
    </row>
    <row r="21" spans="1:28" s="13" customFormat="1" x14ac:dyDescent="0.25">
      <c r="A21" s="7">
        <v>9</v>
      </c>
      <c r="B21" s="10" t="s">
        <v>534</v>
      </c>
      <c r="C21" s="14" t="s">
        <v>5</v>
      </c>
      <c r="D21" s="7"/>
      <c r="E21" s="267"/>
      <c r="F21" s="215" t="str">
        <f t="shared" si="0"/>
        <v>N/A</v>
      </c>
      <c r="G21" s="10"/>
      <c r="AA21" s="13" t="str">
        <f t="shared" si="1"/>
        <v/>
      </c>
      <c r="AB21" s="13" t="str">
        <f>IF(LEN($AA21)=0,"N",IF(LEN($AA21)&gt;1,"Error -- Availability entered in an incorrect format",IF($AA21='Control Panel'!$F$36,$AA21,IF($AA21='Control Panel'!$F$37,$AA21,IF($AA21='Control Panel'!$F$38,$AA21,IF($AA21='Control Panel'!$F$39,$AA21,IF($AA21='Control Panel'!$F$40,$AA21,IF($AA21='Control Panel'!$F$41,$AA21,"Error -- Availability entered in an incorrect format"))))))))</f>
        <v>N</v>
      </c>
    </row>
    <row r="22" spans="1:28" s="13" customFormat="1" ht="45" x14ac:dyDescent="0.25">
      <c r="A22" s="7">
        <v>10</v>
      </c>
      <c r="B22" s="10" t="s">
        <v>535</v>
      </c>
      <c r="C22" s="14" t="s">
        <v>5</v>
      </c>
      <c r="D22" s="7"/>
      <c r="E22" s="267"/>
      <c r="F22" s="215" t="str">
        <f t="shared" si="0"/>
        <v>N/A</v>
      </c>
      <c r="G22" s="10"/>
      <c r="AA22" s="13" t="str">
        <f t="shared" si="1"/>
        <v/>
      </c>
      <c r="AB22" s="13" t="str">
        <f>IF(LEN($AA22)=0,"N",IF(LEN($AA22)&gt;1,"Error -- Availability entered in an incorrect format",IF($AA22='Control Panel'!$F$36,$AA22,IF($AA22='Control Panel'!$F$37,$AA22,IF($AA22='Control Panel'!$F$38,$AA22,IF($AA22='Control Panel'!$F$39,$AA22,IF($AA22='Control Panel'!$F$40,$AA22,IF($AA22='Control Panel'!$F$41,$AA22,"Error -- Availability entered in an incorrect format"))))))))</f>
        <v>N</v>
      </c>
    </row>
    <row r="23" spans="1:28" s="13" customFormat="1" ht="45" x14ac:dyDescent="0.25">
      <c r="A23" s="7">
        <v>11</v>
      </c>
      <c r="B23" s="10" t="s">
        <v>536</v>
      </c>
      <c r="C23" s="14" t="s">
        <v>5</v>
      </c>
      <c r="D23" s="7"/>
      <c r="E23" s="267"/>
      <c r="F23" s="215" t="str">
        <f t="shared" si="0"/>
        <v>N/A</v>
      </c>
      <c r="G23" s="10"/>
      <c r="AA23" s="13" t="str">
        <f t="shared" si="1"/>
        <v/>
      </c>
      <c r="AB23" s="13" t="str">
        <f>IF(LEN($AA23)=0,"N",IF(LEN($AA23)&gt;1,"Error -- Availability entered in an incorrect format",IF($AA23='Control Panel'!$F$36,$AA23,IF($AA23='Control Panel'!$F$37,$AA23,IF($AA23='Control Panel'!$F$38,$AA23,IF($AA23='Control Panel'!$F$39,$AA23,IF($AA23='Control Panel'!$F$40,$AA23,IF($AA23='Control Panel'!$F$41,$AA23,"Error -- Availability entered in an incorrect format"))))))))</f>
        <v>N</v>
      </c>
    </row>
    <row r="24" spans="1:28" s="13" customFormat="1" ht="30" x14ac:dyDescent="0.25">
      <c r="A24" s="7">
        <v>12</v>
      </c>
      <c r="B24" s="10" t="s">
        <v>537</v>
      </c>
      <c r="C24" s="14" t="s">
        <v>5</v>
      </c>
      <c r="D24" s="7"/>
      <c r="E24" s="267"/>
      <c r="F24" s="215" t="str">
        <f t="shared" si="0"/>
        <v>N/A</v>
      </c>
      <c r="G24" s="10"/>
      <c r="AA24" s="13" t="str">
        <f t="shared" si="1"/>
        <v/>
      </c>
      <c r="AB24" s="13" t="str">
        <f>IF(LEN($AA24)=0,"N",IF(LEN($AA24)&gt;1,"Error -- Availability entered in an incorrect format",IF($AA24='Control Panel'!$F$36,$AA24,IF($AA24='Control Panel'!$F$37,$AA24,IF($AA24='Control Panel'!$F$38,$AA24,IF($AA24='Control Panel'!$F$39,$AA24,IF($AA24='Control Panel'!$F$40,$AA24,IF($AA24='Control Panel'!$F$41,$AA24,"Error -- Availability entered in an incorrect format"))))))))</f>
        <v>N</v>
      </c>
    </row>
    <row r="25" spans="1:28" s="15" customFormat="1" ht="45" x14ac:dyDescent="0.25">
      <c r="A25" s="7">
        <v>13</v>
      </c>
      <c r="B25" s="10" t="s">
        <v>538</v>
      </c>
      <c r="C25" s="14" t="s">
        <v>5</v>
      </c>
      <c r="D25" s="12"/>
      <c r="E25" s="268"/>
      <c r="F25" s="215" t="str">
        <f t="shared" si="0"/>
        <v>N/A</v>
      </c>
      <c r="G25" s="6"/>
      <c r="AA25" s="15" t="str">
        <f t="shared" si="1"/>
        <v/>
      </c>
      <c r="AB25" s="15" t="str">
        <f>IF(LEN($AA25)=0,"N",IF(LEN($AA25)&gt;1,"Error -- Availability entered in an incorrect format",IF($AA25='Control Panel'!$F$36,$AA25,IF($AA25='Control Panel'!$F$37,$AA25,IF($AA25='Control Panel'!$F$38,$AA25,IF($AA25='Control Panel'!$F$39,$AA25,IF($AA25='Control Panel'!$F$40,$AA25,IF($AA25='Control Panel'!$F$41,$AA25,"Error -- Availability entered in an incorrect format"))))))))</f>
        <v>N</v>
      </c>
    </row>
    <row r="26" spans="1:28" s="15" customFormat="1" ht="30" x14ac:dyDescent="0.25">
      <c r="A26" s="7">
        <v>14</v>
      </c>
      <c r="B26" s="10" t="s">
        <v>539</v>
      </c>
      <c r="C26" s="14" t="s">
        <v>5</v>
      </c>
      <c r="D26" s="12"/>
      <c r="E26" s="268"/>
      <c r="F26" s="215" t="str">
        <f t="shared" si="0"/>
        <v>N/A</v>
      </c>
      <c r="G26" s="6"/>
      <c r="AA26" s="15" t="str">
        <f t="shared" si="1"/>
        <v/>
      </c>
      <c r="AB26" s="15" t="str">
        <f>IF(LEN($AA26)=0,"N",IF(LEN($AA26)&gt;1,"Error -- Availability entered in an incorrect format",IF($AA26='Control Panel'!$F$36,$AA26,IF($AA26='Control Panel'!$F$37,$AA26,IF($AA26='Control Panel'!$F$38,$AA26,IF($AA26='Control Panel'!$F$39,$AA26,IF($AA26='Control Panel'!$F$40,$AA26,IF($AA26='Control Panel'!$F$41,$AA26,"Error -- Availability entered in an incorrect format"))))))))</f>
        <v>N</v>
      </c>
    </row>
    <row r="27" spans="1:28" s="15" customFormat="1" ht="45" x14ac:dyDescent="0.25">
      <c r="A27" s="7">
        <v>15</v>
      </c>
      <c r="B27" s="10" t="s">
        <v>540</v>
      </c>
      <c r="C27" s="14" t="s">
        <v>5</v>
      </c>
      <c r="D27" s="12"/>
      <c r="E27" s="268"/>
      <c r="F27" s="215" t="str">
        <f t="shared" si="0"/>
        <v>N/A</v>
      </c>
      <c r="G27" s="6"/>
      <c r="AA27" s="15" t="str">
        <f t="shared" si="1"/>
        <v/>
      </c>
      <c r="AB27" s="15" t="str">
        <f>IF(LEN($AA27)=0,"N",IF(LEN($AA27)&gt;1,"Error -- Availability entered in an incorrect format",IF($AA27='Control Panel'!$F$36,$AA27,IF($AA27='Control Panel'!$F$37,$AA27,IF($AA27='Control Panel'!$F$38,$AA27,IF($AA27='Control Panel'!$F$39,$AA27,IF($AA27='Control Panel'!$F$40,$AA27,IF($AA27='Control Panel'!$F$41,$AA27,"Error -- Availability entered in an incorrect format"))))))))</f>
        <v>N</v>
      </c>
    </row>
    <row r="28" spans="1:28" s="15" customFormat="1" ht="30" x14ac:dyDescent="0.25">
      <c r="A28" s="7">
        <v>16</v>
      </c>
      <c r="B28" s="10" t="s">
        <v>541</v>
      </c>
      <c r="C28" s="14" t="s">
        <v>5</v>
      </c>
      <c r="D28" s="12"/>
      <c r="E28" s="268"/>
      <c r="F28" s="215" t="str">
        <f t="shared" si="0"/>
        <v>N/A</v>
      </c>
      <c r="G28" s="6"/>
      <c r="AA28" s="15" t="str">
        <f t="shared" si="1"/>
        <v/>
      </c>
      <c r="AB28" s="15" t="str">
        <f>IF(LEN($AA28)=0,"N",IF(LEN($AA28)&gt;1,"Error -- Availability entered in an incorrect format",IF($AA28='Control Panel'!$F$36,$AA28,IF($AA28='Control Panel'!$F$37,$AA28,IF($AA28='Control Panel'!$F$38,$AA28,IF($AA28='Control Panel'!$F$39,$AA28,IF($AA28='Control Panel'!$F$40,$AA28,IF($AA28='Control Panel'!$F$41,$AA28,"Error -- Availability entered in an incorrect format"))))))))</f>
        <v>N</v>
      </c>
    </row>
    <row r="29" spans="1:28" s="15" customFormat="1" ht="45" x14ac:dyDescent="0.25">
      <c r="A29" s="7">
        <v>17</v>
      </c>
      <c r="B29" s="10" t="s">
        <v>542</v>
      </c>
      <c r="C29" s="14" t="s">
        <v>7</v>
      </c>
      <c r="D29" s="12"/>
      <c r="E29" s="268"/>
      <c r="F29" s="215" t="str">
        <f t="shared" si="0"/>
        <v>N/A</v>
      </c>
      <c r="G29" s="6"/>
      <c r="AA29" s="15" t="str">
        <f t="shared" si="1"/>
        <v/>
      </c>
      <c r="AB29" s="15" t="str">
        <f>IF(LEN($AA29)=0,"N",IF(LEN($AA29)&gt;1,"Error -- Availability entered in an incorrect format",IF($AA29='Control Panel'!$F$36,$AA29,IF($AA29='Control Panel'!$F$37,$AA29,IF($AA29='Control Panel'!$F$38,$AA29,IF($AA29='Control Panel'!$F$39,$AA29,IF($AA29='Control Panel'!$F$40,$AA29,IF($AA29='Control Panel'!$F$41,$AA29,"Error -- Availability entered in an incorrect format"))))))))</f>
        <v>N</v>
      </c>
    </row>
    <row r="30" spans="1:28" s="15" customFormat="1" x14ac:dyDescent="0.25">
      <c r="A30" s="7">
        <v>18</v>
      </c>
      <c r="B30" s="10" t="s">
        <v>543</v>
      </c>
      <c r="C30" s="14" t="s">
        <v>7</v>
      </c>
      <c r="D30" s="12"/>
      <c r="E30" s="268"/>
      <c r="F30" s="215" t="str">
        <f t="shared" si="0"/>
        <v>N/A</v>
      </c>
      <c r="G30" s="6"/>
      <c r="AA30" s="15" t="str">
        <f t="shared" si="1"/>
        <v/>
      </c>
      <c r="AB30" s="15" t="str">
        <f>IF(LEN($AA30)=0,"N",IF(LEN($AA30)&gt;1,"Error -- Availability entered in an incorrect format",IF($AA30='Control Panel'!$F$36,$AA30,IF($AA30='Control Panel'!$F$37,$AA30,IF($AA30='Control Panel'!$F$38,$AA30,IF($AA30='Control Panel'!$F$39,$AA30,IF($AA30='Control Panel'!$F$40,$AA30,IF($AA30='Control Panel'!$F$41,$AA30,"Error -- Availability entered in an incorrect format"))))))))</f>
        <v>N</v>
      </c>
    </row>
    <row r="31" spans="1:28" s="15" customFormat="1" ht="45" x14ac:dyDescent="0.25">
      <c r="A31" s="7">
        <v>19</v>
      </c>
      <c r="B31" s="10" t="s">
        <v>544</v>
      </c>
      <c r="C31" s="14" t="s">
        <v>5</v>
      </c>
      <c r="D31" s="231"/>
      <c r="E31" s="268"/>
      <c r="F31" s="215" t="str">
        <f t="shared" si="0"/>
        <v>N/A</v>
      </c>
      <c r="G31" s="6"/>
      <c r="AA31" s="15" t="str">
        <f t="shared" si="1"/>
        <v/>
      </c>
      <c r="AB31" s="15" t="str">
        <f>IF(LEN($AA31)=0,"N",IF(LEN($AA31)&gt;1,"Error -- Availability entered in an incorrect format",IF($AA31='Control Panel'!$F$36,$AA31,IF($AA31='Control Panel'!$F$37,$AA31,IF($AA31='Control Panel'!$F$38,$AA31,IF($AA31='Control Panel'!$F$39,$AA31,IF($AA31='Control Panel'!$F$40,$AA31,IF($AA31='Control Panel'!$F$41,$AA31,"Error -- Availability entered in an incorrect format"))))))))</f>
        <v>N</v>
      </c>
    </row>
    <row r="32" spans="1:28" s="15" customFormat="1" x14ac:dyDescent="0.25">
      <c r="A32" s="7">
        <v>20</v>
      </c>
      <c r="B32" s="10" t="s">
        <v>545</v>
      </c>
      <c r="C32" s="14" t="s">
        <v>6</v>
      </c>
      <c r="D32" s="231"/>
      <c r="E32" s="268"/>
      <c r="F32" s="215" t="str">
        <f t="shared" si="0"/>
        <v>N/A</v>
      </c>
      <c r="G32" s="6"/>
      <c r="AA32" s="15" t="str">
        <f t="shared" si="1"/>
        <v/>
      </c>
      <c r="AB32" s="15" t="str">
        <f>IF(LEN($AA32)=0,"N",IF(LEN($AA32)&gt;1,"Error -- Availability entered in an incorrect format",IF($AA32='Control Panel'!$F$36,$AA32,IF($AA32='Control Panel'!$F$37,$AA32,IF($AA32='Control Panel'!$F$38,$AA32,IF($AA32='Control Panel'!$F$39,$AA32,IF($AA32='Control Panel'!$F$40,$AA32,IF($AA32='Control Panel'!$F$41,$AA32,"Error -- Availability entered in an incorrect format"))))))))</f>
        <v>N</v>
      </c>
    </row>
    <row r="33" spans="1:28" s="15" customFormat="1" ht="30" x14ac:dyDescent="0.25">
      <c r="A33" s="7">
        <v>21</v>
      </c>
      <c r="B33" s="10" t="s">
        <v>546</v>
      </c>
      <c r="C33" s="14" t="s">
        <v>5</v>
      </c>
      <c r="D33" s="231"/>
      <c r="E33" s="268"/>
      <c r="F33" s="215" t="str">
        <f t="shared" si="0"/>
        <v>N/A</v>
      </c>
      <c r="G33" s="6"/>
      <c r="AA33" s="15" t="str">
        <f t="shared" si="1"/>
        <v/>
      </c>
      <c r="AB33" s="15" t="str">
        <f>IF(LEN($AA33)=0,"N",IF(LEN($AA33)&gt;1,"Error -- Availability entered in an incorrect format",IF($AA33='Control Panel'!$F$36,$AA33,IF($AA33='Control Panel'!$F$37,$AA33,IF($AA33='Control Panel'!$F$38,$AA33,IF($AA33='Control Panel'!$F$39,$AA33,IF($AA33='Control Panel'!$F$40,$AA33,IF($AA33='Control Panel'!$F$41,$AA33,"Error -- Availability entered in an incorrect format"))))))))</f>
        <v>N</v>
      </c>
    </row>
    <row r="34" spans="1:28" s="15" customFormat="1" ht="30" x14ac:dyDescent="0.25">
      <c r="A34" s="7">
        <v>22</v>
      </c>
      <c r="B34" s="10" t="s">
        <v>547</v>
      </c>
      <c r="C34" s="14" t="s">
        <v>5</v>
      </c>
      <c r="D34" s="231"/>
      <c r="E34" s="268"/>
      <c r="F34" s="215" t="str">
        <f t="shared" si="0"/>
        <v>N/A</v>
      </c>
      <c r="G34" s="6"/>
      <c r="AA34" s="15" t="str">
        <f t="shared" si="1"/>
        <v/>
      </c>
      <c r="AB34" s="15" t="str">
        <f>IF(LEN($AA34)=0,"N",IF(LEN($AA34)&gt;1,"Error -- Availability entered in an incorrect format",IF($AA34='Control Panel'!$F$36,$AA34,IF($AA34='Control Panel'!$F$37,$AA34,IF($AA34='Control Panel'!$F$38,$AA34,IF($AA34='Control Panel'!$F$39,$AA34,IF($AA34='Control Panel'!$F$40,$AA34,IF($AA34='Control Panel'!$F$41,$AA34,"Error -- Availability entered in an incorrect format"))))))))</f>
        <v>N</v>
      </c>
    </row>
    <row r="35" spans="1:28" s="15" customFormat="1" ht="30" x14ac:dyDescent="0.25">
      <c r="A35" s="7">
        <v>23</v>
      </c>
      <c r="B35" s="10" t="s">
        <v>548</v>
      </c>
      <c r="C35" s="14" t="s">
        <v>6</v>
      </c>
      <c r="D35" s="231"/>
      <c r="E35" s="268"/>
      <c r="F35" s="215" t="str">
        <f t="shared" si="0"/>
        <v>N/A</v>
      </c>
      <c r="G35" s="6"/>
      <c r="AA35" s="15" t="str">
        <f t="shared" si="1"/>
        <v/>
      </c>
      <c r="AB35" s="15" t="str">
        <f>IF(LEN($AA35)=0,"N",IF(LEN($AA35)&gt;1,"Error -- Availability entered in an incorrect format",IF($AA35='Control Panel'!$F$36,$AA35,IF($AA35='Control Panel'!$F$37,$AA35,IF($AA35='Control Panel'!$F$38,$AA35,IF($AA35='Control Panel'!$F$39,$AA35,IF($AA35='Control Panel'!$F$40,$AA35,IF($AA35='Control Panel'!$F$41,$AA35,"Error -- Availability entered in an incorrect format"))))))))</f>
        <v>N</v>
      </c>
    </row>
    <row r="36" spans="1:28" s="15" customFormat="1" ht="30" x14ac:dyDescent="0.25">
      <c r="A36" s="7">
        <v>24</v>
      </c>
      <c r="B36" s="10" t="s">
        <v>549</v>
      </c>
      <c r="C36" s="14" t="s">
        <v>5</v>
      </c>
      <c r="D36" s="231"/>
      <c r="E36" s="268"/>
      <c r="F36" s="215" t="str">
        <f t="shared" si="0"/>
        <v>N/A</v>
      </c>
      <c r="G36" s="6"/>
      <c r="AA36" s="15" t="str">
        <f t="shared" si="1"/>
        <v/>
      </c>
      <c r="AB36" s="15" t="str">
        <f>IF(LEN($AA36)=0,"N",IF(LEN($AA36)&gt;1,"Error -- Availability entered in an incorrect format",IF($AA36='Control Panel'!$F$36,$AA36,IF($AA36='Control Panel'!$F$37,$AA36,IF($AA36='Control Panel'!$F$38,$AA36,IF($AA36='Control Panel'!$F$39,$AA36,IF($AA36='Control Panel'!$F$40,$AA36,IF($AA36='Control Panel'!$F$41,$AA36,"Error -- Availability entered in an incorrect format"))))))))</f>
        <v>N</v>
      </c>
    </row>
    <row r="37" spans="1:28" s="15" customFormat="1" ht="30" x14ac:dyDescent="0.25">
      <c r="A37" s="7">
        <v>25</v>
      </c>
      <c r="B37" s="10" t="s">
        <v>550</v>
      </c>
      <c r="C37" s="14" t="s">
        <v>6</v>
      </c>
      <c r="D37" s="231"/>
      <c r="E37" s="268"/>
      <c r="F37" s="215" t="str">
        <f t="shared" si="0"/>
        <v>N/A</v>
      </c>
      <c r="G37" s="6"/>
      <c r="AA37" s="15" t="str">
        <f t="shared" si="1"/>
        <v/>
      </c>
      <c r="AB37" s="15" t="str">
        <f>IF(LEN($AA37)=0,"N",IF(LEN($AA37)&gt;1,"Error -- Availability entered in an incorrect format",IF($AA37='Control Panel'!$F$36,$AA37,IF($AA37='Control Panel'!$F$37,$AA37,IF($AA37='Control Panel'!$F$38,$AA37,IF($AA37='Control Panel'!$F$39,$AA37,IF($AA37='Control Panel'!$F$40,$AA37,IF($AA37='Control Panel'!$F$41,$AA37,"Error -- Availability entered in an incorrect format"))))))))</f>
        <v>N</v>
      </c>
    </row>
    <row r="38" spans="1:28" s="15" customFormat="1" ht="30" x14ac:dyDescent="0.25">
      <c r="A38" s="7">
        <v>26</v>
      </c>
      <c r="B38" s="10" t="s">
        <v>551</v>
      </c>
      <c r="C38" s="14" t="s">
        <v>6</v>
      </c>
      <c r="D38" s="231"/>
      <c r="E38" s="268"/>
      <c r="F38" s="215" t="str">
        <f t="shared" si="0"/>
        <v>N/A</v>
      </c>
      <c r="G38" s="6"/>
      <c r="AA38" s="15" t="str">
        <f t="shared" si="1"/>
        <v/>
      </c>
      <c r="AB38" s="15" t="str">
        <f>IF(LEN($AA38)=0,"N",IF(LEN($AA38)&gt;1,"Error -- Availability entered in an incorrect format",IF($AA38='Control Panel'!$F$36,$AA38,IF($AA38='Control Panel'!$F$37,$AA38,IF($AA38='Control Panel'!$F$38,$AA38,IF($AA38='Control Panel'!$F$39,$AA38,IF($AA38='Control Panel'!$F$40,$AA38,IF($AA38='Control Panel'!$F$41,$AA38,"Error -- Availability entered in an incorrect format"))))))))</f>
        <v>N</v>
      </c>
    </row>
    <row r="39" spans="1:28" s="15" customFormat="1" ht="45" x14ac:dyDescent="0.25">
      <c r="A39" s="7">
        <v>27</v>
      </c>
      <c r="B39" s="10" t="s">
        <v>552</v>
      </c>
      <c r="C39" s="14" t="s">
        <v>6</v>
      </c>
      <c r="D39" s="231"/>
      <c r="E39" s="268"/>
      <c r="F39" s="215" t="str">
        <f t="shared" si="0"/>
        <v>N/A</v>
      </c>
      <c r="G39" s="6"/>
      <c r="AA39" s="15" t="str">
        <f t="shared" si="1"/>
        <v/>
      </c>
      <c r="AB39" s="15" t="str">
        <f>IF(LEN($AA39)=0,"N",IF(LEN($AA39)&gt;1,"Error -- Availability entered in an incorrect format",IF($AA39='Control Panel'!$F$36,$AA39,IF($AA39='Control Panel'!$F$37,$AA39,IF($AA39='Control Panel'!$F$38,$AA39,IF($AA39='Control Panel'!$F$39,$AA39,IF($AA39='Control Panel'!$F$40,$AA39,IF($AA39='Control Panel'!$F$41,$AA39,"Error -- Availability entered in an incorrect format"))))))))</f>
        <v>N</v>
      </c>
    </row>
    <row r="40" spans="1:28" s="15" customFormat="1" ht="45" x14ac:dyDescent="0.25">
      <c r="A40" s="7">
        <v>28</v>
      </c>
      <c r="B40" s="10" t="s">
        <v>553</v>
      </c>
      <c r="C40" s="14" t="s">
        <v>6</v>
      </c>
      <c r="D40" s="231"/>
      <c r="E40" s="268"/>
      <c r="F40" s="215" t="str">
        <f t="shared" si="0"/>
        <v>N/A</v>
      </c>
      <c r="G40" s="6"/>
      <c r="AA40" s="15" t="str">
        <f t="shared" si="1"/>
        <v/>
      </c>
      <c r="AB40" s="15" t="str">
        <f>IF(LEN($AA40)=0,"N",IF(LEN($AA40)&gt;1,"Error -- Availability entered in an incorrect format",IF($AA40='Control Panel'!$F$36,$AA40,IF($AA40='Control Panel'!$F$37,$AA40,IF($AA40='Control Panel'!$F$38,$AA40,IF($AA40='Control Panel'!$F$39,$AA40,IF($AA40='Control Panel'!$F$40,$AA40,IF($AA40='Control Panel'!$F$41,$AA40,"Error -- Availability entered in an incorrect format"))))))))</f>
        <v>N</v>
      </c>
    </row>
    <row r="41" spans="1:28" s="15" customFormat="1" ht="45" x14ac:dyDescent="0.25">
      <c r="A41" s="7">
        <v>29</v>
      </c>
      <c r="B41" s="10" t="s">
        <v>554</v>
      </c>
      <c r="C41" s="14" t="s">
        <v>5</v>
      </c>
      <c r="D41" s="231"/>
      <c r="E41" s="268"/>
      <c r="F41" s="215" t="str">
        <f t="shared" si="0"/>
        <v>N/A</v>
      </c>
      <c r="G41" s="6"/>
      <c r="AA41" s="15" t="str">
        <f t="shared" si="1"/>
        <v/>
      </c>
      <c r="AB41" s="15" t="str">
        <f>IF(LEN($AA41)=0,"N",IF(LEN($AA41)&gt;1,"Error -- Availability entered in an incorrect format",IF($AA41='Control Panel'!$F$36,$AA41,IF($AA41='Control Panel'!$F$37,$AA41,IF($AA41='Control Panel'!$F$38,$AA41,IF($AA41='Control Panel'!$F$39,$AA41,IF($AA41='Control Panel'!$F$40,$AA41,IF($AA41='Control Panel'!$F$41,$AA41,"Error -- Availability entered in an incorrect format"))))))))</f>
        <v>N</v>
      </c>
    </row>
    <row r="42" spans="1:28" s="15" customFormat="1" ht="45" x14ac:dyDescent="0.25">
      <c r="A42" s="7">
        <v>30</v>
      </c>
      <c r="B42" s="10" t="s">
        <v>555</v>
      </c>
      <c r="C42" s="14" t="s">
        <v>5</v>
      </c>
      <c r="D42" s="231"/>
      <c r="E42" s="268"/>
      <c r="F42" s="215" t="str">
        <f t="shared" si="0"/>
        <v>N/A</v>
      </c>
      <c r="G42" s="6"/>
      <c r="AA42" s="15" t="str">
        <f t="shared" si="1"/>
        <v/>
      </c>
      <c r="AB42" s="15" t="str">
        <f>IF(LEN($AA42)=0,"N",IF(LEN($AA42)&gt;1,"Error -- Availability entered in an incorrect format",IF($AA42='Control Panel'!$F$36,$AA42,IF($AA42='Control Panel'!$F$37,$AA42,IF($AA42='Control Panel'!$F$38,$AA42,IF($AA42='Control Panel'!$F$39,$AA42,IF($AA42='Control Panel'!$F$40,$AA42,IF($AA42='Control Panel'!$F$41,$AA42,"Error -- Availability entered in an incorrect format"))))))))</f>
        <v>N</v>
      </c>
    </row>
    <row r="43" spans="1:28" s="15" customFormat="1" ht="30" x14ac:dyDescent="0.25">
      <c r="A43" s="7">
        <v>31</v>
      </c>
      <c r="B43" s="10" t="s">
        <v>556</v>
      </c>
      <c r="C43" s="14" t="s">
        <v>5</v>
      </c>
      <c r="D43" s="231"/>
      <c r="E43" s="268"/>
      <c r="F43" s="215" t="str">
        <f t="shared" si="0"/>
        <v>N/A</v>
      </c>
      <c r="G43" s="6"/>
      <c r="AA43" s="15" t="str">
        <f t="shared" si="1"/>
        <v/>
      </c>
      <c r="AB43" s="15" t="str">
        <f>IF(LEN($AA43)=0,"N",IF(LEN($AA43)&gt;1,"Error -- Availability entered in an incorrect format",IF($AA43='Control Panel'!$F$36,$AA43,IF($AA43='Control Panel'!$F$37,$AA43,IF($AA43='Control Panel'!$F$38,$AA43,IF($AA43='Control Panel'!$F$39,$AA43,IF($AA43='Control Panel'!$F$40,$AA43,IF($AA43='Control Panel'!$F$41,$AA43,"Error -- Availability entered in an incorrect format"))))))))</f>
        <v>N</v>
      </c>
    </row>
    <row r="44" spans="1:28" s="15" customFormat="1" ht="45" x14ac:dyDescent="0.25">
      <c r="A44" s="7">
        <v>32</v>
      </c>
      <c r="B44" s="10" t="s">
        <v>557</v>
      </c>
      <c r="C44" s="14" t="s">
        <v>5</v>
      </c>
      <c r="D44" s="231"/>
      <c r="E44" s="268"/>
      <c r="F44" s="215" t="str">
        <f t="shared" si="0"/>
        <v>N/A</v>
      </c>
      <c r="G44" s="6"/>
      <c r="AA44" s="15" t="str">
        <f t="shared" si="1"/>
        <v/>
      </c>
      <c r="AB44" s="15" t="str">
        <f>IF(LEN($AA44)=0,"N",IF(LEN($AA44)&gt;1,"Error -- Availability entered in an incorrect format",IF($AA44='Control Panel'!$F$36,$AA44,IF($AA44='Control Panel'!$F$37,$AA44,IF($AA44='Control Panel'!$F$38,$AA44,IF($AA44='Control Panel'!$F$39,$AA44,IF($AA44='Control Panel'!$F$40,$AA44,IF($AA44='Control Panel'!$F$41,$AA44,"Error -- Availability entered in an incorrect format"))))))))</f>
        <v>N</v>
      </c>
    </row>
    <row r="45" spans="1:28" s="15" customFormat="1" ht="30" x14ac:dyDescent="0.25">
      <c r="A45" s="7">
        <v>33</v>
      </c>
      <c r="B45" s="10" t="s">
        <v>558</v>
      </c>
      <c r="C45" s="14" t="s">
        <v>5</v>
      </c>
      <c r="D45" s="231"/>
      <c r="E45" s="268"/>
      <c r="F45" s="215" t="str">
        <f t="shared" si="0"/>
        <v>N/A</v>
      </c>
      <c r="G45" s="6"/>
      <c r="AA45" s="15" t="str">
        <f t="shared" si="1"/>
        <v/>
      </c>
      <c r="AB45" s="15" t="str">
        <f>IF(LEN($AA45)=0,"N",IF(LEN($AA45)&gt;1,"Error -- Availability entered in an incorrect format",IF($AA45='Control Panel'!$F$36,$AA45,IF($AA45='Control Panel'!$F$37,$AA45,IF($AA45='Control Panel'!$F$38,$AA45,IF($AA45='Control Panel'!$F$39,$AA45,IF($AA45='Control Panel'!$F$40,$AA45,IF($AA45='Control Panel'!$F$41,$AA45,"Error -- Availability entered in an incorrect format"))))))))</f>
        <v>N</v>
      </c>
    </row>
    <row r="46" spans="1:28" s="15" customFormat="1" x14ac:dyDescent="0.25">
      <c r="A46" s="7">
        <v>34</v>
      </c>
      <c r="B46" s="10" t="s">
        <v>559</v>
      </c>
      <c r="C46" s="14" t="s">
        <v>5</v>
      </c>
      <c r="D46" s="231"/>
      <c r="E46" s="268"/>
      <c r="F46" s="215" t="str">
        <f t="shared" si="0"/>
        <v>N/A</v>
      </c>
      <c r="G46" s="6"/>
      <c r="AA46" s="15" t="str">
        <f t="shared" si="1"/>
        <v/>
      </c>
      <c r="AB46" s="15" t="str">
        <f>IF(LEN($AA46)=0,"N",IF(LEN($AA46)&gt;1,"Error -- Availability entered in an incorrect format",IF($AA46='Control Panel'!$F$36,$AA46,IF($AA46='Control Panel'!$F$37,$AA46,IF($AA46='Control Panel'!$F$38,$AA46,IF($AA46='Control Panel'!$F$39,$AA46,IF($AA46='Control Panel'!$F$40,$AA46,IF($AA46='Control Panel'!$F$41,$AA46,"Error -- Availability entered in an incorrect format"))))))))</f>
        <v>N</v>
      </c>
    </row>
    <row r="47" spans="1:28" s="15" customFormat="1" x14ac:dyDescent="0.25">
      <c r="A47" s="7">
        <v>35</v>
      </c>
      <c r="B47" s="10" t="s">
        <v>560</v>
      </c>
      <c r="C47" s="14" t="s">
        <v>5</v>
      </c>
      <c r="D47" s="231"/>
      <c r="E47" s="268"/>
      <c r="F47" s="215" t="str">
        <f t="shared" si="0"/>
        <v>N/A</v>
      </c>
      <c r="G47" s="6"/>
      <c r="AA47" s="15" t="str">
        <f t="shared" si="1"/>
        <v/>
      </c>
      <c r="AB47" s="15" t="str">
        <f>IF(LEN($AA47)=0,"N",IF(LEN($AA47)&gt;1,"Error -- Availability entered in an incorrect format",IF($AA47='Control Panel'!$F$36,$AA47,IF($AA47='Control Panel'!$F$37,$AA47,IF($AA47='Control Panel'!$F$38,$AA47,IF($AA47='Control Panel'!$F$39,$AA47,IF($AA47='Control Panel'!$F$40,$AA47,IF($AA47='Control Panel'!$F$41,$AA47,"Error -- Availability entered in an incorrect format"))))))))</f>
        <v>N</v>
      </c>
    </row>
    <row r="48" spans="1:28" s="15" customFormat="1" x14ac:dyDescent="0.25">
      <c r="A48" s="7">
        <v>36</v>
      </c>
      <c r="B48" s="10" t="s">
        <v>561</v>
      </c>
      <c r="C48" s="14" t="s">
        <v>5</v>
      </c>
      <c r="D48" s="231"/>
      <c r="E48" s="268"/>
      <c r="F48" s="215" t="str">
        <f t="shared" si="0"/>
        <v>N/A</v>
      </c>
      <c r="G48" s="6"/>
      <c r="AA48" s="15" t="str">
        <f t="shared" si="1"/>
        <v/>
      </c>
      <c r="AB48" s="15" t="str">
        <f>IF(LEN($AA48)=0,"N",IF(LEN($AA48)&gt;1,"Error -- Availability entered in an incorrect format",IF($AA48='Control Panel'!$F$36,$AA48,IF($AA48='Control Panel'!$F$37,$AA48,IF($AA48='Control Panel'!$F$38,$AA48,IF($AA48='Control Panel'!$F$39,$AA48,IF($AA48='Control Panel'!$F$40,$AA48,IF($AA48='Control Panel'!$F$41,$AA48,"Error -- Availability entered in an incorrect format"))))))))</f>
        <v>N</v>
      </c>
    </row>
    <row r="49" spans="1:28" s="15" customFormat="1" ht="30" x14ac:dyDescent="0.25">
      <c r="A49" s="7">
        <v>37</v>
      </c>
      <c r="B49" s="10" t="s">
        <v>562</v>
      </c>
      <c r="C49" s="14" t="s">
        <v>5</v>
      </c>
      <c r="D49" s="231"/>
      <c r="E49" s="268"/>
      <c r="F49" s="215" t="str">
        <f t="shared" si="0"/>
        <v>N/A</v>
      </c>
      <c r="G49" s="6"/>
      <c r="AA49" s="15" t="str">
        <f t="shared" si="1"/>
        <v/>
      </c>
      <c r="AB49" s="15" t="str">
        <f>IF(LEN($AA49)=0,"N",IF(LEN($AA49)&gt;1,"Error -- Availability entered in an incorrect format",IF($AA49='Control Panel'!$F$36,$AA49,IF($AA49='Control Panel'!$F$37,$AA49,IF($AA49='Control Panel'!$F$38,$AA49,IF($AA49='Control Panel'!$F$39,$AA49,IF($AA49='Control Panel'!$F$40,$AA49,IF($AA49='Control Panel'!$F$41,$AA49,"Error -- Availability entered in an incorrect format"))))))))</f>
        <v>N</v>
      </c>
    </row>
    <row r="50" spans="1:28" s="15" customFormat="1" ht="30" x14ac:dyDescent="0.25">
      <c r="A50" s="7">
        <v>38</v>
      </c>
      <c r="B50" s="10" t="s">
        <v>563</v>
      </c>
      <c r="C50" s="14" t="s">
        <v>5</v>
      </c>
      <c r="D50" s="231"/>
      <c r="E50" s="268"/>
      <c r="F50" s="215" t="str">
        <f t="shared" si="0"/>
        <v>N/A</v>
      </c>
      <c r="G50" s="6"/>
      <c r="AA50" s="15" t="str">
        <f t="shared" si="1"/>
        <v/>
      </c>
      <c r="AB50" s="15" t="str">
        <f>IF(LEN($AA50)=0,"N",IF(LEN($AA50)&gt;1,"Error -- Availability entered in an incorrect format",IF($AA50='Control Panel'!$F$36,$AA50,IF($AA50='Control Panel'!$F$37,$AA50,IF($AA50='Control Panel'!$F$38,$AA50,IF($AA50='Control Panel'!$F$39,$AA50,IF($AA50='Control Panel'!$F$40,$AA50,IF($AA50='Control Panel'!$F$41,$AA50,"Error -- Availability entered in an incorrect format"))))))))</f>
        <v>N</v>
      </c>
    </row>
    <row r="51" spans="1:28" s="15" customFormat="1" ht="30" x14ac:dyDescent="0.25">
      <c r="A51" s="7">
        <v>39</v>
      </c>
      <c r="B51" s="10" t="s">
        <v>564</v>
      </c>
      <c r="C51" s="14" t="s">
        <v>5</v>
      </c>
      <c r="D51" s="231"/>
      <c r="E51" s="268"/>
      <c r="F51" s="215" t="str">
        <f t="shared" si="0"/>
        <v>N/A</v>
      </c>
      <c r="G51" s="6"/>
      <c r="AA51" s="15" t="str">
        <f t="shared" si="1"/>
        <v/>
      </c>
      <c r="AB51" s="15" t="str">
        <f>IF(LEN($AA51)=0,"N",IF(LEN($AA51)&gt;1,"Error -- Availability entered in an incorrect format",IF($AA51='Control Panel'!$F$36,$AA51,IF($AA51='Control Panel'!$F$37,$AA51,IF($AA51='Control Panel'!$F$38,$AA51,IF($AA51='Control Panel'!$F$39,$AA51,IF($AA51='Control Panel'!$F$40,$AA51,IF($AA51='Control Panel'!$F$41,$AA51,"Error -- Availability entered in an incorrect format"))))))))</f>
        <v>N</v>
      </c>
    </row>
    <row r="52" spans="1:28" s="15" customFormat="1" x14ac:dyDescent="0.25">
      <c r="A52" s="7">
        <v>40</v>
      </c>
      <c r="B52" s="10" t="s">
        <v>565</v>
      </c>
      <c r="C52" s="14" t="s">
        <v>5</v>
      </c>
      <c r="D52" s="231"/>
      <c r="E52" s="268"/>
      <c r="F52" s="215" t="str">
        <f t="shared" si="0"/>
        <v>N/A</v>
      </c>
      <c r="G52" s="6"/>
      <c r="AA52" s="15" t="str">
        <f t="shared" si="1"/>
        <v/>
      </c>
      <c r="AB52" s="15" t="str">
        <f>IF(LEN($AA52)=0,"N",IF(LEN($AA52)&gt;1,"Error -- Availability entered in an incorrect format",IF($AA52='Control Panel'!$F$36,$AA52,IF($AA52='Control Panel'!$F$37,$AA52,IF($AA52='Control Panel'!$F$38,$AA52,IF($AA52='Control Panel'!$F$39,$AA52,IF($AA52='Control Panel'!$F$40,$AA52,IF($AA52='Control Panel'!$F$41,$AA52,"Error -- Availability entered in an incorrect format"))))))))</f>
        <v>N</v>
      </c>
    </row>
    <row r="53" spans="1:28" s="15" customFormat="1" ht="45" x14ac:dyDescent="0.25">
      <c r="A53" s="7">
        <v>41</v>
      </c>
      <c r="B53" s="10" t="s">
        <v>566</v>
      </c>
      <c r="C53" s="14" t="s">
        <v>5</v>
      </c>
      <c r="D53" s="231"/>
      <c r="E53" s="268"/>
      <c r="F53" s="215" t="str">
        <f t="shared" si="0"/>
        <v>N/A</v>
      </c>
      <c r="G53" s="6"/>
      <c r="AA53" s="15" t="str">
        <f t="shared" si="1"/>
        <v/>
      </c>
      <c r="AB53" s="15" t="str">
        <f>IF(LEN($AA53)=0,"N",IF(LEN($AA53)&gt;1,"Error -- Availability entered in an incorrect format",IF($AA53='Control Panel'!$F$36,$AA53,IF($AA53='Control Panel'!$F$37,$AA53,IF($AA53='Control Panel'!$F$38,$AA53,IF($AA53='Control Panel'!$F$39,$AA53,IF($AA53='Control Panel'!$F$40,$AA53,IF($AA53='Control Panel'!$F$41,$AA53,"Error -- Availability entered in an incorrect format"))))))))</f>
        <v>N</v>
      </c>
    </row>
    <row r="54" spans="1:28" s="15" customFormat="1" ht="30" x14ac:dyDescent="0.25">
      <c r="A54" s="7">
        <v>42</v>
      </c>
      <c r="B54" s="10" t="s">
        <v>567</v>
      </c>
      <c r="C54" s="14" t="s">
        <v>6</v>
      </c>
      <c r="D54" s="231"/>
      <c r="E54" s="268"/>
      <c r="F54" s="215" t="str">
        <f t="shared" si="0"/>
        <v>N/A</v>
      </c>
      <c r="G54" s="6"/>
      <c r="AA54" s="15" t="str">
        <f t="shared" si="1"/>
        <v/>
      </c>
      <c r="AB54" s="15" t="str">
        <f>IF(LEN($AA54)=0,"N",IF(LEN($AA54)&gt;1,"Error -- Availability entered in an incorrect format",IF($AA54='Control Panel'!$F$36,$AA54,IF($AA54='Control Panel'!$F$37,$AA54,IF($AA54='Control Panel'!$F$38,$AA54,IF($AA54='Control Panel'!$F$39,$AA54,IF($AA54='Control Panel'!$F$40,$AA54,IF($AA54='Control Panel'!$F$41,$AA54,"Error -- Availability entered in an incorrect format"))))))))</f>
        <v>N</v>
      </c>
    </row>
    <row r="55" spans="1:28" s="15" customFormat="1" ht="30" x14ac:dyDescent="0.25">
      <c r="A55" s="7">
        <v>43</v>
      </c>
      <c r="B55" s="10" t="s">
        <v>568</v>
      </c>
      <c r="C55" s="14" t="s">
        <v>6</v>
      </c>
      <c r="D55" s="231"/>
      <c r="E55" s="268"/>
      <c r="F55" s="215" t="str">
        <f t="shared" si="0"/>
        <v>N/A</v>
      </c>
      <c r="G55" s="6"/>
      <c r="AA55" s="15" t="str">
        <f t="shared" si="1"/>
        <v/>
      </c>
      <c r="AB55" s="15" t="str">
        <f>IF(LEN($AA55)=0,"N",IF(LEN($AA55)&gt;1,"Error -- Availability entered in an incorrect format",IF($AA55='Control Panel'!$F$36,$AA55,IF($AA55='Control Panel'!$F$37,$AA55,IF($AA55='Control Panel'!$F$38,$AA55,IF($AA55='Control Panel'!$F$39,$AA55,IF($AA55='Control Panel'!$F$40,$AA55,IF($AA55='Control Panel'!$F$41,$AA55,"Error -- Availability entered in an incorrect format"))))))))</f>
        <v>N</v>
      </c>
    </row>
    <row r="56" spans="1:28" s="15" customFormat="1" ht="30" x14ac:dyDescent="0.25">
      <c r="A56" s="7">
        <v>44</v>
      </c>
      <c r="B56" s="10" t="s">
        <v>569</v>
      </c>
      <c r="C56" s="14" t="s">
        <v>5</v>
      </c>
      <c r="D56" s="231"/>
      <c r="E56" s="268"/>
      <c r="F56" s="215" t="str">
        <f t="shared" si="0"/>
        <v>N/A</v>
      </c>
      <c r="G56" s="6"/>
      <c r="AA56" s="15" t="str">
        <f t="shared" si="1"/>
        <v/>
      </c>
      <c r="AB56" s="15" t="str">
        <f>IF(LEN($AA56)=0,"N",IF(LEN($AA56)&gt;1,"Error -- Availability entered in an incorrect format",IF($AA56='Control Panel'!$F$36,$AA56,IF($AA56='Control Panel'!$F$37,$AA56,IF($AA56='Control Panel'!$F$38,$AA56,IF($AA56='Control Panel'!$F$39,$AA56,IF($AA56='Control Panel'!$F$40,$AA56,IF($AA56='Control Panel'!$F$41,$AA56,"Error -- Availability entered in an incorrect format"))))))))</f>
        <v>N</v>
      </c>
    </row>
    <row r="57" spans="1:28" s="15" customFormat="1" ht="45" x14ac:dyDescent="0.25">
      <c r="A57" s="7">
        <v>45</v>
      </c>
      <c r="B57" s="10" t="s">
        <v>570</v>
      </c>
      <c r="C57" s="14" t="s">
        <v>7</v>
      </c>
      <c r="D57" s="231"/>
      <c r="E57" s="268"/>
      <c r="F57" s="215" t="str">
        <f t="shared" si="0"/>
        <v>N/A</v>
      </c>
      <c r="G57" s="6"/>
      <c r="AA57" s="15" t="str">
        <f t="shared" si="1"/>
        <v/>
      </c>
      <c r="AB57" s="15" t="str">
        <f>IF(LEN($AA57)=0,"N",IF(LEN($AA57)&gt;1,"Error -- Availability entered in an incorrect format",IF($AA57='Control Panel'!$F$36,$AA57,IF($AA57='Control Panel'!$F$37,$AA57,IF($AA57='Control Panel'!$F$38,$AA57,IF($AA57='Control Panel'!$F$39,$AA57,IF($AA57='Control Panel'!$F$40,$AA57,IF($AA57='Control Panel'!$F$41,$AA57,"Error -- Availability entered in an incorrect format"))))))))</f>
        <v>N</v>
      </c>
    </row>
    <row r="58" spans="1:28" s="15" customFormat="1" ht="30" x14ac:dyDescent="0.25">
      <c r="A58" s="7">
        <v>46</v>
      </c>
      <c r="B58" s="10" t="s">
        <v>571</v>
      </c>
      <c r="C58" s="14" t="s">
        <v>5</v>
      </c>
      <c r="D58" s="231"/>
      <c r="E58" s="268"/>
      <c r="F58" s="215" t="str">
        <f t="shared" si="0"/>
        <v>N/A</v>
      </c>
      <c r="G58" s="6"/>
      <c r="AA58" s="15" t="str">
        <f t="shared" si="1"/>
        <v/>
      </c>
      <c r="AB58" s="15" t="str">
        <f>IF(LEN($AA58)=0,"N",IF(LEN($AA58)&gt;1,"Error -- Availability entered in an incorrect format",IF($AA58='Control Panel'!$F$36,$AA58,IF($AA58='Control Panel'!$F$37,$AA58,IF($AA58='Control Panel'!$F$38,$AA58,IF($AA58='Control Panel'!$F$39,$AA58,IF($AA58='Control Panel'!$F$40,$AA58,IF($AA58='Control Panel'!$F$41,$AA58,"Error -- Availability entered in an incorrect format"))))))))</f>
        <v>N</v>
      </c>
    </row>
    <row r="59" spans="1:28" s="15" customFormat="1" ht="30" x14ac:dyDescent="0.25">
      <c r="A59" s="7">
        <v>47</v>
      </c>
      <c r="B59" s="10" t="s">
        <v>572</v>
      </c>
      <c r="C59" s="14" t="s">
        <v>5</v>
      </c>
      <c r="D59" s="231"/>
      <c r="E59" s="268"/>
      <c r="F59" s="215" t="str">
        <f t="shared" si="0"/>
        <v>N/A</v>
      </c>
      <c r="G59" s="6"/>
      <c r="AA59" s="15" t="str">
        <f t="shared" si="1"/>
        <v/>
      </c>
      <c r="AB59" s="15" t="str">
        <f>IF(LEN($AA59)=0,"N",IF(LEN($AA59)&gt;1,"Error -- Availability entered in an incorrect format",IF($AA59='Control Panel'!$F$36,$AA59,IF($AA59='Control Panel'!$F$37,$AA59,IF($AA59='Control Panel'!$F$38,$AA59,IF($AA59='Control Panel'!$F$39,$AA59,IF($AA59='Control Panel'!$F$40,$AA59,IF($AA59='Control Panel'!$F$41,$AA59,"Error -- Availability entered in an incorrect format"))))))))</f>
        <v>N</v>
      </c>
    </row>
    <row r="60" spans="1:28" s="15" customFormat="1" x14ac:dyDescent="0.25">
      <c r="A60" s="7">
        <v>48</v>
      </c>
      <c r="B60" s="10" t="s">
        <v>573</v>
      </c>
      <c r="C60" s="14" t="s">
        <v>6</v>
      </c>
      <c r="D60" s="231"/>
      <c r="E60" s="268"/>
      <c r="F60" s="215" t="str">
        <f t="shared" si="0"/>
        <v>N/A</v>
      </c>
      <c r="G60" s="6"/>
      <c r="AA60" s="15" t="str">
        <f t="shared" si="1"/>
        <v/>
      </c>
      <c r="AB60" s="15" t="str">
        <f>IF(LEN($AA60)=0,"N",IF(LEN($AA60)&gt;1,"Error -- Availability entered in an incorrect format",IF($AA60='Control Panel'!$F$36,$AA60,IF($AA60='Control Panel'!$F$37,$AA60,IF($AA60='Control Panel'!$F$38,$AA60,IF($AA60='Control Panel'!$F$39,$AA60,IF($AA60='Control Panel'!$F$40,$AA60,IF($AA60='Control Panel'!$F$41,$AA60,"Error -- Availability entered in an incorrect format"))))))))</f>
        <v>N</v>
      </c>
    </row>
    <row r="61" spans="1:28" s="15" customFormat="1" x14ac:dyDescent="0.25">
      <c r="A61" s="7">
        <v>49</v>
      </c>
      <c r="B61" s="10" t="s">
        <v>574</v>
      </c>
      <c r="C61" s="14"/>
      <c r="D61" s="231"/>
      <c r="E61" s="268"/>
      <c r="F61" s="215" t="str">
        <f t="shared" si="0"/>
        <v>N/A</v>
      </c>
      <c r="G61" s="6"/>
      <c r="AA61" s="15" t="str">
        <f t="shared" si="1"/>
        <v/>
      </c>
      <c r="AB61" s="15" t="str">
        <f>IF(LEN($AA61)=0,"N",IF(LEN($AA61)&gt;1,"Error -- Availability entered in an incorrect format",IF($AA61='Control Panel'!$F$36,$AA61,IF($AA61='Control Panel'!$F$37,$AA61,IF($AA61='Control Panel'!$F$38,$AA61,IF($AA61='Control Panel'!$F$39,$AA61,IF($AA61='Control Panel'!$F$40,$AA61,IF($AA61='Control Panel'!$F$41,$AA61,"Error -- Availability entered in an incorrect format"))))))))</f>
        <v>N</v>
      </c>
    </row>
    <row r="62" spans="1:28" s="15" customFormat="1" ht="30" x14ac:dyDescent="0.25">
      <c r="A62" s="7">
        <v>50</v>
      </c>
      <c r="B62" s="10" t="s">
        <v>575</v>
      </c>
      <c r="C62" s="14" t="s">
        <v>5</v>
      </c>
      <c r="D62" s="231"/>
      <c r="E62" s="268"/>
      <c r="F62" s="215" t="str">
        <f t="shared" si="0"/>
        <v>N/A</v>
      </c>
      <c r="G62" s="6"/>
      <c r="AA62" s="15" t="str">
        <f t="shared" si="1"/>
        <v/>
      </c>
      <c r="AB62" s="15" t="str">
        <f>IF(LEN($AA62)=0,"N",IF(LEN($AA62)&gt;1,"Error -- Availability entered in an incorrect format",IF($AA62='Control Panel'!$F$36,$AA62,IF($AA62='Control Panel'!$F$37,$AA62,IF($AA62='Control Panel'!$F$38,$AA62,IF($AA62='Control Panel'!$F$39,$AA62,IF($AA62='Control Panel'!$F$40,$AA62,IF($AA62='Control Panel'!$F$41,$AA62,"Error -- Availability entered in an incorrect format"))))))))</f>
        <v>N</v>
      </c>
    </row>
    <row r="63" spans="1:28" s="15" customFormat="1" x14ac:dyDescent="0.25">
      <c r="A63" s="7">
        <v>51</v>
      </c>
      <c r="B63" s="10" t="s">
        <v>576</v>
      </c>
      <c r="C63" s="14" t="s">
        <v>6</v>
      </c>
      <c r="D63" s="231"/>
      <c r="E63" s="268"/>
      <c r="F63" s="215" t="str">
        <f t="shared" si="0"/>
        <v>N/A</v>
      </c>
      <c r="G63" s="6"/>
      <c r="AA63" s="15" t="str">
        <f t="shared" si="1"/>
        <v/>
      </c>
      <c r="AB63" s="15" t="str">
        <f>IF(LEN($AA63)=0,"N",IF(LEN($AA63)&gt;1,"Error -- Availability entered in an incorrect format",IF($AA63='Control Panel'!$F$36,$AA63,IF($AA63='Control Panel'!$F$37,$AA63,IF($AA63='Control Panel'!$F$38,$AA63,IF($AA63='Control Panel'!$F$39,$AA63,IF($AA63='Control Panel'!$F$40,$AA63,IF($AA63='Control Panel'!$F$41,$AA63,"Error -- Availability entered in an incorrect format"))))))))</f>
        <v>N</v>
      </c>
    </row>
    <row r="64" spans="1:28" s="15" customFormat="1" ht="45" x14ac:dyDescent="0.25">
      <c r="A64" s="7">
        <v>52</v>
      </c>
      <c r="B64" s="10" t="s">
        <v>577</v>
      </c>
      <c r="C64" s="14" t="s">
        <v>5</v>
      </c>
      <c r="D64" s="231"/>
      <c r="E64" s="268"/>
      <c r="F64" s="215" t="str">
        <f t="shared" si="0"/>
        <v>N/A</v>
      </c>
      <c r="G64" s="6"/>
      <c r="AA64" s="15" t="str">
        <f t="shared" si="1"/>
        <v/>
      </c>
      <c r="AB64" s="15" t="str">
        <f>IF(LEN($AA64)=0,"N",IF(LEN($AA64)&gt;1,"Error -- Availability entered in an incorrect format",IF($AA64='Control Panel'!$F$36,$AA64,IF($AA64='Control Panel'!$F$37,$AA64,IF($AA64='Control Panel'!$F$38,$AA64,IF($AA64='Control Panel'!$F$39,$AA64,IF($AA64='Control Panel'!$F$40,$AA64,IF($AA64='Control Panel'!$F$41,$AA64,"Error -- Availability entered in an incorrect format"))))))))</f>
        <v>N</v>
      </c>
    </row>
    <row r="65" spans="1:28" s="15" customFormat="1" x14ac:dyDescent="0.25">
      <c r="A65" s="7">
        <v>53</v>
      </c>
      <c r="B65" s="10" t="s">
        <v>578</v>
      </c>
      <c r="C65" s="14" t="s">
        <v>6</v>
      </c>
      <c r="D65" s="231"/>
      <c r="E65" s="268"/>
      <c r="F65" s="215" t="str">
        <f t="shared" si="0"/>
        <v>N/A</v>
      </c>
      <c r="G65" s="6"/>
      <c r="AA65" s="15" t="str">
        <f t="shared" si="1"/>
        <v/>
      </c>
      <c r="AB65" s="15" t="str">
        <f>IF(LEN($AA65)=0,"N",IF(LEN($AA65)&gt;1,"Error -- Availability entered in an incorrect format",IF($AA65='Control Panel'!$F$36,$AA65,IF($AA65='Control Panel'!$F$37,$AA65,IF($AA65='Control Panel'!$F$38,$AA65,IF($AA65='Control Panel'!$F$39,$AA65,IF($AA65='Control Panel'!$F$40,$AA65,IF($AA65='Control Panel'!$F$41,$AA65,"Error -- Availability entered in an incorrect format"))))))))</f>
        <v>N</v>
      </c>
    </row>
    <row r="66" spans="1:28" s="15" customFormat="1" ht="60" x14ac:dyDescent="0.25">
      <c r="A66" s="7">
        <v>54</v>
      </c>
      <c r="B66" s="10" t="s">
        <v>579</v>
      </c>
      <c r="C66" s="14" t="s">
        <v>5</v>
      </c>
      <c r="D66" s="231"/>
      <c r="E66" s="268"/>
      <c r="F66" s="215" t="str">
        <f t="shared" si="0"/>
        <v>N/A</v>
      </c>
      <c r="G66" s="6"/>
      <c r="AA66" s="15" t="str">
        <f t="shared" si="1"/>
        <v/>
      </c>
      <c r="AB66" s="15" t="str">
        <f>IF(LEN($AA66)=0,"N",IF(LEN($AA66)&gt;1,"Error -- Availability entered in an incorrect format",IF($AA66='Control Panel'!$F$36,$AA66,IF($AA66='Control Panel'!$F$37,$AA66,IF($AA66='Control Panel'!$F$38,$AA66,IF($AA66='Control Panel'!$F$39,$AA66,IF($AA66='Control Panel'!$F$40,$AA66,IF($AA66='Control Panel'!$F$41,$AA66,"Error -- Availability entered in an incorrect format"))))))))</f>
        <v>N</v>
      </c>
    </row>
    <row r="67" spans="1:28" s="15" customFormat="1" ht="45" x14ac:dyDescent="0.25">
      <c r="A67" s="7">
        <v>55</v>
      </c>
      <c r="B67" s="10" t="s">
        <v>580</v>
      </c>
      <c r="C67" s="14" t="s">
        <v>5</v>
      </c>
      <c r="D67" s="231"/>
      <c r="E67" s="268"/>
      <c r="F67" s="215" t="str">
        <f t="shared" si="0"/>
        <v>N/A</v>
      </c>
      <c r="G67" s="6"/>
      <c r="AA67" s="15" t="str">
        <f t="shared" si="1"/>
        <v/>
      </c>
      <c r="AB67" s="15" t="str">
        <f>IF(LEN($AA67)=0,"N",IF(LEN($AA67)&gt;1,"Error -- Availability entered in an incorrect format",IF($AA67='Control Panel'!$F$36,$AA67,IF($AA67='Control Panel'!$F$37,$AA67,IF($AA67='Control Panel'!$F$38,$AA67,IF($AA67='Control Panel'!$F$39,$AA67,IF($AA67='Control Panel'!$F$40,$AA67,IF($AA67='Control Panel'!$F$41,$AA67,"Error -- Availability entered in an incorrect format"))))))))</f>
        <v>N</v>
      </c>
    </row>
    <row r="68" spans="1:28" s="15" customFormat="1" x14ac:dyDescent="0.25">
      <c r="A68" s="7">
        <v>56</v>
      </c>
      <c r="B68" s="10" t="s">
        <v>581</v>
      </c>
      <c r="C68" s="14" t="s">
        <v>5</v>
      </c>
      <c r="D68" s="231"/>
      <c r="E68" s="268"/>
      <c r="F68" s="215" t="str">
        <f t="shared" si="0"/>
        <v>N/A</v>
      </c>
      <c r="G68" s="6"/>
      <c r="AA68" s="15" t="str">
        <f t="shared" si="1"/>
        <v/>
      </c>
      <c r="AB68" s="15" t="str">
        <f>IF(LEN($AA68)=0,"N",IF(LEN($AA68)&gt;1,"Error -- Availability entered in an incorrect format",IF($AA68='Control Panel'!$F$36,$AA68,IF($AA68='Control Panel'!$F$37,$AA68,IF($AA68='Control Panel'!$F$38,$AA68,IF($AA68='Control Panel'!$F$39,$AA68,IF($AA68='Control Panel'!$F$40,$AA68,IF($AA68='Control Panel'!$F$41,$AA68,"Error -- Availability entered in an incorrect format"))))))))</f>
        <v>N</v>
      </c>
    </row>
    <row r="69" spans="1:28" s="15" customFormat="1" x14ac:dyDescent="0.25">
      <c r="A69" s="7">
        <v>57</v>
      </c>
      <c r="B69" s="10" t="s">
        <v>582</v>
      </c>
      <c r="C69" s="14" t="s">
        <v>5</v>
      </c>
      <c r="D69" s="231"/>
      <c r="E69" s="268"/>
      <c r="F69" s="215" t="str">
        <f t="shared" si="0"/>
        <v>N/A</v>
      </c>
      <c r="G69" s="6"/>
      <c r="AA69" s="15" t="str">
        <f t="shared" si="1"/>
        <v/>
      </c>
      <c r="AB69" s="15" t="str">
        <f>IF(LEN($AA69)=0,"N",IF(LEN($AA69)&gt;1,"Error -- Availability entered in an incorrect format",IF($AA69='Control Panel'!$F$36,$AA69,IF($AA69='Control Panel'!$F$37,$AA69,IF($AA69='Control Panel'!$F$38,$AA69,IF($AA69='Control Panel'!$F$39,$AA69,IF($AA69='Control Panel'!$F$40,$AA69,IF($AA69='Control Panel'!$F$41,$AA69,"Error -- Availability entered in an incorrect format"))))))))</f>
        <v>N</v>
      </c>
    </row>
    <row r="70" spans="1:28" s="15" customFormat="1" x14ac:dyDescent="0.25">
      <c r="A70" s="7">
        <v>58</v>
      </c>
      <c r="B70" s="10" t="s">
        <v>583</v>
      </c>
      <c r="C70" s="14" t="s">
        <v>5</v>
      </c>
      <c r="D70" s="231"/>
      <c r="E70" s="268"/>
      <c r="F70" s="215" t="str">
        <f t="shared" si="0"/>
        <v>N/A</v>
      </c>
      <c r="G70" s="6"/>
      <c r="AA70" s="15" t="str">
        <f t="shared" si="1"/>
        <v/>
      </c>
      <c r="AB70" s="15" t="str">
        <f>IF(LEN($AA70)=0,"N",IF(LEN($AA70)&gt;1,"Error -- Availability entered in an incorrect format",IF($AA70='Control Panel'!$F$36,$AA70,IF($AA70='Control Panel'!$F$37,$AA70,IF($AA70='Control Panel'!$F$38,$AA70,IF($AA70='Control Panel'!$F$39,$AA70,IF($AA70='Control Panel'!$F$40,$AA70,IF($AA70='Control Panel'!$F$41,$AA70,"Error -- Availability entered in an incorrect format"))))))))</f>
        <v>N</v>
      </c>
    </row>
    <row r="71" spans="1:28" s="15" customFormat="1" x14ac:dyDescent="0.25">
      <c r="A71" s="7">
        <v>59</v>
      </c>
      <c r="B71" s="10" t="s">
        <v>584</v>
      </c>
      <c r="C71" s="14" t="s">
        <v>5</v>
      </c>
      <c r="D71" s="231"/>
      <c r="E71" s="268"/>
      <c r="F71" s="215" t="str">
        <f t="shared" si="0"/>
        <v>N/A</v>
      </c>
      <c r="G71" s="6"/>
      <c r="AA71" s="15" t="str">
        <f t="shared" si="1"/>
        <v/>
      </c>
      <c r="AB71" s="15" t="str">
        <f>IF(LEN($AA71)=0,"N",IF(LEN($AA71)&gt;1,"Error -- Availability entered in an incorrect format",IF($AA71='Control Panel'!$F$36,$AA71,IF($AA71='Control Panel'!$F$37,$AA71,IF($AA71='Control Panel'!$F$38,$AA71,IF($AA71='Control Panel'!$F$39,$AA71,IF($AA71='Control Panel'!$F$40,$AA71,IF($AA71='Control Panel'!$F$41,$AA71,"Error -- Availability entered in an incorrect format"))))))))</f>
        <v>N</v>
      </c>
    </row>
    <row r="72" spans="1:28" s="15" customFormat="1" ht="30" x14ac:dyDescent="0.25">
      <c r="A72" s="7">
        <v>60</v>
      </c>
      <c r="B72" s="10" t="s">
        <v>585</v>
      </c>
      <c r="C72" s="14" t="s">
        <v>5</v>
      </c>
      <c r="D72" s="231"/>
      <c r="E72" s="268"/>
      <c r="F72" s="215" t="str">
        <f t="shared" si="0"/>
        <v>N/A</v>
      </c>
      <c r="G72" s="6"/>
      <c r="AA72" s="15" t="str">
        <f t="shared" si="1"/>
        <v/>
      </c>
      <c r="AB72" s="15" t="str">
        <f>IF(LEN($AA72)=0,"N",IF(LEN($AA72)&gt;1,"Error -- Availability entered in an incorrect format",IF($AA72='Control Panel'!$F$36,$AA72,IF($AA72='Control Panel'!$F$37,$AA72,IF($AA72='Control Panel'!$F$38,$AA72,IF($AA72='Control Panel'!$F$39,$AA72,IF($AA72='Control Panel'!$F$40,$AA72,IF($AA72='Control Panel'!$F$41,$AA72,"Error -- Availability entered in an incorrect format"))))))))</f>
        <v>N</v>
      </c>
    </row>
    <row r="73" spans="1:28" s="15" customFormat="1" ht="30" x14ac:dyDescent="0.25">
      <c r="A73" s="7">
        <v>61</v>
      </c>
      <c r="B73" s="10" t="s">
        <v>586</v>
      </c>
      <c r="C73" s="14" t="s">
        <v>5</v>
      </c>
      <c r="D73" s="231"/>
      <c r="E73" s="268"/>
      <c r="F73" s="215" t="str">
        <f t="shared" si="0"/>
        <v>N/A</v>
      </c>
      <c r="G73" s="6"/>
      <c r="AA73" s="15" t="str">
        <f t="shared" si="1"/>
        <v/>
      </c>
      <c r="AB73" s="15" t="str">
        <f>IF(LEN($AA73)=0,"N",IF(LEN($AA73)&gt;1,"Error -- Availability entered in an incorrect format",IF($AA73='Control Panel'!$F$36,$AA73,IF($AA73='Control Panel'!$F$37,$AA73,IF($AA73='Control Panel'!$F$38,$AA73,IF($AA73='Control Panel'!$F$39,$AA73,IF($AA73='Control Panel'!$F$40,$AA73,IF($AA73='Control Panel'!$F$41,$AA73,"Error -- Availability entered in an incorrect format"))))))))</f>
        <v>N</v>
      </c>
    </row>
    <row r="74" spans="1:28" s="15" customFormat="1" x14ac:dyDescent="0.25">
      <c r="A74" s="7">
        <v>62</v>
      </c>
      <c r="B74" s="10" t="s">
        <v>587</v>
      </c>
      <c r="C74" s="14" t="s">
        <v>5</v>
      </c>
      <c r="D74" s="231"/>
      <c r="E74" s="268"/>
      <c r="F74" s="215" t="str">
        <f t="shared" si="0"/>
        <v>N/A</v>
      </c>
      <c r="G74" s="6"/>
      <c r="AA74" s="15" t="str">
        <f t="shared" si="1"/>
        <v/>
      </c>
      <c r="AB74" s="15" t="str">
        <f>IF(LEN($AA74)=0,"N",IF(LEN($AA74)&gt;1,"Error -- Availability entered in an incorrect format",IF($AA74='Control Panel'!$F$36,$AA74,IF($AA74='Control Panel'!$F$37,$AA74,IF($AA74='Control Panel'!$F$38,$AA74,IF($AA74='Control Panel'!$F$39,$AA74,IF($AA74='Control Panel'!$F$40,$AA74,IF($AA74='Control Panel'!$F$41,$AA74,"Error -- Availability entered in an incorrect format"))))))))</f>
        <v>N</v>
      </c>
    </row>
    <row r="75" spans="1:28" s="15" customFormat="1" x14ac:dyDescent="0.25">
      <c r="A75" s="7">
        <v>63</v>
      </c>
      <c r="B75" s="10" t="s">
        <v>588</v>
      </c>
      <c r="C75" s="14" t="s">
        <v>5</v>
      </c>
      <c r="D75" s="231"/>
      <c r="E75" s="268"/>
      <c r="F75" s="215" t="str">
        <f t="shared" si="0"/>
        <v>N/A</v>
      </c>
      <c r="G75" s="6"/>
      <c r="AA75" s="15" t="str">
        <f t="shared" si="1"/>
        <v/>
      </c>
      <c r="AB75" s="15" t="str">
        <f>IF(LEN($AA75)=0,"N",IF(LEN($AA75)&gt;1,"Error -- Availability entered in an incorrect format",IF($AA75='Control Panel'!$F$36,$AA75,IF($AA75='Control Panel'!$F$37,$AA75,IF($AA75='Control Panel'!$F$38,$AA75,IF($AA75='Control Panel'!$F$39,$AA75,IF($AA75='Control Panel'!$F$40,$AA75,IF($AA75='Control Panel'!$F$41,$AA75,"Error -- Availability entered in an incorrect format"))))))))</f>
        <v>N</v>
      </c>
    </row>
    <row r="76" spans="1:28" s="15" customFormat="1" x14ac:dyDescent="0.25">
      <c r="A76" s="7">
        <v>64</v>
      </c>
      <c r="B76" s="10" t="s">
        <v>589</v>
      </c>
      <c r="C76" s="14" t="s">
        <v>5</v>
      </c>
      <c r="D76" s="231"/>
      <c r="E76" s="268"/>
      <c r="F76" s="215" t="str">
        <f t="shared" si="0"/>
        <v>N/A</v>
      </c>
      <c r="G76" s="6"/>
      <c r="AA76" s="15" t="str">
        <f t="shared" si="1"/>
        <v/>
      </c>
      <c r="AB76" s="15" t="str">
        <f>IF(LEN($AA76)=0,"N",IF(LEN($AA76)&gt;1,"Error -- Availability entered in an incorrect format",IF($AA76='Control Panel'!$F$36,$AA76,IF($AA76='Control Panel'!$F$37,$AA76,IF($AA76='Control Panel'!$F$38,$AA76,IF($AA76='Control Panel'!$F$39,$AA76,IF($AA76='Control Panel'!$F$40,$AA76,IF($AA76='Control Panel'!$F$41,$AA76,"Error -- Availability entered in an incorrect format"))))))))</f>
        <v>N</v>
      </c>
    </row>
    <row r="77" spans="1:28" s="15" customFormat="1" ht="45" x14ac:dyDescent="0.25">
      <c r="A77" s="7">
        <v>65</v>
      </c>
      <c r="B77" s="10" t="s">
        <v>590</v>
      </c>
      <c r="C77" s="14" t="s">
        <v>5</v>
      </c>
      <c r="D77" s="231"/>
      <c r="E77" s="268"/>
      <c r="F77" s="215" t="str">
        <f t="shared" si="0"/>
        <v>N/A</v>
      </c>
      <c r="G77" s="6"/>
      <c r="AA77" s="15" t="str">
        <f t="shared" si="1"/>
        <v/>
      </c>
      <c r="AB77" s="15" t="str">
        <f>IF(LEN($AA77)=0,"N",IF(LEN($AA77)&gt;1,"Error -- Availability entered in an incorrect format",IF($AA77='Control Panel'!$F$36,$AA77,IF($AA77='Control Panel'!$F$37,$AA77,IF($AA77='Control Panel'!$F$38,$AA77,IF($AA77='Control Panel'!$F$39,$AA77,IF($AA77='Control Panel'!$F$40,$AA77,IF($AA77='Control Panel'!$F$41,$AA77,"Error -- Availability entered in an incorrect format"))))))))</f>
        <v>N</v>
      </c>
    </row>
    <row r="78" spans="1:28" s="15" customFormat="1" ht="30" x14ac:dyDescent="0.25">
      <c r="A78" s="7">
        <v>66</v>
      </c>
      <c r="B78" s="10" t="s">
        <v>591</v>
      </c>
      <c r="C78" s="14" t="s">
        <v>5</v>
      </c>
      <c r="D78" s="231"/>
      <c r="E78" s="268"/>
      <c r="F78" s="215" t="str">
        <f t="shared" ref="F78:F141" si="2">IF($D$10=$A$9,"N/A",$D$10)</f>
        <v>N/A</v>
      </c>
      <c r="G78" s="6"/>
      <c r="AA78" s="15" t="str">
        <f t="shared" ref="AA78:AA141" si="3">TRIM($D78)</f>
        <v/>
      </c>
      <c r="AB78" s="15" t="str">
        <f>IF(LEN($AA78)=0,"N",IF(LEN($AA78)&gt;1,"Error -- Availability entered in an incorrect format",IF($AA78='Control Panel'!$F$36,$AA78,IF($AA78='Control Panel'!$F$37,$AA78,IF($AA78='Control Panel'!$F$38,$AA78,IF($AA78='Control Panel'!$F$39,$AA78,IF($AA78='Control Panel'!$F$40,$AA78,IF($AA78='Control Panel'!$F$41,$AA78,"Error -- Availability entered in an incorrect format"))))))))</f>
        <v>N</v>
      </c>
    </row>
    <row r="79" spans="1:28" s="15" customFormat="1" ht="45" x14ac:dyDescent="0.25">
      <c r="A79" s="7">
        <v>67</v>
      </c>
      <c r="B79" s="10" t="s">
        <v>592</v>
      </c>
      <c r="C79" s="14" t="s">
        <v>5</v>
      </c>
      <c r="D79" s="231"/>
      <c r="E79" s="268"/>
      <c r="F79" s="215" t="str">
        <f t="shared" si="2"/>
        <v>N/A</v>
      </c>
      <c r="G79" s="6"/>
      <c r="AA79" s="15" t="str">
        <f t="shared" si="3"/>
        <v/>
      </c>
      <c r="AB79" s="15" t="str">
        <f>IF(LEN($AA79)=0,"N",IF(LEN($AA79)&gt;1,"Error -- Availability entered in an incorrect format",IF($AA79='Control Panel'!$F$36,$AA79,IF($AA79='Control Panel'!$F$37,$AA79,IF($AA79='Control Panel'!$F$38,$AA79,IF($AA79='Control Panel'!$F$39,$AA79,IF($AA79='Control Panel'!$F$40,$AA79,IF($AA79='Control Panel'!$F$41,$AA79,"Error -- Availability entered in an incorrect format"))))))))</f>
        <v>N</v>
      </c>
    </row>
    <row r="80" spans="1:28" s="15" customFormat="1" ht="45" x14ac:dyDescent="0.25">
      <c r="A80" s="7">
        <v>68</v>
      </c>
      <c r="B80" s="10" t="s">
        <v>593</v>
      </c>
      <c r="C80" s="14" t="s">
        <v>5</v>
      </c>
      <c r="D80" s="231"/>
      <c r="E80" s="268"/>
      <c r="F80" s="215" t="str">
        <f t="shared" si="2"/>
        <v>N/A</v>
      </c>
      <c r="G80" s="6"/>
      <c r="AA80" s="15" t="str">
        <f t="shared" si="3"/>
        <v/>
      </c>
      <c r="AB80" s="15" t="str">
        <f>IF(LEN($AA80)=0,"N",IF(LEN($AA80)&gt;1,"Error -- Availability entered in an incorrect format",IF($AA80='Control Panel'!$F$36,$AA80,IF($AA80='Control Panel'!$F$37,$AA80,IF($AA80='Control Panel'!$F$38,$AA80,IF($AA80='Control Panel'!$F$39,$AA80,IF($AA80='Control Panel'!$F$40,$AA80,IF($AA80='Control Panel'!$F$41,$AA80,"Error -- Availability entered in an incorrect format"))))))))</f>
        <v>N</v>
      </c>
    </row>
    <row r="81" spans="1:28" s="15" customFormat="1" ht="45" x14ac:dyDescent="0.25">
      <c r="A81" s="7">
        <v>69</v>
      </c>
      <c r="B81" s="10" t="s">
        <v>594</v>
      </c>
      <c r="C81" s="14" t="s">
        <v>6</v>
      </c>
      <c r="D81" s="231"/>
      <c r="E81" s="268"/>
      <c r="F81" s="215" t="str">
        <f t="shared" si="2"/>
        <v>N/A</v>
      </c>
      <c r="G81" s="6"/>
      <c r="AA81" s="15" t="str">
        <f t="shared" si="3"/>
        <v/>
      </c>
      <c r="AB81" s="15" t="str">
        <f>IF(LEN($AA81)=0,"N",IF(LEN($AA81)&gt;1,"Error -- Availability entered in an incorrect format",IF($AA81='Control Panel'!$F$36,$AA81,IF($AA81='Control Panel'!$F$37,$AA81,IF($AA81='Control Panel'!$F$38,$AA81,IF($AA81='Control Panel'!$F$39,$AA81,IF($AA81='Control Panel'!$F$40,$AA81,IF($AA81='Control Panel'!$F$41,$AA81,"Error -- Availability entered in an incorrect format"))))))))</f>
        <v>N</v>
      </c>
    </row>
    <row r="82" spans="1:28" s="15" customFormat="1" x14ac:dyDescent="0.25">
      <c r="A82" s="7">
        <v>70</v>
      </c>
      <c r="B82" s="10" t="s">
        <v>595</v>
      </c>
      <c r="C82" s="14" t="s">
        <v>5</v>
      </c>
      <c r="D82" s="231"/>
      <c r="E82" s="268"/>
      <c r="F82" s="215" t="str">
        <f t="shared" si="2"/>
        <v>N/A</v>
      </c>
      <c r="G82" s="6"/>
      <c r="AA82" s="15" t="str">
        <f t="shared" si="3"/>
        <v/>
      </c>
      <c r="AB82" s="15" t="str">
        <f>IF(LEN($AA82)=0,"N",IF(LEN($AA82)&gt;1,"Error -- Availability entered in an incorrect format",IF($AA82='Control Panel'!$F$36,$AA82,IF($AA82='Control Panel'!$F$37,$AA82,IF($AA82='Control Panel'!$F$38,$AA82,IF($AA82='Control Panel'!$F$39,$AA82,IF($AA82='Control Panel'!$F$40,$AA82,IF($AA82='Control Panel'!$F$41,$AA82,"Error -- Availability entered in an incorrect format"))))))))</f>
        <v>N</v>
      </c>
    </row>
    <row r="83" spans="1:28" s="15" customFormat="1" ht="30" x14ac:dyDescent="0.25">
      <c r="A83" s="7">
        <v>71</v>
      </c>
      <c r="B83" s="10" t="s">
        <v>596</v>
      </c>
      <c r="C83" s="14" t="s">
        <v>6</v>
      </c>
      <c r="D83" s="231"/>
      <c r="E83" s="268"/>
      <c r="F83" s="215" t="str">
        <f t="shared" si="2"/>
        <v>N/A</v>
      </c>
      <c r="G83" s="6"/>
      <c r="AA83" s="15" t="str">
        <f t="shared" si="3"/>
        <v/>
      </c>
      <c r="AB83" s="15" t="str">
        <f>IF(LEN($AA83)=0,"N",IF(LEN($AA83)&gt;1,"Error -- Availability entered in an incorrect format",IF($AA83='Control Panel'!$F$36,$AA83,IF($AA83='Control Panel'!$F$37,$AA83,IF($AA83='Control Panel'!$F$38,$AA83,IF($AA83='Control Panel'!$F$39,$AA83,IF($AA83='Control Panel'!$F$40,$AA83,IF($AA83='Control Panel'!$F$41,$AA83,"Error -- Availability entered in an incorrect format"))))))))</f>
        <v>N</v>
      </c>
    </row>
    <row r="84" spans="1:28" s="15" customFormat="1" ht="45" x14ac:dyDescent="0.25">
      <c r="A84" s="7">
        <v>72</v>
      </c>
      <c r="B84" s="10" t="s">
        <v>597</v>
      </c>
      <c r="C84" s="14" t="s">
        <v>5</v>
      </c>
      <c r="D84" s="231"/>
      <c r="E84" s="268"/>
      <c r="F84" s="215" t="str">
        <f t="shared" si="2"/>
        <v>N/A</v>
      </c>
      <c r="G84" s="6"/>
      <c r="AA84" s="15" t="str">
        <f t="shared" si="3"/>
        <v/>
      </c>
      <c r="AB84" s="15" t="str">
        <f>IF(LEN($AA84)=0,"N",IF(LEN($AA84)&gt;1,"Error -- Availability entered in an incorrect format",IF($AA84='Control Panel'!$F$36,$AA84,IF($AA84='Control Panel'!$F$37,$AA84,IF($AA84='Control Panel'!$F$38,$AA84,IF($AA84='Control Panel'!$F$39,$AA84,IF($AA84='Control Panel'!$F$40,$AA84,IF($AA84='Control Panel'!$F$41,$AA84,"Error -- Availability entered in an incorrect format"))))))))</f>
        <v>N</v>
      </c>
    </row>
    <row r="85" spans="1:28" s="15" customFormat="1" x14ac:dyDescent="0.25">
      <c r="A85" s="7">
        <v>73</v>
      </c>
      <c r="B85" s="10" t="s">
        <v>598</v>
      </c>
      <c r="C85" s="14" t="s">
        <v>5</v>
      </c>
      <c r="D85" s="231"/>
      <c r="E85" s="268"/>
      <c r="F85" s="215" t="str">
        <f t="shared" si="2"/>
        <v>N/A</v>
      </c>
      <c r="G85" s="6"/>
      <c r="AA85" s="15" t="str">
        <f t="shared" si="3"/>
        <v/>
      </c>
      <c r="AB85" s="15" t="str">
        <f>IF(LEN($AA85)=0,"N",IF(LEN($AA85)&gt;1,"Error -- Availability entered in an incorrect format",IF($AA85='Control Panel'!$F$36,$AA85,IF($AA85='Control Panel'!$F$37,$AA85,IF($AA85='Control Panel'!$F$38,$AA85,IF($AA85='Control Panel'!$F$39,$AA85,IF($AA85='Control Panel'!$F$40,$AA85,IF($AA85='Control Panel'!$F$41,$AA85,"Error -- Availability entered in an incorrect format"))))))))</f>
        <v>N</v>
      </c>
    </row>
    <row r="86" spans="1:28" s="15" customFormat="1" x14ac:dyDescent="0.25">
      <c r="A86" s="7">
        <v>74</v>
      </c>
      <c r="B86" s="10" t="s">
        <v>599</v>
      </c>
      <c r="C86" s="14" t="s">
        <v>5</v>
      </c>
      <c r="D86" s="231"/>
      <c r="E86" s="268"/>
      <c r="F86" s="215" t="str">
        <f t="shared" si="2"/>
        <v>N/A</v>
      </c>
      <c r="G86" s="6"/>
      <c r="AA86" s="15" t="str">
        <f t="shared" si="3"/>
        <v/>
      </c>
      <c r="AB86" s="15" t="str">
        <f>IF(LEN($AA86)=0,"N",IF(LEN($AA86)&gt;1,"Error -- Availability entered in an incorrect format",IF($AA86='Control Panel'!$F$36,$AA86,IF($AA86='Control Panel'!$F$37,$AA86,IF($AA86='Control Panel'!$F$38,$AA86,IF($AA86='Control Panel'!$F$39,$AA86,IF($AA86='Control Panel'!$F$40,$AA86,IF($AA86='Control Panel'!$F$41,$AA86,"Error -- Availability entered in an incorrect format"))))))))</f>
        <v>N</v>
      </c>
    </row>
    <row r="87" spans="1:28" s="15" customFormat="1" ht="30" x14ac:dyDescent="0.25">
      <c r="A87" s="7">
        <v>75</v>
      </c>
      <c r="B87" s="10" t="s">
        <v>600</v>
      </c>
      <c r="C87" s="14" t="s">
        <v>5</v>
      </c>
      <c r="D87" s="231"/>
      <c r="E87" s="268"/>
      <c r="F87" s="215" t="str">
        <f t="shared" si="2"/>
        <v>N/A</v>
      </c>
      <c r="G87" s="6"/>
      <c r="AA87" s="15" t="str">
        <f t="shared" si="3"/>
        <v/>
      </c>
      <c r="AB87" s="15" t="str">
        <f>IF(LEN($AA87)=0,"N",IF(LEN($AA87)&gt;1,"Error -- Availability entered in an incorrect format",IF($AA87='Control Panel'!$F$36,$AA87,IF($AA87='Control Panel'!$F$37,$AA87,IF($AA87='Control Panel'!$F$38,$AA87,IF($AA87='Control Panel'!$F$39,$AA87,IF($AA87='Control Panel'!$F$40,$AA87,IF($AA87='Control Panel'!$F$41,$AA87,"Error -- Availability entered in an incorrect format"))))))))</f>
        <v>N</v>
      </c>
    </row>
    <row r="88" spans="1:28" s="15" customFormat="1" ht="30" x14ac:dyDescent="0.25">
      <c r="A88" s="7">
        <v>76</v>
      </c>
      <c r="B88" s="10" t="s">
        <v>601</v>
      </c>
      <c r="C88" s="14" t="s">
        <v>7</v>
      </c>
      <c r="D88" s="231"/>
      <c r="E88" s="268"/>
      <c r="F88" s="215" t="str">
        <f t="shared" si="2"/>
        <v>N/A</v>
      </c>
      <c r="G88" s="6"/>
      <c r="AA88" s="15" t="str">
        <f t="shared" si="3"/>
        <v/>
      </c>
      <c r="AB88" s="15" t="str">
        <f>IF(LEN($AA88)=0,"N",IF(LEN($AA88)&gt;1,"Error -- Availability entered in an incorrect format",IF($AA88='Control Panel'!$F$36,$AA88,IF($AA88='Control Panel'!$F$37,$AA88,IF($AA88='Control Panel'!$F$38,$AA88,IF($AA88='Control Panel'!$F$39,$AA88,IF($AA88='Control Panel'!$F$40,$AA88,IF($AA88='Control Panel'!$F$41,$AA88,"Error -- Availability entered in an incorrect format"))))))))</f>
        <v>N</v>
      </c>
    </row>
    <row r="89" spans="1:28" s="15" customFormat="1" x14ac:dyDescent="0.25">
      <c r="A89" s="7">
        <v>77</v>
      </c>
      <c r="B89" s="10" t="s">
        <v>602</v>
      </c>
      <c r="C89" s="14"/>
      <c r="D89" s="231"/>
      <c r="E89" s="268"/>
      <c r="F89" s="215" t="str">
        <f t="shared" si="2"/>
        <v>N/A</v>
      </c>
      <c r="G89" s="6"/>
      <c r="AA89" s="15" t="str">
        <f t="shared" si="3"/>
        <v/>
      </c>
      <c r="AB89" s="15" t="str">
        <f>IF(LEN($AA89)=0,"N",IF(LEN($AA89)&gt;1,"Error -- Availability entered in an incorrect format",IF($AA89='Control Panel'!$F$36,$AA89,IF($AA89='Control Panel'!$F$37,$AA89,IF($AA89='Control Panel'!$F$38,$AA89,IF($AA89='Control Panel'!$F$39,$AA89,IF($AA89='Control Panel'!$F$40,$AA89,IF($AA89='Control Panel'!$F$41,$AA89,"Error -- Availability entered in an incorrect format"))))))))</f>
        <v>N</v>
      </c>
    </row>
    <row r="90" spans="1:28" s="15" customFormat="1" ht="30" x14ac:dyDescent="0.25">
      <c r="A90" s="7">
        <v>78</v>
      </c>
      <c r="B90" s="10" t="s">
        <v>603</v>
      </c>
      <c r="C90" s="14" t="s">
        <v>6</v>
      </c>
      <c r="D90" s="231"/>
      <c r="E90" s="268"/>
      <c r="F90" s="215" t="str">
        <f t="shared" si="2"/>
        <v>N/A</v>
      </c>
      <c r="G90" s="6"/>
      <c r="AA90" s="15" t="str">
        <f t="shared" si="3"/>
        <v/>
      </c>
      <c r="AB90" s="15" t="str">
        <f>IF(LEN($AA90)=0,"N",IF(LEN($AA90)&gt;1,"Error -- Availability entered in an incorrect format",IF($AA90='Control Panel'!$F$36,$AA90,IF($AA90='Control Panel'!$F$37,$AA90,IF($AA90='Control Panel'!$F$38,$AA90,IF($AA90='Control Panel'!$F$39,$AA90,IF($AA90='Control Panel'!$F$40,$AA90,IF($AA90='Control Panel'!$F$41,$AA90,"Error -- Availability entered in an incorrect format"))))))))</f>
        <v>N</v>
      </c>
    </row>
    <row r="91" spans="1:28" s="15" customFormat="1" ht="30" x14ac:dyDescent="0.25">
      <c r="A91" s="7">
        <v>79</v>
      </c>
      <c r="B91" s="10" t="s">
        <v>604</v>
      </c>
      <c r="C91" s="14" t="s">
        <v>5</v>
      </c>
      <c r="D91" s="231"/>
      <c r="E91" s="268"/>
      <c r="F91" s="215" t="str">
        <f t="shared" si="2"/>
        <v>N/A</v>
      </c>
      <c r="G91" s="6"/>
      <c r="AA91" s="15" t="str">
        <f t="shared" si="3"/>
        <v/>
      </c>
      <c r="AB91" s="15" t="str">
        <f>IF(LEN($AA91)=0,"N",IF(LEN($AA91)&gt;1,"Error -- Availability entered in an incorrect format",IF($AA91='Control Panel'!$F$36,$AA91,IF($AA91='Control Panel'!$F$37,$AA91,IF($AA91='Control Panel'!$F$38,$AA91,IF($AA91='Control Panel'!$F$39,$AA91,IF($AA91='Control Panel'!$F$40,$AA91,IF($AA91='Control Panel'!$F$41,$AA91,"Error -- Availability entered in an incorrect format"))))))))</f>
        <v>N</v>
      </c>
    </row>
    <row r="92" spans="1:28" s="15" customFormat="1" ht="30" x14ac:dyDescent="0.25">
      <c r="A92" s="7">
        <v>80</v>
      </c>
      <c r="B92" s="10" t="s">
        <v>605</v>
      </c>
      <c r="C92" s="14" t="s">
        <v>5</v>
      </c>
      <c r="D92" s="231"/>
      <c r="E92" s="268"/>
      <c r="F92" s="215" t="str">
        <f t="shared" si="2"/>
        <v>N/A</v>
      </c>
      <c r="G92" s="6"/>
      <c r="AA92" s="15" t="str">
        <f t="shared" si="3"/>
        <v/>
      </c>
      <c r="AB92" s="15" t="str">
        <f>IF(LEN($AA92)=0,"N",IF(LEN($AA92)&gt;1,"Error -- Availability entered in an incorrect format",IF($AA92='Control Panel'!$F$36,$AA92,IF($AA92='Control Panel'!$F$37,$AA92,IF($AA92='Control Panel'!$F$38,$AA92,IF($AA92='Control Panel'!$F$39,$AA92,IF($AA92='Control Panel'!$F$40,$AA92,IF($AA92='Control Panel'!$F$41,$AA92,"Error -- Availability entered in an incorrect format"))))))))</f>
        <v>N</v>
      </c>
    </row>
    <row r="93" spans="1:28" s="15" customFormat="1" x14ac:dyDescent="0.25">
      <c r="A93" s="7">
        <v>81</v>
      </c>
      <c r="B93" s="10" t="s">
        <v>606</v>
      </c>
      <c r="C93" s="14" t="s">
        <v>5</v>
      </c>
      <c r="D93" s="231"/>
      <c r="E93" s="268"/>
      <c r="F93" s="215" t="str">
        <f t="shared" si="2"/>
        <v>N/A</v>
      </c>
      <c r="G93" s="6"/>
      <c r="AA93" s="15" t="str">
        <f t="shared" si="3"/>
        <v/>
      </c>
      <c r="AB93" s="15" t="str">
        <f>IF(LEN($AA93)=0,"N",IF(LEN($AA93)&gt;1,"Error -- Availability entered in an incorrect format",IF($AA93='Control Panel'!$F$36,$AA93,IF($AA93='Control Panel'!$F$37,$AA93,IF($AA93='Control Panel'!$F$38,$AA93,IF($AA93='Control Panel'!$F$39,$AA93,IF($AA93='Control Panel'!$F$40,$AA93,IF($AA93='Control Panel'!$F$41,$AA93,"Error -- Availability entered in an incorrect format"))))))))</f>
        <v>N</v>
      </c>
    </row>
    <row r="94" spans="1:28" s="15" customFormat="1" x14ac:dyDescent="0.25">
      <c r="A94" s="7">
        <v>82</v>
      </c>
      <c r="B94" s="10" t="s">
        <v>607</v>
      </c>
      <c r="C94" s="14" t="s">
        <v>5</v>
      </c>
      <c r="D94" s="231"/>
      <c r="E94" s="268"/>
      <c r="F94" s="215" t="str">
        <f t="shared" si="2"/>
        <v>N/A</v>
      </c>
      <c r="G94" s="6"/>
      <c r="AA94" s="15" t="str">
        <f t="shared" si="3"/>
        <v/>
      </c>
      <c r="AB94" s="15" t="str">
        <f>IF(LEN($AA94)=0,"N",IF(LEN($AA94)&gt;1,"Error -- Availability entered in an incorrect format",IF($AA94='Control Panel'!$F$36,$AA94,IF($AA94='Control Panel'!$F$37,$AA94,IF($AA94='Control Panel'!$F$38,$AA94,IF($AA94='Control Panel'!$F$39,$AA94,IF($AA94='Control Panel'!$F$40,$AA94,IF($AA94='Control Panel'!$F$41,$AA94,"Error -- Availability entered in an incorrect format"))))))))</f>
        <v>N</v>
      </c>
    </row>
    <row r="95" spans="1:28" s="15" customFormat="1" ht="30" x14ac:dyDescent="0.25">
      <c r="A95" s="7">
        <v>83</v>
      </c>
      <c r="B95" s="10" t="s">
        <v>608</v>
      </c>
      <c r="C95" s="14" t="s">
        <v>5</v>
      </c>
      <c r="D95" s="231"/>
      <c r="E95" s="268"/>
      <c r="F95" s="215" t="str">
        <f t="shared" si="2"/>
        <v>N/A</v>
      </c>
      <c r="G95" s="6"/>
      <c r="AA95" s="15" t="str">
        <f t="shared" si="3"/>
        <v/>
      </c>
      <c r="AB95" s="15" t="str">
        <f>IF(LEN($AA95)=0,"N",IF(LEN($AA95)&gt;1,"Error -- Availability entered in an incorrect format",IF($AA95='Control Panel'!$F$36,$AA95,IF($AA95='Control Panel'!$F$37,$AA95,IF($AA95='Control Panel'!$F$38,$AA95,IF($AA95='Control Panel'!$F$39,$AA95,IF($AA95='Control Panel'!$F$40,$AA95,IF($AA95='Control Panel'!$F$41,$AA95,"Error -- Availability entered in an incorrect format"))))))))</f>
        <v>N</v>
      </c>
    </row>
    <row r="96" spans="1:28" s="15" customFormat="1" x14ac:dyDescent="0.25">
      <c r="A96" s="7">
        <v>84</v>
      </c>
      <c r="B96" s="10" t="s">
        <v>609</v>
      </c>
      <c r="C96" s="14" t="s">
        <v>5</v>
      </c>
      <c r="D96" s="231"/>
      <c r="E96" s="268"/>
      <c r="F96" s="215" t="str">
        <f t="shared" si="2"/>
        <v>N/A</v>
      </c>
      <c r="G96" s="6"/>
      <c r="AA96" s="15" t="str">
        <f t="shared" si="3"/>
        <v/>
      </c>
      <c r="AB96" s="15" t="str">
        <f>IF(LEN($AA96)=0,"N",IF(LEN($AA96)&gt;1,"Error -- Availability entered in an incorrect format",IF($AA96='Control Panel'!$F$36,$AA96,IF($AA96='Control Panel'!$F$37,$AA96,IF($AA96='Control Panel'!$F$38,$AA96,IF($AA96='Control Panel'!$F$39,$AA96,IF($AA96='Control Panel'!$F$40,$AA96,IF($AA96='Control Panel'!$F$41,$AA96,"Error -- Availability entered in an incorrect format"))))))))</f>
        <v>N</v>
      </c>
    </row>
    <row r="97" spans="1:28" s="15" customFormat="1" x14ac:dyDescent="0.25">
      <c r="A97" s="7">
        <v>85</v>
      </c>
      <c r="B97" s="10" t="s">
        <v>610</v>
      </c>
      <c r="C97" s="14" t="s">
        <v>5</v>
      </c>
      <c r="D97" s="231"/>
      <c r="E97" s="268"/>
      <c r="F97" s="215" t="str">
        <f t="shared" si="2"/>
        <v>N/A</v>
      </c>
      <c r="G97" s="6"/>
      <c r="AA97" s="15" t="str">
        <f t="shared" si="3"/>
        <v/>
      </c>
      <c r="AB97" s="15" t="str">
        <f>IF(LEN($AA97)=0,"N",IF(LEN($AA97)&gt;1,"Error -- Availability entered in an incorrect format",IF($AA97='Control Panel'!$F$36,$AA97,IF($AA97='Control Panel'!$F$37,$AA97,IF($AA97='Control Panel'!$F$38,$AA97,IF($AA97='Control Panel'!$F$39,$AA97,IF($AA97='Control Panel'!$F$40,$AA97,IF($AA97='Control Panel'!$F$41,$AA97,"Error -- Availability entered in an incorrect format"))))))))</f>
        <v>N</v>
      </c>
    </row>
    <row r="98" spans="1:28" s="15" customFormat="1" ht="30" x14ac:dyDescent="0.25">
      <c r="A98" s="7">
        <v>86</v>
      </c>
      <c r="B98" s="10" t="s">
        <v>611</v>
      </c>
      <c r="C98" s="14" t="s">
        <v>5</v>
      </c>
      <c r="D98" s="231"/>
      <c r="E98" s="268"/>
      <c r="F98" s="215" t="str">
        <f t="shared" si="2"/>
        <v>N/A</v>
      </c>
      <c r="G98" s="6"/>
      <c r="AA98" s="15" t="str">
        <f t="shared" si="3"/>
        <v/>
      </c>
      <c r="AB98" s="15" t="str">
        <f>IF(LEN($AA98)=0,"N",IF(LEN($AA98)&gt;1,"Error -- Availability entered in an incorrect format",IF($AA98='Control Panel'!$F$36,$AA98,IF($AA98='Control Panel'!$F$37,$AA98,IF($AA98='Control Panel'!$F$38,$AA98,IF($AA98='Control Panel'!$F$39,$AA98,IF($AA98='Control Panel'!$F$40,$AA98,IF($AA98='Control Panel'!$F$41,$AA98,"Error -- Availability entered in an incorrect format"))))))))</f>
        <v>N</v>
      </c>
    </row>
    <row r="99" spans="1:28" s="15" customFormat="1" x14ac:dyDescent="0.25">
      <c r="A99" s="7">
        <v>87</v>
      </c>
      <c r="B99" s="10" t="s">
        <v>612</v>
      </c>
      <c r="C99" s="14"/>
      <c r="D99" s="231"/>
      <c r="E99" s="268"/>
      <c r="F99" s="215" t="str">
        <f t="shared" si="2"/>
        <v>N/A</v>
      </c>
      <c r="G99" s="6"/>
      <c r="AA99" s="15" t="str">
        <f t="shared" si="3"/>
        <v/>
      </c>
      <c r="AB99" s="15" t="str">
        <f>IF(LEN($AA99)=0,"N",IF(LEN($AA99)&gt;1,"Error -- Availability entered in an incorrect format",IF($AA99='Control Panel'!$F$36,$AA99,IF($AA99='Control Panel'!$F$37,$AA99,IF($AA99='Control Panel'!$F$38,$AA99,IF($AA99='Control Panel'!$F$39,$AA99,IF($AA99='Control Panel'!$F$40,$AA99,IF($AA99='Control Panel'!$F$41,$AA99,"Error -- Availability entered in an incorrect format"))))))))</f>
        <v>N</v>
      </c>
    </row>
    <row r="100" spans="1:28" s="15" customFormat="1" ht="30" x14ac:dyDescent="0.25">
      <c r="A100" s="7">
        <v>88</v>
      </c>
      <c r="B100" s="10" t="s">
        <v>613</v>
      </c>
      <c r="C100" s="14" t="s">
        <v>5</v>
      </c>
      <c r="D100" s="231"/>
      <c r="E100" s="268"/>
      <c r="F100" s="215" t="str">
        <f t="shared" si="2"/>
        <v>N/A</v>
      </c>
      <c r="G100" s="6"/>
      <c r="AA100" s="15" t="str">
        <f t="shared" si="3"/>
        <v/>
      </c>
      <c r="AB100" s="15" t="str">
        <f>IF(LEN($AA100)=0,"N",IF(LEN($AA100)&gt;1,"Error -- Availability entered in an incorrect format",IF($AA100='Control Panel'!$F$36,$AA100,IF($AA100='Control Panel'!$F$37,$AA100,IF($AA100='Control Panel'!$F$38,$AA100,IF($AA100='Control Panel'!$F$39,$AA100,IF($AA100='Control Panel'!$F$40,$AA100,IF($AA100='Control Panel'!$F$41,$AA100,"Error -- Availability entered in an incorrect format"))))))))</f>
        <v>N</v>
      </c>
    </row>
    <row r="101" spans="1:28" s="15" customFormat="1" x14ac:dyDescent="0.25">
      <c r="A101" s="7">
        <v>89</v>
      </c>
      <c r="B101" s="10" t="s">
        <v>614</v>
      </c>
      <c r="C101" s="14" t="s">
        <v>5</v>
      </c>
      <c r="D101" s="231"/>
      <c r="E101" s="268"/>
      <c r="F101" s="215" t="str">
        <f t="shared" si="2"/>
        <v>N/A</v>
      </c>
      <c r="G101" s="6"/>
      <c r="AA101" s="15" t="str">
        <f t="shared" si="3"/>
        <v/>
      </c>
      <c r="AB101" s="15" t="str">
        <f>IF(LEN($AA101)=0,"N",IF(LEN($AA101)&gt;1,"Error -- Availability entered in an incorrect format",IF($AA101='Control Panel'!$F$36,$AA101,IF($AA101='Control Panel'!$F$37,$AA101,IF($AA101='Control Panel'!$F$38,$AA101,IF($AA101='Control Panel'!$F$39,$AA101,IF($AA101='Control Panel'!$F$40,$AA101,IF($AA101='Control Panel'!$F$41,$AA101,"Error -- Availability entered in an incorrect format"))))))))</f>
        <v>N</v>
      </c>
    </row>
    <row r="102" spans="1:28" s="15" customFormat="1" ht="30" x14ac:dyDescent="0.25">
      <c r="A102" s="7">
        <v>90</v>
      </c>
      <c r="B102" s="10" t="s">
        <v>615</v>
      </c>
      <c r="C102" s="14" t="s">
        <v>5</v>
      </c>
      <c r="D102" s="231"/>
      <c r="E102" s="268"/>
      <c r="F102" s="215" t="str">
        <f t="shared" si="2"/>
        <v>N/A</v>
      </c>
      <c r="G102" s="6"/>
      <c r="AA102" s="15" t="str">
        <f t="shared" si="3"/>
        <v/>
      </c>
      <c r="AB102" s="15" t="str">
        <f>IF(LEN($AA102)=0,"N",IF(LEN($AA102)&gt;1,"Error -- Availability entered in an incorrect format",IF($AA102='Control Panel'!$F$36,$AA102,IF($AA102='Control Panel'!$F$37,$AA102,IF($AA102='Control Panel'!$F$38,$AA102,IF($AA102='Control Panel'!$F$39,$AA102,IF($AA102='Control Panel'!$F$40,$AA102,IF($AA102='Control Panel'!$F$41,$AA102,"Error -- Availability entered in an incorrect format"))))))))</f>
        <v>N</v>
      </c>
    </row>
    <row r="103" spans="1:28" s="15" customFormat="1" x14ac:dyDescent="0.25">
      <c r="A103" s="7">
        <v>91</v>
      </c>
      <c r="B103" s="10" t="s">
        <v>616</v>
      </c>
      <c r="C103" s="14"/>
      <c r="D103" s="231"/>
      <c r="E103" s="268"/>
      <c r="F103" s="215" t="str">
        <f t="shared" si="2"/>
        <v>N/A</v>
      </c>
      <c r="G103" s="6"/>
      <c r="AA103" s="15" t="str">
        <f t="shared" si="3"/>
        <v/>
      </c>
      <c r="AB103" s="15" t="str">
        <f>IF(LEN($AA103)=0,"N",IF(LEN($AA103)&gt;1,"Error -- Availability entered in an incorrect format",IF($AA103='Control Panel'!$F$36,$AA103,IF($AA103='Control Panel'!$F$37,$AA103,IF($AA103='Control Panel'!$F$38,$AA103,IF($AA103='Control Panel'!$F$39,$AA103,IF($AA103='Control Panel'!$F$40,$AA103,IF($AA103='Control Panel'!$F$41,$AA103,"Error -- Availability entered in an incorrect format"))))))))</f>
        <v>N</v>
      </c>
    </row>
    <row r="104" spans="1:28" s="15" customFormat="1" ht="30" x14ac:dyDescent="0.25">
      <c r="A104" s="7">
        <v>92</v>
      </c>
      <c r="B104" s="10" t="s">
        <v>617</v>
      </c>
      <c r="C104" s="14" t="s">
        <v>5</v>
      </c>
      <c r="D104" s="231"/>
      <c r="E104" s="268"/>
      <c r="F104" s="215" t="str">
        <f t="shared" si="2"/>
        <v>N/A</v>
      </c>
      <c r="G104" s="6"/>
      <c r="AA104" s="15" t="str">
        <f t="shared" si="3"/>
        <v/>
      </c>
      <c r="AB104" s="15" t="str">
        <f>IF(LEN($AA104)=0,"N",IF(LEN($AA104)&gt;1,"Error -- Availability entered in an incorrect format",IF($AA104='Control Panel'!$F$36,$AA104,IF($AA104='Control Panel'!$F$37,$AA104,IF($AA104='Control Panel'!$F$38,$AA104,IF($AA104='Control Panel'!$F$39,$AA104,IF($AA104='Control Panel'!$F$40,$AA104,IF($AA104='Control Panel'!$F$41,$AA104,"Error -- Availability entered in an incorrect format"))))))))</f>
        <v>N</v>
      </c>
    </row>
    <row r="105" spans="1:28" s="15" customFormat="1" ht="45" x14ac:dyDescent="0.25">
      <c r="A105" s="7">
        <v>93</v>
      </c>
      <c r="B105" s="10" t="s">
        <v>618</v>
      </c>
      <c r="C105" s="14" t="s">
        <v>5</v>
      </c>
      <c r="D105" s="231"/>
      <c r="E105" s="268"/>
      <c r="F105" s="215" t="str">
        <f t="shared" si="2"/>
        <v>N/A</v>
      </c>
      <c r="G105" s="6"/>
      <c r="AA105" s="15" t="str">
        <f t="shared" si="3"/>
        <v/>
      </c>
      <c r="AB105" s="15" t="str">
        <f>IF(LEN($AA105)=0,"N",IF(LEN($AA105)&gt;1,"Error -- Availability entered in an incorrect format",IF($AA105='Control Panel'!$F$36,$AA105,IF($AA105='Control Panel'!$F$37,$AA105,IF($AA105='Control Panel'!$F$38,$AA105,IF($AA105='Control Panel'!$F$39,$AA105,IF($AA105='Control Panel'!$F$40,$AA105,IF($AA105='Control Panel'!$F$41,$AA105,"Error -- Availability entered in an incorrect format"))))))))</f>
        <v>N</v>
      </c>
    </row>
    <row r="106" spans="1:28" s="15" customFormat="1" ht="30" x14ac:dyDescent="0.25">
      <c r="A106" s="7">
        <v>94</v>
      </c>
      <c r="B106" s="10" t="s">
        <v>619</v>
      </c>
      <c r="C106" s="14" t="s">
        <v>5</v>
      </c>
      <c r="D106" s="231"/>
      <c r="E106" s="268"/>
      <c r="F106" s="215" t="str">
        <f t="shared" si="2"/>
        <v>N/A</v>
      </c>
      <c r="G106" s="6"/>
      <c r="AA106" s="15" t="str">
        <f t="shared" si="3"/>
        <v/>
      </c>
      <c r="AB106" s="15" t="str">
        <f>IF(LEN($AA106)=0,"N",IF(LEN($AA106)&gt;1,"Error -- Availability entered in an incorrect format",IF($AA106='Control Panel'!$F$36,$AA106,IF($AA106='Control Panel'!$F$37,$AA106,IF($AA106='Control Panel'!$F$38,$AA106,IF($AA106='Control Panel'!$F$39,$AA106,IF($AA106='Control Panel'!$F$40,$AA106,IF($AA106='Control Panel'!$F$41,$AA106,"Error -- Availability entered in an incorrect format"))))))))</f>
        <v>N</v>
      </c>
    </row>
    <row r="107" spans="1:28" s="15" customFormat="1" x14ac:dyDescent="0.25">
      <c r="A107" s="7">
        <v>95</v>
      </c>
      <c r="B107" s="10" t="s">
        <v>620</v>
      </c>
      <c r="C107" s="14"/>
      <c r="D107" s="231"/>
      <c r="E107" s="268"/>
      <c r="F107" s="215" t="str">
        <f t="shared" si="2"/>
        <v>N/A</v>
      </c>
      <c r="G107" s="6"/>
      <c r="AA107" s="15" t="str">
        <f t="shared" si="3"/>
        <v/>
      </c>
      <c r="AB107" s="15" t="str">
        <f>IF(LEN($AA107)=0,"N",IF(LEN($AA107)&gt;1,"Error -- Availability entered in an incorrect format",IF($AA107='Control Panel'!$F$36,$AA107,IF($AA107='Control Panel'!$F$37,$AA107,IF($AA107='Control Panel'!$F$38,$AA107,IF($AA107='Control Panel'!$F$39,$AA107,IF($AA107='Control Panel'!$F$40,$AA107,IF($AA107='Control Panel'!$F$41,$AA107,"Error -- Availability entered in an incorrect format"))))))))</f>
        <v>N</v>
      </c>
    </row>
    <row r="108" spans="1:28" s="15" customFormat="1" ht="45" x14ac:dyDescent="0.25">
      <c r="A108" s="7">
        <v>96</v>
      </c>
      <c r="B108" s="10" t="s">
        <v>621</v>
      </c>
      <c r="C108" s="14" t="s">
        <v>6</v>
      </c>
      <c r="D108" s="231"/>
      <c r="E108" s="268"/>
      <c r="F108" s="215" t="str">
        <f t="shared" si="2"/>
        <v>N/A</v>
      </c>
      <c r="G108" s="6"/>
      <c r="AA108" s="15" t="str">
        <f t="shared" si="3"/>
        <v/>
      </c>
      <c r="AB108" s="15" t="str">
        <f>IF(LEN($AA108)=0,"N",IF(LEN($AA108)&gt;1,"Error -- Availability entered in an incorrect format",IF($AA108='Control Panel'!$F$36,$AA108,IF($AA108='Control Panel'!$F$37,$AA108,IF($AA108='Control Panel'!$F$38,$AA108,IF($AA108='Control Panel'!$F$39,$AA108,IF($AA108='Control Panel'!$F$40,$AA108,IF($AA108='Control Panel'!$F$41,$AA108,"Error -- Availability entered in an incorrect format"))))))))</f>
        <v>N</v>
      </c>
    </row>
    <row r="109" spans="1:28" s="15" customFormat="1" ht="30" x14ac:dyDescent="0.25">
      <c r="A109" s="7">
        <v>97</v>
      </c>
      <c r="B109" s="10" t="s">
        <v>622</v>
      </c>
      <c r="C109" s="14" t="s">
        <v>6</v>
      </c>
      <c r="D109" s="231"/>
      <c r="E109" s="268"/>
      <c r="F109" s="215" t="str">
        <f t="shared" si="2"/>
        <v>N/A</v>
      </c>
      <c r="G109" s="6"/>
      <c r="AA109" s="15" t="str">
        <f t="shared" si="3"/>
        <v/>
      </c>
      <c r="AB109" s="15" t="str">
        <f>IF(LEN($AA109)=0,"N",IF(LEN($AA109)&gt;1,"Error -- Availability entered in an incorrect format",IF($AA109='Control Panel'!$F$36,$AA109,IF($AA109='Control Panel'!$F$37,$AA109,IF($AA109='Control Panel'!$F$38,$AA109,IF($AA109='Control Panel'!$F$39,$AA109,IF($AA109='Control Panel'!$F$40,$AA109,IF($AA109='Control Panel'!$F$41,$AA109,"Error -- Availability entered in an incorrect format"))))))))</f>
        <v>N</v>
      </c>
    </row>
    <row r="110" spans="1:28" s="15" customFormat="1" ht="30" x14ac:dyDescent="0.25">
      <c r="A110" s="7">
        <v>98</v>
      </c>
      <c r="B110" s="10" t="s">
        <v>623</v>
      </c>
      <c r="C110" s="14" t="s">
        <v>6</v>
      </c>
      <c r="D110" s="231"/>
      <c r="E110" s="268"/>
      <c r="F110" s="215" t="str">
        <f t="shared" si="2"/>
        <v>N/A</v>
      </c>
      <c r="G110" s="6"/>
      <c r="AA110" s="15" t="str">
        <f t="shared" si="3"/>
        <v/>
      </c>
      <c r="AB110" s="15" t="str">
        <f>IF(LEN($AA110)=0,"N",IF(LEN($AA110)&gt;1,"Error -- Availability entered in an incorrect format",IF($AA110='Control Panel'!$F$36,$AA110,IF($AA110='Control Panel'!$F$37,$AA110,IF($AA110='Control Panel'!$F$38,$AA110,IF($AA110='Control Panel'!$F$39,$AA110,IF($AA110='Control Panel'!$F$40,$AA110,IF($AA110='Control Panel'!$F$41,$AA110,"Error -- Availability entered in an incorrect format"))))))))</f>
        <v>N</v>
      </c>
    </row>
    <row r="111" spans="1:28" s="15" customFormat="1" ht="30" x14ac:dyDescent="0.25">
      <c r="A111" s="7">
        <v>99</v>
      </c>
      <c r="B111" s="10" t="s">
        <v>624</v>
      </c>
      <c r="C111" s="14" t="s">
        <v>6</v>
      </c>
      <c r="D111" s="231"/>
      <c r="E111" s="268"/>
      <c r="F111" s="215" t="str">
        <f t="shared" si="2"/>
        <v>N/A</v>
      </c>
      <c r="G111" s="6"/>
      <c r="AA111" s="15" t="str">
        <f t="shared" si="3"/>
        <v/>
      </c>
      <c r="AB111" s="15" t="str">
        <f>IF(LEN($AA111)=0,"N",IF(LEN($AA111)&gt;1,"Error -- Availability entered in an incorrect format",IF($AA111='Control Panel'!$F$36,$AA111,IF($AA111='Control Panel'!$F$37,$AA111,IF($AA111='Control Panel'!$F$38,$AA111,IF($AA111='Control Panel'!$F$39,$AA111,IF($AA111='Control Panel'!$F$40,$AA111,IF($AA111='Control Panel'!$F$41,$AA111,"Error -- Availability entered in an incorrect format"))))))))</f>
        <v>N</v>
      </c>
    </row>
    <row r="112" spans="1:28" s="15" customFormat="1" x14ac:dyDescent="0.25">
      <c r="A112" s="7">
        <v>100</v>
      </c>
      <c r="B112" s="10" t="s">
        <v>625</v>
      </c>
      <c r="C112" s="14" t="s">
        <v>5</v>
      </c>
      <c r="D112" s="231"/>
      <c r="E112" s="268"/>
      <c r="F112" s="215" t="str">
        <f t="shared" si="2"/>
        <v>N/A</v>
      </c>
      <c r="G112" s="6"/>
      <c r="AA112" s="15" t="str">
        <f t="shared" si="3"/>
        <v/>
      </c>
      <c r="AB112" s="15" t="str">
        <f>IF(LEN($AA112)=0,"N",IF(LEN($AA112)&gt;1,"Error -- Availability entered in an incorrect format",IF($AA112='Control Panel'!$F$36,$AA112,IF($AA112='Control Panel'!$F$37,$AA112,IF($AA112='Control Panel'!$F$38,$AA112,IF($AA112='Control Panel'!$F$39,$AA112,IF($AA112='Control Panel'!$F$40,$AA112,IF($AA112='Control Panel'!$F$41,$AA112,"Error -- Availability entered in an incorrect format"))))))))</f>
        <v>N</v>
      </c>
    </row>
    <row r="113" spans="1:28" s="15" customFormat="1" ht="30" x14ac:dyDescent="0.25">
      <c r="A113" s="7">
        <v>101</v>
      </c>
      <c r="B113" s="10" t="s">
        <v>626</v>
      </c>
      <c r="C113" s="14" t="s">
        <v>5</v>
      </c>
      <c r="D113" s="231"/>
      <c r="E113" s="268"/>
      <c r="F113" s="215" t="str">
        <f t="shared" si="2"/>
        <v>N/A</v>
      </c>
      <c r="G113" s="6"/>
      <c r="AA113" s="15" t="str">
        <f t="shared" si="3"/>
        <v/>
      </c>
      <c r="AB113" s="15" t="str">
        <f>IF(LEN($AA113)=0,"N",IF(LEN($AA113)&gt;1,"Error -- Availability entered in an incorrect format",IF($AA113='Control Panel'!$F$36,$AA113,IF($AA113='Control Panel'!$F$37,$AA113,IF($AA113='Control Panel'!$F$38,$AA113,IF($AA113='Control Panel'!$F$39,$AA113,IF($AA113='Control Panel'!$F$40,$AA113,IF($AA113='Control Panel'!$F$41,$AA113,"Error -- Availability entered in an incorrect format"))))))))</f>
        <v>N</v>
      </c>
    </row>
    <row r="114" spans="1:28" s="15" customFormat="1" ht="30" x14ac:dyDescent="0.25">
      <c r="A114" s="7">
        <v>102</v>
      </c>
      <c r="B114" s="10" t="s">
        <v>627</v>
      </c>
      <c r="C114" s="14" t="s">
        <v>5</v>
      </c>
      <c r="D114" s="231"/>
      <c r="E114" s="268"/>
      <c r="F114" s="215" t="str">
        <f t="shared" si="2"/>
        <v>N/A</v>
      </c>
      <c r="G114" s="6"/>
      <c r="AA114" s="15" t="str">
        <f t="shared" si="3"/>
        <v/>
      </c>
      <c r="AB114" s="15" t="str">
        <f>IF(LEN($AA114)=0,"N",IF(LEN($AA114)&gt;1,"Error -- Availability entered in an incorrect format",IF($AA114='Control Panel'!$F$36,$AA114,IF($AA114='Control Panel'!$F$37,$AA114,IF($AA114='Control Panel'!$F$38,$AA114,IF($AA114='Control Panel'!$F$39,$AA114,IF($AA114='Control Panel'!$F$40,$AA114,IF($AA114='Control Panel'!$F$41,$AA114,"Error -- Availability entered in an incorrect format"))))))))</f>
        <v>N</v>
      </c>
    </row>
    <row r="115" spans="1:28" s="15" customFormat="1" ht="45" x14ac:dyDescent="0.25">
      <c r="A115" s="7">
        <v>103</v>
      </c>
      <c r="B115" s="10" t="s">
        <v>628</v>
      </c>
      <c r="C115" s="14" t="s">
        <v>5</v>
      </c>
      <c r="D115" s="231"/>
      <c r="E115" s="268"/>
      <c r="F115" s="215" t="str">
        <f t="shared" si="2"/>
        <v>N/A</v>
      </c>
      <c r="G115" s="6"/>
      <c r="AA115" s="15" t="str">
        <f t="shared" si="3"/>
        <v/>
      </c>
      <c r="AB115" s="15" t="str">
        <f>IF(LEN($AA115)=0,"N",IF(LEN($AA115)&gt;1,"Error -- Availability entered in an incorrect format",IF($AA115='Control Panel'!$F$36,$AA115,IF($AA115='Control Panel'!$F$37,$AA115,IF($AA115='Control Panel'!$F$38,$AA115,IF($AA115='Control Panel'!$F$39,$AA115,IF($AA115='Control Panel'!$F$40,$AA115,IF($AA115='Control Panel'!$F$41,$AA115,"Error -- Availability entered in an incorrect format"))))))))</f>
        <v>N</v>
      </c>
    </row>
    <row r="116" spans="1:28" s="15" customFormat="1" ht="30" x14ac:dyDescent="0.25">
      <c r="A116" s="7">
        <v>104</v>
      </c>
      <c r="B116" s="10" t="s">
        <v>629</v>
      </c>
      <c r="C116" s="14" t="s">
        <v>5</v>
      </c>
      <c r="D116" s="231"/>
      <c r="E116" s="268"/>
      <c r="F116" s="215" t="str">
        <f t="shared" si="2"/>
        <v>N/A</v>
      </c>
      <c r="G116" s="6"/>
      <c r="AA116" s="15" t="str">
        <f t="shared" si="3"/>
        <v/>
      </c>
      <c r="AB116" s="15" t="str">
        <f>IF(LEN($AA116)=0,"N",IF(LEN($AA116)&gt;1,"Error -- Availability entered in an incorrect format",IF($AA116='Control Panel'!$F$36,$AA116,IF($AA116='Control Panel'!$F$37,$AA116,IF($AA116='Control Panel'!$F$38,$AA116,IF($AA116='Control Panel'!$F$39,$AA116,IF($AA116='Control Panel'!$F$40,$AA116,IF($AA116='Control Panel'!$F$41,$AA116,"Error -- Availability entered in an incorrect format"))))))))</f>
        <v>N</v>
      </c>
    </row>
    <row r="117" spans="1:28" s="15" customFormat="1" ht="30" x14ac:dyDescent="0.25">
      <c r="A117" s="7">
        <v>105</v>
      </c>
      <c r="B117" s="10" t="s">
        <v>630</v>
      </c>
      <c r="C117" s="14" t="s">
        <v>5</v>
      </c>
      <c r="D117" s="231"/>
      <c r="E117" s="268"/>
      <c r="F117" s="215" t="str">
        <f t="shared" si="2"/>
        <v>N/A</v>
      </c>
      <c r="G117" s="6"/>
      <c r="AA117" s="15" t="str">
        <f t="shared" si="3"/>
        <v/>
      </c>
      <c r="AB117" s="15" t="str">
        <f>IF(LEN($AA117)=0,"N",IF(LEN($AA117)&gt;1,"Error -- Availability entered in an incorrect format",IF($AA117='Control Panel'!$F$36,$AA117,IF($AA117='Control Panel'!$F$37,$AA117,IF($AA117='Control Panel'!$F$38,$AA117,IF($AA117='Control Panel'!$F$39,$AA117,IF($AA117='Control Panel'!$F$40,$AA117,IF($AA117='Control Panel'!$F$41,$AA117,"Error -- Availability entered in an incorrect format"))))))))</f>
        <v>N</v>
      </c>
    </row>
    <row r="118" spans="1:28" s="15" customFormat="1" x14ac:dyDescent="0.25">
      <c r="A118" s="7">
        <v>106</v>
      </c>
      <c r="B118" s="10" t="s">
        <v>631</v>
      </c>
      <c r="C118" s="14"/>
      <c r="D118" s="231"/>
      <c r="E118" s="268"/>
      <c r="F118" s="215" t="str">
        <f t="shared" si="2"/>
        <v>N/A</v>
      </c>
      <c r="G118" s="6"/>
      <c r="AA118" s="15" t="str">
        <f t="shared" si="3"/>
        <v/>
      </c>
      <c r="AB118" s="15" t="str">
        <f>IF(LEN($AA118)=0,"N",IF(LEN($AA118)&gt;1,"Error -- Availability entered in an incorrect format",IF($AA118='Control Panel'!$F$36,$AA118,IF($AA118='Control Panel'!$F$37,$AA118,IF($AA118='Control Panel'!$F$38,$AA118,IF($AA118='Control Panel'!$F$39,$AA118,IF($AA118='Control Panel'!$F$40,$AA118,IF($AA118='Control Panel'!$F$41,$AA118,"Error -- Availability entered in an incorrect format"))))))))</f>
        <v>N</v>
      </c>
    </row>
    <row r="119" spans="1:28" s="15" customFormat="1" ht="30" x14ac:dyDescent="0.25">
      <c r="A119" s="7">
        <v>107</v>
      </c>
      <c r="B119" s="10" t="s">
        <v>632</v>
      </c>
      <c r="C119" s="14" t="s">
        <v>5</v>
      </c>
      <c r="D119" s="231"/>
      <c r="E119" s="268"/>
      <c r="F119" s="215" t="str">
        <f t="shared" si="2"/>
        <v>N/A</v>
      </c>
      <c r="G119" s="6"/>
      <c r="AA119" s="15" t="str">
        <f t="shared" si="3"/>
        <v/>
      </c>
      <c r="AB119" s="15" t="str">
        <f>IF(LEN($AA119)=0,"N",IF(LEN($AA119)&gt;1,"Error -- Availability entered in an incorrect format",IF($AA119='Control Panel'!$F$36,$AA119,IF($AA119='Control Panel'!$F$37,$AA119,IF($AA119='Control Panel'!$F$38,$AA119,IF($AA119='Control Panel'!$F$39,$AA119,IF($AA119='Control Panel'!$F$40,$AA119,IF($AA119='Control Panel'!$F$41,$AA119,"Error -- Availability entered in an incorrect format"))))))))</f>
        <v>N</v>
      </c>
    </row>
    <row r="120" spans="1:28" s="15" customFormat="1" ht="30" x14ac:dyDescent="0.25">
      <c r="A120" s="7">
        <v>108</v>
      </c>
      <c r="B120" s="10" t="s">
        <v>633</v>
      </c>
      <c r="C120" s="14" t="s">
        <v>5</v>
      </c>
      <c r="D120" s="231"/>
      <c r="E120" s="268"/>
      <c r="F120" s="215" t="str">
        <f t="shared" si="2"/>
        <v>N/A</v>
      </c>
      <c r="G120" s="6"/>
      <c r="AA120" s="15" t="str">
        <f t="shared" si="3"/>
        <v/>
      </c>
      <c r="AB120" s="15" t="str">
        <f>IF(LEN($AA120)=0,"N",IF(LEN($AA120)&gt;1,"Error -- Availability entered in an incorrect format",IF($AA120='Control Panel'!$F$36,$AA120,IF($AA120='Control Panel'!$F$37,$AA120,IF($AA120='Control Panel'!$F$38,$AA120,IF($AA120='Control Panel'!$F$39,$AA120,IF($AA120='Control Panel'!$F$40,$AA120,IF($AA120='Control Panel'!$F$41,$AA120,"Error -- Availability entered in an incorrect format"))))))))</f>
        <v>N</v>
      </c>
    </row>
    <row r="121" spans="1:28" s="15" customFormat="1" x14ac:dyDescent="0.25">
      <c r="A121" s="7">
        <v>109</v>
      </c>
      <c r="B121" s="10" t="s">
        <v>634</v>
      </c>
      <c r="C121" s="14" t="s">
        <v>5</v>
      </c>
      <c r="D121" s="231"/>
      <c r="E121" s="268"/>
      <c r="F121" s="215" t="str">
        <f t="shared" si="2"/>
        <v>N/A</v>
      </c>
      <c r="G121" s="6"/>
      <c r="AA121" s="15" t="str">
        <f t="shared" si="3"/>
        <v/>
      </c>
      <c r="AB121" s="15" t="str">
        <f>IF(LEN($AA121)=0,"N",IF(LEN($AA121)&gt;1,"Error -- Availability entered in an incorrect format",IF($AA121='Control Panel'!$F$36,$AA121,IF($AA121='Control Panel'!$F$37,$AA121,IF($AA121='Control Panel'!$F$38,$AA121,IF($AA121='Control Panel'!$F$39,$AA121,IF($AA121='Control Panel'!$F$40,$AA121,IF($AA121='Control Panel'!$F$41,$AA121,"Error -- Availability entered in an incorrect format"))))))))</f>
        <v>N</v>
      </c>
    </row>
    <row r="122" spans="1:28" s="15" customFormat="1" x14ac:dyDescent="0.25">
      <c r="A122" s="7">
        <v>110</v>
      </c>
      <c r="B122" s="10" t="s">
        <v>635</v>
      </c>
      <c r="C122" s="14" t="s">
        <v>6</v>
      </c>
      <c r="D122" s="231"/>
      <c r="E122" s="268"/>
      <c r="F122" s="215" t="str">
        <f t="shared" si="2"/>
        <v>N/A</v>
      </c>
      <c r="G122" s="6"/>
      <c r="AA122" s="15" t="str">
        <f t="shared" si="3"/>
        <v/>
      </c>
      <c r="AB122" s="15" t="str">
        <f>IF(LEN($AA122)=0,"N",IF(LEN($AA122)&gt;1,"Error -- Availability entered in an incorrect format",IF($AA122='Control Panel'!$F$36,$AA122,IF($AA122='Control Panel'!$F$37,$AA122,IF($AA122='Control Panel'!$F$38,$AA122,IF($AA122='Control Panel'!$F$39,$AA122,IF($AA122='Control Panel'!$F$40,$AA122,IF($AA122='Control Panel'!$F$41,$AA122,"Error -- Availability entered in an incorrect format"))))))))</f>
        <v>N</v>
      </c>
    </row>
    <row r="123" spans="1:28" s="15" customFormat="1" ht="30" x14ac:dyDescent="0.25">
      <c r="A123" s="7">
        <v>111</v>
      </c>
      <c r="B123" s="10" t="s">
        <v>636</v>
      </c>
      <c r="C123" s="14" t="s">
        <v>5</v>
      </c>
      <c r="D123" s="231"/>
      <c r="E123" s="268"/>
      <c r="F123" s="215" t="str">
        <f t="shared" si="2"/>
        <v>N/A</v>
      </c>
      <c r="G123" s="6"/>
      <c r="AA123" s="15" t="str">
        <f t="shared" si="3"/>
        <v/>
      </c>
      <c r="AB123" s="15" t="str">
        <f>IF(LEN($AA123)=0,"N",IF(LEN($AA123)&gt;1,"Error -- Availability entered in an incorrect format",IF($AA123='Control Panel'!$F$36,$AA123,IF($AA123='Control Panel'!$F$37,$AA123,IF($AA123='Control Panel'!$F$38,$AA123,IF($AA123='Control Panel'!$F$39,$AA123,IF($AA123='Control Panel'!$F$40,$AA123,IF($AA123='Control Panel'!$F$41,$AA123,"Error -- Availability entered in an incorrect format"))))))))</f>
        <v>N</v>
      </c>
    </row>
    <row r="124" spans="1:28" s="15" customFormat="1" ht="60" x14ac:dyDescent="0.25">
      <c r="A124" s="7">
        <v>112</v>
      </c>
      <c r="B124" s="10" t="s">
        <v>637</v>
      </c>
      <c r="C124" s="14" t="s">
        <v>5</v>
      </c>
      <c r="D124" s="231"/>
      <c r="E124" s="268"/>
      <c r="F124" s="215" t="str">
        <f t="shared" si="2"/>
        <v>N/A</v>
      </c>
      <c r="G124" s="6"/>
      <c r="AA124" s="15" t="str">
        <f t="shared" si="3"/>
        <v/>
      </c>
      <c r="AB124" s="15" t="str">
        <f>IF(LEN($AA124)=0,"N",IF(LEN($AA124)&gt;1,"Error -- Availability entered in an incorrect format",IF($AA124='Control Panel'!$F$36,$AA124,IF($AA124='Control Panel'!$F$37,$AA124,IF($AA124='Control Panel'!$F$38,$AA124,IF($AA124='Control Panel'!$F$39,$AA124,IF($AA124='Control Panel'!$F$40,$AA124,IF($AA124='Control Panel'!$F$41,$AA124,"Error -- Availability entered in an incorrect format"))))))))</f>
        <v>N</v>
      </c>
    </row>
    <row r="125" spans="1:28" s="15" customFormat="1" ht="30" x14ac:dyDescent="0.25">
      <c r="A125" s="7">
        <v>113</v>
      </c>
      <c r="B125" s="10" t="s">
        <v>638</v>
      </c>
      <c r="C125" s="14" t="s">
        <v>6</v>
      </c>
      <c r="D125" s="231"/>
      <c r="E125" s="268"/>
      <c r="F125" s="215" t="str">
        <f t="shared" si="2"/>
        <v>N/A</v>
      </c>
      <c r="G125" s="6"/>
      <c r="AA125" s="15" t="str">
        <f t="shared" si="3"/>
        <v/>
      </c>
      <c r="AB125" s="15" t="str">
        <f>IF(LEN($AA125)=0,"N",IF(LEN($AA125)&gt;1,"Error -- Availability entered in an incorrect format",IF($AA125='Control Panel'!$F$36,$AA125,IF($AA125='Control Panel'!$F$37,$AA125,IF($AA125='Control Panel'!$F$38,$AA125,IF($AA125='Control Panel'!$F$39,$AA125,IF($AA125='Control Panel'!$F$40,$AA125,IF($AA125='Control Panel'!$F$41,$AA125,"Error -- Availability entered in an incorrect format"))))))))</f>
        <v>N</v>
      </c>
    </row>
    <row r="126" spans="1:28" s="15" customFormat="1" ht="30" x14ac:dyDescent="0.25">
      <c r="A126" s="7">
        <v>114</v>
      </c>
      <c r="B126" s="10" t="s">
        <v>639</v>
      </c>
      <c r="C126" s="14" t="s">
        <v>5</v>
      </c>
      <c r="D126" s="231"/>
      <c r="E126" s="268"/>
      <c r="F126" s="215" t="str">
        <f t="shared" si="2"/>
        <v>N/A</v>
      </c>
      <c r="G126" s="6"/>
      <c r="AA126" s="15" t="str">
        <f t="shared" si="3"/>
        <v/>
      </c>
      <c r="AB126" s="15" t="str">
        <f>IF(LEN($AA126)=0,"N",IF(LEN($AA126)&gt;1,"Error -- Availability entered in an incorrect format",IF($AA126='Control Panel'!$F$36,$AA126,IF($AA126='Control Panel'!$F$37,$AA126,IF($AA126='Control Panel'!$F$38,$AA126,IF($AA126='Control Panel'!$F$39,$AA126,IF($AA126='Control Panel'!$F$40,$AA126,IF($AA126='Control Panel'!$F$41,$AA126,"Error -- Availability entered in an incorrect format"))))))))</f>
        <v>N</v>
      </c>
    </row>
    <row r="127" spans="1:28" s="15" customFormat="1" ht="45" x14ac:dyDescent="0.25">
      <c r="A127" s="7">
        <v>115</v>
      </c>
      <c r="B127" s="10" t="s">
        <v>640</v>
      </c>
      <c r="C127" s="14" t="s">
        <v>6</v>
      </c>
      <c r="D127" s="231"/>
      <c r="E127" s="268"/>
      <c r="F127" s="215" t="str">
        <f t="shared" si="2"/>
        <v>N/A</v>
      </c>
      <c r="G127" s="6"/>
      <c r="AA127" s="15" t="str">
        <f t="shared" si="3"/>
        <v/>
      </c>
      <c r="AB127" s="15" t="str">
        <f>IF(LEN($AA127)=0,"N",IF(LEN($AA127)&gt;1,"Error -- Availability entered in an incorrect format",IF($AA127='Control Panel'!$F$36,$AA127,IF($AA127='Control Panel'!$F$37,$AA127,IF($AA127='Control Panel'!$F$38,$AA127,IF($AA127='Control Panel'!$F$39,$AA127,IF($AA127='Control Panel'!$F$40,$AA127,IF($AA127='Control Panel'!$F$41,$AA127,"Error -- Availability entered in an incorrect format"))))))))</f>
        <v>N</v>
      </c>
    </row>
    <row r="128" spans="1:28" s="15" customFormat="1" ht="30" x14ac:dyDescent="0.25">
      <c r="A128" s="7">
        <v>116</v>
      </c>
      <c r="B128" s="10" t="s">
        <v>641</v>
      </c>
      <c r="C128" s="14" t="s">
        <v>6</v>
      </c>
      <c r="D128" s="231"/>
      <c r="E128" s="268"/>
      <c r="F128" s="215" t="str">
        <f t="shared" si="2"/>
        <v>N/A</v>
      </c>
      <c r="G128" s="6"/>
      <c r="AA128" s="15" t="str">
        <f t="shared" si="3"/>
        <v/>
      </c>
      <c r="AB128" s="15" t="str">
        <f>IF(LEN($AA128)=0,"N",IF(LEN($AA128)&gt;1,"Error -- Availability entered in an incorrect format",IF($AA128='Control Panel'!$F$36,$AA128,IF($AA128='Control Panel'!$F$37,$AA128,IF($AA128='Control Panel'!$F$38,$AA128,IF($AA128='Control Panel'!$F$39,$AA128,IF($AA128='Control Panel'!$F$40,$AA128,IF($AA128='Control Panel'!$F$41,$AA128,"Error -- Availability entered in an incorrect format"))))))))</f>
        <v>N</v>
      </c>
    </row>
    <row r="129" spans="1:28" s="15" customFormat="1" ht="30" x14ac:dyDescent="0.25">
      <c r="A129" s="7">
        <v>117</v>
      </c>
      <c r="B129" s="10" t="s">
        <v>642</v>
      </c>
      <c r="C129" s="14" t="s">
        <v>5</v>
      </c>
      <c r="D129" s="231"/>
      <c r="E129" s="268"/>
      <c r="F129" s="215" t="str">
        <f t="shared" si="2"/>
        <v>N/A</v>
      </c>
      <c r="G129" s="6"/>
      <c r="AA129" s="15" t="str">
        <f t="shared" si="3"/>
        <v/>
      </c>
      <c r="AB129" s="15" t="str">
        <f>IF(LEN($AA129)=0,"N",IF(LEN($AA129)&gt;1,"Error -- Availability entered in an incorrect format",IF($AA129='Control Panel'!$F$36,$AA129,IF($AA129='Control Panel'!$F$37,$AA129,IF($AA129='Control Panel'!$F$38,$AA129,IF($AA129='Control Panel'!$F$39,$AA129,IF($AA129='Control Panel'!$F$40,$AA129,IF($AA129='Control Panel'!$F$41,$AA129,"Error -- Availability entered in an incorrect format"))))))))</f>
        <v>N</v>
      </c>
    </row>
    <row r="130" spans="1:28" s="15" customFormat="1" x14ac:dyDescent="0.25">
      <c r="A130" s="7">
        <v>118</v>
      </c>
      <c r="B130" s="10" t="s">
        <v>116</v>
      </c>
      <c r="C130" s="14"/>
      <c r="D130" s="231"/>
      <c r="E130" s="268"/>
      <c r="F130" s="215" t="str">
        <f t="shared" si="2"/>
        <v>N/A</v>
      </c>
      <c r="G130" s="6"/>
      <c r="AA130" s="15" t="str">
        <f t="shared" si="3"/>
        <v/>
      </c>
      <c r="AB130" s="15" t="str">
        <f>IF(LEN($AA130)=0,"N",IF(LEN($AA130)&gt;1,"Error -- Availability entered in an incorrect format",IF($AA130='Control Panel'!$F$36,$AA130,IF($AA130='Control Panel'!$F$37,$AA130,IF($AA130='Control Panel'!$F$38,$AA130,IF($AA130='Control Panel'!$F$39,$AA130,IF($AA130='Control Panel'!$F$40,$AA130,IF($AA130='Control Panel'!$F$41,$AA130,"Error -- Availability entered in an incorrect format"))))))))</f>
        <v>N</v>
      </c>
    </row>
    <row r="131" spans="1:28" s="15" customFormat="1" x14ac:dyDescent="0.25">
      <c r="A131" s="7">
        <v>119</v>
      </c>
      <c r="B131" s="10" t="s">
        <v>643</v>
      </c>
      <c r="C131" s="14" t="s">
        <v>5</v>
      </c>
      <c r="D131" s="231"/>
      <c r="E131" s="268"/>
      <c r="F131" s="215" t="str">
        <f t="shared" si="2"/>
        <v>N/A</v>
      </c>
      <c r="G131" s="6"/>
      <c r="AA131" s="15" t="str">
        <f t="shared" si="3"/>
        <v/>
      </c>
      <c r="AB131" s="15" t="str">
        <f>IF(LEN($AA131)=0,"N",IF(LEN($AA131)&gt;1,"Error -- Availability entered in an incorrect format",IF($AA131='Control Panel'!$F$36,$AA131,IF($AA131='Control Panel'!$F$37,$AA131,IF($AA131='Control Panel'!$F$38,$AA131,IF($AA131='Control Panel'!$F$39,$AA131,IF($AA131='Control Panel'!$F$40,$AA131,IF($AA131='Control Panel'!$F$41,$AA131,"Error -- Availability entered in an incorrect format"))))))))</f>
        <v>N</v>
      </c>
    </row>
    <row r="132" spans="1:28" s="15" customFormat="1" x14ac:dyDescent="0.25">
      <c r="A132" s="7">
        <v>120</v>
      </c>
      <c r="B132" s="10" t="s">
        <v>644</v>
      </c>
      <c r="C132" s="14" t="s">
        <v>6</v>
      </c>
      <c r="D132" s="231"/>
      <c r="E132" s="268"/>
      <c r="F132" s="215" t="str">
        <f t="shared" si="2"/>
        <v>N/A</v>
      </c>
      <c r="G132" s="6"/>
      <c r="AA132" s="15" t="str">
        <f t="shared" si="3"/>
        <v/>
      </c>
      <c r="AB132" s="15" t="str">
        <f>IF(LEN($AA132)=0,"N",IF(LEN($AA132)&gt;1,"Error -- Availability entered in an incorrect format",IF($AA132='Control Panel'!$F$36,$AA132,IF($AA132='Control Panel'!$F$37,$AA132,IF($AA132='Control Panel'!$F$38,$AA132,IF($AA132='Control Panel'!$F$39,$AA132,IF($AA132='Control Panel'!$F$40,$AA132,IF($AA132='Control Panel'!$F$41,$AA132,"Error -- Availability entered in an incorrect format"))))))))</f>
        <v>N</v>
      </c>
    </row>
    <row r="133" spans="1:28" s="15" customFormat="1" ht="30" x14ac:dyDescent="0.25">
      <c r="A133" s="7">
        <v>121</v>
      </c>
      <c r="B133" s="10" t="s">
        <v>645</v>
      </c>
      <c r="C133" s="14" t="s">
        <v>6</v>
      </c>
      <c r="D133" s="231"/>
      <c r="E133" s="268"/>
      <c r="F133" s="215" t="str">
        <f t="shared" si="2"/>
        <v>N/A</v>
      </c>
      <c r="G133" s="6"/>
      <c r="AA133" s="15" t="str">
        <f t="shared" si="3"/>
        <v/>
      </c>
      <c r="AB133" s="15" t="str">
        <f>IF(LEN($AA133)=0,"N",IF(LEN($AA133)&gt;1,"Error -- Availability entered in an incorrect format",IF($AA133='Control Panel'!$F$36,$AA133,IF($AA133='Control Panel'!$F$37,$AA133,IF($AA133='Control Panel'!$F$38,$AA133,IF($AA133='Control Panel'!$F$39,$AA133,IF($AA133='Control Panel'!$F$40,$AA133,IF($AA133='Control Panel'!$F$41,$AA133,"Error -- Availability entered in an incorrect format"))))))))</f>
        <v>N</v>
      </c>
    </row>
    <row r="134" spans="1:28" s="15" customFormat="1" ht="30" x14ac:dyDescent="0.25">
      <c r="A134" s="7">
        <v>122</v>
      </c>
      <c r="B134" s="10" t="s">
        <v>646</v>
      </c>
      <c r="C134" s="14" t="s">
        <v>5</v>
      </c>
      <c r="D134" s="231"/>
      <c r="E134" s="268"/>
      <c r="F134" s="215" t="str">
        <f t="shared" si="2"/>
        <v>N/A</v>
      </c>
      <c r="G134" s="6"/>
      <c r="AA134" s="15" t="str">
        <f t="shared" si="3"/>
        <v/>
      </c>
      <c r="AB134" s="15" t="str">
        <f>IF(LEN($AA134)=0,"N",IF(LEN($AA134)&gt;1,"Error -- Availability entered in an incorrect format",IF($AA134='Control Panel'!$F$36,$AA134,IF($AA134='Control Panel'!$F$37,$AA134,IF($AA134='Control Panel'!$F$38,$AA134,IF($AA134='Control Panel'!$F$39,$AA134,IF($AA134='Control Panel'!$F$40,$AA134,IF($AA134='Control Panel'!$F$41,$AA134,"Error -- Availability entered in an incorrect format"))))))))</f>
        <v>N</v>
      </c>
    </row>
    <row r="135" spans="1:28" s="15" customFormat="1" ht="30" x14ac:dyDescent="0.25">
      <c r="A135" s="7">
        <v>123</v>
      </c>
      <c r="B135" s="10" t="s">
        <v>647</v>
      </c>
      <c r="C135" s="14" t="s">
        <v>5</v>
      </c>
      <c r="D135" s="231"/>
      <c r="E135" s="268"/>
      <c r="F135" s="215" t="str">
        <f t="shared" si="2"/>
        <v>N/A</v>
      </c>
      <c r="G135" s="6"/>
      <c r="AA135" s="15" t="str">
        <f t="shared" si="3"/>
        <v/>
      </c>
      <c r="AB135" s="15" t="str">
        <f>IF(LEN($AA135)=0,"N",IF(LEN($AA135)&gt;1,"Error -- Availability entered in an incorrect format",IF($AA135='Control Panel'!$F$36,$AA135,IF($AA135='Control Panel'!$F$37,$AA135,IF($AA135='Control Panel'!$F$38,$AA135,IF($AA135='Control Panel'!$F$39,$AA135,IF($AA135='Control Panel'!$F$40,$AA135,IF($AA135='Control Panel'!$F$41,$AA135,"Error -- Availability entered in an incorrect format"))))))))</f>
        <v>N</v>
      </c>
    </row>
    <row r="136" spans="1:28" s="15" customFormat="1" ht="30" x14ac:dyDescent="0.25">
      <c r="A136" s="7">
        <v>124</v>
      </c>
      <c r="B136" s="10" t="s">
        <v>648</v>
      </c>
      <c r="C136" s="14" t="s">
        <v>5</v>
      </c>
      <c r="D136" s="231"/>
      <c r="E136" s="268"/>
      <c r="F136" s="215" t="str">
        <f t="shared" si="2"/>
        <v>N/A</v>
      </c>
      <c r="G136" s="6"/>
      <c r="AA136" s="15" t="str">
        <f t="shared" si="3"/>
        <v/>
      </c>
      <c r="AB136" s="15" t="str">
        <f>IF(LEN($AA136)=0,"N",IF(LEN($AA136)&gt;1,"Error -- Availability entered in an incorrect format",IF($AA136='Control Panel'!$F$36,$AA136,IF($AA136='Control Panel'!$F$37,$AA136,IF($AA136='Control Panel'!$F$38,$AA136,IF($AA136='Control Panel'!$F$39,$AA136,IF($AA136='Control Panel'!$F$40,$AA136,IF($AA136='Control Panel'!$F$41,$AA136,"Error -- Availability entered in an incorrect format"))))))))</f>
        <v>N</v>
      </c>
    </row>
    <row r="137" spans="1:28" s="15" customFormat="1" x14ac:dyDescent="0.25">
      <c r="A137" s="7">
        <v>125</v>
      </c>
      <c r="B137" s="10" t="s">
        <v>649</v>
      </c>
      <c r="C137" s="14" t="s">
        <v>5</v>
      </c>
      <c r="D137" s="231"/>
      <c r="E137" s="268"/>
      <c r="F137" s="215" t="str">
        <f t="shared" si="2"/>
        <v>N/A</v>
      </c>
      <c r="G137" s="6"/>
      <c r="AA137" s="15" t="str">
        <f t="shared" si="3"/>
        <v/>
      </c>
      <c r="AB137" s="15" t="str">
        <f>IF(LEN($AA137)=0,"N",IF(LEN($AA137)&gt;1,"Error -- Availability entered in an incorrect format",IF($AA137='Control Panel'!$F$36,$AA137,IF($AA137='Control Panel'!$F$37,$AA137,IF($AA137='Control Panel'!$F$38,$AA137,IF($AA137='Control Panel'!$F$39,$AA137,IF($AA137='Control Panel'!$F$40,$AA137,IF($AA137='Control Panel'!$F$41,$AA137,"Error -- Availability entered in an incorrect format"))))))))</f>
        <v>N</v>
      </c>
    </row>
    <row r="138" spans="1:28" s="15" customFormat="1" x14ac:dyDescent="0.25">
      <c r="A138" s="7">
        <v>126</v>
      </c>
      <c r="B138" s="10" t="s">
        <v>650</v>
      </c>
      <c r="C138" s="14" t="s">
        <v>5</v>
      </c>
      <c r="D138" s="231"/>
      <c r="E138" s="268"/>
      <c r="F138" s="215" t="str">
        <f t="shared" si="2"/>
        <v>N/A</v>
      </c>
      <c r="G138" s="6"/>
      <c r="AA138" s="15" t="str">
        <f t="shared" si="3"/>
        <v/>
      </c>
      <c r="AB138" s="15" t="str">
        <f>IF(LEN($AA138)=0,"N",IF(LEN($AA138)&gt;1,"Error -- Availability entered in an incorrect format",IF($AA138='Control Panel'!$F$36,$AA138,IF($AA138='Control Panel'!$F$37,$AA138,IF($AA138='Control Panel'!$F$38,$AA138,IF($AA138='Control Panel'!$F$39,$AA138,IF($AA138='Control Panel'!$F$40,$AA138,IF($AA138='Control Panel'!$F$41,$AA138,"Error -- Availability entered in an incorrect format"))))))))</f>
        <v>N</v>
      </c>
    </row>
    <row r="139" spans="1:28" s="15" customFormat="1" x14ac:dyDescent="0.25">
      <c r="A139" s="7">
        <v>127</v>
      </c>
      <c r="B139" s="10" t="s">
        <v>651</v>
      </c>
      <c r="C139" s="14" t="s">
        <v>5</v>
      </c>
      <c r="D139" s="231"/>
      <c r="E139" s="268"/>
      <c r="F139" s="215" t="str">
        <f t="shared" si="2"/>
        <v>N/A</v>
      </c>
      <c r="G139" s="6"/>
      <c r="AA139" s="15" t="str">
        <f t="shared" si="3"/>
        <v/>
      </c>
      <c r="AB139" s="15" t="str">
        <f>IF(LEN($AA139)=0,"N",IF(LEN($AA139)&gt;1,"Error -- Availability entered in an incorrect format",IF($AA139='Control Panel'!$F$36,$AA139,IF($AA139='Control Panel'!$F$37,$AA139,IF($AA139='Control Panel'!$F$38,$AA139,IF($AA139='Control Panel'!$F$39,$AA139,IF($AA139='Control Panel'!$F$40,$AA139,IF($AA139='Control Panel'!$F$41,$AA139,"Error -- Availability entered in an incorrect format"))))))))</f>
        <v>N</v>
      </c>
    </row>
    <row r="140" spans="1:28" s="15" customFormat="1" x14ac:dyDescent="0.25">
      <c r="A140" s="7">
        <v>128</v>
      </c>
      <c r="B140" s="10" t="s">
        <v>652</v>
      </c>
      <c r="C140" s="14" t="s">
        <v>5</v>
      </c>
      <c r="D140" s="231"/>
      <c r="E140" s="268"/>
      <c r="F140" s="215" t="str">
        <f t="shared" si="2"/>
        <v>N/A</v>
      </c>
      <c r="G140" s="6"/>
      <c r="AA140" s="15" t="str">
        <f t="shared" si="3"/>
        <v/>
      </c>
      <c r="AB140" s="15" t="str">
        <f>IF(LEN($AA140)=0,"N",IF(LEN($AA140)&gt;1,"Error -- Availability entered in an incorrect format",IF($AA140='Control Panel'!$F$36,$AA140,IF($AA140='Control Panel'!$F$37,$AA140,IF($AA140='Control Panel'!$F$38,$AA140,IF($AA140='Control Panel'!$F$39,$AA140,IF($AA140='Control Panel'!$F$40,$AA140,IF($AA140='Control Panel'!$F$41,$AA140,"Error -- Availability entered in an incorrect format"))))))))</f>
        <v>N</v>
      </c>
    </row>
    <row r="141" spans="1:28" s="15" customFormat="1" ht="30" x14ac:dyDescent="0.25">
      <c r="A141" s="7">
        <v>129</v>
      </c>
      <c r="B141" s="10" t="s">
        <v>653</v>
      </c>
      <c r="C141" s="14" t="s">
        <v>5</v>
      </c>
      <c r="D141" s="231"/>
      <c r="E141" s="268"/>
      <c r="F141" s="215" t="str">
        <f t="shared" si="2"/>
        <v>N/A</v>
      </c>
      <c r="G141" s="6"/>
      <c r="AA141" s="15" t="str">
        <f t="shared" si="3"/>
        <v/>
      </c>
      <c r="AB141" s="15" t="str">
        <f>IF(LEN($AA141)=0,"N",IF(LEN($AA141)&gt;1,"Error -- Availability entered in an incorrect format",IF($AA141='Control Panel'!$F$36,$AA141,IF($AA141='Control Panel'!$F$37,$AA141,IF($AA141='Control Panel'!$F$38,$AA141,IF($AA141='Control Panel'!$F$39,$AA141,IF($AA141='Control Panel'!$F$40,$AA141,IF($AA141='Control Panel'!$F$41,$AA141,"Error -- Availability entered in an incorrect format"))))))))</f>
        <v>N</v>
      </c>
    </row>
    <row r="142" spans="1:28" s="15" customFormat="1" x14ac:dyDescent="0.25">
      <c r="A142" s="7">
        <v>130</v>
      </c>
      <c r="B142" s="10" t="s">
        <v>654</v>
      </c>
      <c r="C142" s="14" t="s">
        <v>5</v>
      </c>
      <c r="D142" s="231"/>
      <c r="E142" s="268"/>
      <c r="F142" s="215" t="str">
        <f t="shared" ref="F142" si="4">IF($D$10=$A$9,"N/A",$D$10)</f>
        <v>N/A</v>
      </c>
      <c r="G142" s="6"/>
      <c r="AA142" s="15" t="str">
        <f t="shared" ref="AA142" si="5">TRIM($D142)</f>
        <v/>
      </c>
      <c r="AB142" s="15" t="str">
        <f>IF(LEN($AA142)=0,"N",IF(LEN($AA142)&gt;1,"Error -- Availability entered in an incorrect format",IF($AA142='Control Panel'!$F$36,$AA142,IF($AA142='Control Panel'!$F$37,$AA142,IF($AA142='Control Panel'!$F$38,$AA142,IF($AA142='Control Panel'!$F$39,$AA142,IF($AA142='Control Panel'!$F$40,$AA142,IF($AA142='Control Panel'!$F$41,$AA142,"Error -- Availability entered in an incorrect format"))))))))</f>
        <v>N</v>
      </c>
    </row>
  </sheetData>
  <sheetProtection password="E125" sheet="1" objects="1" scenarios="1" formatCells="0" formatRows="0"/>
  <protectedRanges>
    <protectedRange sqref="D1:G1048576" name="Range1"/>
  </protectedRanges>
  <mergeCells count="12">
    <mergeCell ref="A1:G1"/>
    <mergeCell ref="B2:G2"/>
    <mergeCell ref="B3:G3"/>
    <mergeCell ref="B4:G4"/>
    <mergeCell ref="B5:G5"/>
    <mergeCell ref="A11:G11"/>
    <mergeCell ref="A10:C10"/>
    <mergeCell ref="D10:G10"/>
    <mergeCell ref="B6:G6"/>
    <mergeCell ref="B7:G7"/>
    <mergeCell ref="B8:G8"/>
    <mergeCell ref="A9:G9"/>
  </mergeCells>
  <conditionalFormatting sqref="A13:A142 C13:E142 G13:G142">
    <cfRule type="expression" dxfId="164" priority="5">
      <formula>$C13=""</formula>
    </cfRule>
  </conditionalFormatting>
  <conditionalFormatting sqref="B13:B142">
    <cfRule type="expression" dxfId="163" priority="4">
      <formula>$C13=""</formula>
    </cfRule>
  </conditionalFormatting>
  <conditionalFormatting sqref="F13:F142">
    <cfRule type="expression" dxfId="162" priority="3">
      <formula>$C13=""</formula>
    </cfRule>
  </conditionalFormatting>
  <conditionalFormatting sqref="A1:G1">
    <cfRule type="cellIs" dxfId="161" priority="1" operator="equal">
      <formula>"Replace this text with vendor name in the first module."</formula>
    </cfRule>
  </conditionalFormatting>
  <dataValidations count="1">
    <dataValidation type="decimal" allowBlank="1" showInputMessage="1" showErrorMessage="1" errorTitle="Invalid Response" error="Please enter number only and inlcude text in comments column." promptTitle="Cost" prompt="Please enter any related cost for specification compliance." sqref="E13:E142">
      <formula1>0</formula1>
      <formula2>1000000</formula2>
    </dataValidation>
  </dataValidations>
  <printOptions horizontalCentered="1"/>
  <pageMargins left="0.25" right="0.25" top="0.75" bottom="0.75" header="0.3" footer="0.3"/>
  <pageSetup scale="76" fitToHeight="0" orientation="landscape" r:id="rId1"/>
  <headerFooter>
    <oddHeader>&amp;C&amp;"Calibri,Bold"&amp;12City of Bend, OR - ERP System Solution Project RFP #IT14AA
&amp;"Calibri,Italic"&amp;A</oddHeader>
    <oddFooter>&amp;L&amp;"-,Bold"&amp;10&amp;U&amp;K01+019Priority&amp;"-,Regular"&amp;U
H - High | M - Medium | L - Low&amp;C&amp;10&amp;K01+019&amp;P of &amp;N&amp;R&amp;"-,Bold"&amp;10&amp;U&amp;K01+019Availability&amp;"-,Regular"&amp;U
Y - Yes | R - Reporting Tool | T - Third Party
M - Modification | F - Future | N - Not Available</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2" r:id="rId4" name="Button 2">
              <controlPr defaultSize="0" print="0" autoFill="0" autoPict="0" macro="[0]!FormatSpecs">
                <anchor moveWithCells="1" sizeWithCells="1">
                  <from>
                    <xdr:col>5</xdr:col>
                    <xdr:colOff>1600200</xdr:colOff>
                    <xdr:row>8</xdr:row>
                    <xdr:rowOff>133350</xdr:rowOff>
                  </from>
                  <to>
                    <xdr:col>5</xdr:col>
                    <xdr:colOff>1600200</xdr:colOff>
                    <xdr:row>14</xdr:row>
                    <xdr:rowOff>200025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00000000-0000-0000-0000-000000000000}">
            <xm:f>D10='Control Panel'!$I$25</xm:f>
            <x14:dxf>
              <font>
                <color rgb="FFFFFF00"/>
              </font>
              <fill>
                <patternFill>
                  <fgColor indexed="64"/>
                  <bgColor rgb="FFBF311A"/>
                </patternFill>
              </fill>
            </x14:dxf>
          </x14:cfRule>
          <xm:sqref>D10:G10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errorTitle="Invalid Response" error="Please enter appropriate availability response." promptTitle="Please enter availability:" prompt="_x000a_  Y - Yes_x000a_  R - Reporting_x000a_  T - Third Party_x000a_  M - Modification_x000a_  F - Future_x000a_  N - Not Available_x000a__x000a__x000a_*Paste values permitted.">
          <x14:formula1>
            <xm:f>'Control Panel'!$F$36:$F$41</xm:f>
          </x14:formula1>
          <xm:sqref>D13:D142</xm:sqref>
        </x14:dataValidation>
      </x14:dataValidation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pageSetUpPr fitToPage="1"/>
  </sheetPr>
  <dimension ref="A1:AI12"/>
  <sheetViews>
    <sheetView showGridLines="0" showRowColHeaders="0" workbookViewId="0">
      <pane ySplit="12" topLeftCell="A13" activePane="bottomLeft" state="frozen"/>
      <selection activeCell="Y4" sqref="Y4"/>
      <selection pane="bottomLeft" activeCell="D10" sqref="D10:G10"/>
    </sheetView>
  </sheetViews>
  <sheetFormatPr defaultColWidth="0" defaultRowHeight="15" x14ac:dyDescent="0.25"/>
  <cols>
    <col min="1" max="1" width="8.7109375" style="218" customWidth="1"/>
    <col min="2" max="2" width="65.7109375" style="219" customWidth="1"/>
    <col min="3" max="3" width="12.7109375" style="220" customWidth="1"/>
    <col min="4" max="4" width="12.7109375" style="221" customWidth="1"/>
    <col min="5" max="5" width="12.7109375" style="220" customWidth="1"/>
    <col min="6" max="6" width="27.7109375" style="222" customWidth="1"/>
    <col min="7" max="7" width="35.7109375" style="219" customWidth="1"/>
    <col min="8" max="8" width="9.140625" style="2" customWidth="1"/>
    <col min="9" max="34" width="9.140625" style="2" hidden="1" customWidth="1"/>
    <col min="35" max="35" width="4.140625" style="2" hidden="1" customWidth="1"/>
    <col min="36" max="16384" width="9.140625" style="2" hidden="1"/>
  </cols>
  <sheetData>
    <row r="1" spans="1:35" ht="15" customHeight="1" x14ac:dyDescent="0.25">
      <c r="A1" s="548" t="str">
        <f>'Accounts Payable'!A1</f>
        <v>Replace this text with vendor name in the first module.</v>
      </c>
      <c r="B1" s="548"/>
      <c r="C1" s="548"/>
      <c r="D1" s="548"/>
      <c r="E1" s="548"/>
      <c r="F1" s="548"/>
      <c r="G1" s="548"/>
    </row>
    <row r="2" spans="1:35" x14ac:dyDescent="0.25">
      <c r="A2" s="210" t="s">
        <v>8</v>
      </c>
      <c r="B2" s="538" t="s">
        <v>193</v>
      </c>
      <c r="C2" s="538"/>
      <c r="D2" s="538"/>
      <c r="E2" s="538"/>
      <c r="F2" s="538"/>
      <c r="G2" s="538"/>
      <c r="AB2" s="2" t="s">
        <v>219</v>
      </c>
      <c r="AC2" s="2" t="e">
        <f>SUBTOTAL(3,#REF!)</f>
        <v>#REF!</v>
      </c>
    </row>
    <row r="3" spans="1:35" ht="45" customHeight="1" x14ac:dyDescent="0.25">
      <c r="A3" s="232" t="str">
        <f>'Control Panel'!F36</f>
        <v>Y</v>
      </c>
      <c r="B3" s="543" t="str">
        <f>'Control Panel'!H36</f>
        <v>Functionality is provided out of the box through the completion of a task associated with a routine configurable area that includes, but is not limited to, user-defined fields, delivered or configurable workflows, alerts or notifications, standard import/export, table driven setups and standard reports with no changes.  These configuration areas will not be affected by a future upgrade.  The proposed services include implementation and training on this functionality, unless specifically excluded in the Statement of Work, as part of the deployment of the solution.</v>
      </c>
      <c r="C3" s="543"/>
      <c r="D3" s="543"/>
      <c r="E3" s="543"/>
      <c r="F3" s="543"/>
      <c r="G3" s="543"/>
    </row>
    <row r="4" spans="1:35" x14ac:dyDescent="0.25">
      <c r="A4" s="233" t="str">
        <f>'Control Panel'!F37</f>
        <v>R</v>
      </c>
      <c r="B4" s="544" t="str">
        <f>'Control Panel'!H37</f>
        <v>Functionality is provided through reports generated using proposed Reporting Tools.</v>
      </c>
      <c r="C4" s="544"/>
      <c r="D4" s="544"/>
      <c r="E4" s="544"/>
      <c r="F4" s="544"/>
      <c r="G4" s="544"/>
    </row>
    <row r="5" spans="1:35" ht="30" customHeight="1" x14ac:dyDescent="0.25">
      <c r="A5" s="232" t="str">
        <f>'Control Panel'!F38</f>
        <v>T</v>
      </c>
      <c r="B5" s="543" t="str">
        <f>'Control Panel'!H38</f>
        <v>Functionality is provided by proposed third party functionality (i.e., third party is defined as a separate software vendor from the primary software vendor).  The pricing of all third party products that provide this functionality MUST be included in the cost proposal.</v>
      </c>
      <c r="C5" s="543"/>
      <c r="D5" s="543"/>
      <c r="E5" s="543"/>
      <c r="F5" s="543"/>
      <c r="G5" s="543"/>
    </row>
    <row r="6" spans="1:35" x14ac:dyDescent="0.25">
      <c r="A6" s="233" t="str">
        <f>'Control Panel'!F39</f>
        <v>M</v>
      </c>
      <c r="B6" s="544" t="str">
        <f>'Control Panel'!H39</f>
        <v>Functionality is provided through customization to the application, including creation of a new workflow or development of a custom interface, that may have an impact on future upgradability.</v>
      </c>
      <c r="C6" s="544"/>
      <c r="D6" s="544"/>
      <c r="E6" s="544"/>
      <c r="F6" s="544"/>
      <c r="G6" s="544"/>
    </row>
    <row r="7" spans="1:35" ht="16.5" customHeight="1" x14ac:dyDescent="0.25">
      <c r="A7" s="232" t="str">
        <f>'Control Panel'!F40</f>
        <v>F</v>
      </c>
      <c r="B7" s="543" t="str">
        <f>'Control Panel'!H40</f>
        <v>Functionality is provided through a future general availability (GA) release that is scheduled to occur within 1 year of the proposal response.</v>
      </c>
      <c r="C7" s="543"/>
      <c r="D7" s="543"/>
      <c r="E7" s="543"/>
      <c r="F7" s="543"/>
      <c r="G7" s="543"/>
    </row>
    <row r="8" spans="1:35" x14ac:dyDescent="0.25">
      <c r="A8" s="233" t="str">
        <f>'Control Panel'!F41</f>
        <v>N</v>
      </c>
      <c r="B8" s="544" t="str">
        <f>'Control Panel'!H41</f>
        <v>Functionality is not provided.</v>
      </c>
      <c r="C8" s="544"/>
      <c r="D8" s="544"/>
      <c r="E8" s="544"/>
      <c r="F8" s="544"/>
      <c r="G8" s="544"/>
    </row>
    <row r="9" spans="1:35" x14ac:dyDescent="0.25">
      <c r="A9" s="545" t="str">
        <f>'Control Panel'!I25</f>
        <v>Replace this text with the primary product name(s) which satisfy requirements.</v>
      </c>
      <c r="B9" s="546"/>
      <c r="C9" s="546"/>
      <c r="D9" s="546"/>
      <c r="E9" s="546"/>
      <c r="F9" s="546"/>
      <c r="G9" s="547"/>
    </row>
    <row r="10" spans="1:35" ht="15" customHeight="1" x14ac:dyDescent="0.25">
      <c r="A10" s="541" t="str">
        <f>'Control Panel'!F94&amp;" - "&amp;'Control Panel'!E94</f>
        <v>4.49 - Module 48</v>
      </c>
      <c r="B10" s="541"/>
      <c r="C10" s="541"/>
      <c r="D10" s="542" t="str">
        <f>A9</f>
        <v>Replace this text with the primary product name(s) which satisfy requirements.</v>
      </c>
      <c r="E10" s="542"/>
      <c r="F10" s="542"/>
      <c r="G10" s="542"/>
    </row>
    <row r="11" spans="1:35" x14ac:dyDescent="0.25">
      <c r="A11" s="540" t="s">
        <v>72</v>
      </c>
      <c r="B11" s="540"/>
      <c r="C11" s="540"/>
      <c r="D11" s="540"/>
      <c r="E11" s="540"/>
      <c r="F11" s="540"/>
      <c r="G11" s="540"/>
      <c r="AA11" s="2" t="s">
        <v>30</v>
      </c>
      <c r="AI11" s="3"/>
    </row>
    <row r="12" spans="1:35" ht="15" customHeight="1" x14ac:dyDescent="0.25">
      <c r="A12" s="17" t="str">
        <f>'Accounts Payable'!A12</f>
        <v>Number</v>
      </c>
      <c r="B12" s="18" t="str">
        <f>'Accounts Payable'!B12</f>
        <v>Application Requirements</v>
      </c>
      <c r="C12" s="19" t="str">
        <f>'Accounts Payable'!C12</f>
        <v>Priority</v>
      </c>
      <c r="D12" s="17" t="str">
        <f>'Accounts Payable'!D12</f>
        <v>Availability</v>
      </c>
      <c r="E12" s="19" t="str">
        <f>'Accounts Payable'!E12</f>
        <v>Cost</v>
      </c>
      <c r="F12" s="18" t="str">
        <f>'Accounts Payable'!F12</f>
        <v>Required Product(s)</v>
      </c>
      <c r="G12" s="18" t="str">
        <f>'Accounts Payable'!G12</f>
        <v>Comments</v>
      </c>
      <c r="AA12" s="4" t="s">
        <v>27</v>
      </c>
      <c r="AC12" s="5">
        <f>COUNTIF(AB:AB,"Error -- Availability entered in an incorrect format")</f>
        <v>0</v>
      </c>
    </row>
  </sheetData>
  <sheetProtection password="E125" sheet="1" objects="1" scenarios="1" formatCells="0" formatRows="0"/>
  <protectedRanges>
    <protectedRange sqref="D1:G1048576" name="Range1"/>
  </protectedRanges>
  <mergeCells count="12">
    <mergeCell ref="A11:G11"/>
    <mergeCell ref="A10:C10"/>
    <mergeCell ref="D10:G10"/>
    <mergeCell ref="A1:G1"/>
    <mergeCell ref="B2:G2"/>
    <mergeCell ref="B3:G3"/>
    <mergeCell ref="B4:G4"/>
    <mergeCell ref="B5:G5"/>
    <mergeCell ref="B6:G6"/>
    <mergeCell ref="B7:G7"/>
    <mergeCell ref="B8:G8"/>
    <mergeCell ref="A9:G9"/>
  </mergeCells>
  <conditionalFormatting sqref="A1:G1">
    <cfRule type="cellIs" dxfId="5" priority="1" operator="equal">
      <formula>"Replace this text with vendor name in the first module."</formula>
    </cfRule>
  </conditionalFormatting>
  <printOptions horizontalCentered="1"/>
  <pageMargins left="0.25" right="0.25" top="0.75" bottom="0.75" header="0.3" footer="0.3"/>
  <pageSetup scale="74" fitToHeight="0" orientation="landscape" r:id="rId1"/>
  <headerFooter>
    <oddHeader xml:space="preserve">&amp;C&amp;"-,Bold"Client Name - Project Name&amp;"-,Regular"
&amp;"-,Italic"&amp;A&amp;"-,Regular"
</oddHeader>
    <oddFooter>&amp;L&amp;"-,Bold"&amp;10&amp;U&amp;K01+019Priority&amp;"-,Regular"&amp;U
H - High | M - Medium | L - Low&amp;C&amp;10&amp;K01+019&amp;P of &amp;N&amp;R&amp;"-,Bold"&amp;10&amp;U&amp;K01+019Availability&amp;"-,Regular"&amp;U
Y - Yes | R - Reporting Tool | T - Third Party
M - Modification | F - Future | N - Not Available</oddFooter>
  </headerFooter>
  <extLst>
    <ext xmlns:x14="http://schemas.microsoft.com/office/spreadsheetml/2009/9/main" uri="{78C0D931-6437-407d-A8EE-F0AAD7539E65}">
      <x14:conditionalFormattings>
        <x14:conditionalFormatting xmlns:xm="http://schemas.microsoft.com/office/excel/2006/main">
          <x14:cfRule type="expression" priority="2" id="{C84751C5-827A-44F1-AA46-D989808AD970}">
            <xm:f>D10='Control Panel'!$I$25</xm:f>
            <x14:dxf>
              <font>
                <color rgb="FFFFFF00"/>
              </font>
              <fill>
                <patternFill>
                  <bgColor rgb="FFBF311A"/>
                </patternFill>
              </fill>
            </x14:dxf>
          </x14:cfRule>
          <xm:sqref>D10:G10</xm:sqref>
        </x14:conditionalFormatting>
      </x14:conditionalFormattings>
    </ext>
  </extLs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AI12"/>
  <sheetViews>
    <sheetView showGridLines="0" showRowColHeaders="0" workbookViewId="0">
      <pane ySplit="12" topLeftCell="A13" activePane="bottomLeft" state="frozen"/>
      <selection activeCell="Y4" sqref="Y4"/>
      <selection pane="bottomLeft" activeCell="D10" sqref="D10:G10"/>
    </sheetView>
  </sheetViews>
  <sheetFormatPr defaultColWidth="0" defaultRowHeight="15" x14ac:dyDescent="0.25"/>
  <cols>
    <col min="1" max="1" width="8.7109375" style="218" customWidth="1"/>
    <col min="2" max="2" width="65.7109375" style="219" customWidth="1"/>
    <col min="3" max="3" width="12.7109375" style="220" customWidth="1"/>
    <col min="4" max="4" width="12.7109375" style="221" customWidth="1"/>
    <col min="5" max="5" width="12.7109375" style="220" customWidth="1"/>
    <col min="6" max="6" width="27.7109375" style="222" customWidth="1"/>
    <col min="7" max="7" width="35.7109375" style="219" customWidth="1"/>
    <col min="8" max="8" width="9.140625" style="2" customWidth="1"/>
    <col min="9" max="34" width="9.140625" style="2" hidden="1" customWidth="1"/>
    <col min="35" max="35" width="4.140625" style="2" hidden="1" customWidth="1"/>
    <col min="36" max="16384" width="9.140625" style="2" hidden="1"/>
  </cols>
  <sheetData>
    <row r="1" spans="1:35" ht="15" customHeight="1" x14ac:dyDescent="0.25">
      <c r="A1" s="548" t="str">
        <f>'Accounts Payable'!A1</f>
        <v>Replace this text with vendor name in the first module.</v>
      </c>
      <c r="B1" s="548"/>
      <c r="C1" s="548"/>
      <c r="D1" s="548"/>
      <c r="E1" s="548"/>
      <c r="F1" s="548"/>
      <c r="G1" s="548"/>
    </row>
    <row r="2" spans="1:35" x14ac:dyDescent="0.25">
      <c r="A2" s="210" t="s">
        <v>8</v>
      </c>
      <c r="B2" s="538" t="s">
        <v>193</v>
      </c>
      <c r="C2" s="538"/>
      <c r="D2" s="538"/>
      <c r="E2" s="538"/>
      <c r="F2" s="538"/>
      <c r="G2" s="538"/>
      <c r="AB2" s="2" t="s">
        <v>219</v>
      </c>
      <c r="AC2" s="2" t="e">
        <f>SUBTOTAL(3,#REF!)</f>
        <v>#REF!</v>
      </c>
    </row>
    <row r="3" spans="1:35" ht="45" customHeight="1" x14ac:dyDescent="0.25">
      <c r="A3" s="232" t="str">
        <f>'Control Panel'!F36</f>
        <v>Y</v>
      </c>
      <c r="B3" s="543" t="str">
        <f>'Control Panel'!H36</f>
        <v>Functionality is provided out of the box through the completion of a task associated with a routine configurable area that includes, but is not limited to, user-defined fields, delivered or configurable workflows, alerts or notifications, standard import/export, table driven setups and standard reports with no changes.  These configuration areas will not be affected by a future upgrade.  The proposed services include implementation and training on this functionality, unless specifically excluded in the Statement of Work, as part of the deployment of the solution.</v>
      </c>
      <c r="C3" s="543"/>
      <c r="D3" s="543"/>
      <c r="E3" s="543"/>
      <c r="F3" s="543"/>
      <c r="G3" s="543"/>
    </row>
    <row r="4" spans="1:35" x14ac:dyDescent="0.25">
      <c r="A4" s="233" t="str">
        <f>'Control Panel'!F37</f>
        <v>R</v>
      </c>
      <c r="B4" s="544" t="str">
        <f>'Control Panel'!H37</f>
        <v>Functionality is provided through reports generated using proposed Reporting Tools.</v>
      </c>
      <c r="C4" s="544"/>
      <c r="D4" s="544"/>
      <c r="E4" s="544"/>
      <c r="F4" s="544"/>
      <c r="G4" s="544"/>
    </row>
    <row r="5" spans="1:35" ht="30" customHeight="1" x14ac:dyDescent="0.25">
      <c r="A5" s="232" t="str">
        <f>'Control Panel'!F38</f>
        <v>T</v>
      </c>
      <c r="B5" s="543" t="str">
        <f>'Control Panel'!H38</f>
        <v>Functionality is provided by proposed third party functionality (i.e., third party is defined as a separate software vendor from the primary software vendor).  The pricing of all third party products that provide this functionality MUST be included in the cost proposal.</v>
      </c>
      <c r="C5" s="543"/>
      <c r="D5" s="543"/>
      <c r="E5" s="543"/>
      <c r="F5" s="543"/>
      <c r="G5" s="543"/>
    </row>
    <row r="6" spans="1:35" x14ac:dyDescent="0.25">
      <c r="A6" s="233" t="str">
        <f>'Control Panel'!F39</f>
        <v>M</v>
      </c>
      <c r="B6" s="544" t="str">
        <f>'Control Panel'!H39</f>
        <v>Functionality is provided through customization to the application, including creation of a new workflow or development of a custom interface, that may have an impact on future upgradability.</v>
      </c>
      <c r="C6" s="544"/>
      <c r="D6" s="544"/>
      <c r="E6" s="544"/>
      <c r="F6" s="544"/>
      <c r="G6" s="544"/>
    </row>
    <row r="7" spans="1:35" ht="16.5" customHeight="1" x14ac:dyDescent="0.25">
      <c r="A7" s="232" t="str">
        <f>'Control Panel'!F40</f>
        <v>F</v>
      </c>
      <c r="B7" s="543" t="str">
        <f>'Control Panel'!H40</f>
        <v>Functionality is provided through a future general availability (GA) release that is scheduled to occur within 1 year of the proposal response.</v>
      </c>
      <c r="C7" s="543"/>
      <c r="D7" s="543"/>
      <c r="E7" s="543"/>
      <c r="F7" s="543"/>
      <c r="G7" s="543"/>
    </row>
    <row r="8" spans="1:35" x14ac:dyDescent="0.25">
      <c r="A8" s="233" t="str">
        <f>'Control Panel'!F41</f>
        <v>N</v>
      </c>
      <c r="B8" s="544" t="str">
        <f>'Control Panel'!H41</f>
        <v>Functionality is not provided.</v>
      </c>
      <c r="C8" s="544"/>
      <c r="D8" s="544"/>
      <c r="E8" s="544"/>
      <c r="F8" s="544"/>
      <c r="G8" s="544"/>
    </row>
    <row r="9" spans="1:35" x14ac:dyDescent="0.25">
      <c r="A9" s="545" t="str">
        <f>'Control Panel'!I25</f>
        <v>Replace this text with the primary product name(s) which satisfy requirements.</v>
      </c>
      <c r="B9" s="546"/>
      <c r="C9" s="546"/>
      <c r="D9" s="546"/>
      <c r="E9" s="546"/>
      <c r="F9" s="546"/>
      <c r="G9" s="547"/>
    </row>
    <row r="10" spans="1:35" ht="15" customHeight="1" x14ac:dyDescent="0.25">
      <c r="A10" s="541" t="str">
        <f>'Control Panel'!F95&amp;" - "&amp;'Control Panel'!E95</f>
        <v>4.50 - Module 49</v>
      </c>
      <c r="B10" s="541"/>
      <c r="C10" s="541"/>
      <c r="D10" s="542" t="str">
        <f>A9</f>
        <v>Replace this text with the primary product name(s) which satisfy requirements.</v>
      </c>
      <c r="E10" s="542"/>
      <c r="F10" s="542"/>
      <c r="G10" s="542"/>
    </row>
    <row r="11" spans="1:35" x14ac:dyDescent="0.25">
      <c r="A11" s="540" t="s">
        <v>72</v>
      </c>
      <c r="B11" s="540"/>
      <c r="C11" s="540"/>
      <c r="D11" s="540"/>
      <c r="E11" s="540"/>
      <c r="F11" s="540"/>
      <c r="G11" s="540"/>
      <c r="AA11" s="2" t="s">
        <v>30</v>
      </c>
      <c r="AI11" s="3"/>
    </row>
    <row r="12" spans="1:35" ht="15" customHeight="1" x14ac:dyDescent="0.25">
      <c r="A12" s="17" t="str">
        <f>'Accounts Payable'!A12</f>
        <v>Number</v>
      </c>
      <c r="B12" s="18" t="str">
        <f>'Accounts Payable'!B12</f>
        <v>Application Requirements</v>
      </c>
      <c r="C12" s="19" t="str">
        <f>'Accounts Payable'!C12</f>
        <v>Priority</v>
      </c>
      <c r="D12" s="17" t="str">
        <f>'Accounts Payable'!D12</f>
        <v>Availability</v>
      </c>
      <c r="E12" s="19" t="str">
        <f>'Accounts Payable'!E12</f>
        <v>Cost</v>
      </c>
      <c r="F12" s="18" t="str">
        <f>'Accounts Payable'!F12</f>
        <v>Required Product(s)</v>
      </c>
      <c r="G12" s="18" t="str">
        <f>'Accounts Payable'!G12</f>
        <v>Comments</v>
      </c>
      <c r="AA12" s="4" t="s">
        <v>27</v>
      </c>
      <c r="AC12" s="5">
        <f>COUNTIF(AB:AB,"Error -- Availability entered in an incorrect format")</f>
        <v>0</v>
      </c>
    </row>
  </sheetData>
  <sheetProtection password="E125" sheet="1" objects="1" scenarios="1" formatCells="0" formatRows="0"/>
  <protectedRanges>
    <protectedRange sqref="D1:G1048576" name="Range1"/>
  </protectedRanges>
  <mergeCells count="12">
    <mergeCell ref="A11:G11"/>
    <mergeCell ref="A10:C10"/>
    <mergeCell ref="D10:G10"/>
    <mergeCell ref="A1:G1"/>
    <mergeCell ref="B2:G2"/>
    <mergeCell ref="B3:G3"/>
    <mergeCell ref="B4:G4"/>
    <mergeCell ref="B5:G5"/>
    <mergeCell ref="B6:G6"/>
    <mergeCell ref="B7:G7"/>
    <mergeCell ref="B8:G8"/>
    <mergeCell ref="A9:G9"/>
  </mergeCells>
  <conditionalFormatting sqref="A1:G1">
    <cfRule type="cellIs" dxfId="3" priority="1" operator="equal">
      <formula>"Replace this text with vendor name in the first module."</formula>
    </cfRule>
  </conditionalFormatting>
  <printOptions horizontalCentered="1"/>
  <pageMargins left="0.25" right="0.25" top="0.75" bottom="0.75" header="0.3" footer="0.3"/>
  <pageSetup scale="74" fitToHeight="0" orientation="landscape" r:id="rId1"/>
  <headerFooter>
    <oddHeader xml:space="preserve">&amp;C&amp;"-,Bold"Client Name - Project Name&amp;"-,Regular"
&amp;"-,Italic"&amp;A&amp;"-,Regular"
</oddHeader>
    <oddFooter>&amp;L&amp;"-,Bold"&amp;10&amp;U&amp;K01+019Priority&amp;"-,Regular"&amp;U
H - High | M - Medium | L - Low&amp;C&amp;10&amp;K01+019&amp;P of &amp;N&amp;R&amp;"-,Bold"&amp;10&amp;U&amp;K01+019Availability&amp;"-,Regular"&amp;U
Y - Yes | R - Reporting Tool | T - Third Party
M - Modification | F - Future | N - Not Available</oddFooter>
  </headerFooter>
  <extLst>
    <ext xmlns:x14="http://schemas.microsoft.com/office/spreadsheetml/2009/9/main" uri="{78C0D931-6437-407d-A8EE-F0AAD7539E65}">
      <x14:conditionalFormattings>
        <x14:conditionalFormatting xmlns:xm="http://schemas.microsoft.com/office/excel/2006/main">
          <x14:cfRule type="expression" priority="2" id="{143EE423-C147-4C86-935B-0A9A34E6885F}">
            <xm:f>D10='Control Panel'!$I$25</xm:f>
            <x14:dxf>
              <font>
                <color rgb="FFFFFF00"/>
              </font>
              <fill>
                <patternFill>
                  <bgColor rgb="FFBF311A"/>
                </patternFill>
              </fill>
            </x14:dxf>
          </x14:cfRule>
          <xm:sqref>D10:G10</xm:sqref>
        </x14:conditionalFormatting>
      </x14:conditionalFormattings>
    </ext>
  </extLs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pageSetUpPr fitToPage="1"/>
  </sheetPr>
  <dimension ref="A1:AI12"/>
  <sheetViews>
    <sheetView showGridLines="0" showRowColHeaders="0" workbookViewId="0">
      <pane ySplit="12" topLeftCell="A13" activePane="bottomLeft" state="frozen"/>
      <selection activeCell="Y4" sqref="Y4"/>
      <selection pane="bottomLeft" activeCell="D10" sqref="D10:G10"/>
    </sheetView>
  </sheetViews>
  <sheetFormatPr defaultColWidth="0" defaultRowHeight="15" x14ac:dyDescent="0.25"/>
  <cols>
    <col min="1" max="1" width="8.7109375" style="218" customWidth="1"/>
    <col min="2" max="2" width="65.7109375" style="219" customWidth="1"/>
    <col min="3" max="3" width="12.7109375" style="220" customWidth="1"/>
    <col min="4" max="4" width="12.7109375" style="221" customWidth="1"/>
    <col min="5" max="5" width="12.7109375" style="220" customWidth="1"/>
    <col min="6" max="6" width="27.7109375" style="222" customWidth="1"/>
    <col min="7" max="7" width="35.7109375" style="219" customWidth="1"/>
    <col min="8" max="8" width="9.140625" style="2" customWidth="1"/>
    <col min="9" max="34" width="9.140625" style="2" hidden="1" customWidth="1"/>
    <col min="35" max="35" width="4.140625" style="2" hidden="1" customWidth="1"/>
    <col min="36" max="16384" width="9.140625" style="2" hidden="1"/>
  </cols>
  <sheetData>
    <row r="1" spans="1:35" ht="15" customHeight="1" x14ac:dyDescent="0.25">
      <c r="A1" s="548" t="str">
        <f>'Accounts Payable'!A1</f>
        <v>Replace this text with vendor name in the first module.</v>
      </c>
      <c r="B1" s="548"/>
      <c r="C1" s="548"/>
      <c r="D1" s="548"/>
      <c r="E1" s="548"/>
      <c r="F1" s="548"/>
      <c r="G1" s="548"/>
    </row>
    <row r="2" spans="1:35" x14ac:dyDescent="0.25">
      <c r="A2" s="210" t="s">
        <v>8</v>
      </c>
      <c r="B2" s="538" t="s">
        <v>193</v>
      </c>
      <c r="C2" s="538"/>
      <c r="D2" s="538"/>
      <c r="E2" s="538"/>
      <c r="F2" s="538"/>
      <c r="G2" s="538"/>
      <c r="AB2" s="2" t="s">
        <v>219</v>
      </c>
      <c r="AC2" s="2" t="e">
        <f>SUBTOTAL(3,#REF!)</f>
        <v>#REF!</v>
      </c>
    </row>
    <row r="3" spans="1:35" ht="45" customHeight="1" x14ac:dyDescent="0.25">
      <c r="A3" s="232" t="str">
        <f>'Control Panel'!F36</f>
        <v>Y</v>
      </c>
      <c r="B3" s="543" t="str">
        <f>'Control Panel'!H36</f>
        <v>Functionality is provided out of the box through the completion of a task associated with a routine configurable area that includes, but is not limited to, user-defined fields, delivered or configurable workflows, alerts or notifications, standard import/export, table driven setups and standard reports with no changes.  These configuration areas will not be affected by a future upgrade.  The proposed services include implementation and training on this functionality, unless specifically excluded in the Statement of Work, as part of the deployment of the solution.</v>
      </c>
      <c r="C3" s="543"/>
      <c r="D3" s="543"/>
      <c r="E3" s="543"/>
      <c r="F3" s="543"/>
      <c r="G3" s="543"/>
    </row>
    <row r="4" spans="1:35" x14ac:dyDescent="0.25">
      <c r="A4" s="233" t="str">
        <f>'Control Panel'!F37</f>
        <v>R</v>
      </c>
      <c r="B4" s="544" t="str">
        <f>'Control Panel'!H37</f>
        <v>Functionality is provided through reports generated using proposed Reporting Tools.</v>
      </c>
      <c r="C4" s="544"/>
      <c r="D4" s="544"/>
      <c r="E4" s="544"/>
      <c r="F4" s="544"/>
      <c r="G4" s="544"/>
    </row>
    <row r="5" spans="1:35" ht="30" customHeight="1" x14ac:dyDescent="0.25">
      <c r="A5" s="232" t="str">
        <f>'Control Panel'!F38</f>
        <v>T</v>
      </c>
      <c r="B5" s="543" t="str">
        <f>'Control Panel'!H38</f>
        <v>Functionality is provided by proposed third party functionality (i.e., third party is defined as a separate software vendor from the primary software vendor).  The pricing of all third party products that provide this functionality MUST be included in the cost proposal.</v>
      </c>
      <c r="C5" s="543"/>
      <c r="D5" s="543"/>
      <c r="E5" s="543"/>
      <c r="F5" s="543"/>
      <c r="G5" s="543"/>
    </row>
    <row r="6" spans="1:35" x14ac:dyDescent="0.25">
      <c r="A6" s="233" t="str">
        <f>'Control Panel'!F39</f>
        <v>M</v>
      </c>
      <c r="B6" s="544" t="str">
        <f>'Control Panel'!H39</f>
        <v>Functionality is provided through customization to the application, including creation of a new workflow or development of a custom interface, that may have an impact on future upgradability.</v>
      </c>
      <c r="C6" s="544"/>
      <c r="D6" s="544"/>
      <c r="E6" s="544"/>
      <c r="F6" s="544"/>
      <c r="G6" s="544"/>
    </row>
    <row r="7" spans="1:35" ht="16.5" customHeight="1" x14ac:dyDescent="0.25">
      <c r="A7" s="232" t="str">
        <f>'Control Panel'!F40</f>
        <v>F</v>
      </c>
      <c r="B7" s="543" t="str">
        <f>'Control Panel'!H40</f>
        <v>Functionality is provided through a future general availability (GA) release that is scheduled to occur within 1 year of the proposal response.</v>
      </c>
      <c r="C7" s="543"/>
      <c r="D7" s="543"/>
      <c r="E7" s="543"/>
      <c r="F7" s="543"/>
      <c r="G7" s="543"/>
    </row>
    <row r="8" spans="1:35" x14ac:dyDescent="0.25">
      <c r="A8" s="233" t="str">
        <f>'Control Panel'!F41</f>
        <v>N</v>
      </c>
      <c r="B8" s="544" t="str">
        <f>'Control Panel'!H41</f>
        <v>Functionality is not provided.</v>
      </c>
      <c r="C8" s="544"/>
      <c r="D8" s="544"/>
      <c r="E8" s="544"/>
      <c r="F8" s="544"/>
      <c r="G8" s="544"/>
    </row>
    <row r="9" spans="1:35" x14ac:dyDescent="0.25">
      <c r="A9" s="545" t="str">
        <f>'Control Panel'!I25</f>
        <v>Replace this text with the primary product name(s) which satisfy requirements.</v>
      </c>
      <c r="B9" s="546"/>
      <c r="C9" s="546"/>
      <c r="D9" s="546"/>
      <c r="E9" s="546"/>
      <c r="F9" s="546"/>
      <c r="G9" s="547"/>
    </row>
    <row r="10" spans="1:35" ht="15" customHeight="1" x14ac:dyDescent="0.25">
      <c r="A10" s="541" t="str">
        <f>'Control Panel'!F96&amp;" - "&amp;'Control Panel'!E96</f>
        <v>4.51 - Module 50</v>
      </c>
      <c r="B10" s="541"/>
      <c r="C10" s="541"/>
      <c r="D10" s="542" t="str">
        <f>A9</f>
        <v>Replace this text with the primary product name(s) which satisfy requirements.</v>
      </c>
      <c r="E10" s="542"/>
      <c r="F10" s="542"/>
      <c r="G10" s="542"/>
    </row>
    <row r="11" spans="1:35" x14ac:dyDescent="0.25">
      <c r="A11" s="540" t="s">
        <v>72</v>
      </c>
      <c r="B11" s="540"/>
      <c r="C11" s="540"/>
      <c r="D11" s="540"/>
      <c r="E11" s="540"/>
      <c r="F11" s="540"/>
      <c r="G11" s="540"/>
      <c r="AA11" s="2" t="s">
        <v>30</v>
      </c>
      <c r="AI11" s="3"/>
    </row>
    <row r="12" spans="1:35" ht="15" customHeight="1" x14ac:dyDescent="0.25">
      <c r="A12" s="17" t="str">
        <f>'Accounts Payable'!A12</f>
        <v>Number</v>
      </c>
      <c r="B12" s="18" t="str">
        <f>'Accounts Payable'!B12</f>
        <v>Application Requirements</v>
      </c>
      <c r="C12" s="19" t="str">
        <f>'Accounts Payable'!C12</f>
        <v>Priority</v>
      </c>
      <c r="D12" s="17" t="str">
        <f>'Accounts Payable'!D12</f>
        <v>Availability</v>
      </c>
      <c r="E12" s="19" t="str">
        <f>'Accounts Payable'!E12</f>
        <v>Cost</v>
      </c>
      <c r="F12" s="18" t="str">
        <f>'Accounts Payable'!F12</f>
        <v>Required Product(s)</v>
      </c>
      <c r="G12" s="18" t="str">
        <f>'Accounts Payable'!G12</f>
        <v>Comments</v>
      </c>
      <c r="AA12" s="4" t="s">
        <v>27</v>
      </c>
      <c r="AC12" s="5">
        <f>COUNTIF(AB:AB,"Error -- Availability entered in an incorrect format")</f>
        <v>0</v>
      </c>
    </row>
  </sheetData>
  <sheetProtection password="E125" sheet="1" objects="1" scenarios="1" formatCells="0" formatRows="0"/>
  <protectedRanges>
    <protectedRange sqref="D1:G1048576" name="Range1"/>
  </protectedRanges>
  <mergeCells count="12">
    <mergeCell ref="A11:G11"/>
    <mergeCell ref="A10:C10"/>
    <mergeCell ref="D10:G10"/>
    <mergeCell ref="A1:G1"/>
    <mergeCell ref="B2:G2"/>
    <mergeCell ref="B3:G3"/>
    <mergeCell ref="B4:G4"/>
    <mergeCell ref="B5:G5"/>
    <mergeCell ref="B6:G6"/>
    <mergeCell ref="B7:G7"/>
    <mergeCell ref="B8:G8"/>
    <mergeCell ref="A9:G9"/>
  </mergeCells>
  <conditionalFormatting sqref="A1:G1">
    <cfRule type="cellIs" dxfId="1" priority="1" operator="equal">
      <formula>"Replace this text with vendor name in the first module."</formula>
    </cfRule>
  </conditionalFormatting>
  <printOptions horizontalCentered="1"/>
  <pageMargins left="0.25" right="0.25" top="0.75" bottom="0.75" header="0.3" footer="0.3"/>
  <pageSetup scale="74" fitToHeight="0" orientation="landscape" r:id="rId1"/>
  <headerFooter>
    <oddHeader xml:space="preserve">&amp;C&amp;"-,Bold"Client Name - Project Name&amp;"-,Regular"
&amp;"-,Italic"&amp;A&amp;"-,Regular"
</oddHeader>
    <oddFooter>&amp;L&amp;"-,Bold"&amp;10&amp;U&amp;K01+019Priority&amp;"-,Regular"&amp;U
H - High | M - Medium | L - Low&amp;C&amp;10&amp;K01+019&amp;P of &amp;N&amp;R&amp;"-,Bold"&amp;10&amp;U&amp;K01+019Availability&amp;"-,Regular"&amp;U
Y - Yes | R - Reporting Tool | T - Third Party
M - Modification | F - Future | N - Not Available</oddFooter>
  </headerFooter>
  <extLst>
    <ext xmlns:x14="http://schemas.microsoft.com/office/spreadsheetml/2009/9/main" uri="{78C0D931-6437-407d-A8EE-F0AAD7539E65}">
      <x14:conditionalFormattings>
        <x14:conditionalFormatting xmlns:xm="http://schemas.microsoft.com/office/excel/2006/main">
          <x14:cfRule type="expression" priority="2" id="{E7E12045-9018-40E5-A594-B818F1081FBC}">
            <xm:f>D10='Control Panel'!$I$25</xm:f>
            <x14:dxf>
              <font>
                <color rgb="FFFFFF00"/>
              </font>
              <fill>
                <patternFill>
                  <bgColor rgb="FFBF311A"/>
                </patternFill>
              </fill>
            </x14:dxf>
          </x14:cfRule>
          <xm:sqref>D10:G10</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AI49"/>
  <sheetViews>
    <sheetView showGridLines="0" showRowColHeaders="0" workbookViewId="0">
      <pane ySplit="12" topLeftCell="A13" activePane="bottomLeft" state="frozen"/>
      <selection activeCell="B16" sqref="B16"/>
      <selection pane="bottomLeft" activeCell="B16" sqref="B16"/>
    </sheetView>
  </sheetViews>
  <sheetFormatPr defaultColWidth="0" defaultRowHeight="15" x14ac:dyDescent="0.25"/>
  <cols>
    <col min="1" max="1" width="8.7109375" style="218" customWidth="1"/>
    <col min="2" max="2" width="65.7109375" style="219" customWidth="1"/>
    <col min="3" max="3" width="12.7109375" style="220" customWidth="1"/>
    <col min="4" max="4" width="12.7109375" style="221" customWidth="1"/>
    <col min="5" max="5" width="12.7109375" style="220" customWidth="1"/>
    <col min="6" max="6" width="27.7109375" style="222" customWidth="1"/>
    <col min="7" max="7" width="35.7109375" style="219" customWidth="1"/>
    <col min="8" max="8" width="3.7109375" style="2" customWidth="1"/>
    <col min="9" max="34" width="9.140625" style="2" hidden="1" customWidth="1"/>
    <col min="35" max="35" width="4.140625" style="2" hidden="1" customWidth="1"/>
    <col min="36" max="16384" width="9.140625" style="2" hidden="1"/>
  </cols>
  <sheetData>
    <row r="1" spans="1:35" ht="15" customHeight="1" x14ac:dyDescent="0.25">
      <c r="A1" s="548" t="str">
        <f>'Accounts Payable'!A1</f>
        <v>Replace this text with vendor name in the first module.</v>
      </c>
      <c r="B1" s="548"/>
      <c r="C1" s="548"/>
      <c r="D1" s="548"/>
      <c r="E1" s="548"/>
      <c r="F1" s="548"/>
      <c r="G1" s="548"/>
    </row>
    <row r="2" spans="1:35" x14ac:dyDescent="0.25">
      <c r="A2" s="210" t="s">
        <v>8</v>
      </c>
      <c r="B2" s="538" t="s">
        <v>193</v>
      </c>
      <c r="C2" s="538"/>
      <c r="D2" s="538"/>
      <c r="E2" s="538"/>
      <c r="F2" s="538"/>
      <c r="G2" s="538"/>
      <c r="AB2" s="2" t="s">
        <v>219</v>
      </c>
      <c r="AC2" s="2">
        <f>SUBTOTAL(3,A13:A49)</f>
        <v>37</v>
      </c>
    </row>
    <row r="3" spans="1:35" ht="45" customHeight="1" x14ac:dyDescent="0.25">
      <c r="A3" s="232" t="str">
        <f>'Control Panel'!F36</f>
        <v>Y</v>
      </c>
      <c r="B3" s="543" t="str">
        <f>'Control Panel'!H36</f>
        <v>Functionality is provided out of the box through the completion of a task associated with a routine configurable area that includes, but is not limited to, user-defined fields, delivered or configurable workflows, alerts or notifications, standard import/export, table driven setups and standard reports with no changes.  These configuration areas will not be affected by a future upgrade.  The proposed services include implementation and training on this functionality, unless specifically excluded in the Statement of Work, as part of the deployment of the solution.</v>
      </c>
      <c r="C3" s="543"/>
      <c r="D3" s="543"/>
      <c r="E3" s="543"/>
      <c r="F3" s="543"/>
      <c r="G3" s="543"/>
    </row>
    <row r="4" spans="1:35" x14ac:dyDescent="0.25">
      <c r="A4" s="233" t="str">
        <f>'Control Panel'!F37</f>
        <v>R</v>
      </c>
      <c r="B4" s="544" t="str">
        <f>'Control Panel'!H37</f>
        <v>Functionality is provided through reports generated using proposed Reporting Tools.</v>
      </c>
      <c r="C4" s="544"/>
      <c r="D4" s="544"/>
      <c r="E4" s="544"/>
      <c r="F4" s="544"/>
      <c r="G4" s="544"/>
    </row>
    <row r="5" spans="1:35" ht="30" customHeight="1" x14ac:dyDescent="0.25">
      <c r="A5" s="232" t="str">
        <f>'Control Panel'!F38</f>
        <v>T</v>
      </c>
      <c r="B5" s="543" t="str">
        <f>'Control Panel'!H38</f>
        <v>Functionality is provided by proposed third party functionality (i.e., third party is defined as a separate software vendor from the primary software vendor).  The pricing of all third party products that provide this functionality MUST be included in the cost proposal.</v>
      </c>
      <c r="C5" s="543"/>
      <c r="D5" s="543"/>
      <c r="E5" s="543"/>
      <c r="F5" s="543"/>
      <c r="G5" s="543"/>
    </row>
    <row r="6" spans="1:35" x14ac:dyDescent="0.25">
      <c r="A6" s="233" t="str">
        <f>'Control Panel'!F39</f>
        <v>M</v>
      </c>
      <c r="B6" s="544" t="str">
        <f>'Control Panel'!H39</f>
        <v>Functionality is provided through customization to the application, including creation of a new workflow or development of a custom interface, that may have an impact on future upgradability.</v>
      </c>
      <c r="C6" s="544"/>
      <c r="D6" s="544"/>
      <c r="E6" s="544"/>
      <c r="F6" s="544"/>
      <c r="G6" s="544"/>
    </row>
    <row r="7" spans="1:35" ht="16.5" customHeight="1" x14ac:dyDescent="0.25">
      <c r="A7" s="232" t="str">
        <f>'Control Panel'!F40</f>
        <v>F</v>
      </c>
      <c r="B7" s="543" t="str">
        <f>'Control Panel'!H40</f>
        <v>Functionality is provided through a future general availability (GA) release that is scheduled to occur within 1 year of the proposal response.</v>
      </c>
      <c r="C7" s="543"/>
      <c r="D7" s="543"/>
      <c r="E7" s="543"/>
      <c r="F7" s="543"/>
      <c r="G7" s="543"/>
    </row>
    <row r="8" spans="1:35" x14ac:dyDescent="0.25">
      <c r="A8" s="233" t="str">
        <f>'Control Panel'!F41</f>
        <v>N</v>
      </c>
      <c r="B8" s="544" t="str">
        <f>'Control Panel'!H41</f>
        <v>Functionality is not provided.</v>
      </c>
      <c r="C8" s="544"/>
      <c r="D8" s="544"/>
      <c r="E8" s="544"/>
      <c r="F8" s="544"/>
      <c r="G8" s="544"/>
    </row>
    <row r="9" spans="1:35" x14ac:dyDescent="0.25">
      <c r="A9" s="545" t="str">
        <f>'Control Panel'!I25</f>
        <v>Replace this text with the primary product name(s) which satisfy requirements.</v>
      </c>
      <c r="B9" s="546"/>
      <c r="C9" s="546"/>
      <c r="D9" s="546"/>
      <c r="E9" s="546"/>
      <c r="F9" s="546"/>
      <c r="G9" s="547"/>
    </row>
    <row r="10" spans="1:35" ht="15" customHeight="1" x14ac:dyDescent="0.25">
      <c r="A10" s="541" t="str">
        <f>'Control Panel'!F50&amp;" - "&amp;'Control Panel'!E50</f>
        <v>4.5 - Business License</v>
      </c>
      <c r="B10" s="541"/>
      <c r="C10" s="541"/>
      <c r="D10" s="542" t="str">
        <f>A9</f>
        <v>Replace this text with the primary product name(s) which satisfy requirements.</v>
      </c>
      <c r="E10" s="542"/>
      <c r="F10" s="542"/>
      <c r="G10" s="542"/>
    </row>
    <row r="11" spans="1:35" ht="15" customHeight="1" x14ac:dyDescent="0.25">
      <c r="A11" s="540" t="s">
        <v>655</v>
      </c>
      <c r="B11" s="540"/>
      <c r="C11" s="540"/>
      <c r="D11" s="540"/>
      <c r="E11" s="540"/>
      <c r="F11" s="540"/>
      <c r="G11" s="540"/>
      <c r="AA11" s="2" t="s">
        <v>30</v>
      </c>
      <c r="AI11" s="3"/>
    </row>
    <row r="12" spans="1:35" ht="15" customHeight="1" x14ac:dyDescent="0.25">
      <c r="A12" s="269" t="str">
        <f>'Accounts Payable'!A12</f>
        <v>Number</v>
      </c>
      <c r="B12" s="270" t="str">
        <f>'Accounts Payable'!B12</f>
        <v>Application Requirements</v>
      </c>
      <c r="C12" s="271" t="str">
        <f>'Accounts Payable'!C12</f>
        <v>Priority</v>
      </c>
      <c r="D12" s="269" t="str">
        <f>'Accounts Payable'!D12</f>
        <v>Availability</v>
      </c>
      <c r="E12" s="271" t="str">
        <f>'Accounts Payable'!E12</f>
        <v>Cost</v>
      </c>
      <c r="F12" s="270" t="str">
        <f>'Accounts Payable'!F12</f>
        <v>Required Product(s)</v>
      </c>
      <c r="G12" s="270" t="str">
        <f>'Accounts Payable'!G12</f>
        <v>Comments</v>
      </c>
      <c r="AA12" s="4" t="s">
        <v>27</v>
      </c>
      <c r="AC12" s="5">
        <f>COUNTIF(AB:AB,"Error -- Availability entered in an incorrect format")</f>
        <v>0</v>
      </c>
    </row>
    <row r="13" spans="1:35" s="15" customFormat="1" x14ac:dyDescent="0.25">
      <c r="A13" s="7">
        <v>1</v>
      </c>
      <c r="B13" s="276" t="s">
        <v>674</v>
      </c>
      <c r="C13" s="14"/>
      <c r="D13" s="7"/>
      <c r="E13" s="267"/>
      <c r="F13" s="215" t="str">
        <f>IF($D$10=$A$9,"N/A",$D$10)</f>
        <v>N/A</v>
      </c>
      <c r="G13" s="10"/>
      <c r="AA13" s="15" t="str">
        <f>TRIM($D13)</f>
        <v/>
      </c>
      <c r="AB13" s="15" t="str">
        <f>IF(LEN($AA13)=0,"N",IF(LEN($AA13)&gt;1,"Error -- Availability entered in an incorrect format",IF($AA13='Control Panel'!$F$36,$AA13,IF($AA13='Control Panel'!$F$37,$AA13,IF($AA13='Control Panel'!$F$38,$AA13,IF($AA13='Control Panel'!$F$39,$AA13,IF($AA13='Control Panel'!$F$40,$AA13,IF($AA13='Control Panel'!$F$41,$AA13,"Error -- Availability entered in an incorrect format"))))))))</f>
        <v>N</v>
      </c>
    </row>
    <row r="14" spans="1:35" s="15" customFormat="1" ht="45" x14ac:dyDescent="0.25">
      <c r="A14" s="7">
        <v>2</v>
      </c>
      <c r="B14" s="10" t="s">
        <v>675</v>
      </c>
      <c r="C14" s="277" t="s">
        <v>5</v>
      </c>
      <c r="D14" s="7"/>
      <c r="E14" s="267"/>
      <c r="F14" s="215" t="str">
        <f t="shared" ref="F14:F49" si="0">IF($D$10=$A$9,"N/A",$D$10)</f>
        <v>N/A</v>
      </c>
      <c r="G14" s="10"/>
      <c r="AA14" s="15" t="str">
        <f t="shared" ref="AA14:AA49" si="1">TRIM($D14)</f>
        <v/>
      </c>
      <c r="AB14" s="15" t="str">
        <f>IF(LEN($AA14)=0,"N",IF(LEN($AA14)&gt;1,"Error -- Availability entered in an incorrect format",IF($AA14='Control Panel'!$F$36,$AA14,IF($AA14='Control Panel'!$F$37,$AA14,IF($AA14='Control Panel'!$F$38,$AA14,IF($AA14='Control Panel'!$F$39,$AA14,IF($AA14='Control Panel'!$F$40,$AA14,IF($AA14='Control Panel'!$F$41,$AA14,"Error -- Availability entered in an incorrect format"))))))))</f>
        <v>N</v>
      </c>
    </row>
    <row r="15" spans="1:35" s="13" customFormat="1" ht="30" x14ac:dyDescent="0.25">
      <c r="A15" s="7">
        <v>3</v>
      </c>
      <c r="B15" s="10" t="s">
        <v>676</v>
      </c>
      <c r="C15" s="277" t="s">
        <v>5</v>
      </c>
      <c r="D15" s="7"/>
      <c r="E15" s="267"/>
      <c r="F15" s="215" t="str">
        <f t="shared" si="0"/>
        <v>N/A</v>
      </c>
      <c r="G15" s="10"/>
      <c r="AA15" s="13" t="str">
        <f t="shared" si="1"/>
        <v/>
      </c>
      <c r="AB15" s="13" t="str">
        <f>IF(LEN($AA15)=0,"N",IF(LEN($AA15)&gt;1,"Error -- Availability entered in an incorrect format",IF($AA15='Control Panel'!$F$36,$AA15,IF($AA15='Control Panel'!$F$37,$AA15,IF($AA15='Control Panel'!$F$38,$AA15,IF($AA15='Control Panel'!$F$39,$AA15,IF($AA15='Control Panel'!$F$40,$AA15,IF($AA15='Control Panel'!$F$41,$AA15,"Error -- Availability entered in an incorrect format"))))))))</f>
        <v>N</v>
      </c>
    </row>
    <row r="16" spans="1:35" s="13" customFormat="1" ht="30" x14ac:dyDescent="0.25">
      <c r="A16" s="7">
        <v>4</v>
      </c>
      <c r="B16" s="10" t="s">
        <v>677</v>
      </c>
      <c r="C16" s="277" t="s">
        <v>5</v>
      </c>
      <c r="D16" s="7"/>
      <c r="E16" s="267"/>
      <c r="F16" s="215" t="str">
        <f t="shared" si="0"/>
        <v>N/A</v>
      </c>
      <c r="G16" s="10"/>
      <c r="AA16" s="13" t="str">
        <f t="shared" si="1"/>
        <v/>
      </c>
      <c r="AB16" s="13" t="str">
        <f>IF(LEN($AA16)=0,"N",IF(LEN($AA16)&gt;1,"Error -- Availability entered in an incorrect format",IF($AA16='Control Panel'!$F$36,$AA16,IF($AA16='Control Panel'!$F$37,$AA16,IF($AA16='Control Panel'!$F$38,$AA16,IF($AA16='Control Panel'!$F$39,$AA16,IF($AA16='Control Panel'!$F$40,$AA16,IF($AA16='Control Panel'!$F$41,$AA16,"Error -- Availability entered in an incorrect format"))))))))</f>
        <v>N</v>
      </c>
    </row>
    <row r="17" spans="1:28" s="13" customFormat="1" x14ac:dyDescent="0.25">
      <c r="A17" s="7">
        <v>5</v>
      </c>
      <c r="B17" s="10" t="s">
        <v>678</v>
      </c>
      <c r="C17" s="277" t="s">
        <v>5</v>
      </c>
      <c r="D17" s="7"/>
      <c r="E17" s="267"/>
      <c r="F17" s="215" t="str">
        <f t="shared" si="0"/>
        <v>N/A</v>
      </c>
      <c r="G17" s="10"/>
      <c r="AA17" s="13" t="str">
        <f t="shared" si="1"/>
        <v/>
      </c>
      <c r="AB17" s="13" t="str">
        <f>IF(LEN($AA17)=0,"N",IF(LEN($AA17)&gt;1,"Error -- Availability entered in an incorrect format",IF($AA17='Control Panel'!$F$36,$AA17,IF($AA17='Control Panel'!$F$37,$AA17,IF($AA17='Control Panel'!$F$38,$AA17,IF($AA17='Control Panel'!$F$39,$AA17,IF($AA17='Control Panel'!$F$40,$AA17,IF($AA17='Control Panel'!$F$41,$AA17,"Error -- Availability entered in an incorrect format"))))))))</f>
        <v>N</v>
      </c>
    </row>
    <row r="18" spans="1:28" s="13" customFormat="1" x14ac:dyDescent="0.25">
      <c r="A18" s="7">
        <v>6</v>
      </c>
      <c r="B18" s="276" t="s">
        <v>679</v>
      </c>
      <c r="C18" s="14"/>
      <c r="D18" s="7"/>
      <c r="E18" s="267"/>
      <c r="F18" s="215" t="str">
        <f t="shared" si="0"/>
        <v>N/A</v>
      </c>
      <c r="G18" s="10"/>
      <c r="AA18" s="13" t="str">
        <f t="shared" si="1"/>
        <v/>
      </c>
      <c r="AB18" s="13" t="str">
        <f>IF(LEN($AA18)=0,"N",IF(LEN($AA18)&gt;1,"Error -- Availability entered in an incorrect format",IF($AA18='Control Panel'!$F$36,$AA18,IF($AA18='Control Panel'!$F$37,$AA18,IF($AA18='Control Panel'!$F$38,$AA18,IF($AA18='Control Panel'!$F$39,$AA18,IF($AA18='Control Panel'!$F$40,$AA18,IF($AA18='Control Panel'!$F$41,$AA18,"Error -- Availability entered in an incorrect format"))))))))</f>
        <v>N</v>
      </c>
    </row>
    <row r="19" spans="1:28" s="13" customFormat="1" ht="60" x14ac:dyDescent="0.25">
      <c r="A19" s="7">
        <v>7</v>
      </c>
      <c r="B19" s="10" t="s">
        <v>680</v>
      </c>
      <c r="C19" s="277" t="s">
        <v>5</v>
      </c>
      <c r="D19" s="7"/>
      <c r="E19" s="267"/>
      <c r="F19" s="215" t="str">
        <f t="shared" si="0"/>
        <v>N/A</v>
      </c>
      <c r="G19" s="10"/>
      <c r="AA19" s="13" t="str">
        <f t="shared" si="1"/>
        <v/>
      </c>
      <c r="AB19" s="13" t="str">
        <f>IF(LEN($AA19)=0,"N",IF(LEN($AA19)&gt;1,"Error -- Availability entered in an incorrect format",IF($AA19='Control Panel'!$F$36,$AA19,IF($AA19='Control Panel'!$F$37,$AA19,IF($AA19='Control Panel'!$F$38,$AA19,IF($AA19='Control Panel'!$F$39,$AA19,IF($AA19='Control Panel'!$F$40,$AA19,IF($AA19='Control Panel'!$F$41,$AA19,"Error -- Availability entered in an incorrect format"))))))))</f>
        <v>N</v>
      </c>
    </row>
    <row r="20" spans="1:28" s="13" customFormat="1" ht="45" x14ac:dyDescent="0.25">
      <c r="A20" s="7">
        <v>8</v>
      </c>
      <c r="B20" s="10" t="s">
        <v>681</v>
      </c>
      <c r="C20" s="277" t="s">
        <v>5</v>
      </c>
      <c r="D20" s="7"/>
      <c r="E20" s="267"/>
      <c r="F20" s="215" t="str">
        <f t="shared" si="0"/>
        <v>N/A</v>
      </c>
      <c r="G20" s="10"/>
      <c r="AA20" s="13" t="str">
        <f t="shared" si="1"/>
        <v/>
      </c>
      <c r="AB20" s="13" t="str">
        <f>IF(LEN($AA20)=0,"N",IF(LEN($AA20)&gt;1,"Error -- Availability entered in an incorrect format",IF($AA20='Control Panel'!$F$36,$AA20,IF($AA20='Control Panel'!$F$37,$AA20,IF($AA20='Control Panel'!$F$38,$AA20,IF($AA20='Control Panel'!$F$39,$AA20,IF($AA20='Control Panel'!$F$40,$AA20,IF($AA20='Control Panel'!$F$41,$AA20,"Error -- Availability entered in an incorrect format"))))))))</f>
        <v>N</v>
      </c>
    </row>
    <row r="21" spans="1:28" s="13" customFormat="1" ht="30" x14ac:dyDescent="0.25">
      <c r="A21" s="7">
        <v>9</v>
      </c>
      <c r="B21" s="10" t="s">
        <v>682</v>
      </c>
      <c r="C21" s="277" t="s">
        <v>7</v>
      </c>
      <c r="D21" s="7"/>
      <c r="E21" s="267"/>
      <c r="F21" s="215" t="str">
        <f t="shared" si="0"/>
        <v>N/A</v>
      </c>
      <c r="G21" s="10"/>
      <c r="AA21" s="13" t="str">
        <f t="shared" si="1"/>
        <v/>
      </c>
      <c r="AB21" s="13" t="str">
        <f>IF(LEN($AA21)=0,"N",IF(LEN($AA21)&gt;1,"Error -- Availability entered in an incorrect format",IF($AA21='Control Panel'!$F$36,$AA21,IF($AA21='Control Panel'!$F$37,$AA21,IF($AA21='Control Panel'!$F$38,$AA21,IF($AA21='Control Panel'!$F$39,$AA21,IF($AA21='Control Panel'!$F$40,$AA21,IF($AA21='Control Panel'!$F$41,$AA21,"Error -- Availability entered in an incorrect format"))))))))</f>
        <v>N</v>
      </c>
    </row>
    <row r="22" spans="1:28" s="13" customFormat="1" ht="30" x14ac:dyDescent="0.25">
      <c r="A22" s="7">
        <v>10</v>
      </c>
      <c r="B22" s="10" t="s">
        <v>683</v>
      </c>
      <c r="C22" s="277" t="s">
        <v>5</v>
      </c>
      <c r="D22" s="7"/>
      <c r="E22" s="267"/>
      <c r="F22" s="215" t="str">
        <f t="shared" si="0"/>
        <v>N/A</v>
      </c>
      <c r="G22" s="10"/>
      <c r="AA22" s="13" t="str">
        <f t="shared" si="1"/>
        <v/>
      </c>
      <c r="AB22" s="13" t="str">
        <f>IF(LEN($AA22)=0,"N",IF(LEN($AA22)&gt;1,"Error -- Availability entered in an incorrect format",IF($AA22='Control Panel'!$F$36,$AA22,IF($AA22='Control Panel'!$F$37,$AA22,IF($AA22='Control Panel'!$F$38,$AA22,IF($AA22='Control Panel'!$F$39,$AA22,IF($AA22='Control Panel'!$F$40,$AA22,IF($AA22='Control Panel'!$F$41,$AA22,"Error -- Availability entered in an incorrect format"))))))))</f>
        <v>N</v>
      </c>
    </row>
    <row r="23" spans="1:28" s="13" customFormat="1" ht="30" x14ac:dyDescent="0.25">
      <c r="A23" s="7">
        <v>11</v>
      </c>
      <c r="B23" s="10" t="s">
        <v>684</v>
      </c>
      <c r="C23" s="277" t="s">
        <v>5</v>
      </c>
      <c r="D23" s="7"/>
      <c r="E23" s="267"/>
      <c r="F23" s="215" t="str">
        <f t="shared" si="0"/>
        <v>N/A</v>
      </c>
      <c r="G23" s="10"/>
      <c r="AA23" s="13" t="str">
        <f t="shared" si="1"/>
        <v/>
      </c>
      <c r="AB23" s="13" t="str">
        <f>IF(LEN($AA23)=0,"N",IF(LEN($AA23)&gt;1,"Error -- Availability entered in an incorrect format",IF($AA23='Control Panel'!$F$36,$AA23,IF($AA23='Control Panel'!$F$37,$AA23,IF($AA23='Control Panel'!$F$38,$AA23,IF($AA23='Control Panel'!$F$39,$AA23,IF($AA23='Control Panel'!$F$40,$AA23,IF($AA23='Control Panel'!$F$41,$AA23,"Error -- Availability entered in an incorrect format"))))))))</f>
        <v>N</v>
      </c>
    </row>
    <row r="24" spans="1:28" s="13" customFormat="1" x14ac:dyDescent="0.25">
      <c r="A24" s="7">
        <v>12</v>
      </c>
      <c r="B24" s="10" t="s">
        <v>685</v>
      </c>
      <c r="C24" s="14" t="s">
        <v>5</v>
      </c>
      <c r="D24" s="7"/>
      <c r="E24" s="267"/>
      <c r="F24" s="215" t="str">
        <f t="shared" si="0"/>
        <v>N/A</v>
      </c>
      <c r="G24" s="10"/>
      <c r="AA24" s="13" t="str">
        <f t="shared" si="1"/>
        <v/>
      </c>
      <c r="AB24" s="13" t="str">
        <f>IF(LEN($AA24)=0,"N",IF(LEN($AA24)&gt;1,"Error -- Availability entered in an incorrect format",IF($AA24='Control Panel'!$F$36,$AA24,IF($AA24='Control Panel'!$F$37,$AA24,IF($AA24='Control Panel'!$F$38,$AA24,IF($AA24='Control Panel'!$F$39,$AA24,IF($AA24='Control Panel'!$F$40,$AA24,IF($AA24='Control Panel'!$F$41,$AA24,"Error -- Availability entered in an incorrect format"))))))))</f>
        <v>N</v>
      </c>
    </row>
    <row r="25" spans="1:28" s="15" customFormat="1" x14ac:dyDescent="0.25">
      <c r="A25" s="7">
        <v>13</v>
      </c>
      <c r="B25" s="10" t="s">
        <v>686</v>
      </c>
      <c r="C25" s="14" t="s">
        <v>5</v>
      </c>
      <c r="D25" s="12"/>
      <c r="E25" s="268"/>
      <c r="F25" s="215" t="str">
        <f t="shared" si="0"/>
        <v>N/A</v>
      </c>
      <c r="G25" s="6"/>
      <c r="AA25" s="15" t="str">
        <f t="shared" si="1"/>
        <v/>
      </c>
      <c r="AB25" s="15" t="str">
        <f>IF(LEN($AA25)=0,"N",IF(LEN($AA25)&gt;1,"Error -- Availability entered in an incorrect format",IF($AA25='Control Panel'!$F$36,$AA25,IF($AA25='Control Panel'!$F$37,$AA25,IF($AA25='Control Panel'!$F$38,$AA25,IF($AA25='Control Panel'!$F$39,$AA25,IF($AA25='Control Panel'!$F$40,$AA25,IF($AA25='Control Panel'!$F$41,$AA25,"Error -- Availability entered in an incorrect format"))))))))</f>
        <v>N</v>
      </c>
    </row>
    <row r="26" spans="1:28" s="15" customFormat="1" x14ac:dyDescent="0.25">
      <c r="A26" s="7">
        <v>14</v>
      </c>
      <c r="B26" s="10" t="s">
        <v>687</v>
      </c>
      <c r="C26" s="14" t="s">
        <v>5</v>
      </c>
      <c r="D26" s="12"/>
      <c r="E26" s="268"/>
      <c r="F26" s="215" t="str">
        <f t="shared" si="0"/>
        <v>N/A</v>
      </c>
      <c r="G26" s="6"/>
      <c r="AA26" s="15" t="str">
        <f t="shared" si="1"/>
        <v/>
      </c>
      <c r="AB26" s="15" t="str">
        <f>IF(LEN($AA26)=0,"N",IF(LEN($AA26)&gt;1,"Error -- Availability entered in an incorrect format",IF($AA26='Control Panel'!$F$36,$AA26,IF($AA26='Control Panel'!$F$37,$AA26,IF($AA26='Control Panel'!$F$38,$AA26,IF($AA26='Control Panel'!$F$39,$AA26,IF($AA26='Control Panel'!$F$40,$AA26,IF($AA26='Control Panel'!$F$41,$AA26,"Error -- Availability entered in an incorrect format"))))))))</f>
        <v>N</v>
      </c>
    </row>
    <row r="27" spans="1:28" s="15" customFormat="1" x14ac:dyDescent="0.25">
      <c r="A27" s="7">
        <v>15</v>
      </c>
      <c r="B27" s="10" t="s">
        <v>688</v>
      </c>
      <c r="C27" s="14" t="s">
        <v>5</v>
      </c>
      <c r="D27" s="12"/>
      <c r="E27" s="268"/>
      <c r="F27" s="215" t="str">
        <f t="shared" si="0"/>
        <v>N/A</v>
      </c>
      <c r="G27" s="6"/>
      <c r="AA27" s="15" t="str">
        <f t="shared" si="1"/>
        <v/>
      </c>
      <c r="AB27" s="15" t="str">
        <f>IF(LEN($AA27)=0,"N",IF(LEN($AA27)&gt;1,"Error -- Availability entered in an incorrect format",IF($AA27='Control Panel'!$F$36,$AA27,IF($AA27='Control Panel'!$F$37,$AA27,IF($AA27='Control Panel'!$F$38,$AA27,IF($AA27='Control Panel'!$F$39,$AA27,IF($AA27='Control Panel'!$F$40,$AA27,IF($AA27='Control Panel'!$F$41,$AA27,"Error -- Availability entered in an incorrect format"))))))))</f>
        <v>N</v>
      </c>
    </row>
    <row r="28" spans="1:28" s="15" customFormat="1" x14ac:dyDescent="0.25">
      <c r="A28" s="7">
        <v>16</v>
      </c>
      <c r="B28" s="10" t="s">
        <v>689</v>
      </c>
      <c r="C28" s="14" t="s">
        <v>5</v>
      </c>
      <c r="D28" s="12"/>
      <c r="E28" s="268"/>
      <c r="F28" s="215" t="str">
        <f t="shared" si="0"/>
        <v>N/A</v>
      </c>
      <c r="G28" s="6"/>
      <c r="AA28" s="15" t="str">
        <f t="shared" si="1"/>
        <v/>
      </c>
      <c r="AB28" s="15" t="str">
        <f>IF(LEN($AA28)=0,"N",IF(LEN($AA28)&gt;1,"Error -- Availability entered in an incorrect format",IF($AA28='Control Panel'!$F$36,$AA28,IF($AA28='Control Panel'!$F$37,$AA28,IF($AA28='Control Panel'!$F$38,$AA28,IF($AA28='Control Panel'!$F$39,$AA28,IF($AA28='Control Panel'!$F$40,$AA28,IF($AA28='Control Panel'!$F$41,$AA28,"Error -- Availability entered in an incorrect format"))))))))</f>
        <v>N</v>
      </c>
    </row>
    <row r="29" spans="1:28" s="15" customFormat="1" x14ac:dyDescent="0.25">
      <c r="A29" s="7">
        <v>17</v>
      </c>
      <c r="B29" s="10" t="s">
        <v>690</v>
      </c>
      <c r="C29" s="277" t="s">
        <v>6</v>
      </c>
      <c r="D29" s="12"/>
      <c r="E29" s="268"/>
      <c r="F29" s="215" t="str">
        <f t="shared" si="0"/>
        <v>N/A</v>
      </c>
      <c r="G29" s="6"/>
      <c r="AA29" s="15" t="str">
        <f t="shared" si="1"/>
        <v/>
      </c>
      <c r="AB29" s="15" t="str">
        <f>IF(LEN($AA29)=0,"N",IF(LEN($AA29)&gt;1,"Error -- Availability entered in an incorrect format",IF($AA29='Control Panel'!$F$36,$AA29,IF($AA29='Control Panel'!$F$37,$AA29,IF($AA29='Control Panel'!$F$38,$AA29,IF($AA29='Control Panel'!$F$39,$AA29,IF($AA29='Control Panel'!$F$40,$AA29,IF($AA29='Control Panel'!$F$41,$AA29,"Error -- Availability entered in an incorrect format"))))))))</f>
        <v>N</v>
      </c>
    </row>
    <row r="30" spans="1:28" s="15" customFormat="1" x14ac:dyDescent="0.25">
      <c r="A30" s="7">
        <v>18</v>
      </c>
      <c r="B30" s="10" t="s">
        <v>691</v>
      </c>
      <c r="C30" s="277" t="s">
        <v>5</v>
      </c>
      <c r="D30" s="12"/>
      <c r="E30" s="268"/>
      <c r="F30" s="215" t="str">
        <f t="shared" si="0"/>
        <v>N/A</v>
      </c>
      <c r="G30" s="6"/>
      <c r="AA30" s="15" t="str">
        <f t="shared" si="1"/>
        <v/>
      </c>
      <c r="AB30" s="15" t="str">
        <f>IF(LEN($AA30)=0,"N",IF(LEN($AA30)&gt;1,"Error -- Availability entered in an incorrect format",IF($AA30='Control Panel'!$F$36,$AA30,IF($AA30='Control Panel'!$F$37,$AA30,IF($AA30='Control Panel'!$F$38,$AA30,IF($AA30='Control Panel'!$F$39,$AA30,IF($AA30='Control Panel'!$F$40,$AA30,IF($AA30='Control Panel'!$F$41,$AA30,"Error -- Availability entered in an incorrect format"))))))))</f>
        <v>N</v>
      </c>
    </row>
    <row r="31" spans="1:28" s="15" customFormat="1" ht="45" x14ac:dyDescent="0.25">
      <c r="A31" s="7">
        <v>19</v>
      </c>
      <c r="B31" s="215" t="s">
        <v>692</v>
      </c>
      <c r="C31" s="14" t="s">
        <v>7</v>
      </c>
      <c r="D31" s="231"/>
      <c r="E31" s="268"/>
      <c r="F31" s="215" t="str">
        <f t="shared" si="0"/>
        <v>N/A</v>
      </c>
      <c r="G31" s="6"/>
      <c r="AA31" s="15" t="str">
        <f t="shared" si="1"/>
        <v/>
      </c>
      <c r="AB31" s="15" t="str">
        <f>IF(LEN($AA31)=0,"N",IF(LEN($AA31)&gt;1,"Error -- Availability entered in an incorrect format",IF($AA31='Control Panel'!$F$36,$AA31,IF($AA31='Control Panel'!$F$37,$AA31,IF($AA31='Control Panel'!$F$38,$AA31,IF($AA31='Control Panel'!$F$39,$AA31,IF($AA31='Control Panel'!$F$40,$AA31,IF($AA31='Control Panel'!$F$41,$AA31,"Error -- Availability entered in an incorrect format"))))))))</f>
        <v>N</v>
      </c>
    </row>
    <row r="32" spans="1:28" s="15" customFormat="1" x14ac:dyDescent="0.25">
      <c r="A32" s="7">
        <v>20</v>
      </c>
      <c r="B32" s="276" t="s">
        <v>693</v>
      </c>
      <c r="C32" s="14"/>
      <c r="D32" s="231"/>
      <c r="E32" s="268"/>
      <c r="F32" s="215" t="str">
        <f t="shared" si="0"/>
        <v>N/A</v>
      </c>
      <c r="G32" s="6"/>
      <c r="AA32" s="15" t="str">
        <f t="shared" si="1"/>
        <v/>
      </c>
      <c r="AB32" s="15" t="str">
        <f>IF(LEN($AA32)=0,"N",IF(LEN($AA32)&gt;1,"Error -- Availability entered in an incorrect format",IF($AA32='Control Panel'!$F$36,$AA32,IF($AA32='Control Panel'!$F$37,$AA32,IF($AA32='Control Panel'!$F$38,$AA32,IF($AA32='Control Panel'!$F$39,$AA32,IF($AA32='Control Panel'!$F$40,$AA32,IF($AA32='Control Panel'!$F$41,$AA32,"Error -- Availability entered in an incorrect format"))))))))</f>
        <v>N</v>
      </c>
    </row>
    <row r="33" spans="1:28" s="15" customFormat="1" ht="45" x14ac:dyDescent="0.25">
      <c r="A33" s="7">
        <v>21</v>
      </c>
      <c r="B33" s="278" t="s">
        <v>694</v>
      </c>
      <c r="C33" s="277" t="s">
        <v>5</v>
      </c>
      <c r="D33" s="231"/>
      <c r="E33" s="268"/>
      <c r="F33" s="215" t="str">
        <f t="shared" si="0"/>
        <v>N/A</v>
      </c>
      <c r="G33" s="6"/>
      <c r="AA33" s="15" t="str">
        <f t="shared" si="1"/>
        <v/>
      </c>
      <c r="AB33" s="15" t="str">
        <f>IF(LEN($AA33)=0,"N",IF(LEN($AA33)&gt;1,"Error -- Availability entered in an incorrect format",IF($AA33='Control Panel'!$F$36,$AA33,IF($AA33='Control Panel'!$F$37,$AA33,IF($AA33='Control Panel'!$F$38,$AA33,IF($AA33='Control Panel'!$F$39,$AA33,IF($AA33='Control Panel'!$F$40,$AA33,IF($AA33='Control Panel'!$F$41,$AA33,"Error -- Availability entered in an incorrect format"))))))))</f>
        <v>N</v>
      </c>
    </row>
    <row r="34" spans="1:28" s="15" customFormat="1" ht="30" x14ac:dyDescent="0.25">
      <c r="A34" s="7">
        <v>22</v>
      </c>
      <c r="B34" s="10" t="s">
        <v>695</v>
      </c>
      <c r="C34" s="277" t="s">
        <v>6</v>
      </c>
      <c r="D34" s="231"/>
      <c r="E34" s="268"/>
      <c r="F34" s="215" t="str">
        <f t="shared" si="0"/>
        <v>N/A</v>
      </c>
      <c r="G34" s="6"/>
      <c r="AA34" s="15" t="str">
        <f t="shared" si="1"/>
        <v/>
      </c>
      <c r="AB34" s="15" t="str">
        <f>IF(LEN($AA34)=0,"N",IF(LEN($AA34)&gt;1,"Error -- Availability entered in an incorrect format",IF($AA34='Control Panel'!$F$36,$AA34,IF($AA34='Control Panel'!$F$37,$AA34,IF($AA34='Control Panel'!$F$38,$AA34,IF($AA34='Control Panel'!$F$39,$AA34,IF($AA34='Control Panel'!$F$40,$AA34,IF($AA34='Control Panel'!$F$41,$AA34,"Error -- Availability entered in an incorrect format"))))))))</f>
        <v>N</v>
      </c>
    </row>
    <row r="35" spans="1:28" s="15" customFormat="1" ht="60" x14ac:dyDescent="0.25">
      <c r="A35" s="7">
        <v>23</v>
      </c>
      <c r="B35" s="215" t="s">
        <v>696</v>
      </c>
      <c r="C35" s="14" t="s">
        <v>6</v>
      </c>
      <c r="D35" s="231"/>
      <c r="E35" s="268"/>
      <c r="F35" s="215" t="str">
        <f t="shared" si="0"/>
        <v>N/A</v>
      </c>
      <c r="G35" s="6"/>
      <c r="AA35" s="15" t="str">
        <f t="shared" si="1"/>
        <v/>
      </c>
      <c r="AB35" s="15" t="str">
        <f>IF(LEN($AA35)=0,"N",IF(LEN($AA35)&gt;1,"Error -- Availability entered in an incorrect format",IF($AA35='Control Panel'!$F$36,$AA35,IF($AA35='Control Panel'!$F$37,$AA35,IF($AA35='Control Panel'!$F$38,$AA35,IF($AA35='Control Panel'!$F$39,$AA35,IF($AA35='Control Panel'!$F$40,$AA35,IF($AA35='Control Panel'!$F$41,$AA35,"Error -- Availability entered in an incorrect format"))))))))</f>
        <v>N</v>
      </c>
    </row>
    <row r="36" spans="1:28" s="15" customFormat="1" x14ac:dyDescent="0.25">
      <c r="A36" s="7">
        <v>24</v>
      </c>
      <c r="B36" s="276" t="s">
        <v>697</v>
      </c>
      <c r="C36" s="14"/>
      <c r="D36" s="231"/>
      <c r="E36" s="268"/>
      <c r="F36" s="215" t="str">
        <f t="shared" si="0"/>
        <v>N/A</v>
      </c>
      <c r="G36" s="6"/>
      <c r="AA36" s="15" t="str">
        <f t="shared" si="1"/>
        <v/>
      </c>
      <c r="AB36" s="15" t="str">
        <f>IF(LEN($AA36)=0,"N",IF(LEN($AA36)&gt;1,"Error -- Availability entered in an incorrect format",IF($AA36='Control Panel'!$F$36,$AA36,IF($AA36='Control Panel'!$F$37,$AA36,IF($AA36='Control Panel'!$F$38,$AA36,IF($AA36='Control Panel'!$F$39,$AA36,IF($AA36='Control Panel'!$F$40,$AA36,IF($AA36='Control Panel'!$F$41,$AA36,"Error -- Availability entered in an incorrect format"))))))))</f>
        <v>N</v>
      </c>
    </row>
    <row r="37" spans="1:28" s="15" customFormat="1" x14ac:dyDescent="0.25">
      <c r="A37" s="7">
        <v>25</v>
      </c>
      <c r="B37" s="10" t="s">
        <v>698</v>
      </c>
      <c r="C37" s="277" t="s">
        <v>6</v>
      </c>
      <c r="D37" s="231"/>
      <c r="E37" s="268"/>
      <c r="F37" s="215" t="str">
        <f t="shared" si="0"/>
        <v>N/A</v>
      </c>
      <c r="G37" s="6"/>
      <c r="AA37" s="15" t="str">
        <f t="shared" si="1"/>
        <v/>
      </c>
      <c r="AB37" s="15" t="str">
        <f>IF(LEN($AA37)=0,"N",IF(LEN($AA37)&gt;1,"Error -- Availability entered in an incorrect format",IF($AA37='Control Panel'!$F$36,$AA37,IF($AA37='Control Panel'!$F$37,$AA37,IF($AA37='Control Panel'!$F$38,$AA37,IF($AA37='Control Panel'!$F$39,$AA37,IF($AA37='Control Panel'!$F$40,$AA37,IF($AA37='Control Panel'!$F$41,$AA37,"Error -- Availability entered in an incorrect format"))))))))</f>
        <v>N</v>
      </c>
    </row>
    <row r="38" spans="1:28" s="15" customFormat="1" ht="30" x14ac:dyDescent="0.25">
      <c r="A38" s="7">
        <v>26</v>
      </c>
      <c r="B38" s="10" t="s">
        <v>699</v>
      </c>
      <c r="C38" s="277" t="s">
        <v>5</v>
      </c>
      <c r="D38" s="231"/>
      <c r="E38" s="268"/>
      <c r="F38" s="215" t="str">
        <f t="shared" si="0"/>
        <v>N/A</v>
      </c>
      <c r="G38" s="6"/>
      <c r="AA38" s="15" t="str">
        <f t="shared" si="1"/>
        <v/>
      </c>
      <c r="AB38" s="15" t="str">
        <f>IF(LEN($AA38)=0,"N",IF(LEN($AA38)&gt;1,"Error -- Availability entered in an incorrect format",IF($AA38='Control Panel'!$F$36,$AA38,IF($AA38='Control Panel'!$F$37,$AA38,IF($AA38='Control Panel'!$F$38,$AA38,IF($AA38='Control Panel'!$F$39,$AA38,IF($AA38='Control Panel'!$F$40,$AA38,IF($AA38='Control Panel'!$F$41,$AA38,"Error -- Availability entered in an incorrect format"))))))))</f>
        <v>N</v>
      </c>
    </row>
    <row r="39" spans="1:28" s="15" customFormat="1" x14ac:dyDescent="0.25">
      <c r="A39" s="7">
        <v>27</v>
      </c>
      <c r="B39" s="10" t="s">
        <v>700</v>
      </c>
      <c r="C39" s="277" t="s">
        <v>5</v>
      </c>
      <c r="D39" s="231"/>
      <c r="E39" s="268"/>
      <c r="F39" s="215" t="str">
        <f t="shared" si="0"/>
        <v>N/A</v>
      </c>
      <c r="G39" s="6"/>
      <c r="AA39" s="15" t="str">
        <f t="shared" si="1"/>
        <v/>
      </c>
      <c r="AB39" s="15" t="str">
        <f>IF(LEN($AA39)=0,"N",IF(LEN($AA39)&gt;1,"Error -- Availability entered in an incorrect format",IF($AA39='Control Panel'!$F$36,$AA39,IF($AA39='Control Panel'!$F$37,$AA39,IF($AA39='Control Panel'!$F$38,$AA39,IF($AA39='Control Panel'!$F$39,$AA39,IF($AA39='Control Panel'!$F$40,$AA39,IF($AA39='Control Panel'!$F$41,$AA39,"Error -- Availability entered in an incorrect format"))))))))</f>
        <v>N</v>
      </c>
    </row>
    <row r="40" spans="1:28" s="15" customFormat="1" x14ac:dyDescent="0.25">
      <c r="A40" s="7">
        <v>28</v>
      </c>
      <c r="B40" s="10" t="s">
        <v>701</v>
      </c>
      <c r="C40" s="277" t="s">
        <v>5</v>
      </c>
      <c r="D40" s="231"/>
      <c r="E40" s="268"/>
      <c r="F40" s="215" t="str">
        <f t="shared" si="0"/>
        <v>N/A</v>
      </c>
      <c r="G40" s="6"/>
      <c r="AA40" s="15" t="str">
        <f t="shared" si="1"/>
        <v/>
      </c>
      <c r="AB40" s="15" t="str">
        <f>IF(LEN($AA40)=0,"N",IF(LEN($AA40)&gt;1,"Error -- Availability entered in an incorrect format",IF($AA40='Control Panel'!$F$36,$AA40,IF($AA40='Control Panel'!$F$37,$AA40,IF($AA40='Control Panel'!$F$38,$AA40,IF($AA40='Control Panel'!$F$39,$AA40,IF($AA40='Control Panel'!$F$40,$AA40,IF($AA40='Control Panel'!$F$41,$AA40,"Error -- Availability entered in an incorrect format"))))))))</f>
        <v>N</v>
      </c>
    </row>
    <row r="41" spans="1:28" s="15" customFormat="1" x14ac:dyDescent="0.25">
      <c r="A41" s="7">
        <v>29</v>
      </c>
      <c r="B41" s="10" t="s">
        <v>702</v>
      </c>
      <c r="C41" s="277" t="s">
        <v>5</v>
      </c>
      <c r="D41" s="231"/>
      <c r="E41" s="268"/>
      <c r="F41" s="215" t="str">
        <f t="shared" si="0"/>
        <v>N/A</v>
      </c>
      <c r="G41" s="6"/>
      <c r="AA41" s="15" t="str">
        <f t="shared" si="1"/>
        <v/>
      </c>
      <c r="AB41" s="15" t="str">
        <f>IF(LEN($AA41)=0,"N",IF(LEN($AA41)&gt;1,"Error -- Availability entered in an incorrect format",IF($AA41='Control Panel'!$F$36,$AA41,IF($AA41='Control Panel'!$F$37,$AA41,IF($AA41='Control Panel'!$F$38,$AA41,IF($AA41='Control Panel'!$F$39,$AA41,IF($AA41='Control Panel'!$F$40,$AA41,IF($AA41='Control Panel'!$F$41,$AA41,"Error -- Availability entered in an incorrect format"))))))))</f>
        <v>N</v>
      </c>
    </row>
    <row r="42" spans="1:28" s="15" customFormat="1" ht="30" x14ac:dyDescent="0.25">
      <c r="A42" s="7">
        <v>30</v>
      </c>
      <c r="B42" s="10" t="s">
        <v>703</v>
      </c>
      <c r="C42" s="14" t="s">
        <v>6</v>
      </c>
      <c r="D42" s="231"/>
      <c r="E42" s="268"/>
      <c r="F42" s="215" t="str">
        <f t="shared" si="0"/>
        <v>N/A</v>
      </c>
      <c r="G42" s="6"/>
      <c r="AA42" s="15" t="str">
        <f t="shared" si="1"/>
        <v/>
      </c>
      <c r="AB42" s="15" t="str">
        <f>IF(LEN($AA42)=0,"N",IF(LEN($AA42)&gt;1,"Error -- Availability entered in an incorrect format",IF($AA42='Control Panel'!$F$36,$AA42,IF($AA42='Control Panel'!$F$37,$AA42,IF($AA42='Control Panel'!$F$38,$AA42,IF($AA42='Control Panel'!$F$39,$AA42,IF($AA42='Control Panel'!$F$40,$AA42,IF($AA42='Control Panel'!$F$41,$AA42,"Error -- Availability entered in an incorrect format"))))))))</f>
        <v>N</v>
      </c>
    </row>
    <row r="43" spans="1:28" s="15" customFormat="1" x14ac:dyDescent="0.25">
      <c r="A43" s="7">
        <v>31</v>
      </c>
      <c r="B43" s="276" t="s">
        <v>704</v>
      </c>
      <c r="C43" s="14"/>
      <c r="D43" s="231"/>
      <c r="E43" s="268"/>
      <c r="F43" s="215" t="str">
        <f t="shared" si="0"/>
        <v>N/A</v>
      </c>
      <c r="G43" s="6"/>
      <c r="AA43" s="15" t="str">
        <f t="shared" si="1"/>
        <v/>
      </c>
      <c r="AB43" s="15" t="str">
        <f>IF(LEN($AA43)=0,"N",IF(LEN($AA43)&gt;1,"Error -- Availability entered in an incorrect format",IF($AA43='Control Panel'!$F$36,$AA43,IF($AA43='Control Panel'!$F$37,$AA43,IF($AA43='Control Panel'!$F$38,$AA43,IF($AA43='Control Panel'!$F$39,$AA43,IF($AA43='Control Panel'!$F$40,$AA43,IF($AA43='Control Panel'!$F$41,$AA43,"Error -- Availability entered in an incorrect format"))))))))</f>
        <v>N</v>
      </c>
    </row>
    <row r="44" spans="1:28" s="15" customFormat="1" ht="45" x14ac:dyDescent="0.25">
      <c r="A44" s="7">
        <v>32</v>
      </c>
      <c r="B44" s="10" t="s">
        <v>705</v>
      </c>
      <c r="C44" s="14" t="s">
        <v>5</v>
      </c>
      <c r="D44" s="231"/>
      <c r="E44" s="268"/>
      <c r="F44" s="215" t="str">
        <f t="shared" si="0"/>
        <v>N/A</v>
      </c>
      <c r="G44" s="6"/>
      <c r="AA44" s="15" t="str">
        <f t="shared" si="1"/>
        <v/>
      </c>
      <c r="AB44" s="15" t="str">
        <f>IF(LEN($AA44)=0,"N",IF(LEN($AA44)&gt;1,"Error -- Availability entered in an incorrect format",IF($AA44='Control Panel'!$F$36,$AA44,IF($AA44='Control Panel'!$F$37,$AA44,IF($AA44='Control Panel'!$F$38,$AA44,IF($AA44='Control Panel'!$F$39,$AA44,IF($AA44='Control Panel'!$F$40,$AA44,IF($AA44='Control Panel'!$F$41,$AA44,"Error -- Availability entered in an incorrect format"))))))))</f>
        <v>N</v>
      </c>
    </row>
    <row r="45" spans="1:28" s="15" customFormat="1" ht="45" x14ac:dyDescent="0.25">
      <c r="A45" s="7">
        <v>33</v>
      </c>
      <c r="B45" s="10" t="s">
        <v>706</v>
      </c>
      <c r="C45" s="277" t="s">
        <v>5</v>
      </c>
      <c r="D45" s="231"/>
      <c r="E45" s="268"/>
      <c r="F45" s="215" t="str">
        <f t="shared" si="0"/>
        <v>N/A</v>
      </c>
      <c r="G45" s="6"/>
      <c r="AA45" s="15" t="str">
        <f t="shared" si="1"/>
        <v/>
      </c>
      <c r="AB45" s="15" t="str">
        <f>IF(LEN($AA45)=0,"N",IF(LEN($AA45)&gt;1,"Error -- Availability entered in an incorrect format",IF($AA45='Control Panel'!$F$36,$AA45,IF($AA45='Control Panel'!$F$37,$AA45,IF($AA45='Control Panel'!$F$38,$AA45,IF($AA45='Control Panel'!$F$39,$AA45,IF($AA45='Control Panel'!$F$40,$AA45,IF($AA45='Control Panel'!$F$41,$AA45,"Error -- Availability entered in an incorrect format"))))))))</f>
        <v>N</v>
      </c>
    </row>
    <row r="46" spans="1:28" s="15" customFormat="1" ht="30" x14ac:dyDescent="0.25">
      <c r="A46" s="7">
        <v>34</v>
      </c>
      <c r="B46" s="10" t="s">
        <v>707</v>
      </c>
      <c r="C46" s="277" t="s">
        <v>6</v>
      </c>
      <c r="D46" s="231"/>
      <c r="E46" s="268"/>
      <c r="F46" s="215" t="str">
        <f t="shared" si="0"/>
        <v>N/A</v>
      </c>
      <c r="G46" s="6"/>
      <c r="AA46" s="15" t="str">
        <f t="shared" si="1"/>
        <v/>
      </c>
      <c r="AB46" s="15" t="str">
        <f>IF(LEN($AA46)=0,"N",IF(LEN($AA46)&gt;1,"Error -- Availability entered in an incorrect format",IF($AA46='Control Panel'!$F$36,$AA46,IF($AA46='Control Panel'!$F$37,$AA46,IF($AA46='Control Panel'!$F$38,$AA46,IF($AA46='Control Panel'!$F$39,$AA46,IF($AA46='Control Panel'!$F$40,$AA46,IF($AA46='Control Panel'!$F$41,$AA46,"Error -- Availability entered in an incorrect format"))))))))</f>
        <v>N</v>
      </c>
    </row>
    <row r="47" spans="1:28" s="15" customFormat="1" ht="30" x14ac:dyDescent="0.25">
      <c r="A47" s="7">
        <v>35</v>
      </c>
      <c r="B47" s="278" t="s">
        <v>708</v>
      </c>
      <c r="C47" s="277" t="s">
        <v>5</v>
      </c>
      <c r="D47" s="231"/>
      <c r="E47" s="268"/>
      <c r="F47" s="215" t="str">
        <f t="shared" si="0"/>
        <v>N/A</v>
      </c>
      <c r="G47" s="6"/>
      <c r="AA47" s="15" t="str">
        <f t="shared" si="1"/>
        <v/>
      </c>
      <c r="AB47" s="15" t="str">
        <f>IF(LEN($AA47)=0,"N",IF(LEN($AA47)&gt;1,"Error -- Availability entered in an incorrect format",IF($AA47='Control Panel'!$F$36,$AA47,IF($AA47='Control Panel'!$F$37,$AA47,IF($AA47='Control Panel'!$F$38,$AA47,IF($AA47='Control Panel'!$F$39,$AA47,IF($AA47='Control Panel'!$F$40,$AA47,IF($AA47='Control Panel'!$F$41,$AA47,"Error -- Availability entered in an incorrect format"))))))))</f>
        <v>N</v>
      </c>
    </row>
    <row r="48" spans="1:28" s="15" customFormat="1" ht="45" x14ac:dyDescent="0.25">
      <c r="A48" s="7">
        <v>36</v>
      </c>
      <c r="B48" s="279" t="s">
        <v>709</v>
      </c>
      <c r="C48" s="277" t="s">
        <v>5</v>
      </c>
      <c r="D48" s="231"/>
      <c r="E48" s="268"/>
      <c r="F48" s="215" t="str">
        <f t="shared" si="0"/>
        <v>N/A</v>
      </c>
      <c r="G48" s="6"/>
      <c r="AA48" s="15" t="str">
        <f t="shared" si="1"/>
        <v/>
      </c>
      <c r="AB48" s="15" t="str">
        <f>IF(LEN($AA48)=0,"N",IF(LEN($AA48)&gt;1,"Error -- Availability entered in an incorrect format",IF($AA48='Control Panel'!$F$36,$AA48,IF($AA48='Control Panel'!$F$37,$AA48,IF($AA48='Control Panel'!$F$38,$AA48,IF($AA48='Control Panel'!$F$39,$AA48,IF($AA48='Control Panel'!$F$40,$AA48,IF($AA48='Control Panel'!$F$41,$AA48,"Error -- Availability entered in an incorrect format"))))))))</f>
        <v>N</v>
      </c>
    </row>
    <row r="49" spans="1:28" s="15" customFormat="1" ht="30" x14ac:dyDescent="0.25">
      <c r="A49" s="7">
        <v>37</v>
      </c>
      <c r="B49" s="279" t="s">
        <v>710</v>
      </c>
      <c r="C49" s="277" t="s">
        <v>5</v>
      </c>
      <c r="D49" s="231"/>
      <c r="E49" s="268"/>
      <c r="F49" s="215" t="str">
        <f t="shared" si="0"/>
        <v>N/A</v>
      </c>
      <c r="G49" s="6"/>
      <c r="AA49" s="15" t="str">
        <f t="shared" si="1"/>
        <v/>
      </c>
      <c r="AB49" s="15" t="str">
        <f>IF(LEN($AA49)=0,"N",IF(LEN($AA49)&gt;1,"Error -- Availability entered in an incorrect format",IF($AA49='Control Panel'!$F$36,$AA49,IF($AA49='Control Panel'!$F$37,$AA49,IF($AA49='Control Panel'!$F$38,$AA49,IF($AA49='Control Panel'!$F$39,$AA49,IF($AA49='Control Panel'!$F$40,$AA49,IF($AA49='Control Panel'!$F$41,$AA49,"Error -- Availability entered in an incorrect format"))))))))</f>
        <v>N</v>
      </c>
    </row>
  </sheetData>
  <sheetProtection password="E125" sheet="1" objects="1" scenarios="1" formatCells="0" formatRows="0"/>
  <protectedRanges>
    <protectedRange sqref="D1:G1048576" name="Range1"/>
  </protectedRanges>
  <mergeCells count="12">
    <mergeCell ref="A1:G1"/>
    <mergeCell ref="B2:G2"/>
    <mergeCell ref="B3:G3"/>
    <mergeCell ref="B4:G4"/>
    <mergeCell ref="B5:G5"/>
    <mergeCell ref="A11:G11"/>
    <mergeCell ref="A10:C10"/>
    <mergeCell ref="D10:G10"/>
    <mergeCell ref="B6:G6"/>
    <mergeCell ref="B7:G7"/>
    <mergeCell ref="B8:G8"/>
    <mergeCell ref="A9:G9"/>
  </mergeCells>
  <conditionalFormatting sqref="A13:A49 C13:E49 G13:G49">
    <cfRule type="expression" dxfId="159" priority="5">
      <formula>$C13=""</formula>
    </cfRule>
  </conditionalFormatting>
  <conditionalFormatting sqref="B13:B49">
    <cfRule type="expression" dxfId="158" priority="4">
      <formula>$C13=""</formula>
    </cfRule>
  </conditionalFormatting>
  <conditionalFormatting sqref="F13:F49">
    <cfRule type="expression" dxfId="157" priority="3">
      <formula>$C13=""</formula>
    </cfRule>
  </conditionalFormatting>
  <conditionalFormatting sqref="A1:G1">
    <cfRule type="cellIs" dxfId="156" priority="1" operator="equal">
      <formula>"Replace this text with vendor name in the first module."</formula>
    </cfRule>
  </conditionalFormatting>
  <dataValidations count="1">
    <dataValidation type="decimal" allowBlank="1" showInputMessage="1" showErrorMessage="1" errorTitle="Invalid Response" error="Please enter number only and inlcude text in comments column." promptTitle="Cost" prompt="Please enter any related cost for specification compliance." sqref="E13:E49">
      <formula1>0</formula1>
      <formula2>1000000</formula2>
    </dataValidation>
  </dataValidations>
  <printOptions horizontalCentered="1"/>
  <pageMargins left="0.25" right="0.25" top="0.75" bottom="0.75" header="0.3" footer="0.3"/>
  <pageSetup scale="76" fitToHeight="0" orientation="landscape" r:id="rId1"/>
  <headerFooter>
    <oddHeader>&amp;C&amp;"Calibri,Bold"&amp;12City of Bend, OR - ERP System Solution Project RFP #IT14AA
&amp;"Calibri,Italic"&amp;A</oddHeader>
    <oddFooter>&amp;L&amp;"-,Bold"&amp;10&amp;U&amp;K01+019Priority&amp;"-,Regular"&amp;U
H - High | M - Medium | L - Low&amp;C&amp;10&amp;K01+019&amp;P of &amp;N&amp;R&amp;"-,Bold"&amp;10&amp;U&amp;K01+019Availability&amp;"-,Regular"&amp;U
Y - Yes | R - Reporting Tool | T - Third Party
M - Modification | F - Future | N - Not Available</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145" r:id="rId4" name="Button 1">
              <controlPr defaultSize="0" print="0" autoFill="0" autoPict="0" macro="[0]!FormatSpecs">
                <anchor moveWithCells="1" sizeWithCells="1">
                  <from>
                    <xdr:col>5</xdr:col>
                    <xdr:colOff>1600200</xdr:colOff>
                    <xdr:row>8</xdr:row>
                    <xdr:rowOff>133350</xdr:rowOff>
                  </from>
                  <to>
                    <xdr:col>5</xdr:col>
                    <xdr:colOff>1600200</xdr:colOff>
                    <xdr:row>13</xdr:row>
                    <xdr:rowOff>533400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00000000-0000-0000-0000-000000000000}">
            <xm:f>D10='Control Panel'!$I$25</xm:f>
            <x14:dxf>
              <font>
                <color rgb="FFFFFF00"/>
              </font>
              <fill>
                <patternFill>
                  <fgColor indexed="64"/>
                  <bgColor rgb="FFBF311A"/>
                </patternFill>
              </fill>
            </x14:dxf>
          </x14:cfRule>
          <xm:sqref>D10:G10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errorTitle="Invalid Response" error="Please enter appropriate availability response." promptTitle="Please enter availability:" prompt="_x000a_  Y - Yes_x000a_  R - Reporting_x000a_  T - Third Party_x000a_  M - Modification_x000a_  F - Future_x000a_  N - Not Available_x000a__x000a__x000a_*Paste values permitted.">
          <x14:formula1>
            <xm:f>'Control Panel'!$F$36:$F$41</xm:f>
          </x14:formula1>
          <xm:sqref>D13:D49</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AI200"/>
  <sheetViews>
    <sheetView showGridLines="0" showRowColHeaders="0" workbookViewId="0">
      <pane ySplit="12" topLeftCell="A13" activePane="bottomLeft" state="frozen"/>
      <selection activeCell="B16" sqref="B16"/>
      <selection pane="bottomLeft" activeCell="B16" sqref="B16"/>
    </sheetView>
  </sheetViews>
  <sheetFormatPr defaultColWidth="0" defaultRowHeight="15" x14ac:dyDescent="0.25"/>
  <cols>
    <col min="1" max="1" width="8.7109375" style="218" customWidth="1"/>
    <col min="2" max="2" width="65.7109375" style="219" customWidth="1"/>
    <col min="3" max="3" width="12.7109375" style="220" customWidth="1"/>
    <col min="4" max="4" width="12.7109375" style="221" customWidth="1"/>
    <col min="5" max="5" width="12.7109375" style="220" customWidth="1"/>
    <col min="6" max="6" width="27.7109375" style="222" customWidth="1"/>
    <col min="7" max="7" width="35.7109375" style="219" customWidth="1"/>
    <col min="8" max="8" width="3.7109375" style="2" customWidth="1"/>
    <col min="9" max="34" width="9.140625" style="2" hidden="1" customWidth="1"/>
    <col min="35" max="35" width="4.140625" style="2" hidden="1" customWidth="1"/>
    <col min="36" max="16384" width="9.140625" style="2" hidden="1"/>
  </cols>
  <sheetData>
    <row r="1" spans="1:35" ht="15" customHeight="1" x14ac:dyDescent="0.25">
      <c r="A1" s="548" t="str">
        <f>'Accounts Payable'!A1</f>
        <v>Replace this text with vendor name in the first module.</v>
      </c>
      <c r="B1" s="548"/>
      <c r="C1" s="548"/>
      <c r="D1" s="548"/>
      <c r="E1" s="548"/>
      <c r="F1" s="548"/>
      <c r="G1" s="548"/>
    </row>
    <row r="2" spans="1:35" x14ac:dyDescent="0.25">
      <c r="A2" s="210" t="s">
        <v>8</v>
      </c>
      <c r="B2" s="538" t="s">
        <v>193</v>
      </c>
      <c r="C2" s="538"/>
      <c r="D2" s="538"/>
      <c r="E2" s="538"/>
      <c r="F2" s="538"/>
      <c r="G2" s="538"/>
      <c r="AB2" s="2" t="s">
        <v>219</v>
      </c>
      <c r="AC2" s="2">
        <f>SUBTOTAL(3,A13:A200)</f>
        <v>188</v>
      </c>
    </row>
    <row r="3" spans="1:35" ht="45" customHeight="1" x14ac:dyDescent="0.25">
      <c r="A3" s="232" t="str">
        <f>'Control Panel'!F36</f>
        <v>Y</v>
      </c>
      <c r="B3" s="543" t="str">
        <f>'Control Panel'!H36</f>
        <v>Functionality is provided out of the box through the completion of a task associated with a routine configurable area that includes, but is not limited to, user-defined fields, delivered or configurable workflows, alerts or notifications, standard import/export, table driven setups and standard reports with no changes.  These configuration areas will not be affected by a future upgrade.  The proposed services include implementation and training on this functionality, unless specifically excluded in the Statement of Work, as part of the deployment of the solution.</v>
      </c>
      <c r="C3" s="543"/>
      <c r="D3" s="543"/>
      <c r="E3" s="543"/>
      <c r="F3" s="543"/>
      <c r="G3" s="543"/>
    </row>
    <row r="4" spans="1:35" x14ac:dyDescent="0.25">
      <c r="A4" s="233" t="str">
        <f>'Control Panel'!F37</f>
        <v>R</v>
      </c>
      <c r="B4" s="544" t="str">
        <f>'Control Panel'!H37</f>
        <v>Functionality is provided through reports generated using proposed Reporting Tools.</v>
      </c>
      <c r="C4" s="544"/>
      <c r="D4" s="544"/>
      <c r="E4" s="544"/>
      <c r="F4" s="544"/>
      <c r="G4" s="544"/>
    </row>
    <row r="5" spans="1:35" ht="30" customHeight="1" x14ac:dyDescent="0.25">
      <c r="A5" s="232" t="str">
        <f>'Control Panel'!F38</f>
        <v>T</v>
      </c>
      <c r="B5" s="543" t="str">
        <f>'Control Panel'!H38</f>
        <v>Functionality is provided by proposed third party functionality (i.e., third party is defined as a separate software vendor from the primary software vendor).  The pricing of all third party products that provide this functionality MUST be included in the cost proposal.</v>
      </c>
      <c r="C5" s="543"/>
      <c r="D5" s="543"/>
      <c r="E5" s="543"/>
      <c r="F5" s="543"/>
      <c r="G5" s="543"/>
    </row>
    <row r="6" spans="1:35" x14ac:dyDescent="0.25">
      <c r="A6" s="233" t="str">
        <f>'Control Panel'!F39</f>
        <v>M</v>
      </c>
      <c r="B6" s="544" t="str">
        <f>'Control Panel'!H39</f>
        <v>Functionality is provided through customization to the application, including creation of a new workflow or development of a custom interface, that may have an impact on future upgradability.</v>
      </c>
      <c r="C6" s="544"/>
      <c r="D6" s="544"/>
      <c r="E6" s="544"/>
      <c r="F6" s="544"/>
      <c r="G6" s="544"/>
    </row>
    <row r="7" spans="1:35" ht="16.5" customHeight="1" x14ac:dyDescent="0.25">
      <c r="A7" s="232" t="str">
        <f>'Control Panel'!F40</f>
        <v>F</v>
      </c>
      <c r="B7" s="543" t="str">
        <f>'Control Panel'!H40</f>
        <v>Functionality is provided through a future general availability (GA) release that is scheduled to occur within 1 year of the proposal response.</v>
      </c>
      <c r="C7" s="543"/>
      <c r="D7" s="543"/>
      <c r="E7" s="543"/>
      <c r="F7" s="543"/>
      <c r="G7" s="543"/>
    </row>
    <row r="8" spans="1:35" x14ac:dyDescent="0.25">
      <c r="A8" s="233" t="str">
        <f>'Control Panel'!F41</f>
        <v>N</v>
      </c>
      <c r="B8" s="544" t="str">
        <f>'Control Panel'!H41</f>
        <v>Functionality is not provided.</v>
      </c>
      <c r="C8" s="544"/>
      <c r="D8" s="544"/>
      <c r="E8" s="544"/>
      <c r="F8" s="544"/>
      <c r="G8" s="544"/>
    </row>
    <row r="9" spans="1:35" x14ac:dyDescent="0.25">
      <c r="A9" s="545" t="str">
        <f>'Control Panel'!I25</f>
        <v>Replace this text with the primary product name(s) which satisfy requirements.</v>
      </c>
      <c r="B9" s="546"/>
      <c r="C9" s="546"/>
      <c r="D9" s="546"/>
      <c r="E9" s="546"/>
      <c r="F9" s="546"/>
      <c r="G9" s="547"/>
    </row>
    <row r="10" spans="1:35" ht="15" customHeight="1" x14ac:dyDescent="0.25">
      <c r="A10" s="541" t="str">
        <f>'Control Panel'!F51&amp;" - "&amp;'Control Panel'!E51</f>
        <v>4.6 - Cash Receipting</v>
      </c>
      <c r="B10" s="541"/>
      <c r="C10" s="541"/>
      <c r="D10" s="542" t="str">
        <f>A9</f>
        <v>Replace this text with the primary product name(s) which satisfy requirements.</v>
      </c>
      <c r="E10" s="542"/>
      <c r="F10" s="542"/>
      <c r="G10" s="542"/>
    </row>
    <row r="11" spans="1:35" ht="15" customHeight="1" x14ac:dyDescent="0.25">
      <c r="A11" s="549" t="s">
        <v>656</v>
      </c>
      <c r="B11" s="550"/>
      <c r="C11" s="550"/>
      <c r="D11" s="550"/>
      <c r="E11" s="550"/>
      <c r="F11" s="550"/>
      <c r="G11" s="551"/>
      <c r="AA11" s="2" t="s">
        <v>30</v>
      </c>
      <c r="AI11" s="3"/>
    </row>
    <row r="12" spans="1:35" ht="15" customHeight="1" x14ac:dyDescent="0.25">
      <c r="A12" s="269" t="str">
        <f>'Accounts Payable'!A12</f>
        <v>Number</v>
      </c>
      <c r="B12" s="270" t="str">
        <f>'Accounts Payable'!B12</f>
        <v>Application Requirements</v>
      </c>
      <c r="C12" s="271" t="str">
        <f>'Accounts Payable'!C12</f>
        <v>Priority</v>
      </c>
      <c r="D12" s="269" t="str">
        <f>'Accounts Payable'!D12</f>
        <v>Availability</v>
      </c>
      <c r="E12" s="271" t="str">
        <f>'Accounts Payable'!E12</f>
        <v>Cost</v>
      </c>
      <c r="F12" s="270" t="str">
        <f>'Accounts Payable'!F12</f>
        <v>Required Product(s)</v>
      </c>
      <c r="G12" s="270" t="str">
        <f>'Accounts Payable'!G12</f>
        <v>Comments</v>
      </c>
      <c r="AA12" s="4" t="s">
        <v>27</v>
      </c>
      <c r="AC12" s="5">
        <f>COUNTIF(AB:AB,"Error -- Availability entered in an incorrect format")</f>
        <v>0</v>
      </c>
    </row>
    <row r="13" spans="1:35" s="15" customFormat="1" x14ac:dyDescent="0.25">
      <c r="A13" s="7">
        <v>1</v>
      </c>
      <c r="B13" s="280" t="s">
        <v>711</v>
      </c>
      <c r="C13" s="281"/>
      <c r="D13" s="7"/>
      <c r="E13" s="267"/>
      <c r="F13" s="215" t="str">
        <f>IF($D$10=$A$9,"N/A",$D$10)</f>
        <v>N/A</v>
      </c>
      <c r="G13" s="10"/>
      <c r="AA13" s="15" t="str">
        <f>TRIM($D13)</f>
        <v/>
      </c>
      <c r="AB13" s="15" t="str">
        <f>IF(LEN($AA13)=0,"N",IF(LEN($AA13)&gt;1,"Error -- Availability entered in an incorrect format",IF($AA13='Control Panel'!$F$36,$AA13,IF($AA13='Control Panel'!$F$37,$AA13,IF($AA13='Control Panel'!$F$38,$AA13,IF($AA13='Control Panel'!$F$39,$AA13,IF($AA13='Control Panel'!$F$40,$AA13,IF($AA13='Control Panel'!$F$41,$AA13,"Error -- Availability entered in an incorrect format"))))))))</f>
        <v>N</v>
      </c>
    </row>
    <row r="14" spans="1:35" s="15" customFormat="1" x14ac:dyDescent="0.25">
      <c r="A14" s="7">
        <v>2</v>
      </c>
      <c r="B14" s="282" t="s">
        <v>712</v>
      </c>
      <c r="C14" s="281"/>
      <c r="D14" s="7"/>
      <c r="E14" s="267"/>
      <c r="F14" s="215" t="str">
        <f t="shared" ref="F14:F77" si="0">IF($D$10=$A$9,"N/A",$D$10)</f>
        <v>N/A</v>
      </c>
      <c r="G14" s="10"/>
      <c r="AA14" s="15" t="str">
        <f t="shared" ref="AA14:AA77" si="1">TRIM($D14)</f>
        <v/>
      </c>
      <c r="AB14" s="15" t="str">
        <f>IF(LEN($AA14)=0,"N",IF(LEN($AA14)&gt;1,"Error -- Availability entered in an incorrect format",IF($AA14='Control Panel'!$F$36,$AA14,IF($AA14='Control Panel'!$F$37,$AA14,IF($AA14='Control Panel'!$F$38,$AA14,IF($AA14='Control Panel'!$F$39,$AA14,IF($AA14='Control Panel'!$F$40,$AA14,IF($AA14='Control Panel'!$F$41,$AA14,"Error -- Availability entered in an incorrect format"))))))))</f>
        <v>N</v>
      </c>
    </row>
    <row r="15" spans="1:35" s="13" customFormat="1" x14ac:dyDescent="0.25">
      <c r="A15" s="7">
        <v>3</v>
      </c>
      <c r="B15" s="283" t="s">
        <v>713</v>
      </c>
      <c r="C15" s="284" t="s">
        <v>5</v>
      </c>
      <c r="D15" s="7"/>
      <c r="E15" s="267"/>
      <c r="F15" s="215" t="str">
        <f t="shared" si="0"/>
        <v>N/A</v>
      </c>
      <c r="G15" s="10"/>
      <c r="AA15" s="13" t="str">
        <f t="shared" si="1"/>
        <v/>
      </c>
      <c r="AB15" s="13" t="str">
        <f>IF(LEN($AA15)=0,"N",IF(LEN($AA15)&gt;1,"Error -- Availability entered in an incorrect format",IF($AA15='Control Panel'!$F$36,$AA15,IF($AA15='Control Panel'!$F$37,$AA15,IF($AA15='Control Panel'!$F$38,$AA15,IF($AA15='Control Panel'!$F$39,$AA15,IF($AA15='Control Panel'!$F$40,$AA15,IF($AA15='Control Panel'!$F$41,$AA15,"Error -- Availability entered in an incorrect format"))))))))</f>
        <v>N</v>
      </c>
    </row>
    <row r="16" spans="1:35" s="13" customFormat="1" x14ac:dyDescent="0.25">
      <c r="A16" s="7">
        <v>4</v>
      </c>
      <c r="B16" s="285" t="s">
        <v>714</v>
      </c>
      <c r="C16" s="281" t="s">
        <v>5</v>
      </c>
      <c r="D16" s="7"/>
      <c r="E16" s="267"/>
      <c r="F16" s="215" t="str">
        <f t="shared" si="0"/>
        <v>N/A</v>
      </c>
      <c r="G16" s="10"/>
      <c r="AA16" s="13" t="str">
        <f t="shared" si="1"/>
        <v/>
      </c>
      <c r="AB16" s="13" t="str">
        <f>IF(LEN($AA16)=0,"N",IF(LEN($AA16)&gt;1,"Error -- Availability entered in an incorrect format",IF($AA16='Control Panel'!$F$36,$AA16,IF($AA16='Control Panel'!$F$37,$AA16,IF($AA16='Control Panel'!$F$38,$AA16,IF($AA16='Control Panel'!$F$39,$AA16,IF($AA16='Control Panel'!$F$40,$AA16,IF($AA16='Control Panel'!$F$41,$AA16,"Error -- Availability entered in an incorrect format"))))))))</f>
        <v>N</v>
      </c>
    </row>
    <row r="17" spans="1:28" s="13" customFormat="1" x14ac:dyDescent="0.25">
      <c r="A17" s="7">
        <v>5</v>
      </c>
      <c r="B17" s="285" t="s">
        <v>715</v>
      </c>
      <c r="C17" s="281" t="s">
        <v>5</v>
      </c>
      <c r="D17" s="7"/>
      <c r="E17" s="267"/>
      <c r="F17" s="215" t="str">
        <f t="shared" si="0"/>
        <v>N/A</v>
      </c>
      <c r="G17" s="10"/>
      <c r="AA17" s="13" t="str">
        <f t="shared" si="1"/>
        <v/>
      </c>
      <c r="AB17" s="13" t="str">
        <f>IF(LEN($AA17)=0,"N",IF(LEN($AA17)&gt;1,"Error -- Availability entered in an incorrect format",IF($AA17='Control Panel'!$F$36,$AA17,IF($AA17='Control Panel'!$F$37,$AA17,IF($AA17='Control Panel'!$F$38,$AA17,IF($AA17='Control Panel'!$F$39,$AA17,IF($AA17='Control Panel'!$F$40,$AA17,IF($AA17='Control Panel'!$F$41,$AA17,"Error -- Availability entered in an incorrect format"))))))))</f>
        <v>N</v>
      </c>
    </row>
    <row r="18" spans="1:28" s="13" customFormat="1" x14ac:dyDescent="0.25">
      <c r="A18" s="7">
        <v>6</v>
      </c>
      <c r="B18" s="285" t="s">
        <v>716</v>
      </c>
      <c r="C18" s="281" t="s">
        <v>5</v>
      </c>
      <c r="D18" s="7"/>
      <c r="E18" s="267"/>
      <c r="F18" s="215" t="str">
        <f t="shared" si="0"/>
        <v>N/A</v>
      </c>
      <c r="G18" s="10"/>
      <c r="AA18" s="13" t="str">
        <f t="shared" si="1"/>
        <v/>
      </c>
      <c r="AB18" s="13" t="str">
        <f>IF(LEN($AA18)=0,"N",IF(LEN($AA18)&gt;1,"Error -- Availability entered in an incorrect format",IF($AA18='Control Panel'!$F$36,$AA18,IF($AA18='Control Panel'!$F$37,$AA18,IF($AA18='Control Panel'!$F$38,$AA18,IF($AA18='Control Panel'!$F$39,$AA18,IF($AA18='Control Panel'!$F$40,$AA18,IF($AA18='Control Panel'!$F$41,$AA18,"Error -- Availability entered in an incorrect format"))))))))</f>
        <v>N</v>
      </c>
    </row>
    <row r="19" spans="1:28" s="13" customFormat="1" x14ac:dyDescent="0.25">
      <c r="A19" s="7">
        <v>7</v>
      </c>
      <c r="B19" s="285" t="s">
        <v>717</v>
      </c>
      <c r="C19" s="281" t="s">
        <v>5</v>
      </c>
      <c r="D19" s="7"/>
      <c r="E19" s="267"/>
      <c r="F19" s="215" t="str">
        <f t="shared" si="0"/>
        <v>N/A</v>
      </c>
      <c r="G19" s="10"/>
      <c r="AA19" s="13" t="str">
        <f t="shared" si="1"/>
        <v/>
      </c>
      <c r="AB19" s="13" t="str">
        <f>IF(LEN($AA19)=0,"N",IF(LEN($AA19)&gt;1,"Error -- Availability entered in an incorrect format",IF($AA19='Control Panel'!$F$36,$AA19,IF($AA19='Control Panel'!$F$37,$AA19,IF($AA19='Control Panel'!$F$38,$AA19,IF($AA19='Control Panel'!$F$39,$AA19,IF($AA19='Control Panel'!$F$40,$AA19,IF($AA19='Control Panel'!$F$41,$AA19,"Error -- Availability entered in an incorrect format"))))))))</f>
        <v>N</v>
      </c>
    </row>
    <row r="20" spans="1:28" s="13" customFormat="1" x14ac:dyDescent="0.25">
      <c r="A20" s="7">
        <v>8</v>
      </c>
      <c r="B20" s="285" t="s">
        <v>718</v>
      </c>
      <c r="C20" s="281" t="s">
        <v>5</v>
      </c>
      <c r="D20" s="7"/>
      <c r="E20" s="267"/>
      <c r="F20" s="215" t="str">
        <f t="shared" si="0"/>
        <v>N/A</v>
      </c>
      <c r="G20" s="10"/>
      <c r="AA20" s="13" t="str">
        <f t="shared" si="1"/>
        <v/>
      </c>
      <c r="AB20" s="13" t="str">
        <f>IF(LEN($AA20)=0,"N",IF(LEN($AA20)&gt;1,"Error -- Availability entered in an incorrect format",IF($AA20='Control Panel'!$F$36,$AA20,IF($AA20='Control Panel'!$F$37,$AA20,IF($AA20='Control Panel'!$F$38,$AA20,IF($AA20='Control Panel'!$F$39,$AA20,IF($AA20='Control Panel'!$F$40,$AA20,IF($AA20='Control Panel'!$F$41,$AA20,"Error -- Availability entered in an incorrect format"))))))))</f>
        <v>N</v>
      </c>
    </row>
    <row r="21" spans="1:28" s="13" customFormat="1" x14ac:dyDescent="0.25">
      <c r="A21" s="7">
        <v>9</v>
      </c>
      <c r="B21" s="285" t="s">
        <v>719</v>
      </c>
      <c r="C21" s="281" t="s">
        <v>5</v>
      </c>
      <c r="D21" s="7"/>
      <c r="E21" s="267"/>
      <c r="F21" s="215" t="str">
        <f t="shared" si="0"/>
        <v>N/A</v>
      </c>
      <c r="G21" s="10"/>
      <c r="AA21" s="13" t="str">
        <f t="shared" si="1"/>
        <v/>
      </c>
      <c r="AB21" s="13" t="str">
        <f>IF(LEN($AA21)=0,"N",IF(LEN($AA21)&gt;1,"Error -- Availability entered in an incorrect format",IF($AA21='Control Panel'!$F$36,$AA21,IF($AA21='Control Panel'!$F$37,$AA21,IF($AA21='Control Panel'!$F$38,$AA21,IF($AA21='Control Panel'!$F$39,$AA21,IF($AA21='Control Panel'!$F$40,$AA21,IF($AA21='Control Panel'!$F$41,$AA21,"Error -- Availability entered in an incorrect format"))))))))</f>
        <v>N</v>
      </c>
    </row>
    <row r="22" spans="1:28" s="13" customFormat="1" x14ac:dyDescent="0.25">
      <c r="A22" s="7">
        <v>10</v>
      </c>
      <c r="B22" s="285" t="s">
        <v>720</v>
      </c>
      <c r="C22" s="281" t="s">
        <v>5</v>
      </c>
      <c r="D22" s="7"/>
      <c r="E22" s="267"/>
      <c r="F22" s="215" t="str">
        <f t="shared" si="0"/>
        <v>N/A</v>
      </c>
      <c r="G22" s="10"/>
      <c r="AA22" s="13" t="str">
        <f t="shared" si="1"/>
        <v/>
      </c>
      <c r="AB22" s="13" t="str">
        <f>IF(LEN($AA22)=0,"N",IF(LEN($AA22)&gt;1,"Error -- Availability entered in an incorrect format",IF($AA22='Control Panel'!$F$36,$AA22,IF($AA22='Control Panel'!$F$37,$AA22,IF($AA22='Control Panel'!$F$38,$AA22,IF($AA22='Control Panel'!$F$39,$AA22,IF($AA22='Control Panel'!$F$40,$AA22,IF($AA22='Control Panel'!$F$41,$AA22,"Error -- Availability entered in an incorrect format"))))))))</f>
        <v>N</v>
      </c>
    </row>
    <row r="23" spans="1:28" s="13" customFormat="1" ht="30" x14ac:dyDescent="0.25">
      <c r="A23" s="7">
        <v>11</v>
      </c>
      <c r="B23" s="285" t="s">
        <v>721</v>
      </c>
      <c r="C23" s="281" t="s">
        <v>5</v>
      </c>
      <c r="D23" s="7"/>
      <c r="E23" s="267"/>
      <c r="F23" s="215" t="str">
        <f t="shared" si="0"/>
        <v>N/A</v>
      </c>
      <c r="G23" s="10"/>
      <c r="AA23" s="13" t="str">
        <f t="shared" si="1"/>
        <v/>
      </c>
      <c r="AB23" s="13" t="str">
        <f>IF(LEN($AA23)=0,"N",IF(LEN($AA23)&gt;1,"Error -- Availability entered in an incorrect format",IF($AA23='Control Panel'!$F$36,$AA23,IF($AA23='Control Panel'!$F$37,$AA23,IF($AA23='Control Panel'!$F$38,$AA23,IF($AA23='Control Panel'!$F$39,$AA23,IF($AA23='Control Panel'!$F$40,$AA23,IF($AA23='Control Panel'!$F$41,$AA23,"Error -- Availability entered in an incorrect format"))))))))</f>
        <v>N</v>
      </c>
    </row>
    <row r="24" spans="1:28" s="13" customFormat="1" x14ac:dyDescent="0.25">
      <c r="A24" s="7">
        <v>12</v>
      </c>
      <c r="B24" s="285" t="s">
        <v>722</v>
      </c>
      <c r="C24" s="281" t="s">
        <v>5</v>
      </c>
      <c r="D24" s="7"/>
      <c r="E24" s="267"/>
      <c r="F24" s="215" t="str">
        <f t="shared" si="0"/>
        <v>N/A</v>
      </c>
      <c r="G24" s="10"/>
      <c r="AA24" s="13" t="str">
        <f t="shared" si="1"/>
        <v/>
      </c>
      <c r="AB24" s="13" t="str">
        <f>IF(LEN($AA24)=0,"N",IF(LEN($AA24)&gt;1,"Error -- Availability entered in an incorrect format",IF($AA24='Control Panel'!$F$36,$AA24,IF($AA24='Control Panel'!$F$37,$AA24,IF($AA24='Control Panel'!$F$38,$AA24,IF($AA24='Control Panel'!$F$39,$AA24,IF($AA24='Control Panel'!$F$40,$AA24,IF($AA24='Control Panel'!$F$41,$AA24,"Error -- Availability entered in an incorrect format"))))))))</f>
        <v>N</v>
      </c>
    </row>
    <row r="25" spans="1:28" s="15" customFormat="1" ht="30" x14ac:dyDescent="0.25">
      <c r="A25" s="7">
        <v>13</v>
      </c>
      <c r="B25" s="285" t="s">
        <v>723</v>
      </c>
      <c r="C25" s="281" t="s">
        <v>5</v>
      </c>
      <c r="D25" s="12"/>
      <c r="E25" s="268"/>
      <c r="F25" s="215" t="str">
        <f t="shared" si="0"/>
        <v>N/A</v>
      </c>
      <c r="G25" s="6"/>
      <c r="AA25" s="15" t="str">
        <f t="shared" si="1"/>
        <v/>
      </c>
      <c r="AB25" s="15" t="str">
        <f>IF(LEN($AA25)=0,"N",IF(LEN($AA25)&gt;1,"Error -- Availability entered in an incorrect format",IF($AA25='Control Panel'!$F$36,$AA25,IF($AA25='Control Panel'!$F$37,$AA25,IF($AA25='Control Panel'!$F$38,$AA25,IF($AA25='Control Panel'!$F$39,$AA25,IF($AA25='Control Panel'!$F$40,$AA25,IF($AA25='Control Panel'!$F$41,$AA25,"Error -- Availability entered in an incorrect format"))))))))</f>
        <v>N</v>
      </c>
    </row>
    <row r="26" spans="1:28" s="15" customFormat="1" ht="30" x14ac:dyDescent="0.25">
      <c r="A26" s="7">
        <v>14</v>
      </c>
      <c r="B26" s="283" t="s">
        <v>724</v>
      </c>
      <c r="C26" s="281" t="s">
        <v>5</v>
      </c>
      <c r="D26" s="12"/>
      <c r="E26" s="268"/>
      <c r="F26" s="215" t="str">
        <f t="shared" si="0"/>
        <v>N/A</v>
      </c>
      <c r="G26" s="6"/>
      <c r="AA26" s="15" t="str">
        <f t="shared" si="1"/>
        <v/>
      </c>
      <c r="AB26" s="15" t="str">
        <f>IF(LEN($AA26)=0,"N",IF(LEN($AA26)&gt;1,"Error -- Availability entered in an incorrect format",IF($AA26='Control Panel'!$F$36,$AA26,IF($AA26='Control Panel'!$F$37,$AA26,IF($AA26='Control Panel'!$F$38,$AA26,IF($AA26='Control Panel'!$F$39,$AA26,IF($AA26='Control Panel'!$F$40,$AA26,IF($AA26='Control Panel'!$F$41,$AA26,"Error -- Availability entered in an incorrect format"))))))))</f>
        <v>N</v>
      </c>
    </row>
    <row r="27" spans="1:28" s="15" customFormat="1" ht="30" x14ac:dyDescent="0.25">
      <c r="A27" s="7">
        <v>15</v>
      </c>
      <c r="B27" s="286" t="s">
        <v>725</v>
      </c>
      <c r="C27" s="281" t="s">
        <v>5</v>
      </c>
      <c r="D27" s="12"/>
      <c r="E27" s="268"/>
      <c r="F27" s="215" t="str">
        <f t="shared" si="0"/>
        <v>N/A</v>
      </c>
      <c r="G27" s="6"/>
      <c r="AA27" s="15" t="str">
        <f t="shared" si="1"/>
        <v/>
      </c>
      <c r="AB27" s="15" t="str">
        <f>IF(LEN($AA27)=0,"N",IF(LEN($AA27)&gt;1,"Error -- Availability entered in an incorrect format",IF($AA27='Control Panel'!$F$36,$AA27,IF($AA27='Control Panel'!$F$37,$AA27,IF($AA27='Control Panel'!$F$38,$AA27,IF($AA27='Control Panel'!$F$39,$AA27,IF($AA27='Control Panel'!$F$40,$AA27,IF($AA27='Control Panel'!$F$41,$AA27,"Error -- Availability entered in an incorrect format"))))))))</f>
        <v>N</v>
      </c>
    </row>
    <row r="28" spans="1:28" s="15" customFormat="1" x14ac:dyDescent="0.25">
      <c r="A28" s="7">
        <v>16</v>
      </c>
      <c r="B28" s="283" t="s">
        <v>726</v>
      </c>
      <c r="C28" s="281" t="s">
        <v>5</v>
      </c>
      <c r="D28" s="12"/>
      <c r="E28" s="268"/>
      <c r="F28" s="215" t="str">
        <f t="shared" si="0"/>
        <v>N/A</v>
      </c>
      <c r="G28" s="6"/>
      <c r="AA28" s="15" t="str">
        <f t="shared" si="1"/>
        <v/>
      </c>
      <c r="AB28" s="15" t="str">
        <f>IF(LEN($AA28)=0,"N",IF(LEN($AA28)&gt;1,"Error -- Availability entered in an incorrect format",IF($AA28='Control Panel'!$F$36,$AA28,IF($AA28='Control Panel'!$F$37,$AA28,IF($AA28='Control Panel'!$F$38,$AA28,IF($AA28='Control Panel'!$F$39,$AA28,IF($AA28='Control Panel'!$F$40,$AA28,IF($AA28='Control Panel'!$F$41,$AA28,"Error -- Availability entered in an incorrect format"))))))))</f>
        <v>N</v>
      </c>
    </row>
    <row r="29" spans="1:28" s="15" customFormat="1" ht="30" x14ac:dyDescent="0.25">
      <c r="A29" s="7">
        <v>17</v>
      </c>
      <c r="B29" s="283" t="s">
        <v>727</v>
      </c>
      <c r="C29" s="281" t="s">
        <v>5</v>
      </c>
      <c r="D29" s="12"/>
      <c r="E29" s="268"/>
      <c r="F29" s="215" t="str">
        <f t="shared" si="0"/>
        <v>N/A</v>
      </c>
      <c r="G29" s="6"/>
      <c r="AA29" s="15" t="str">
        <f t="shared" si="1"/>
        <v/>
      </c>
      <c r="AB29" s="15" t="str">
        <f>IF(LEN($AA29)=0,"N",IF(LEN($AA29)&gt;1,"Error -- Availability entered in an incorrect format",IF($AA29='Control Panel'!$F$36,$AA29,IF($AA29='Control Panel'!$F$37,$AA29,IF($AA29='Control Panel'!$F$38,$AA29,IF($AA29='Control Panel'!$F$39,$AA29,IF($AA29='Control Panel'!$F$40,$AA29,IF($AA29='Control Panel'!$F$41,$AA29,"Error -- Availability entered in an incorrect format"))))))))</f>
        <v>N</v>
      </c>
    </row>
    <row r="30" spans="1:28" s="15" customFormat="1" x14ac:dyDescent="0.25">
      <c r="A30" s="7">
        <v>18</v>
      </c>
      <c r="B30" s="282" t="s">
        <v>728</v>
      </c>
      <c r="C30" s="281"/>
      <c r="D30" s="12"/>
      <c r="E30" s="268"/>
      <c r="F30" s="215" t="str">
        <f t="shared" si="0"/>
        <v>N/A</v>
      </c>
      <c r="G30" s="6"/>
      <c r="AA30" s="15" t="str">
        <f t="shared" si="1"/>
        <v/>
      </c>
      <c r="AB30" s="15" t="str">
        <f>IF(LEN($AA30)=0,"N",IF(LEN($AA30)&gt;1,"Error -- Availability entered in an incorrect format",IF($AA30='Control Panel'!$F$36,$AA30,IF($AA30='Control Panel'!$F$37,$AA30,IF($AA30='Control Panel'!$F$38,$AA30,IF($AA30='Control Panel'!$F$39,$AA30,IF($AA30='Control Panel'!$F$40,$AA30,IF($AA30='Control Panel'!$F$41,$AA30,"Error -- Availability entered in an incorrect format"))))))))</f>
        <v>N</v>
      </c>
    </row>
    <row r="31" spans="1:28" s="15" customFormat="1" ht="45" x14ac:dyDescent="0.25">
      <c r="A31" s="7">
        <v>19</v>
      </c>
      <c r="B31" s="286" t="s">
        <v>729</v>
      </c>
      <c r="C31" s="281" t="s">
        <v>5</v>
      </c>
      <c r="D31" s="231"/>
      <c r="E31" s="268"/>
      <c r="F31" s="215" t="str">
        <f t="shared" si="0"/>
        <v>N/A</v>
      </c>
      <c r="G31" s="6"/>
      <c r="AA31" s="15" t="str">
        <f t="shared" si="1"/>
        <v/>
      </c>
      <c r="AB31" s="15" t="str">
        <f>IF(LEN($AA31)=0,"N",IF(LEN($AA31)&gt;1,"Error -- Availability entered in an incorrect format",IF($AA31='Control Panel'!$F$36,$AA31,IF($AA31='Control Panel'!$F$37,$AA31,IF($AA31='Control Panel'!$F$38,$AA31,IF($AA31='Control Panel'!$F$39,$AA31,IF($AA31='Control Panel'!$F$40,$AA31,IF($AA31='Control Panel'!$F$41,$AA31,"Error -- Availability entered in an incorrect format"))))))))</f>
        <v>N</v>
      </c>
    </row>
    <row r="32" spans="1:28" s="15" customFormat="1" ht="45" x14ac:dyDescent="0.25">
      <c r="A32" s="7">
        <v>20</v>
      </c>
      <c r="B32" s="286" t="s">
        <v>730</v>
      </c>
      <c r="C32" s="281" t="s">
        <v>5</v>
      </c>
      <c r="D32" s="231"/>
      <c r="E32" s="268"/>
      <c r="F32" s="215" t="str">
        <f t="shared" si="0"/>
        <v>N/A</v>
      </c>
      <c r="G32" s="6"/>
      <c r="AA32" s="15" t="str">
        <f t="shared" si="1"/>
        <v/>
      </c>
      <c r="AB32" s="15" t="str">
        <f>IF(LEN($AA32)=0,"N",IF(LEN($AA32)&gt;1,"Error -- Availability entered in an incorrect format",IF($AA32='Control Panel'!$F$36,$AA32,IF($AA32='Control Panel'!$F$37,$AA32,IF($AA32='Control Panel'!$F$38,$AA32,IF($AA32='Control Panel'!$F$39,$AA32,IF($AA32='Control Panel'!$F$40,$AA32,IF($AA32='Control Panel'!$F$41,$AA32,"Error -- Availability entered in an incorrect format"))))))))</f>
        <v>N</v>
      </c>
    </row>
    <row r="33" spans="1:28" s="15" customFormat="1" ht="30" x14ac:dyDescent="0.25">
      <c r="A33" s="7">
        <v>21</v>
      </c>
      <c r="B33" s="283" t="s">
        <v>731</v>
      </c>
      <c r="C33" s="281" t="s">
        <v>5</v>
      </c>
      <c r="D33" s="231"/>
      <c r="E33" s="268"/>
      <c r="F33" s="215" t="str">
        <f t="shared" si="0"/>
        <v>N/A</v>
      </c>
      <c r="G33" s="6"/>
      <c r="AA33" s="15" t="str">
        <f t="shared" si="1"/>
        <v/>
      </c>
      <c r="AB33" s="15" t="str">
        <f>IF(LEN($AA33)=0,"N",IF(LEN($AA33)&gt;1,"Error -- Availability entered in an incorrect format",IF($AA33='Control Panel'!$F$36,$AA33,IF($AA33='Control Panel'!$F$37,$AA33,IF($AA33='Control Panel'!$F$38,$AA33,IF($AA33='Control Panel'!$F$39,$AA33,IF($AA33='Control Panel'!$F$40,$AA33,IF($AA33='Control Panel'!$F$41,$AA33,"Error -- Availability entered in an incorrect format"))))))))</f>
        <v>N</v>
      </c>
    </row>
    <row r="34" spans="1:28" s="15" customFormat="1" ht="45" x14ac:dyDescent="0.25">
      <c r="A34" s="7">
        <v>22</v>
      </c>
      <c r="B34" s="283" t="s">
        <v>732</v>
      </c>
      <c r="C34" s="281" t="s">
        <v>7</v>
      </c>
      <c r="D34" s="231"/>
      <c r="E34" s="268"/>
      <c r="F34" s="215" t="str">
        <f t="shared" si="0"/>
        <v>N/A</v>
      </c>
      <c r="G34" s="6"/>
      <c r="AA34" s="15" t="str">
        <f t="shared" si="1"/>
        <v/>
      </c>
      <c r="AB34" s="15" t="str">
        <f>IF(LEN($AA34)=0,"N",IF(LEN($AA34)&gt;1,"Error -- Availability entered in an incorrect format",IF($AA34='Control Panel'!$F$36,$AA34,IF($AA34='Control Panel'!$F$37,$AA34,IF($AA34='Control Panel'!$F$38,$AA34,IF($AA34='Control Panel'!$F$39,$AA34,IF($AA34='Control Panel'!$F$40,$AA34,IF($AA34='Control Panel'!$F$41,$AA34,"Error -- Availability entered in an incorrect format"))))))))</f>
        <v>N</v>
      </c>
    </row>
    <row r="35" spans="1:28" s="15" customFormat="1" x14ac:dyDescent="0.25">
      <c r="A35" s="7">
        <v>23</v>
      </c>
      <c r="B35" s="287" t="s">
        <v>733</v>
      </c>
      <c r="C35" s="281" t="s">
        <v>5</v>
      </c>
      <c r="D35" s="231"/>
      <c r="E35" s="268"/>
      <c r="F35" s="215" t="str">
        <f t="shared" si="0"/>
        <v>N/A</v>
      </c>
      <c r="G35" s="6"/>
      <c r="AA35" s="15" t="str">
        <f t="shared" si="1"/>
        <v/>
      </c>
      <c r="AB35" s="15" t="str">
        <f>IF(LEN($AA35)=0,"N",IF(LEN($AA35)&gt;1,"Error -- Availability entered in an incorrect format",IF($AA35='Control Panel'!$F$36,$AA35,IF($AA35='Control Panel'!$F$37,$AA35,IF($AA35='Control Panel'!$F$38,$AA35,IF($AA35='Control Panel'!$F$39,$AA35,IF($AA35='Control Panel'!$F$40,$AA35,IF($AA35='Control Panel'!$F$41,$AA35,"Error -- Availability entered in an incorrect format"))))))))</f>
        <v>N</v>
      </c>
    </row>
    <row r="36" spans="1:28" s="15" customFormat="1" x14ac:dyDescent="0.25">
      <c r="A36" s="7">
        <v>24</v>
      </c>
      <c r="B36" s="285" t="s">
        <v>734</v>
      </c>
      <c r="C36" s="281" t="s">
        <v>5</v>
      </c>
      <c r="D36" s="231"/>
      <c r="E36" s="268"/>
      <c r="F36" s="215" t="str">
        <f t="shared" si="0"/>
        <v>N/A</v>
      </c>
      <c r="G36" s="6"/>
      <c r="AA36" s="15" t="str">
        <f t="shared" si="1"/>
        <v/>
      </c>
      <c r="AB36" s="15" t="str">
        <f>IF(LEN($AA36)=0,"N",IF(LEN($AA36)&gt;1,"Error -- Availability entered in an incorrect format",IF($AA36='Control Panel'!$F$36,$AA36,IF($AA36='Control Panel'!$F$37,$AA36,IF($AA36='Control Panel'!$F$38,$AA36,IF($AA36='Control Panel'!$F$39,$AA36,IF($AA36='Control Panel'!$F$40,$AA36,IF($AA36='Control Panel'!$F$41,$AA36,"Error -- Availability entered in an incorrect format"))))))))</f>
        <v>N</v>
      </c>
    </row>
    <row r="37" spans="1:28" s="15" customFormat="1" x14ac:dyDescent="0.25">
      <c r="A37" s="7">
        <v>25</v>
      </c>
      <c r="B37" s="285" t="s">
        <v>735</v>
      </c>
      <c r="C37" s="281" t="s">
        <v>5</v>
      </c>
      <c r="D37" s="231"/>
      <c r="E37" s="268"/>
      <c r="F37" s="215" t="str">
        <f t="shared" si="0"/>
        <v>N/A</v>
      </c>
      <c r="G37" s="6"/>
      <c r="AA37" s="15" t="str">
        <f t="shared" si="1"/>
        <v/>
      </c>
      <c r="AB37" s="15" t="str">
        <f>IF(LEN($AA37)=0,"N",IF(LEN($AA37)&gt;1,"Error -- Availability entered in an incorrect format",IF($AA37='Control Panel'!$F$36,$AA37,IF($AA37='Control Panel'!$F$37,$AA37,IF($AA37='Control Panel'!$F$38,$AA37,IF($AA37='Control Panel'!$F$39,$AA37,IF($AA37='Control Panel'!$F$40,$AA37,IF($AA37='Control Panel'!$F$41,$AA37,"Error -- Availability entered in an incorrect format"))))))))</f>
        <v>N</v>
      </c>
    </row>
    <row r="38" spans="1:28" s="15" customFormat="1" x14ac:dyDescent="0.25">
      <c r="A38" s="7">
        <v>26</v>
      </c>
      <c r="B38" s="285" t="s">
        <v>736</v>
      </c>
      <c r="C38" s="281" t="s">
        <v>5</v>
      </c>
      <c r="D38" s="231"/>
      <c r="E38" s="268"/>
      <c r="F38" s="215" t="str">
        <f t="shared" si="0"/>
        <v>N/A</v>
      </c>
      <c r="G38" s="6"/>
      <c r="AA38" s="15" t="str">
        <f t="shared" si="1"/>
        <v/>
      </c>
      <c r="AB38" s="15" t="str">
        <f>IF(LEN($AA38)=0,"N",IF(LEN($AA38)&gt;1,"Error -- Availability entered in an incorrect format",IF($AA38='Control Panel'!$F$36,$AA38,IF($AA38='Control Panel'!$F$37,$AA38,IF($AA38='Control Panel'!$F$38,$AA38,IF($AA38='Control Panel'!$F$39,$AA38,IF($AA38='Control Panel'!$F$40,$AA38,IF($AA38='Control Panel'!$F$41,$AA38,"Error -- Availability entered in an incorrect format"))))))))</f>
        <v>N</v>
      </c>
    </row>
    <row r="39" spans="1:28" s="15" customFormat="1" x14ac:dyDescent="0.25">
      <c r="A39" s="7">
        <v>27</v>
      </c>
      <c r="B39" s="285" t="s">
        <v>737</v>
      </c>
      <c r="C39" s="281" t="s">
        <v>5</v>
      </c>
      <c r="D39" s="231"/>
      <c r="E39" s="268"/>
      <c r="F39" s="215" t="str">
        <f t="shared" si="0"/>
        <v>N/A</v>
      </c>
      <c r="G39" s="6"/>
      <c r="AA39" s="15" t="str">
        <f t="shared" si="1"/>
        <v/>
      </c>
      <c r="AB39" s="15" t="str">
        <f>IF(LEN($AA39)=0,"N",IF(LEN($AA39)&gt;1,"Error -- Availability entered in an incorrect format",IF($AA39='Control Panel'!$F$36,$AA39,IF($AA39='Control Panel'!$F$37,$AA39,IF($AA39='Control Panel'!$F$38,$AA39,IF($AA39='Control Panel'!$F$39,$AA39,IF($AA39='Control Panel'!$F$40,$AA39,IF($AA39='Control Panel'!$F$41,$AA39,"Error -- Availability entered in an incorrect format"))))))))</f>
        <v>N</v>
      </c>
    </row>
    <row r="40" spans="1:28" s="15" customFormat="1" x14ac:dyDescent="0.25">
      <c r="A40" s="7">
        <v>28</v>
      </c>
      <c r="B40" s="285" t="s">
        <v>738</v>
      </c>
      <c r="C40" s="281" t="s">
        <v>5</v>
      </c>
      <c r="D40" s="231"/>
      <c r="E40" s="268"/>
      <c r="F40" s="215" t="str">
        <f t="shared" si="0"/>
        <v>N/A</v>
      </c>
      <c r="G40" s="6"/>
      <c r="AA40" s="15" t="str">
        <f t="shared" si="1"/>
        <v/>
      </c>
      <c r="AB40" s="15" t="str">
        <f>IF(LEN($AA40)=0,"N",IF(LEN($AA40)&gt;1,"Error -- Availability entered in an incorrect format",IF($AA40='Control Panel'!$F$36,$AA40,IF($AA40='Control Panel'!$F$37,$AA40,IF($AA40='Control Panel'!$F$38,$AA40,IF($AA40='Control Panel'!$F$39,$AA40,IF($AA40='Control Panel'!$F$40,$AA40,IF($AA40='Control Panel'!$F$41,$AA40,"Error -- Availability entered in an incorrect format"))))))))</f>
        <v>N</v>
      </c>
    </row>
    <row r="41" spans="1:28" s="15" customFormat="1" x14ac:dyDescent="0.25">
      <c r="A41" s="7">
        <v>29</v>
      </c>
      <c r="B41" s="285" t="s">
        <v>739</v>
      </c>
      <c r="C41" s="281" t="s">
        <v>5</v>
      </c>
      <c r="D41" s="231"/>
      <c r="E41" s="268"/>
      <c r="F41" s="215" t="str">
        <f t="shared" si="0"/>
        <v>N/A</v>
      </c>
      <c r="G41" s="6"/>
      <c r="AA41" s="15" t="str">
        <f t="shared" si="1"/>
        <v/>
      </c>
      <c r="AB41" s="15" t="str">
        <f>IF(LEN($AA41)=0,"N",IF(LEN($AA41)&gt;1,"Error -- Availability entered in an incorrect format",IF($AA41='Control Panel'!$F$36,$AA41,IF($AA41='Control Panel'!$F$37,$AA41,IF($AA41='Control Panel'!$F$38,$AA41,IF($AA41='Control Panel'!$F$39,$AA41,IF($AA41='Control Panel'!$F$40,$AA41,IF($AA41='Control Panel'!$F$41,$AA41,"Error -- Availability entered in an incorrect format"))))))))</f>
        <v>N</v>
      </c>
    </row>
    <row r="42" spans="1:28" s="15" customFormat="1" x14ac:dyDescent="0.25">
      <c r="A42" s="7">
        <v>30</v>
      </c>
      <c r="B42" s="285" t="s">
        <v>740</v>
      </c>
      <c r="C42" s="281" t="s">
        <v>5</v>
      </c>
      <c r="D42" s="231"/>
      <c r="E42" s="268"/>
      <c r="F42" s="215" t="str">
        <f t="shared" si="0"/>
        <v>N/A</v>
      </c>
      <c r="G42" s="6"/>
      <c r="AA42" s="15" t="str">
        <f t="shared" si="1"/>
        <v/>
      </c>
      <c r="AB42" s="15" t="str">
        <f>IF(LEN($AA42)=0,"N",IF(LEN($AA42)&gt;1,"Error -- Availability entered in an incorrect format",IF($AA42='Control Panel'!$F$36,$AA42,IF($AA42='Control Panel'!$F$37,$AA42,IF($AA42='Control Panel'!$F$38,$AA42,IF($AA42='Control Panel'!$F$39,$AA42,IF($AA42='Control Panel'!$F$40,$AA42,IF($AA42='Control Panel'!$F$41,$AA42,"Error -- Availability entered in an incorrect format"))))))))</f>
        <v>N</v>
      </c>
    </row>
    <row r="43" spans="1:28" s="15" customFormat="1" x14ac:dyDescent="0.25">
      <c r="A43" s="7">
        <v>31</v>
      </c>
      <c r="B43" s="285" t="s">
        <v>741</v>
      </c>
      <c r="C43" s="281" t="s">
        <v>5</v>
      </c>
      <c r="D43" s="231"/>
      <c r="E43" s="268"/>
      <c r="F43" s="215" t="str">
        <f t="shared" si="0"/>
        <v>N/A</v>
      </c>
      <c r="G43" s="6"/>
      <c r="AA43" s="15" t="str">
        <f t="shared" si="1"/>
        <v/>
      </c>
      <c r="AB43" s="15" t="str">
        <f>IF(LEN($AA43)=0,"N",IF(LEN($AA43)&gt;1,"Error -- Availability entered in an incorrect format",IF($AA43='Control Panel'!$F$36,$AA43,IF($AA43='Control Panel'!$F$37,$AA43,IF($AA43='Control Panel'!$F$38,$AA43,IF($AA43='Control Panel'!$F$39,$AA43,IF($AA43='Control Panel'!$F$40,$AA43,IF($AA43='Control Panel'!$F$41,$AA43,"Error -- Availability entered in an incorrect format"))))))))</f>
        <v>N</v>
      </c>
    </row>
    <row r="44" spans="1:28" s="15" customFormat="1" x14ac:dyDescent="0.25">
      <c r="A44" s="7">
        <v>32</v>
      </c>
      <c r="B44" s="285" t="s">
        <v>742</v>
      </c>
      <c r="C44" s="281" t="s">
        <v>5</v>
      </c>
      <c r="D44" s="231"/>
      <c r="E44" s="268"/>
      <c r="F44" s="215" t="str">
        <f t="shared" si="0"/>
        <v>N/A</v>
      </c>
      <c r="G44" s="6"/>
      <c r="AA44" s="15" t="str">
        <f t="shared" si="1"/>
        <v/>
      </c>
      <c r="AB44" s="15" t="str">
        <f>IF(LEN($AA44)=0,"N",IF(LEN($AA44)&gt;1,"Error -- Availability entered in an incorrect format",IF($AA44='Control Panel'!$F$36,$AA44,IF($AA44='Control Panel'!$F$37,$AA44,IF($AA44='Control Panel'!$F$38,$AA44,IF($AA44='Control Panel'!$F$39,$AA44,IF($AA44='Control Panel'!$F$40,$AA44,IF($AA44='Control Panel'!$F$41,$AA44,"Error -- Availability entered in an incorrect format"))))))))</f>
        <v>N</v>
      </c>
    </row>
    <row r="45" spans="1:28" s="15" customFormat="1" x14ac:dyDescent="0.25">
      <c r="A45" s="7">
        <v>33</v>
      </c>
      <c r="B45" s="285" t="s">
        <v>743</v>
      </c>
      <c r="C45" s="281" t="s">
        <v>5</v>
      </c>
      <c r="D45" s="231"/>
      <c r="E45" s="268"/>
      <c r="F45" s="215" t="str">
        <f t="shared" si="0"/>
        <v>N/A</v>
      </c>
      <c r="G45" s="6"/>
      <c r="AA45" s="15" t="str">
        <f t="shared" si="1"/>
        <v/>
      </c>
      <c r="AB45" s="15" t="str">
        <f>IF(LEN($AA45)=0,"N",IF(LEN($AA45)&gt;1,"Error -- Availability entered in an incorrect format",IF($AA45='Control Panel'!$F$36,$AA45,IF($AA45='Control Panel'!$F$37,$AA45,IF($AA45='Control Panel'!$F$38,$AA45,IF($AA45='Control Panel'!$F$39,$AA45,IF($AA45='Control Panel'!$F$40,$AA45,IF($AA45='Control Panel'!$F$41,$AA45,"Error -- Availability entered in an incorrect format"))))))))</f>
        <v>N</v>
      </c>
    </row>
    <row r="46" spans="1:28" s="15" customFormat="1" x14ac:dyDescent="0.25">
      <c r="A46" s="7">
        <v>34</v>
      </c>
      <c r="B46" s="285" t="s">
        <v>744</v>
      </c>
      <c r="C46" s="281" t="s">
        <v>5</v>
      </c>
      <c r="D46" s="231"/>
      <c r="E46" s="268"/>
      <c r="F46" s="215" t="str">
        <f t="shared" si="0"/>
        <v>N/A</v>
      </c>
      <c r="G46" s="6"/>
      <c r="AA46" s="15" t="str">
        <f t="shared" si="1"/>
        <v/>
      </c>
      <c r="AB46" s="15" t="str">
        <f>IF(LEN($AA46)=0,"N",IF(LEN($AA46)&gt;1,"Error -- Availability entered in an incorrect format",IF($AA46='Control Panel'!$F$36,$AA46,IF($AA46='Control Panel'!$F$37,$AA46,IF($AA46='Control Panel'!$F$38,$AA46,IF($AA46='Control Panel'!$F$39,$AA46,IF($AA46='Control Panel'!$F$40,$AA46,IF($AA46='Control Panel'!$F$41,$AA46,"Error -- Availability entered in an incorrect format"))))))))</f>
        <v>N</v>
      </c>
    </row>
    <row r="47" spans="1:28" s="15" customFormat="1" x14ac:dyDescent="0.25">
      <c r="A47" s="7">
        <v>35</v>
      </c>
      <c r="B47" s="286" t="s">
        <v>745</v>
      </c>
      <c r="C47" s="281" t="s">
        <v>6</v>
      </c>
      <c r="D47" s="231"/>
      <c r="E47" s="268"/>
      <c r="F47" s="215" t="str">
        <f t="shared" si="0"/>
        <v>N/A</v>
      </c>
      <c r="G47" s="6"/>
      <c r="AA47" s="15" t="str">
        <f t="shared" si="1"/>
        <v/>
      </c>
      <c r="AB47" s="15" t="str">
        <f>IF(LEN($AA47)=0,"N",IF(LEN($AA47)&gt;1,"Error -- Availability entered in an incorrect format",IF($AA47='Control Panel'!$F$36,$AA47,IF($AA47='Control Panel'!$F$37,$AA47,IF($AA47='Control Panel'!$F$38,$AA47,IF($AA47='Control Panel'!$F$39,$AA47,IF($AA47='Control Panel'!$F$40,$AA47,IF($AA47='Control Panel'!$F$41,$AA47,"Error -- Availability entered in an incorrect format"))))))))</f>
        <v>N</v>
      </c>
    </row>
    <row r="48" spans="1:28" s="15" customFormat="1" x14ac:dyDescent="0.25">
      <c r="A48" s="7">
        <v>36</v>
      </c>
      <c r="B48" s="287" t="s">
        <v>746</v>
      </c>
      <c r="C48" s="281" t="s">
        <v>6</v>
      </c>
      <c r="D48" s="231"/>
      <c r="E48" s="268"/>
      <c r="F48" s="215" t="str">
        <f t="shared" si="0"/>
        <v>N/A</v>
      </c>
      <c r="G48" s="6"/>
      <c r="AA48" s="15" t="str">
        <f t="shared" si="1"/>
        <v/>
      </c>
      <c r="AB48" s="15" t="str">
        <f>IF(LEN($AA48)=0,"N",IF(LEN($AA48)&gt;1,"Error -- Availability entered in an incorrect format",IF($AA48='Control Panel'!$F$36,$AA48,IF($AA48='Control Panel'!$F$37,$AA48,IF($AA48='Control Panel'!$F$38,$AA48,IF($AA48='Control Panel'!$F$39,$AA48,IF($AA48='Control Panel'!$F$40,$AA48,IF($AA48='Control Panel'!$F$41,$AA48,"Error -- Availability entered in an incorrect format"))))))))</f>
        <v>N</v>
      </c>
    </row>
    <row r="49" spans="1:28" s="15" customFormat="1" ht="30" x14ac:dyDescent="0.25">
      <c r="A49" s="7">
        <v>37</v>
      </c>
      <c r="B49" s="287" t="s">
        <v>747</v>
      </c>
      <c r="C49" s="281" t="s">
        <v>5</v>
      </c>
      <c r="D49" s="231"/>
      <c r="E49" s="268"/>
      <c r="F49" s="215" t="str">
        <f t="shared" si="0"/>
        <v>N/A</v>
      </c>
      <c r="G49" s="6"/>
      <c r="AA49" s="15" t="str">
        <f t="shared" si="1"/>
        <v/>
      </c>
      <c r="AB49" s="15" t="str">
        <f>IF(LEN($AA49)=0,"N",IF(LEN($AA49)&gt;1,"Error -- Availability entered in an incorrect format",IF($AA49='Control Panel'!$F$36,$AA49,IF($AA49='Control Panel'!$F$37,$AA49,IF($AA49='Control Panel'!$F$38,$AA49,IF($AA49='Control Panel'!$F$39,$AA49,IF($AA49='Control Panel'!$F$40,$AA49,IF($AA49='Control Panel'!$F$41,$AA49,"Error -- Availability entered in an incorrect format"))))))))</f>
        <v>N</v>
      </c>
    </row>
    <row r="50" spans="1:28" s="15" customFormat="1" ht="30" x14ac:dyDescent="0.25">
      <c r="A50" s="7">
        <v>38</v>
      </c>
      <c r="B50" s="283" t="s">
        <v>748</v>
      </c>
      <c r="C50" s="281" t="s">
        <v>5</v>
      </c>
      <c r="D50" s="231"/>
      <c r="E50" s="268"/>
      <c r="F50" s="215" t="str">
        <f t="shared" si="0"/>
        <v>N/A</v>
      </c>
      <c r="G50" s="6"/>
      <c r="AA50" s="15" t="str">
        <f t="shared" si="1"/>
        <v/>
      </c>
      <c r="AB50" s="15" t="str">
        <f>IF(LEN($AA50)=0,"N",IF(LEN($AA50)&gt;1,"Error -- Availability entered in an incorrect format",IF($AA50='Control Panel'!$F$36,$AA50,IF($AA50='Control Panel'!$F$37,$AA50,IF($AA50='Control Panel'!$F$38,$AA50,IF($AA50='Control Panel'!$F$39,$AA50,IF($AA50='Control Panel'!$F$40,$AA50,IF($AA50='Control Panel'!$F$41,$AA50,"Error -- Availability entered in an incorrect format"))))))))</f>
        <v>N</v>
      </c>
    </row>
    <row r="51" spans="1:28" s="15" customFormat="1" ht="30" x14ac:dyDescent="0.25">
      <c r="A51" s="7">
        <v>39</v>
      </c>
      <c r="B51" s="283" t="s">
        <v>749</v>
      </c>
      <c r="C51" s="281" t="s">
        <v>5</v>
      </c>
      <c r="D51" s="231"/>
      <c r="E51" s="268"/>
      <c r="F51" s="215" t="str">
        <f t="shared" si="0"/>
        <v>N/A</v>
      </c>
      <c r="G51" s="6"/>
      <c r="AA51" s="15" t="str">
        <f t="shared" si="1"/>
        <v/>
      </c>
      <c r="AB51" s="15" t="str">
        <f>IF(LEN($AA51)=0,"N",IF(LEN($AA51)&gt;1,"Error -- Availability entered in an incorrect format",IF($AA51='Control Panel'!$F$36,$AA51,IF($AA51='Control Panel'!$F$37,$AA51,IF($AA51='Control Panel'!$F$38,$AA51,IF($AA51='Control Panel'!$F$39,$AA51,IF($AA51='Control Panel'!$F$40,$AA51,IF($AA51='Control Panel'!$F$41,$AA51,"Error -- Availability entered in an incorrect format"))))))))</f>
        <v>N</v>
      </c>
    </row>
    <row r="52" spans="1:28" s="15" customFormat="1" x14ac:dyDescent="0.25">
      <c r="A52" s="7">
        <v>40</v>
      </c>
      <c r="B52" s="283" t="s">
        <v>750</v>
      </c>
      <c r="C52" s="281" t="s">
        <v>6</v>
      </c>
      <c r="D52" s="231"/>
      <c r="E52" s="268"/>
      <c r="F52" s="215" t="str">
        <f t="shared" si="0"/>
        <v>N/A</v>
      </c>
      <c r="G52" s="6"/>
      <c r="AA52" s="15" t="str">
        <f t="shared" si="1"/>
        <v/>
      </c>
      <c r="AB52" s="15" t="str">
        <f>IF(LEN($AA52)=0,"N",IF(LEN($AA52)&gt;1,"Error -- Availability entered in an incorrect format",IF($AA52='Control Panel'!$F$36,$AA52,IF($AA52='Control Panel'!$F$37,$AA52,IF($AA52='Control Panel'!$F$38,$AA52,IF($AA52='Control Panel'!$F$39,$AA52,IF($AA52='Control Panel'!$F$40,$AA52,IF($AA52='Control Panel'!$F$41,$AA52,"Error -- Availability entered in an incorrect format"))))))))</f>
        <v>N</v>
      </c>
    </row>
    <row r="53" spans="1:28" s="15" customFormat="1" ht="30" x14ac:dyDescent="0.25">
      <c r="A53" s="7">
        <v>41</v>
      </c>
      <c r="B53" s="286" t="s">
        <v>751</v>
      </c>
      <c r="C53" s="281" t="s">
        <v>5</v>
      </c>
      <c r="D53" s="231"/>
      <c r="E53" s="268"/>
      <c r="F53" s="215" t="str">
        <f t="shared" si="0"/>
        <v>N/A</v>
      </c>
      <c r="G53" s="6"/>
      <c r="AA53" s="15" t="str">
        <f t="shared" si="1"/>
        <v/>
      </c>
      <c r="AB53" s="15" t="str">
        <f>IF(LEN($AA53)=0,"N",IF(LEN($AA53)&gt;1,"Error -- Availability entered in an incorrect format",IF($AA53='Control Panel'!$F$36,$AA53,IF($AA53='Control Panel'!$F$37,$AA53,IF($AA53='Control Panel'!$F$38,$AA53,IF($AA53='Control Panel'!$F$39,$AA53,IF($AA53='Control Panel'!$F$40,$AA53,IF($AA53='Control Panel'!$F$41,$AA53,"Error -- Availability entered in an incorrect format"))))))))</f>
        <v>N</v>
      </c>
    </row>
    <row r="54" spans="1:28" s="15" customFormat="1" x14ac:dyDescent="0.25">
      <c r="A54" s="7">
        <v>42</v>
      </c>
      <c r="B54" s="286" t="s">
        <v>752</v>
      </c>
      <c r="C54" s="281" t="s">
        <v>6</v>
      </c>
      <c r="D54" s="231"/>
      <c r="E54" s="268"/>
      <c r="F54" s="215" t="str">
        <f t="shared" si="0"/>
        <v>N/A</v>
      </c>
      <c r="G54" s="6"/>
      <c r="AA54" s="15" t="str">
        <f t="shared" si="1"/>
        <v/>
      </c>
      <c r="AB54" s="15" t="str">
        <f>IF(LEN($AA54)=0,"N",IF(LEN($AA54)&gt;1,"Error -- Availability entered in an incorrect format",IF($AA54='Control Panel'!$F$36,$AA54,IF($AA54='Control Panel'!$F$37,$AA54,IF($AA54='Control Panel'!$F$38,$AA54,IF($AA54='Control Panel'!$F$39,$AA54,IF($AA54='Control Panel'!$F$40,$AA54,IF($AA54='Control Panel'!$F$41,$AA54,"Error -- Availability entered in an incorrect format"))))))))</f>
        <v>N</v>
      </c>
    </row>
    <row r="55" spans="1:28" s="15" customFormat="1" ht="30" x14ac:dyDescent="0.25">
      <c r="A55" s="7">
        <v>43</v>
      </c>
      <c r="B55" s="283" t="s">
        <v>753</v>
      </c>
      <c r="C55" s="281" t="s">
        <v>5</v>
      </c>
      <c r="D55" s="231"/>
      <c r="E55" s="268"/>
      <c r="F55" s="215" t="str">
        <f t="shared" si="0"/>
        <v>N/A</v>
      </c>
      <c r="G55" s="6"/>
      <c r="AA55" s="15" t="str">
        <f t="shared" si="1"/>
        <v/>
      </c>
      <c r="AB55" s="15" t="str">
        <f>IF(LEN($AA55)=0,"N",IF(LEN($AA55)&gt;1,"Error -- Availability entered in an incorrect format",IF($AA55='Control Panel'!$F$36,$AA55,IF($AA55='Control Panel'!$F$37,$AA55,IF($AA55='Control Panel'!$F$38,$AA55,IF($AA55='Control Panel'!$F$39,$AA55,IF($AA55='Control Panel'!$F$40,$AA55,IF($AA55='Control Panel'!$F$41,$AA55,"Error -- Availability entered in an incorrect format"))))))))</f>
        <v>N</v>
      </c>
    </row>
    <row r="56" spans="1:28" s="15" customFormat="1" x14ac:dyDescent="0.25">
      <c r="A56" s="7">
        <v>44</v>
      </c>
      <c r="B56" s="283" t="s">
        <v>754</v>
      </c>
      <c r="C56" s="281" t="s">
        <v>5</v>
      </c>
      <c r="D56" s="231"/>
      <c r="E56" s="268"/>
      <c r="F56" s="215" t="str">
        <f t="shared" si="0"/>
        <v>N/A</v>
      </c>
      <c r="G56" s="6"/>
      <c r="AA56" s="15" t="str">
        <f t="shared" si="1"/>
        <v/>
      </c>
      <c r="AB56" s="15" t="str">
        <f>IF(LEN($AA56)=0,"N",IF(LEN($AA56)&gt;1,"Error -- Availability entered in an incorrect format",IF($AA56='Control Panel'!$F$36,$AA56,IF($AA56='Control Panel'!$F$37,$AA56,IF($AA56='Control Panel'!$F$38,$AA56,IF($AA56='Control Panel'!$F$39,$AA56,IF($AA56='Control Panel'!$F$40,$AA56,IF($AA56='Control Panel'!$F$41,$AA56,"Error -- Availability entered in an incorrect format"))))))))</f>
        <v>N</v>
      </c>
    </row>
    <row r="57" spans="1:28" s="15" customFormat="1" x14ac:dyDescent="0.25">
      <c r="A57" s="7">
        <v>45</v>
      </c>
      <c r="B57" s="283" t="s">
        <v>755</v>
      </c>
      <c r="C57" s="281" t="s">
        <v>5</v>
      </c>
      <c r="D57" s="231"/>
      <c r="E57" s="268"/>
      <c r="F57" s="215" t="str">
        <f t="shared" si="0"/>
        <v>N/A</v>
      </c>
      <c r="G57" s="6"/>
      <c r="AA57" s="15" t="str">
        <f t="shared" si="1"/>
        <v/>
      </c>
      <c r="AB57" s="15" t="str">
        <f>IF(LEN($AA57)=0,"N",IF(LEN($AA57)&gt;1,"Error -- Availability entered in an incorrect format",IF($AA57='Control Panel'!$F$36,$AA57,IF($AA57='Control Panel'!$F$37,$AA57,IF($AA57='Control Panel'!$F$38,$AA57,IF($AA57='Control Panel'!$F$39,$AA57,IF($AA57='Control Panel'!$F$40,$AA57,IF($AA57='Control Panel'!$F$41,$AA57,"Error -- Availability entered in an incorrect format"))))))))</f>
        <v>N</v>
      </c>
    </row>
    <row r="58" spans="1:28" s="15" customFormat="1" ht="30" x14ac:dyDescent="0.25">
      <c r="A58" s="7">
        <v>46</v>
      </c>
      <c r="B58" s="283" t="s">
        <v>756</v>
      </c>
      <c r="C58" s="281" t="s">
        <v>5</v>
      </c>
      <c r="D58" s="231"/>
      <c r="E58" s="268"/>
      <c r="F58" s="215" t="str">
        <f t="shared" si="0"/>
        <v>N/A</v>
      </c>
      <c r="G58" s="6"/>
      <c r="AA58" s="15" t="str">
        <f t="shared" si="1"/>
        <v/>
      </c>
      <c r="AB58" s="15" t="str">
        <f>IF(LEN($AA58)=0,"N",IF(LEN($AA58)&gt;1,"Error -- Availability entered in an incorrect format",IF($AA58='Control Panel'!$F$36,$AA58,IF($AA58='Control Panel'!$F$37,$AA58,IF($AA58='Control Panel'!$F$38,$AA58,IF($AA58='Control Panel'!$F$39,$AA58,IF($AA58='Control Panel'!$F$40,$AA58,IF($AA58='Control Panel'!$F$41,$AA58,"Error -- Availability entered in an incorrect format"))))))))</f>
        <v>N</v>
      </c>
    </row>
    <row r="59" spans="1:28" s="15" customFormat="1" ht="30" x14ac:dyDescent="0.25">
      <c r="A59" s="7">
        <v>47</v>
      </c>
      <c r="B59" s="283" t="s">
        <v>757</v>
      </c>
      <c r="C59" s="281" t="s">
        <v>5</v>
      </c>
      <c r="D59" s="231"/>
      <c r="E59" s="268"/>
      <c r="F59" s="215" t="str">
        <f t="shared" si="0"/>
        <v>N/A</v>
      </c>
      <c r="G59" s="6"/>
      <c r="AA59" s="15" t="str">
        <f t="shared" si="1"/>
        <v/>
      </c>
      <c r="AB59" s="15" t="str">
        <f>IF(LEN($AA59)=0,"N",IF(LEN($AA59)&gt;1,"Error -- Availability entered in an incorrect format",IF($AA59='Control Panel'!$F$36,$AA59,IF($AA59='Control Panel'!$F$37,$AA59,IF($AA59='Control Panel'!$F$38,$AA59,IF($AA59='Control Panel'!$F$39,$AA59,IF($AA59='Control Panel'!$F$40,$AA59,IF($AA59='Control Panel'!$F$41,$AA59,"Error -- Availability entered in an incorrect format"))))))))</f>
        <v>N</v>
      </c>
    </row>
    <row r="60" spans="1:28" s="15" customFormat="1" ht="30" x14ac:dyDescent="0.25">
      <c r="A60" s="7">
        <v>48</v>
      </c>
      <c r="B60" s="287" t="s">
        <v>758</v>
      </c>
      <c r="C60" s="281" t="s">
        <v>5</v>
      </c>
      <c r="D60" s="231"/>
      <c r="E60" s="268"/>
      <c r="F60" s="215" t="str">
        <f t="shared" si="0"/>
        <v>N/A</v>
      </c>
      <c r="G60" s="6"/>
      <c r="AA60" s="15" t="str">
        <f t="shared" si="1"/>
        <v/>
      </c>
      <c r="AB60" s="15" t="str">
        <f>IF(LEN($AA60)=0,"N",IF(LEN($AA60)&gt;1,"Error -- Availability entered in an incorrect format",IF($AA60='Control Panel'!$F$36,$AA60,IF($AA60='Control Panel'!$F$37,$AA60,IF($AA60='Control Panel'!$F$38,$AA60,IF($AA60='Control Panel'!$F$39,$AA60,IF($AA60='Control Panel'!$F$40,$AA60,IF($AA60='Control Panel'!$F$41,$AA60,"Error -- Availability entered in an incorrect format"))))))))</f>
        <v>N</v>
      </c>
    </row>
    <row r="61" spans="1:28" s="15" customFormat="1" x14ac:dyDescent="0.25">
      <c r="A61" s="7">
        <v>49</v>
      </c>
      <c r="B61" s="286" t="s">
        <v>759</v>
      </c>
      <c r="C61" s="281" t="s">
        <v>5</v>
      </c>
      <c r="D61" s="231"/>
      <c r="E61" s="268"/>
      <c r="F61" s="215" t="str">
        <f t="shared" si="0"/>
        <v>N/A</v>
      </c>
      <c r="G61" s="6"/>
      <c r="AA61" s="15" t="str">
        <f t="shared" si="1"/>
        <v/>
      </c>
      <c r="AB61" s="15" t="str">
        <f>IF(LEN($AA61)=0,"N",IF(LEN($AA61)&gt;1,"Error -- Availability entered in an incorrect format",IF($AA61='Control Panel'!$F$36,$AA61,IF($AA61='Control Panel'!$F$37,$AA61,IF($AA61='Control Panel'!$F$38,$AA61,IF($AA61='Control Panel'!$F$39,$AA61,IF($AA61='Control Panel'!$F$40,$AA61,IF($AA61='Control Panel'!$F$41,$AA61,"Error -- Availability entered in an incorrect format"))))))))</f>
        <v>N</v>
      </c>
    </row>
    <row r="62" spans="1:28" s="15" customFormat="1" x14ac:dyDescent="0.25">
      <c r="A62" s="7">
        <v>50</v>
      </c>
      <c r="B62" s="286" t="s">
        <v>760</v>
      </c>
      <c r="C62" s="281" t="s">
        <v>5</v>
      </c>
      <c r="D62" s="231"/>
      <c r="E62" s="268"/>
      <c r="F62" s="215" t="str">
        <f t="shared" si="0"/>
        <v>N/A</v>
      </c>
      <c r="G62" s="6"/>
      <c r="AA62" s="15" t="str">
        <f t="shared" si="1"/>
        <v/>
      </c>
      <c r="AB62" s="15" t="str">
        <f>IF(LEN($AA62)=0,"N",IF(LEN($AA62)&gt;1,"Error -- Availability entered in an incorrect format",IF($AA62='Control Panel'!$F$36,$AA62,IF($AA62='Control Panel'!$F$37,$AA62,IF($AA62='Control Panel'!$F$38,$AA62,IF($AA62='Control Panel'!$F$39,$AA62,IF($AA62='Control Panel'!$F$40,$AA62,IF($AA62='Control Panel'!$F$41,$AA62,"Error -- Availability entered in an incorrect format"))))))))</f>
        <v>N</v>
      </c>
    </row>
    <row r="63" spans="1:28" s="15" customFormat="1" x14ac:dyDescent="0.25">
      <c r="A63" s="7">
        <v>51</v>
      </c>
      <c r="B63" s="286" t="s">
        <v>761</v>
      </c>
      <c r="C63" s="281" t="s">
        <v>5</v>
      </c>
      <c r="D63" s="231"/>
      <c r="E63" s="268"/>
      <c r="F63" s="215" t="str">
        <f t="shared" si="0"/>
        <v>N/A</v>
      </c>
      <c r="G63" s="6"/>
      <c r="AA63" s="15" t="str">
        <f t="shared" si="1"/>
        <v/>
      </c>
      <c r="AB63" s="15" t="str">
        <f>IF(LEN($AA63)=0,"N",IF(LEN($AA63)&gt;1,"Error -- Availability entered in an incorrect format",IF($AA63='Control Panel'!$F$36,$AA63,IF($AA63='Control Panel'!$F$37,$AA63,IF($AA63='Control Panel'!$F$38,$AA63,IF($AA63='Control Panel'!$F$39,$AA63,IF($AA63='Control Panel'!$F$40,$AA63,IF($AA63='Control Panel'!$F$41,$AA63,"Error -- Availability entered in an incorrect format"))))))))</f>
        <v>N</v>
      </c>
    </row>
    <row r="64" spans="1:28" s="15" customFormat="1" x14ac:dyDescent="0.25">
      <c r="A64" s="7">
        <v>52</v>
      </c>
      <c r="B64" s="282" t="s">
        <v>762</v>
      </c>
      <c r="C64" s="281"/>
      <c r="D64" s="231"/>
      <c r="E64" s="268"/>
      <c r="F64" s="215" t="str">
        <f t="shared" si="0"/>
        <v>N/A</v>
      </c>
      <c r="G64" s="6"/>
      <c r="AA64" s="15" t="str">
        <f t="shared" si="1"/>
        <v/>
      </c>
      <c r="AB64" s="15" t="str">
        <f>IF(LEN($AA64)=0,"N",IF(LEN($AA64)&gt;1,"Error -- Availability entered in an incorrect format",IF($AA64='Control Panel'!$F$36,$AA64,IF($AA64='Control Panel'!$F$37,$AA64,IF($AA64='Control Panel'!$F$38,$AA64,IF($AA64='Control Panel'!$F$39,$AA64,IF($AA64='Control Panel'!$F$40,$AA64,IF($AA64='Control Panel'!$F$41,$AA64,"Error -- Availability entered in an incorrect format"))))))))</f>
        <v>N</v>
      </c>
    </row>
    <row r="65" spans="1:28" s="15" customFormat="1" ht="30" x14ac:dyDescent="0.25">
      <c r="A65" s="7">
        <v>53</v>
      </c>
      <c r="B65" s="288" t="s">
        <v>763</v>
      </c>
      <c r="C65" s="281" t="s">
        <v>5</v>
      </c>
      <c r="D65" s="231"/>
      <c r="E65" s="268"/>
      <c r="F65" s="215" t="str">
        <f t="shared" si="0"/>
        <v>N/A</v>
      </c>
      <c r="G65" s="6"/>
      <c r="AA65" s="15" t="str">
        <f t="shared" si="1"/>
        <v/>
      </c>
      <c r="AB65" s="15" t="str">
        <f>IF(LEN($AA65)=0,"N",IF(LEN($AA65)&gt;1,"Error -- Availability entered in an incorrect format",IF($AA65='Control Panel'!$F$36,$AA65,IF($AA65='Control Panel'!$F$37,$AA65,IF($AA65='Control Panel'!$F$38,$AA65,IF($AA65='Control Panel'!$F$39,$AA65,IF($AA65='Control Panel'!$F$40,$AA65,IF($AA65='Control Panel'!$F$41,$AA65,"Error -- Availability entered in an incorrect format"))))))))</f>
        <v>N</v>
      </c>
    </row>
    <row r="66" spans="1:28" s="15" customFormat="1" ht="30" x14ac:dyDescent="0.25">
      <c r="A66" s="7">
        <v>54</v>
      </c>
      <c r="B66" s="288" t="s">
        <v>764</v>
      </c>
      <c r="C66" s="281" t="s">
        <v>5</v>
      </c>
      <c r="D66" s="231"/>
      <c r="E66" s="268"/>
      <c r="F66" s="215" t="str">
        <f t="shared" si="0"/>
        <v>N/A</v>
      </c>
      <c r="G66" s="6"/>
      <c r="AA66" s="15" t="str">
        <f t="shared" si="1"/>
        <v/>
      </c>
      <c r="AB66" s="15" t="str">
        <f>IF(LEN($AA66)=0,"N",IF(LEN($AA66)&gt;1,"Error -- Availability entered in an incorrect format",IF($AA66='Control Panel'!$F$36,$AA66,IF($AA66='Control Panel'!$F$37,$AA66,IF($AA66='Control Panel'!$F$38,$AA66,IF($AA66='Control Panel'!$F$39,$AA66,IF($AA66='Control Panel'!$F$40,$AA66,IF($AA66='Control Panel'!$F$41,$AA66,"Error -- Availability entered in an incorrect format"))))))))</f>
        <v>N</v>
      </c>
    </row>
    <row r="67" spans="1:28" s="15" customFormat="1" ht="45" x14ac:dyDescent="0.25">
      <c r="A67" s="7">
        <v>55</v>
      </c>
      <c r="B67" s="288" t="s">
        <v>765</v>
      </c>
      <c r="C67" s="281" t="s">
        <v>5</v>
      </c>
      <c r="D67" s="231"/>
      <c r="E67" s="268"/>
      <c r="F67" s="215" t="str">
        <f t="shared" si="0"/>
        <v>N/A</v>
      </c>
      <c r="G67" s="6"/>
      <c r="AA67" s="15" t="str">
        <f t="shared" si="1"/>
        <v/>
      </c>
      <c r="AB67" s="15" t="str">
        <f>IF(LEN($AA67)=0,"N",IF(LEN($AA67)&gt;1,"Error -- Availability entered in an incorrect format",IF($AA67='Control Panel'!$F$36,$AA67,IF($AA67='Control Panel'!$F$37,$AA67,IF($AA67='Control Panel'!$F$38,$AA67,IF($AA67='Control Panel'!$F$39,$AA67,IF($AA67='Control Panel'!$F$40,$AA67,IF($AA67='Control Panel'!$F$41,$AA67,"Error -- Availability entered in an incorrect format"))))))))</f>
        <v>N</v>
      </c>
    </row>
    <row r="68" spans="1:28" s="15" customFormat="1" ht="30" x14ac:dyDescent="0.25">
      <c r="A68" s="7">
        <v>56</v>
      </c>
      <c r="B68" s="283" t="s">
        <v>766</v>
      </c>
      <c r="C68" s="281" t="s">
        <v>5</v>
      </c>
      <c r="D68" s="231"/>
      <c r="E68" s="268"/>
      <c r="F68" s="215" t="str">
        <f t="shared" si="0"/>
        <v>N/A</v>
      </c>
      <c r="G68" s="6"/>
      <c r="AA68" s="15" t="str">
        <f t="shared" si="1"/>
        <v/>
      </c>
      <c r="AB68" s="15" t="str">
        <f>IF(LEN($AA68)=0,"N",IF(LEN($AA68)&gt;1,"Error -- Availability entered in an incorrect format",IF($AA68='Control Panel'!$F$36,$AA68,IF($AA68='Control Panel'!$F$37,$AA68,IF($AA68='Control Panel'!$F$38,$AA68,IF($AA68='Control Panel'!$F$39,$AA68,IF($AA68='Control Panel'!$F$40,$AA68,IF($AA68='Control Panel'!$F$41,$AA68,"Error -- Availability entered in an incorrect format"))))))))</f>
        <v>N</v>
      </c>
    </row>
    <row r="69" spans="1:28" s="15" customFormat="1" x14ac:dyDescent="0.25">
      <c r="A69" s="7">
        <v>57</v>
      </c>
      <c r="B69" s="285" t="s">
        <v>767</v>
      </c>
      <c r="C69" s="281" t="s">
        <v>5</v>
      </c>
      <c r="D69" s="231"/>
      <c r="E69" s="268"/>
      <c r="F69" s="215" t="str">
        <f t="shared" si="0"/>
        <v>N/A</v>
      </c>
      <c r="G69" s="6"/>
      <c r="AA69" s="15" t="str">
        <f t="shared" si="1"/>
        <v/>
      </c>
      <c r="AB69" s="15" t="str">
        <f>IF(LEN($AA69)=0,"N",IF(LEN($AA69)&gt;1,"Error -- Availability entered in an incorrect format",IF($AA69='Control Panel'!$F$36,$AA69,IF($AA69='Control Panel'!$F$37,$AA69,IF($AA69='Control Panel'!$F$38,$AA69,IF($AA69='Control Panel'!$F$39,$AA69,IF($AA69='Control Panel'!$F$40,$AA69,IF($AA69='Control Panel'!$F$41,$AA69,"Error -- Availability entered in an incorrect format"))))))))</f>
        <v>N</v>
      </c>
    </row>
    <row r="70" spans="1:28" s="15" customFormat="1" ht="30" x14ac:dyDescent="0.25">
      <c r="A70" s="7">
        <v>58</v>
      </c>
      <c r="B70" s="285" t="s">
        <v>768</v>
      </c>
      <c r="C70" s="281" t="s">
        <v>5</v>
      </c>
      <c r="D70" s="231"/>
      <c r="E70" s="268"/>
      <c r="F70" s="215" t="str">
        <f t="shared" si="0"/>
        <v>N/A</v>
      </c>
      <c r="G70" s="6"/>
      <c r="AA70" s="15" t="str">
        <f t="shared" si="1"/>
        <v/>
      </c>
      <c r="AB70" s="15" t="str">
        <f>IF(LEN($AA70)=0,"N",IF(LEN($AA70)&gt;1,"Error -- Availability entered in an incorrect format",IF($AA70='Control Panel'!$F$36,$AA70,IF($AA70='Control Panel'!$F$37,$AA70,IF($AA70='Control Panel'!$F$38,$AA70,IF($AA70='Control Panel'!$F$39,$AA70,IF($AA70='Control Panel'!$F$40,$AA70,IF($AA70='Control Panel'!$F$41,$AA70,"Error -- Availability entered in an incorrect format"))))))))</f>
        <v>N</v>
      </c>
    </row>
    <row r="71" spans="1:28" s="15" customFormat="1" x14ac:dyDescent="0.25">
      <c r="A71" s="7">
        <v>59</v>
      </c>
      <c r="B71" s="285" t="s">
        <v>736</v>
      </c>
      <c r="C71" s="281" t="s">
        <v>5</v>
      </c>
      <c r="D71" s="231"/>
      <c r="E71" s="268"/>
      <c r="F71" s="215" t="str">
        <f t="shared" si="0"/>
        <v>N/A</v>
      </c>
      <c r="G71" s="6"/>
      <c r="AA71" s="15" t="str">
        <f t="shared" si="1"/>
        <v/>
      </c>
      <c r="AB71" s="15" t="str">
        <f>IF(LEN($AA71)=0,"N",IF(LEN($AA71)&gt;1,"Error -- Availability entered in an incorrect format",IF($AA71='Control Panel'!$F$36,$AA71,IF($AA71='Control Panel'!$F$37,$AA71,IF($AA71='Control Panel'!$F$38,$AA71,IF($AA71='Control Panel'!$F$39,$AA71,IF($AA71='Control Panel'!$F$40,$AA71,IF($AA71='Control Panel'!$F$41,$AA71,"Error -- Availability entered in an incorrect format"))))))))</f>
        <v>N</v>
      </c>
    </row>
    <row r="72" spans="1:28" s="15" customFormat="1" x14ac:dyDescent="0.25">
      <c r="A72" s="7">
        <v>60</v>
      </c>
      <c r="B72" s="285" t="s">
        <v>769</v>
      </c>
      <c r="C72" s="281" t="s">
        <v>5</v>
      </c>
      <c r="D72" s="231"/>
      <c r="E72" s="268"/>
      <c r="F72" s="215" t="str">
        <f t="shared" si="0"/>
        <v>N/A</v>
      </c>
      <c r="G72" s="6"/>
      <c r="AA72" s="15" t="str">
        <f t="shared" si="1"/>
        <v/>
      </c>
      <c r="AB72" s="15" t="str">
        <f>IF(LEN($AA72)=0,"N",IF(LEN($AA72)&gt;1,"Error -- Availability entered in an incorrect format",IF($AA72='Control Panel'!$F$36,$AA72,IF($AA72='Control Panel'!$F$37,$AA72,IF($AA72='Control Panel'!$F$38,$AA72,IF($AA72='Control Panel'!$F$39,$AA72,IF($AA72='Control Panel'!$F$40,$AA72,IF($AA72='Control Panel'!$F$41,$AA72,"Error -- Availability entered in an incorrect format"))))))))</f>
        <v>N</v>
      </c>
    </row>
    <row r="73" spans="1:28" s="15" customFormat="1" x14ac:dyDescent="0.25">
      <c r="A73" s="7">
        <v>61</v>
      </c>
      <c r="B73" s="285" t="s">
        <v>770</v>
      </c>
      <c r="C73" s="281" t="s">
        <v>7</v>
      </c>
      <c r="D73" s="231"/>
      <c r="E73" s="268"/>
      <c r="F73" s="215" t="str">
        <f t="shared" si="0"/>
        <v>N/A</v>
      </c>
      <c r="G73" s="6"/>
      <c r="AA73" s="15" t="str">
        <f t="shared" si="1"/>
        <v/>
      </c>
      <c r="AB73" s="15" t="str">
        <f>IF(LEN($AA73)=0,"N",IF(LEN($AA73)&gt;1,"Error -- Availability entered in an incorrect format",IF($AA73='Control Panel'!$F$36,$AA73,IF($AA73='Control Panel'!$F$37,$AA73,IF($AA73='Control Panel'!$F$38,$AA73,IF($AA73='Control Panel'!$F$39,$AA73,IF($AA73='Control Panel'!$F$40,$AA73,IF($AA73='Control Panel'!$F$41,$AA73,"Error -- Availability entered in an incorrect format"))))))))</f>
        <v>N</v>
      </c>
    </row>
    <row r="74" spans="1:28" s="15" customFormat="1" x14ac:dyDescent="0.25">
      <c r="A74" s="7">
        <v>62</v>
      </c>
      <c r="B74" s="285" t="s">
        <v>771</v>
      </c>
      <c r="C74" s="281" t="s">
        <v>5</v>
      </c>
      <c r="D74" s="231"/>
      <c r="E74" s="268"/>
      <c r="F74" s="215" t="str">
        <f t="shared" si="0"/>
        <v>N/A</v>
      </c>
      <c r="G74" s="6"/>
      <c r="AA74" s="15" t="str">
        <f t="shared" si="1"/>
        <v/>
      </c>
      <c r="AB74" s="15" t="str">
        <f>IF(LEN($AA74)=0,"N",IF(LEN($AA74)&gt;1,"Error -- Availability entered in an incorrect format",IF($AA74='Control Panel'!$F$36,$AA74,IF($AA74='Control Panel'!$F$37,$AA74,IF($AA74='Control Panel'!$F$38,$AA74,IF($AA74='Control Panel'!$F$39,$AA74,IF($AA74='Control Panel'!$F$40,$AA74,IF($AA74='Control Panel'!$F$41,$AA74,"Error -- Availability entered in an incorrect format"))))))))</f>
        <v>N</v>
      </c>
    </row>
    <row r="75" spans="1:28" s="15" customFormat="1" x14ac:dyDescent="0.25">
      <c r="A75" s="7">
        <v>63</v>
      </c>
      <c r="B75" s="285" t="s">
        <v>772</v>
      </c>
      <c r="C75" s="281" t="s">
        <v>5</v>
      </c>
      <c r="D75" s="231"/>
      <c r="E75" s="268"/>
      <c r="F75" s="215" t="str">
        <f t="shared" si="0"/>
        <v>N/A</v>
      </c>
      <c r="G75" s="6"/>
      <c r="AA75" s="15" t="str">
        <f t="shared" si="1"/>
        <v/>
      </c>
      <c r="AB75" s="15" t="str">
        <f>IF(LEN($AA75)=0,"N",IF(LEN($AA75)&gt;1,"Error -- Availability entered in an incorrect format",IF($AA75='Control Panel'!$F$36,$AA75,IF($AA75='Control Panel'!$F$37,$AA75,IF($AA75='Control Panel'!$F$38,$AA75,IF($AA75='Control Panel'!$F$39,$AA75,IF($AA75='Control Panel'!$F$40,$AA75,IF($AA75='Control Panel'!$F$41,$AA75,"Error -- Availability entered in an incorrect format"))))))))</f>
        <v>N</v>
      </c>
    </row>
    <row r="76" spans="1:28" s="15" customFormat="1" x14ac:dyDescent="0.25">
      <c r="A76" s="7">
        <v>64</v>
      </c>
      <c r="B76" s="285" t="s">
        <v>773</v>
      </c>
      <c r="C76" s="281" t="s">
        <v>5</v>
      </c>
      <c r="D76" s="231"/>
      <c r="E76" s="268"/>
      <c r="F76" s="215" t="str">
        <f t="shared" si="0"/>
        <v>N/A</v>
      </c>
      <c r="G76" s="6"/>
      <c r="AA76" s="15" t="str">
        <f t="shared" si="1"/>
        <v/>
      </c>
      <c r="AB76" s="15" t="str">
        <f>IF(LEN($AA76)=0,"N",IF(LEN($AA76)&gt;1,"Error -- Availability entered in an incorrect format",IF($AA76='Control Panel'!$F$36,$AA76,IF($AA76='Control Panel'!$F$37,$AA76,IF($AA76='Control Panel'!$F$38,$AA76,IF($AA76='Control Panel'!$F$39,$AA76,IF($AA76='Control Panel'!$F$40,$AA76,IF($AA76='Control Panel'!$F$41,$AA76,"Error -- Availability entered in an incorrect format"))))))))</f>
        <v>N</v>
      </c>
    </row>
    <row r="77" spans="1:28" s="15" customFormat="1" x14ac:dyDescent="0.25">
      <c r="A77" s="7">
        <v>65</v>
      </c>
      <c r="B77" s="285" t="s">
        <v>774</v>
      </c>
      <c r="C77" s="281" t="s">
        <v>5</v>
      </c>
      <c r="D77" s="231"/>
      <c r="E77" s="268"/>
      <c r="F77" s="215" t="str">
        <f t="shared" si="0"/>
        <v>N/A</v>
      </c>
      <c r="G77" s="6"/>
      <c r="AA77" s="15" t="str">
        <f t="shared" si="1"/>
        <v/>
      </c>
      <c r="AB77" s="15" t="str">
        <f>IF(LEN($AA77)=0,"N",IF(LEN($AA77)&gt;1,"Error -- Availability entered in an incorrect format",IF($AA77='Control Panel'!$F$36,$AA77,IF($AA77='Control Panel'!$F$37,$AA77,IF($AA77='Control Panel'!$F$38,$AA77,IF($AA77='Control Panel'!$F$39,$AA77,IF($AA77='Control Panel'!$F$40,$AA77,IF($AA77='Control Panel'!$F$41,$AA77,"Error -- Availability entered in an incorrect format"))))))))</f>
        <v>N</v>
      </c>
    </row>
    <row r="78" spans="1:28" s="15" customFormat="1" x14ac:dyDescent="0.25">
      <c r="A78" s="7">
        <v>66</v>
      </c>
      <c r="B78" s="285" t="s">
        <v>775</v>
      </c>
      <c r="C78" s="281" t="s">
        <v>5</v>
      </c>
      <c r="D78" s="231"/>
      <c r="E78" s="268"/>
      <c r="F78" s="215" t="str">
        <f t="shared" ref="F78:F141" si="2">IF($D$10=$A$9,"N/A",$D$10)</f>
        <v>N/A</v>
      </c>
      <c r="G78" s="6"/>
      <c r="AA78" s="15" t="str">
        <f t="shared" ref="AA78:AA141" si="3">TRIM($D78)</f>
        <v/>
      </c>
      <c r="AB78" s="15" t="str">
        <f>IF(LEN($AA78)=0,"N",IF(LEN($AA78)&gt;1,"Error -- Availability entered in an incorrect format",IF($AA78='Control Panel'!$F$36,$AA78,IF($AA78='Control Panel'!$F$37,$AA78,IF($AA78='Control Panel'!$F$38,$AA78,IF($AA78='Control Panel'!$F$39,$AA78,IF($AA78='Control Panel'!$F$40,$AA78,IF($AA78='Control Panel'!$F$41,$AA78,"Error -- Availability entered in an incorrect format"))))))))</f>
        <v>N</v>
      </c>
    </row>
    <row r="79" spans="1:28" s="15" customFormat="1" x14ac:dyDescent="0.25">
      <c r="A79" s="7">
        <v>67</v>
      </c>
      <c r="B79" s="285" t="s">
        <v>776</v>
      </c>
      <c r="C79" s="281" t="s">
        <v>5</v>
      </c>
      <c r="D79" s="231"/>
      <c r="E79" s="268"/>
      <c r="F79" s="215" t="str">
        <f t="shared" si="2"/>
        <v>N/A</v>
      </c>
      <c r="G79" s="6"/>
      <c r="AA79" s="15" t="str">
        <f t="shared" si="3"/>
        <v/>
      </c>
      <c r="AB79" s="15" t="str">
        <f>IF(LEN($AA79)=0,"N",IF(LEN($AA79)&gt;1,"Error -- Availability entered in an incorrect format",IF($AA79='Control Panel'!$F$36,$AA79,IF($AA79='Control Panel'!$F$37,$AA79,IF($AA79='Control Panel'!$F$38,$AA79,IF($AA79='Control Panel'!$F$39,$AA79,IF($AA79='Control Panel'!$F$40,$AA79,IF($AA79='Control Panel'!$F$41,$AA79,"Error -- Availability entered in an incorrect format"))))))))</f>
        <v>N</v>
      </c>
    </row>
    <row r="80" spans="1:28" s="15" customFormat="1" x14ac:dyDescent="0.25">
      <c r="A80" s="7">
        <v>68</v>
      </c>
      <c r="B80" s="285" t="s">
        <v>777</v>
      </c>
      <c r="C80" s="281" t="s">
        <v>5</v>
      </c>
      <c r="D80" s="231"/>
      <c r="E80" s="268"/>
      <c r="F80" s="215" t="str">
        <f t="shared" si="2"/>
        <v>N/A</v>
      </c>
      <c r="G80" s="6"/>
      <c r="AA80" s="15" t="str">
        <f t="shared" si="3"/>
        <v/>
      </c>
      <c r="AB80" s="15" t="str">
        <f>IF(LEN($AA80)=0,"N",IF(LEN($AA80)&gt;1,"Error -- Availability entered in an incorrect format",IF($AA80='Control Panel'!$F$36,$AA80,IF($AA80='Control Panel'!$F$37,$AA80,IF($AA80='Control Panel'!$F$38,$AA80,IF($AA80='Control Panel'!$F$39,$AA80,IF($AA80='Control Panel'!$F$40,$AA80,IF($AA80='Control Panel'!$F$41,$AA80,"Error -- Availability entered in an incorrect format"))))))))</f>
        <v>N</v>
      </c>
    </row>
    <row r="81" spans="1:28" s="15" customFormat="1" x14ac:dyDescent="0.25">
      <c r="A81" s="7">
        <v>69</v>
      </c>
      <c r="B81" s="285" t="s">
        <v>778</v>
      </c>
      <c r="C81" s="281" t="s">
        <v>5</v>
      </c>
      <c r="D81" s="231"/>
      <c r="E81" s="268"/>
      <c r="F81" s="215" t="str">
        <f t="shared" si="2"/>
        <v>N/A</v>
      </c>
      <c r="G81" s="6"/>
      <c r="AA81" s="15" t="str">
        <f t="shared" si="3"/>
        <v/>
      </c>
      <c r="AB81" s="15" t="str">
        <f>IF(LEN($AA81)=0,"N",IF(LEN($AA81)&gt;1,"Error -- Availability entered in an incorrect format",IF($AA81='Control Panel'!$F$36,$AA81,IF($AA81='Control Panel'!$F$37,$AA81,IF($AA81='Control Panel'!$F$38,$AA81,IF($AA81='Control Panel'!$F$39,$AA81,IF($AA81='Control Panel'!$F$40,$AA81,IF($AA81='Control Panel'!$F$41,$AA81,"Error -- Availability entered in an incorrect format"))))))))</f>
        <v>N</v>
      </c>
    </row>
    <row r="82" spans="1:28" s="15" customFormat="1" ht="60" x14ac:dyDescent="0.25">
      <c r="A82" s="7">
        <v>70</v>
      </c>
      <c r="B82" s="283" t="s">
        <v>779</v>
      </c>
      <c r="C82" s="281" t="s">
        <v>5</v>
      </c>
      <c r="D82" s="231"/>
      <c r="E82" s="268"/>
      <c r="F82" s="215" t="str">
        <f t="shared" si="2"/>
        <v>N/A</v>
      </c>
      <c r="G82" s="6"/>
      <c r="AA82" s="15" t="str">
        <f t="shared" si="3"/>
        <v/>
      </c>
      <c r="AB82" s="15" t="str">
        <f>IF(LEN($AA82)=0,"N",IF(LEN($AA82)&gt;1,"Error -- Availability entered in an incorrect format",IF($AA82='Control Panel'!$F$36,$AA82,IF($AA82='Control Panel'!$F$37,$AA82,IF($AA82='Control Panel'!$F$38,$AA82,IF($AA82='Control Panel'!$F$39,$AA82,IF($AA82='Control Panel'!$F$40,$AA82,IF($AA82='Control Panel'!$F$41,$AA82,"Error -- Availability entered in an incorrect format"))))))))</f>
        <v>N</v>
      </c>
    </row>
    <row r="83" spans="1:28" s="15" customFormat="1" x14ac:dyDescent="0.25">
      <c r="A83" s="7">
        <v>71</v>
      </c>
      <c r="B83" s="283" t="s">
        <v>780</v>
      </c>
      <c r="C83" s="281" t="s">
        <v>5</v>
      </c>
      <c r="D83" s="231"/>
      <c r="E83" s="268"/>
      <c r="F83" s="215" t="str">
        <f t="shared" si="2"/>
        <v>N/A</v>
      </c>
      <c r="G83" s="6"/>
      <c r="AA83" s="15" t="str">
        <f t="shared" si="3"/>
        <v/>
      </c>
      <c r="AB83" s="15" t="str">
        <f>IF(LEN($AA83)=0,"N",IF(LEN($AA83)&gt;1,"Error -- Availability entered in an incorrect format",IF($AA83='Control Panel'!$F$36,$AA83,IF($AA83='Control Panel'!$F$37,$AA83,IF($AA83='Control Panel'!$F$38,$AA83,IF($AA83='Control Panel'!$F$39,$AA83,IF($AA83='Control Panel'!$F$40,$AA83,IF($AA83='Control Panel'!$F$41,$AA83,"Error -- Availability entered in an incorrect format"))))))))</f>
        <v>N</v>
      </c>
    </row>
    <row r="84" spans="1:28" s="15" customFormat="1" ht="30" x14ac:dyDescent="0.25">
      <c r="A84" s="7">
        <v>72</v>
      </c>
      <c r="B84" s="283" t="s">
        <v>781</v>
      </c>
      <c r="C84" s="281" t="s">
        <v>5</v>
      </c>
      <c r="D84" s="231"/>
      <c r="E84" s="268"/>
      <c r="F84" s="215" t="str">
        <f t="shared" si="2"/>
        <v>N/A</v>
      </c>
      <c r="G84" s="6"/>
      <c r="AA84" s="15" t="str">
        <f t="shared" si="3"/>
        <v/>
      </c>
      <c r="AB84" s="15" t="str">
        <f>IF(LEN($AA84)=0,"N",IF(LEN($AA84)&gt;1,"Error -- Availability entered in an incorrect format",IF($AA84='Control Panel'!$F$36,$AA84,IF($AA84='Control Panel'!$F$37,$AA84,IF($AA84='Control Panel'!$F$38,$AA84,IF($AA84='Control Panel'!$F$39,$AA84,IF($AA84='Control Panel'!$F$40,$AA84,IF($AA84='Control Panel'!$F$41,$AA84,"Error -- Availability entered in an incorrect format"))))))))</f>
        <v>N</v>
      </c>
    </row>
    <row r="85" spans="1:28" s="15" customFormat="1" x14ac:dyDescent="0.25">
      <c r="A85" s="7">
        <v>73</v>
      </c>
      <c r="B85" s="283" t="s">
        <v>782</v>
      </c>
      <c r="C85" s="281" t="s">
        <v>5</v>
      </c>
      <c r="D85" s="231"/>
      <c r="E85" s="268"/>
      <c r="F85" s="215" t="str">
        <f t="shared" si="2"/>
        <v>N/A</v>
      </c>
      <c r="G85" s="6"/>
      <c r="AA85" s="15" t="str">
        <f t="shared" si="3"/>
        <v/>
      </c>
      <c r="AB85" s="15" t="str">
        <f>IF(LEN($AA85)=0,"N",IF(LEN($AA85)&gt;1,"Error -- Availability entered in an incorrect format",IF($AA85='Control Panel'!$F$36,$AA85,IF($AA85='Control Panel'!$F$37,$AA85,IF($AA85='Control Panel'!$F$38,$AA85,IF($AA85='Control Panel'!$F$39,$AA85,IF($AA85='Control Panel'!$F$40,$AA85,IF($AA85='Control Panel'!$F$41,$AA85,"Error -- Availability entered in an incorrect format"))))))))</f>
        <v>N</v>
      </c>
    </row>
    <row r="86" spans="1:28" s="15" customFormat="1" x14ac:dyDescent="0.25">
      <c r="A86" s="7">
        <v>74</v>
      </c>
      <c r="B86" s="285" t="s">
        <v>772</v>
      </c>
      <c r="C86" s="281" t="s">
        <v>5</v>
      </c>
      <c r="D86" s="231"/>
      <c r="E86" s="268"/>
      <c r="F86" s="215" t="str">
        <f t="shared" si="2"/>
        <v>N/A</v>
      </c>
      <c r="G86" s="6"/>
      <c r="AA86" s="15" t="str">
        <f t="shared" si="3"/>
        <v/>
      </c>
      <c r="AB86" s="15" t="str">
        <f>IF(LEN($AA86)=0,"N",IF(LEN($AA86)&gt;1,"Error -- Availability entered in an incorrect format",IF($AA86='Control Panel'!$F$36,$AA86,IF($AA86='Control Panel'!$F$37,$AA86,IF($AA86='Control Panel'!$F$38,$AA86,IF($AA86='Control Panel'!$F$39,$AA86,IF($AA86='Control Panel'!$F$40,$AA86,IF($AA86='Control Panel'!$F$41,$AA86,"Error -- Availability entered in an incorrect format"))))))))</f>
        <v>N</v>
      </c>
    </row>
    <row r="87" spans="1:28" s="15" customFormat="1" x14ac:dyDescent="0.25">
      <c r="A87" s="7">
        <v>75</v>
      </c>
      <c r="B87" s="285" t="s">
        <v>783</v>
      </c>
      <c r="C87" s="281" t="s">
        <v>5</v>
      </c>
      <c r="D87" s="231"/>
      <c r="E87" s="268"/>
      <c r="F87" s="215" t="str">
        <f t="shared" si="2"/>
        <v>N/A</v>
      </c>
      <c r="G87" s="6"/>
      <c r="AA87" s="15" t="str">
        <f t="shared" si="3"/>
        <v/>
      </c>
      <c r="AB87" s="15" t="str">
        <f>IF(LEN($AA87)=0,"N",IF(LEN($AA87)&gt;1,"Error -- Availability entered in an incorrect format",IF($AA87='Control Panel'!$F$36,$AA87,IF($AA87='Control Panel'!$F$37,$AA87,IF($AA87='Control Panel'!$F$38,$AA87,IF($AA87='Control Panel'!$F$39,$AA87,IF($AA87='Control Panel'!$F$40,$AA87,IF($AA87='Control Panel'!$F$41,$AA87,"Error -- Availability entered in an incorrect format"))))))))</f>
        <v>N</v>
      </c>
    </row>
    <row r="88" spans="1:28" s="15" customFormat="1" x14ac:dyDescent="0.25">
      <c r="A88" s="7">
        <v>76</v>
      </c>
      <c r="B88" s="285" t="s">
        <v>784</v>
      </c>
      <c r="C88" s="281" t="s">
        <v>5</v>
      </c>
      <c r="D88" s="231"/>
      <c r="E88" s="268"/>
      <c r="F88" s="215" t="str">
        <f t="shared" si="2"/>
        <v>N/A</v>
      </c>
      <c r="G88" s="6"/>
      <c r="AA88" s="15" t="str">
        <f t="shared" si="3"/>
        <v/>
      </c>
      <c r="AB88" s="15" t="str">
        <f>IF(LEN($AA88)=0,"N",IF(LEN($AA88)&gt;1,"Error -- Availability entered in an incorrect format",IF($AA88='Control Panel'!$F$36,$AA88,IF($AA88='Control Panel'!$F$37,$AA88,IF($AA88='Control Panel'!$F$38,$AA88,IF($AA88='Control Panel'!$F$39,$AA88,IF($AA88='Control Panel'!$F$40,$AA88,IF($AA88='Control Panel'!$F$41,$AA88,"Error -- Availability entered in an incorrect format"))))))))</f>
        <v>N</v>
      </c>
    </row>
    <row r="89" spans="1:28" s="15" customFormat="1" x14ac:dyDescent="0.25">
      <c r="A89" s="7">
        <v>77</v>
      </c>
      <c r="B89" s="285" t="s">
        <v>774</v>
      </c>
      <c r="C89" s="281" t="s">
        <v>5</v>
      </c>
      <c r="D89" s="231"/>
      <c r="E89" s="268"/>
      <c r="F89" s="215" t="str">
        <f t="shared" si="2"/>
        <v>N/A</v>
      </c>
      <c r="G89" s="6"/>
      <c r="AA89" s="15" t="str">
        <f t="shared" si="3"/>
        <v/>
      </c>
      <c r="AB89" s="15" t="str">
        <f>IF(LEN($AA89)=0,"N",IF(LEN($AA89)&gt;1,"Error -- Availability entered in an incorrect format",IF($AA89='Control Panel'!$F$36,$AA89,IF($AA89='Control Panel'!$F$37,$AA89,IF($AA89='Control Panel'!$F$38,$AA89,IF($AA89='Control Panel'!$F$39,$AA89,IF($AA89='Control Panel'!$F$40,$AA89,IF($AA89='Control Panel'!$F$41,$AA89,"Error -- Availability entered in an incorrect format"))))))))</f>
        <v>N</v>
      </c>
    </row>
    <row r="90" spans="1:28" s="15" customFormat="1" x14ac:dyDescent="0.25">
      <c r="A90" s="7">
        <v>78</v>
      </c>
      <c r="B90" s="285" t="s">
        <v>743</v>
      </c>
      <c r="C90" s="281" t="s">
        <v>5</v>
      </c>
      <c r="D90" s="231"/>
      <c r="E90" s="268"/>
      <c r="F90" s="215" t="str">
        <f t="shared" si="2"/>
        <v>N/A</v>
      </c>
      <c r="G90" s="6"/>
      <c r="AA90" s="15" t="str">
        <f t="shared" si="3"/>
        <v/>
      </c>
      <c r="AB90" s="15" t="str">
        <f>IF(LEN($AA90)=0,"N",IF(LEN($AA90)&gt;1,"Error -- Availability entered in an incorrect format",IF($AA90='Control Panel'!$F$36,$AA90,IF($AA90='Control Panel'!$F$37,$AA90,IF($AA90='Control Panel'!$F$38,$AA90,IF($AA90='Control Panel'!$F$39,$AA90,IF($AA90='Control Panel'!$F$40,$AA90,IF($AA90='Control Panel'!$F$41,$AA90,"Error -- Availability entered in an incorrect format"))))))))</f>
        <v>N</v>
      </c>
    </row>
    <row r="91" spans="1:28" s="15" customFormat="1" x14ac:dyDescent="0.25">
      <c r="A91" s="7">
        <v>79</v>
      </c>
      <c r="B91" s="285" t="s">
        <v>785</v>
      </c>
      <c r="C91" s="281" t="s">
        <v>5</v>
      </c>
      <c r="D91" s="231"/>
      <c r="E91" s="268"/>
      <c r="F91" s="215" t="str">
        <f t="shared" si="2"/>
        <v>N/A</v>
      </c>
      <c r="G91" s="6"/>
      <c r="AA91" s="15" t="str">
        <f t="shared" si="3"/>
        <v/>
      </c>
      <c r="AB91" s="15" t="str">
        <f>IF(LEN($AA91)=0,"N",IF(LEN($AA91)&gt;1,"Error -- Availability entered in an incorrect format",IF($AA91='Control Panel'!$F$36,$AA91,IF($AA91='Control Panel'!$F$37,$AA91,IF($AA91='Control Panel'!$F$38,$AA91,IF($AA91='Control Panel'!$F$39,$AA91,IF($AA91='Control Panel'!$F$40,$AA91,IF($AA91='Control Panel'!$F$41,$AA91,"Error -- Availability entered in an incorrect format"))))))))</f>
        <v>N</v>
      </c>
    </row>
    <row r="92" spans="1:28" s="15" customFormat="1" ht="30" x14ac:dyDescent="0.25">
      <c r="A92" s="7">
        <v>80</v>
      </c>
      <c r="B92" s="285" t="s">
        <v>768</v>
      </c>
      <c r="C92" s="281" t="s">
        <v>5</v>
      </c>
      <c r="D92" s="231"/>
      <c r="E92" s="268"/>
      <c r="F92" s="215" t="str">
        <f t="shared" si="2"/>
        <v>N/A</v>
      </c>
      <c r="G92" s="6"/>
      <c r="AA92" s="15" t="str">
        <f t="shared" si="3"/>
        <v/>
      </c>
      <c r="AB92" s="15" t="str">
        <f>IF(LEN($AA92)=0,"N",IF(LEN($AA92)&gt;1,"Error -- Availability entered in an incorrect format",IF($AA92='Control Panel'!$F$36,$AA92,IF($AA92='Control Panel'!$F$37,$AA92,IF($AA92='Control Panel'!$F$38,$AA92,IF($AA92='Control Panel'!$F$39,$AA92,IF($AA92='Control Panel'!$F$40,$AA92,IF($AA92='Control Panel'!$F$41,$AA92,"Error -- Availability entered in an incorrect format"))))))))</f>
        <v>N</v>
      </c>
    </row>
    <row r="93" spans="1:28" s="15" customFormat="1" x14ac:dyDescent="0.25">
      <c r="A93" s="7">
        <v>81</v>
      </c>
      <c r="B93" s="285" t="s">
        <v>736</v>
      </c>
      <c r="C93" s="281" t="s">
        <v>5</v>
      </c>
      <c r="D93" s="231"/>
      <c r="E93" s="268"/>
      <c r="F93" s="215" t="str">
        <f t="shared" si="2"/>
        <v>N/A</v>
      </c>
      <c r="G93" s="6"/>
      <c r="AA93" s="15" t="str">
        <f t="shared" si="3"/>
        <v/>
      </c>
      <c r="AB93" s="15" t="str">
        <f>IF(LEN($AA93)=0,"N",IF(LEN($AA93)&gt;1,"Error -- Availability entered in an incorrect format",IF($AA93='Control Panel'!$F$36,$AA93,IF($AA93='Control Panel'!$F$37,$AA93,IF($AA93='Control Panel'!$F$38,$AA93,IF($AA93='Control Panel'!$F$39,$AA93,IF($AA93='Control Panel'!$F$40,$AA93,IF($AA93='Control Panel'!$F$41,$AA93,"Error -- Availability entered in an incorrect format"))))))))</f>
        <v>N</v>
      </c>
    </row>
    <row r="94" spans="1:28" s="15" customFormat="1" x14ac:dyDescent="0.25">
      <c r="A94" s="7">
        <v>82</v>
      </c>
      <c r="B94" s="285" t="s">
        <v>777</v>
      </c>
      <c r="C94" s="281" t="s">
        <v>5</v>
      </c>
      <c r="D94" s="231"/>
      <c r="E94" s="268"/>
      <c r="F94" s="215" t="str">
        <f t="shared" si="2"/>
        <v>N/A</v>
      </c>
      <c r="G94" s="6"/>
      <c r="AA94" s="15" t="str">
        <f t="shared" si="3"/>
        <v/>
      </c>
      <c r="AB94" s="15" t="str">
        <f>IF(LEN($AA94)=0,"N",IF(LEN($AA94)&gt;1,"Error -- Availability entered in an incorrect format",IF($AA94='Control Panel'!$F$36,$AA94,IF($AA94='Control Panel'!$F$37,$AA94,IF($AA94='Control Panel'!$F$38,$AA94,IF($AA94='Control Panel'!$F$39,$AA94,IF($AA94='Control Panel'!$F$40,$AA94,IF($AA94='Control Panel'!$F$41,$AA94,"Error -- Availability entered in an incorrect format"))))))))</f>
        <v>N</v>
      </c>
    </row>
    <row r="95" spans="1:28" s="15" customFormat="1" x14ac:dyDescent="0.25">
      <c r="A95" s="7">
        <v>83</v>
      </c>
      <c r="B95" s="285" t="s">
        <v>786</v>
      </c>
      <c r="C95" s="281" t="s">
        <v>5</v>
      </c>
      <c r="D95" s="231"/>
      <c r="E95" s="268"/>
      <c r="F95" s="215" t="str">
        <f t="shared" si="2"/>
        <v>N/A</v>
      </c>
      <c r="G95" s="6"/>
      <c r="AA95" s="15" t="str">
        <f t="shared" si="3"/>
        <v/>
      </c>
      <c r="AB95" s="15" t="str">
        <f>IF(LEN($AA95)=0,"N",IF(LEN($AA95)&gt;1,"Error -- Availability entered in an incorrect format",IF($AA95='Control Panel'!$F$36,$AA95,IF($AA95='Control Panel'!$F$37,$AA95,IF($AA95='Control Panel'!$F$38,$AA95,IF($AA95='Control Panel'!$F$39,$AA95,IF($AA95='Control Panel'!$F$40,$AA95,IF($AA95='Control Panel'!$F$41,$AA95,"Error -- Availability entered in an incorrect format"))))))))</f>
        <v>N</v>
      </c>
    </row>
    <row r="96" spans="1:28" s="15" customFormat="1" x14ac:dyDescent="0.25">
      <c r="A96" s="7">
        <v>84</v>
      </c>
      <c r="B96" s="285" t="s">
        <v>769</v>
      </c>
      <c r="C96" s="281" t="s">
        <v>5</v>
      </c>
      <c r="D96" s="231"/>
      <c r="E96" s="268"/>
      <c r="F96" s="215" t="str">
        <f t="shared" si="2"/>
        <v>N/A</v>
      </c>
      <c r="G96" s="6"/>
      <c r="AA96" s="15" t="str">
        <f t="shared" si="3"/>
        <v/>
      </c>
      <c r="AB96" s="15" t="str">
        <f>IF(LEN($AA96)=0,"N",IF(LEN($AA96)&gt;1,"Error -- Availability entered in an incorrect format",IF($AA96='Control Panel'!$F$36,$AA96,IF($AA96='Control Panel'!$F$37,$AA96,IF($AA96='Control Panel'!$F$38,$AA96,IF($AA96='Control Panel'!$F$39,$AA96,IF($AA96='Control Panel'!$F$40,$AA96,IF($AA96='Control Panel'!$F$41,$AA96,"Error -- Availability entered in an incorrect format"))))))))</f>
        <v>N</v>
      </c>
    </row>
    <row r="97" spans="1:28" s="15" customFormat="1" x14ac:dyDescent="0.25">
      <c r="A97" s="7">
        <v>85</v>
      </c>
      <c r="B97" s="285" t="s">
        <v>773</v>
      </c>
      <c r="C97" s="281" t="s">
        <v>5</v>
      </c>
      <c r="D97" s="231"/>
      <c r="E97" s="268"/>
      <c r="F97" s="215" t="str">
        <f t="shared" si="2"/>
        <v>N/A</v>
      </c>
      <c r="G97" s="6"/>
      <c r="AA97" s="15" t="str">
        <f t="shared" si="3"/>
        <v/>
      </c>
      <c r="AB97" s="15" t="str">
        <f>IF(LEN($AA97)=0,"N",IF(LEN($AA97)&gt;1,"Error -- Availability entered in an incorrect format",IF($AA97='Control Panel'!$F$36,$AA97,IF($AA97='Control Panel'!$F$37,$AA97,IF($AA97='Control Panel'!$F$38,$AA97,IF($AA97='Control Panel'!$F$39,$AA97,IF($AA97='Control Panel'!$F$40,$AA97,IF($AA97='Control Panel'!$F$41,$AA97,"Error -- Availability entered in an incorrect format"))))))))</f>
        <v>N</v>
      </c>
    </row>
    <row r="98" spans="1:28" s="15" customFormat="1" x14ac:dyDescent="0.25">
      <c r="A98" s="7">
        <v>86</v>
      </c>
      <c r="B98" s="285" t="s">
        <v>787</v>
      </c>
      <c r="C98" s="281" t="s">
        <v>5</v>
      </c>
      <c r="D98" s="231"/>
      <c r="E98" s="268"/>
      <c r="F98" s="215" t="str">
        <f t="shared" si="2"/>
        <v>N/A</v>
      </c>
      <c r="G98" s="6"/>
      <c r="AA98" s="15" t="str">
        <f t="shared" si="3"/>
        <v/>
      </c>
      <c r="AB98" s="15" t="str">
        <f>IF(LEN($AA98)=0,"N",IF(LEN($AA98)&gt;1,"Error -- Availability entered in an incorrect format",IF($AA98='Control Panel'!$F$36,$AA98,IF($AA98='Control Panel'!$F$37,$AA98,IF($AA98='Control Panel'!$F$38,$AA98,IF($AA98='Control Panel'!$F$39,$AA98,IF($AA98='Control Panel'!$F$40,$AA98,IF($AA98='Control Panel'!$F$41,$AA98,"Error -- Availability entered in an incorrect format"))))))))</f>
        <v>N</v>
      </c>
    </row>
    <row r="99" spans="1:28" s="15" customFormat="1" x14ac:dyDescent="0.25">
      <c r="A99" s="7">
        <v>87</v>
      </c>
      <c r="B99" s="285" t="s">
        <v>788</v>
      </c>
      <c r="C99" s="281" t="s">
        <v>5</v>
      </c>
      <c r="D99" s="231"/>
      <c r="E99" s="268"/>
      <c r="F99" s="215" t="str">
        <f t="shared" si="2"/>
        <v>N/A</v>
      </c>
      <c r="G99" s="6"/>
      <c r="AA99" s="15" t="str">
        <f t="shared" si="3"/>
        <v/>
      </c>
      <c r="AB99" s="15" t="str">
        <f>IF(LEN($AA99)=0,"N",IF(LEN($AA99)&gt;1,"Error -- Availability entered in an incorrect format",IF($AA99='Control Panel'!$F$36,$AA99,IF($AA99='Control Panel'!$F$37,$AA99,IF($AA99='Control Panel'!$F$38,$AA99,IF($AA99='Control Panel'!$F$39,$AA99,IF($AA99='Control Panel'!$F$40,$AA99,IF($AA99='Control Panel'!$F$41,$AA99,"Error -- Availability entered in an incorrect format"))))))))</f>
        <v>N</v>
      </c>
    </row>
    <row r="100" spans="1:28" s="15" customFormat="1" x14ac:dyDescent="0.25">
      <c r="A100" s="7">
        <v>88</v>
      </c>
      <c r="B100" s="285" t="s">
        <v>739</v>
      </c>
      <c r="C100" s="281" t="s">
        <v>5</v>
      </c>
      <c r="D100" s="231"/>
      <c r="E100" s="268"/>
      <c r="F100" s="215" t="str">
        <f t="shared" si="2"/>
        <v>N/A</v>
      </c>
      <c r="G100" s="6"/>
      <c r="AA100" s="15" t="str">
        <f t="shared" si="3"/>
        <v/>
      </c>
      <c r="AB100" s="15" t="str">
        <f>IF(LEN($AA100)=0,"N",IF(LEN($AA100)&gt;1,"Error -- Availability entered in an incorrect format",IF($AA100='Control Panel'!$F$36,$AA100,IF($AA100='Control Panel'!$F$37,$AA100,IF($AA100='Control Panel'!$F$38,$AA100,IF($AA100='Control Panel'!$F$39,$AA100,IF($AA100='Control Panel'!$F$40,$AA100,IF($AA100='Control Panel'!$F$41,$AA100,"Error -- Availability entered in an incorrect format"))))))))</f>
        <v>N</v>
      </c>
    </row>
    <row r="101" spans="1:28" s="15" customFormat="1" x14ac:dyDescent="0.25">
      <c r="A101" s="7">
        <v>89</v>
      </c>
      <c r="B101" s="285" t="s">
        <v>776</v>
      </c>
      <c r="C101" s="281" t="s">
        <v>5</v>
      </c>
      <c r="D101" s="231"/>
      <c r="E101" s="268"/>
      <c r="F101" s="215" t="str">
        <f t="shared" si="2"/>
        <v>N/A</v>
      </c>
      <c r="G101" s="6"/>
      <c r="AA101" s="15" t="str">
        <f t="shared" si="3"/>
        <v/>
      </c>
      <c r="AB101" s="15" t="str">
        <f>IF(LEN($AA101)=0,"N",IF(LEN($AA101)&gt;1,"Error -- Availability entered in an incorrect format",IF($AA101='Control Panel'!$F$36,$AA101,IF($AA101='Control Panel'!$F$37,$AA101,IF($AA101='Control Panel'!$F$38,$AA101,IF($AA101='Control Panel'!$F$39,$AA101,IF($AA101='Control Panel'!$F$40,$AA101,IF($AA101='Control Panel'!$F$41,$AA101,"Error -- Availability entered in an incorrect format"))))))))</f>
        <v>N</v>
      </c>
    </row>
    <row r="102" spans="1:28" s="15" customFormat="1" x14ac:dyDescent="0.25">
      <c r="A102" s="7">
        <v>90</v>
      </c>
      <c r="B102" s="285" t="s">
        <v>789</v>
      </c>
      <c r="C102" s="281" t="s">
        <v>5</v>
      </c>
      <c r="D102" s="231"/>
      <c r="E102" s="268"/>
      <c r="F102" s="215" t="str">
        <f t="shared" si="2"/>
        <v>N/A</v>
      </c>
      <c r="G102" s="6"/>
      <c r="AA102" s="15" t="str">
        <f t="shared" si="3"/>
        <v/>
      </c>
      <c r="AB102" s="15" t="str">
        <f>IF(LEN($AA102)=0,"N",IF(LEN($AA102)&gt;1,"Error -- Availability entered in an incorrect format",IF($AA102='Control Panel'!$F$36,$AA102,IF($AA102='Control Panel'!$F$37,$AA102,IF($AA102='Control Panel'!$F$38,$AA102,IF($AA102='Control Panel'!$F$39,$AA102,IF($AA102='Control Panel'!$F$40,$AA102,IF($AA102='Control Panel'!$F$41,$AA102,"Error -- Availability entered in an incorrect format"))))))))</f>
        <v>N</v>
      </c>
    </row>
    <row r="103" spans="1:28" s="15" customFormat="1" x14ac:dyDescent="0.25">
      <c r="A103" s="7">
        <v>91</v>
      </c>
      <c r="B103" s="285" t="s">
        <v>790</v>
      </c>
      <c r="C103" s="281" t="s">
        <v>5</v>
      </c>
      <c r="D103" s="231"/>
      <c r="E103" s="268"/>
      <c r="F103" s="215" t="str">
        <f t="shared" si="2"/>
        <v>N/A</v>
      </c>
      <c r="G103" s="6"/>
      <c r="AA103" s="15" t="str">
        <f t="shared" si="3"/>
        <v/>
      </c>
      <c r="AB103" s="15" t="str">
        <f>IF(LEN($AA103)=0,"N",IF(LEN($AA103)&gt;1,"Error -- Availability entered in an incorrect format",IF($AA103='Control Panel'!$F$36,$AA103,IF($AA103='Control Panel'!$F$37,$AA103,IF($AA103='Control Panel'!$F$38,$AA103,IF($AA103='Control Panel'!$F$39,$AA103,IF($AA103='Control Panel'!$F$40,$AA103,IF($AA103='Control Panel'!$F$41,$AA103,"Error -- Availability entered in an incorrect format"))))))))</f>
        <v>N</v>
      </c>
    </row>
    <row r="104" spans="1:28" s="15" customFormat="1" x14ac:dyDescent="0.25">
      <c r="A104" s="7">
        <v>92</v>
      </c>
      <c r="B104" s="285" t="s">
        <v>767</v>
      </c>
      <c r="C104" s="281" t="s">
        <v>5</v>
      </c>
      <c r="D104" s="231"/>
      <c r="E104" s="268"/>
      <c r="F104" s="215" t="str">
        <f t="shared" si="2"/>
        <v>N/A</v>
      </c>
      <c r="G104" s="6"/>
      <c r="AA104" s="15" t="str">
        <f t="shared" si="3"/>
        <v/>
      </c>
      <c r="AB104" s="15" t="str">
        <f>IF(LEN($AA104)=0,"N",IF(LEN($AA104)&gt;1,"Error -- Availability entered in an incorrect format",IF($AA104='Control Panel'!$F$36,$AA104,IF($AA104='Control Panel'!$F$37,$AA104,IF($AA104='Control Panel'!$F$38,$AA104,IF($AA104='Control Panel'!$F$39,$AA104,IF($AA104='Control Panel'!$F$40,$AA104,IF($AA104='Control Panel'!$F$41,$AA104,"Error -- Availability entered in an incorrect format"))))))))</f>
        <v>N</v>
      </c>
    </row>
    <row r="105" spans="1:28" s="15" customFormat="1" x14ac:dyDescent="0.25">
      <c r="A105" s="7">
        <v>93</v>
      </c>
      <c r="B105" s="285" t="s">
        <v>791</v>
      </c>
      <c r="C105" s="281" t="s">
        <v>5</v>
      </c>
      <c r="D105" s="231"/>
      <c r="E105" s="268"/>
      <c r="F105" s="215" t="str">
        <f t="shared" si="2"/>
        <v>N/A</v>
      </c>
      <c r="G105" s="6"/>
      <c r="AA105" s="15" t="str">
        <f t="shared" si="3"/>
        <v/>
      </c>
      <c r="AB105" s="15" t="str">
        <f>IF(LEN($AA105)=0,"N",IF(LEN($AA105)&gt;1,"Error -- Availability entered in an incorrect format",IF($AA105='Control Panel'!$F$36,$AA105,IF($AA105='Control Panel'!$F$37,$AA105,IF($AA105='Control Panel'!$F$38,$AA105,IF($AA105='Control Panel'!$F$39,$AA105,IF($AA105='Control Panel'!$F$40,$AA105,IF($AA105='Control Panel'!$F$41,$AA105,"Error -- Availability entered in an incorrect format"))))))))</f>
        <v>N</v>
      </c>
    </row>
    <row r="106" spans="1:28" s="15" customFormat="1" x14ac:dyDescent="0.25">
      <c r="A106" s="7">
        <v>94</v>
      </c>
      <c r="B106" s="285" t="s">
        <v>792</v>
      </c>
      <c r="C106" s="281" t="s">
        <v>5</v>
      </c>
      <c r="D106" s="231"/>
      <c r="E106" s="268"/>
      <c r="F106" s="215" t="str">
        <f t="shared" si="2"/>
        <v>N/A</v>
      </c>
      <c r="G106" s="6"/>
      <c r="AA106" s="15" t="str">
        <f t="shared" si="3"/>
        <v/>
      </c>
      <c r="AB106" s="15" t="str">
        <f>IF(LEN($AA106)=0,"N",IF(LEN($AA106)&gt;1,"Error -- Availability entered in an incorrect format",IF($AA106='Control Panel'!$F$36,$AA106,IF($AA106='Control Panel'!$F$37,$AA106,IF($AA106='Control Panel'!$F$38,$AA106,IF($AA106='Control Panel'!$F$39,$AA106,IF($AA106='Control Panel'!$F$40,$AA106,IF($AA106='Control Panel'!$F$41,$AA106,"Error -- Availability entered in an incorrect format"))))))))</f>
        <v>N</v>
      </c>
    </row>
    <row r="107" spans="1:28" s="15" customFormat="1" x14ac:dyDescent="0.25">
      <c r="A107" s="7">
        <v>95</v>
      </c>
      <c r="B107" s="285" t="s">
        <v>778</v>
      </c>
      <c r="C107" s="281" t="s">
        <v>5</v>
      </c>
      <c r="D107" s="231"/>
      <c r="E107" s="268"/>
      <c r="F107" s="215" t="str">
        <f t="shared" si="2"/>
        <v>N/A</v>
      </c>
      <c r="G107" s="6"/>
      <c r="AA107" s="15" t="str">
        <f t="shared" si="3"/>
        <v/>
      </c>
      <c r="AB107" s="15" t="str">
        <f>IF(LEN($AA107)=0,"N",IF(LEN($AA107)&gt;1,"Error -- Availability entered in an incorrect format",IF($AA107='Control Panel'!$F$36,$AA107,IF($AA107='Control Panel'!$F$37,$AA107,IF($AA107='Control Panel'!$F$38,$AA107,IF($AA107='Control Panel'!$F$39,$AA107,IF($AA107='Control Panel'!$F$40,$AA107,IF($AA107='Control Panel'!$F$41,$AA107,"Error -- Availability entered in an incorrect format"))))))))</f>
        <v>N</v>
      </c>
    </row>
    <row r="108" spans="1:28" s="15" customFormat="1" x14ac:dyDescent="0.25">
      <c r="A108" s="7">
        <v>96</v>
      </c>
      <c r="B108" s="285" t="s">
        <v>793</v>
      </c>
      <c r="C108" s="281" t="s">
        <v>5</v>
      </c>
      <c r="D108" s="231"/>
      <c r="E108" s="268"/>
      <c r="F108" s="215" t="str">
        <f t="shared" si="2"/>
        <v>N/A</v>
      </c>
      <c r="G108" s="6"/>
      <c r="AA108" s="15" t="str">
        <f t="shared" si="3"/>
        <v/>
      </c>
      <c r="AB108" s="15" t="str">
        <f>IF(LEN($AA108)=0,"N",IF(LEN($AA108)&gt;1,"Error -- Availability entered in an incorrect format",IF($AA108='Control Panel'!$F$36,$AA108,IF($AA108='Control Panel'!$F$37,$AA108,IF($AA108='Control Panel'!$F$38,$AA108,IF($AA108='Control Panel'!$F$39,$AA108,IF($AA108='Control Panel'!$F$40,$AA108,IF($AA108='Control Panel'!$F$41,$AA108,"Error -- Availability entered in an incorrect format"))))))))</f>
        <v>N</v>
      </c>
    </row>
    <row r="109" spans="1:28" s="15" customFormat="1" x14ac:dyDescent="0.25">
      <c r="A109" s="7">
        <v>97</v>
      </c>
      <c r="B109" s="285" t="s">
        <v>794</v>
      </c>
      <c r="C109" s="281" t="s">
        <v>5</v>
      </c>
      <c r="D109" s="231"/>
      <c r="E109" s="268"/>
      <c r="F109" s="215" t="str">
        <f t="shared" si="2"/>
        <v>N/A</v>
      </c>
      <c r="G109" s="6"/>
      <c r="AA109" s="15" t="str">
        <f t="shared" si="3"/>
        <v/>
      </c>
      <c r="AB109" s="15" t="str">
        <f>IF(LEN($AA109)=0,"N",IF(LEN($AA109)&gt;1,"Error -- Availability entered in an incorrect format",IF($AA109='Control Panel'!$F$36,$AA109,IF($AA109='Control Panel'!$F$37,$AA109,IF($AA109='Control Panel'!$F$38,$AA109,IF($AA109='Control Panel'!$F$39,$AA109,IF($AA109='Control Panel'!$F$40,$AA109,IF($AA109='Control Panel'!$F$41,$AA109,"Error -- Availability entered in an incorrect format"))))))))</f>
        <v>N</v>
      </c>
    </row>
    <row r="110" spans="1:28" s="15" customFormat="1" x14ac:dyDescent="0.25">
      <c r="A110" s="7">
        <v>98</v>
      </c>
      <c r="B110" s="285" t="s">
        <v>795</v>
      </c>
      <c r="C110" s="281" t="s">
        <v>5</v>
      </c>
      <c r="D110" s="231"/>
      <c r="E110" s="268"/>
      <c r="F110" s="215" t="str">
        <f t="shared" si="2"/>
        <v>N/A</v>
      </c>
      <c r="G110" s="6"/>
      <c r="AA110" s="15" t="str">
        <f t="shared" si="3"/>
        <v/>
      </c>
      <c r="AB110" s="15" t="str">
        <f>IF(LEN($AA110)=0,"N",IF(LEN($AA110)&gt;1,"Error -- Availability entered in an incorrect format",IF($AA110='Control Panel'!$F$36,$AA110,IF($AA110='Control Panel'!$F$37,$AA110,IF($AA110='Control Panel'!$F$38,$AA110,IF($AA110='Control Panel'!$F$39,$AA110,IF($AA110='Control Panel'!$F$40,$AA110,IF($AA110='Control Panel'!$F$41,$AA110,"Error -- Availability entered in an incorrect format"))))))))</f>
        <v>N</v>
      </c>
    </row>
    <row r="111" spans="1:28" s="15" customFormat="1" x14ac:dyDescent="0.25">
      <c r="A111" s="7">
        <v>99</v>
      </c>
      <c r="B111" s="285" t="s">
        <v>796</v>
      </c>
      <c r="C111" s="281" t="s">
        <v>5</v>
      </c>
      <c r="D111" s="231"/>
      <c r="E111" s="268"/>
      <c r="F111" s="215" t="str">
        <f t="shared" si="2"/>
        <v>N/A</v>
      </c>
      <c r="G111" s="6"/>
      <c r="AA111" s="15" t="str">
        <f t="shared" si="3"/>
        <v/>
      </c>
      <c r="AB111" s="15" t="str">
        <f>IF(LEN($AA111)=0,"N",IF(LEN($AA111)&gt;1,"Error -- Availability entered in an incorrect format",IF($AA111='Control Panel'!$F$36,$AA111,IF($AA111='Control Panel'!$F$37,$AA111,IF($AA111='Control Panel'!$F$38,$AA111,IF($AA111='Control Panel'!$F$39,$AA111,IF($AA111='Control Panel'!$F$40,$AA111,IF($AA111='Control Panel'!$F$41,$AA111,"Error -- Availability entered in an incorrect format"))))))))</f>
        <v>N</v>
      </c>
    </row>
    <row r="112" spans="1:28" s="15" customFormat="1" x14ac:dyDescent="0.25">
      <c r="A112" s="7">
        <v>100</v>
      </c>
      <c r="B112" s="285" t="s">
        <v>797</v>
      </c>
      <c r="C112" s="281" t="s">
        <v>5</v>
      </c>
      <c r="D112" s="231"/>
      <c r="E112" s="268"/>
      <c r="F112" s="215" t="str">
        <f t="shared" si="2"/>
        <v>N/A</v>
      </c>
      <c r="G112" s="6"/>
      <c r="AA112" s="15" t="str">
        <f t="shared" si="3"/>
        <v/>
      </c>
      <c r="AB112" s="15" t="str">
        <f>IF(LEN($AA112)=0,"N",IF(LEN($AA112)&gt;1,"Error -- Availability entered in an incorrect format",IF($AA112='Control Panel'!$F$36,$AA112,IF($AA112='Control Panel'!$F$37,$AA112,IF($AA112='Control Panel'!$F$38,$AA112,IF($AA112='Control Panel'!$F$39,$AA112,IF($AA112='Control Panel'!$F$40,$AA112,IF($AA112='Control Panel'!$F$41,$AA112,"Error -- Availability entered in an incorrect format"))))))))</f>
        <v>N</v>
      </c>
    </row>
    <row r="113" spans="1:28" s="15" customFormat="1" x14ac:dyDescent="0.25">
      <c r="A113" s="7">
        <v>101</v>
      </c>
      <c r="B113" s="285" t="s">
        <v>798</v>
      </c>
      <c r="C113" s="281" t="s">
        <v>5</v>
      </c>
      <c r="D113" s="231"/>
      <c r="E113" s="268"/>
      <c r="F113" s="215" t="str">
        <f t="shared" si="2"/>
        <v>N/A</v>
      </c>
      <c r="G113" s="6"/>
      <c r="AA113" s="15" t="str">
        <f t="shared" si="3"/>
        <v/>
      </c>
      <c r="AB113" s="15" t="str">
        <f>IF(LEN($AA113)=0,"N",IF(LEN($AA113)&gt;1,"Error -- Availability entered in an incorrect format",IF($AA113='Control Panel'!$F$36,$AA113,IF($AA113='Control Panel'!$F$37,$AA113,IF($AA113='Control Panel'!$F$38,$AA113,IF($AA113='Control Panel'!$F$39,$AA113,IF($AA113='Control Panel'!$F$40,$AA113,IF($AA113='Control Panel'!$F$41,$AA113,"Error -- Availability entered in an incorrect format"))))))))</f>
        <v>N</v>
      </c>
    </row>
    <row r="114" spans="1:28" s="15" customFormat="1" x14ac:dyDescent="0.25">
      <c r="A114" s="7">
        <v>102</v>
      </c>
      <c r="B114" s="285" t="s">
        <v>771</v>
      </c>
      <c r="C114" s="281" t="s">
        <v>5</v>
      </c>
      <c r="D114" s="231"/>
      <c r="E114" s="268"/>
      <c r="F114" s="215" t="str">
        <f t="shared" si="2"/>
        <v>N/A</v>
      </c>
      <c r="G114" s="6"/>
      <c r="AA114" s="15" t="str">
        <f t="shared" si="3"/>
        <v/>
      </c>
      <c r="AB114" s="15" t="str">
        <f>IF(LEN($AA114)=0,"N",IF(LEN($AA114)&gt;1,"Error -- Availability entered in an incorrect format",IF($AA114='Control Panel'!$F$36,$AA114,IF($AA114='Control Panel'!$F$37,$AA114,IF($AA114='Control Panel'!$F$38,$AA114,IF($AA114='Control Panel'!$F$39,$AA114,IF($AA114='Control Panel'!$F$40,$AA114,IF($AA114='Control Panel'!$F$41,$AA114,"Error -- Availability entered in an incorrect format"))))))))</f>
        <v>N</v>
      </c>
    </row>
    <row r="115" spans="1:28" s="15" customFormat="1" x14ac:dyDescent="0.25">
      <c r="A115" s="7">
        <v>103</v>
      </c>
      <c r="B115" s="285" t="s">
        <v>799</v>
      </c>
      <c r="C115" s="281" t="s">
        <v>5</v>
      </c>
      <c r="D115" s="231"/>
      <c r="E115" s="268"/>
      <c r="F115" s="215" t="str">
        <f t="shared" si="2"/>
        <v>N/A</v>
      </c>
      <c r="G115" s="6"/>
      <c r="AA115" s="15" t="str">
        <f t="shared" si="3"/>
        <v/>
      </c>
      <c r="AB115" s="15" t="str">
        <f>IF(LEN($AA115)=0,"N",IF(LEN($AA115)&gt;1,"Error -- Availability entered in an incorrect format",IF($AA115='Control Panel'!$F$36,$AA115,IF($AA115='Control Panel'!$F$37,$AA115,IF($AA115='Control Panel'!$F$38,$AA115,IF($AA115='Control Panel'!$F$39,$AA115,IF($AA115='Control Panel'!$F$40,$AA115,IF($AA115='Control Panel'!$F$41,$AA115,"Error -- Availability entered in an incorrect format"))))))))</f>
        <v>N</v>
      </c>
    </row>
    <row r="116" spans="1:28" s="15" customFormat="1" x14ac:dyDescent="0.25">
      <c r="A116" s="7">
        <v>104</v>
      </c>
      <c r="B116" s="285" t="s">
        <v>800</v>
      </c>
      <c r="C116" s="281" t="s">
        <v>5</v>
      </c>
      <c r="D116" s="231"/>
      <c r="E116" s="268"/>
      <c r="F116" s="215" t="str">
        <f t="shared" si="2"/>
        <v>N/A</v>
      </c>
      <c r="G116" s="6"/>
      <c r="AA116" s="15" t="str">
        <f t="shared" si="3"/>
        <v/>
      </c>
      <c r="AB116" s="15" t="str">
        <f>IF(LEN($AA116)=0,"N",IF(LEN($AA116)&gt;1,"Error -- Availability entered in an incorrect format",IF($AA116='Control Panel'!$F$36,$AA116,IF($AA116='Control Panel'!$F$37,$AA116,IF($AA116='Control Panel'!$F$38,$AA116,IF($AA116='Control Panel'!$F$39,$AA116,IF($AA116='Control Panel'!$F$40,$AA116,IF($AA116='Control Panel'!$F$41,$AA116,"Error -- Availability entered in an incorrect format"))))))))</f>
        <v>N</v>
      </c>
    </row>
    <row r="117" spans="1:28" s="15" customFormat="1" x14ac:dyDescent="0.25">
      <c r="A117" s="7">
        <v>105</v>
      </c>
      <c r="B117" s="285" t="s">
        <v>801</v>
      </c>
      <c r="C117" s="281" t="s">
        <v>5</v>
      </c>
      <c r="D117" s="231"/>
      <c r="E117" s="268"/>
      <c r="F117" s="215" t="str">
        <f t="shared" si="2"/>
        <v>N/A</v>
      </c>
      <c r="G117" s="6"/>
      <c r="AA117" s="15" t="str">
        <f t="shared" si="3"/>
        <v/>
      </c>
      <c r="AB117" s="15" t="str">
        <f>IF(LEN($AA117)=0,"N",IF(LEN($AA117)&gt;1,"Error -- Availability entered in an incorrect format",IF($AA117='Control Panel'!$F$36,$AA117,IF($AA117='Control Panel'!$F$37,$AA117,IF($AA117='Control Panel'!$F$38,$AA117,IF($AA117='Control Panel'!$F$39,$AA117,IF($AA117='Control Panel'!$F$40,$AA117,IF($AA117='Control Panel'!$F$41,$AA117,"Error -- Availability entered in an incorrect format"))))))))</f>
        <v>N</v>
      </c>
    </row>
    <row r="118" spans="1:28" s="15" customFormat="1" x14ac:dyDescent="0.25">
      <c r="A118" s="7">
        <v>106</v>
      </c>
      <c r="B118" s="289" t="s">
        <v>802</v>
      </c>
      <c r="C118" s="281" t="s">
        <v>5</v>
      </c>
      <c r="D118" s="231"/>
      <c r="E118" s="268"/>
      <c r="F118" s="215" t="str">
        <f t="shared" si="2"/>
        <v>N/A</v>
      </c>
      <c r="G118" s="6"/>
      <c r="AA118" s="15" t="str">
        <f t="shared" si="3"/>
        <v/>
      </c>
      <c r="AB118" s="15" t="str">
        <f>IF(LEN($AA118)=0,"N",IF(LEN($AA118)&gt;1,"Error -- Availability entered in an incorrect format",IF($AA118='Control Panel'!$F$36,$AA118,IF($AA118='Control Panel'!$F$37,$AA118,IF($AA118='Control Panel'!$F$38,$AA118,IF($AA118='Control Panel'!$F$39,$AA118,IF($AA118='Control Panel'!$F$40,$AA118,IF($AA118='Control Panel'!$F$41,$AA118,"Error -- Availability entered in an incorrect format"))))))))</f>
        <v>N</v>
      </c>
    </row>
    <row r="119" spans="1:28" s="15" customFormat="1" x14ac:dyDescent="0.25">
      <c r="A119" s="7">
        <v>107</v>
      </c>
      <c r="B119" s="283" t="s">
        <v>803</v>
      </c>
      <c r="C119" s="281" t="s">
        <v>6</v>
      </c>
      <c r="D119" s="231"/>
      <c r="E119" s="268"/>
      <c r="F119" s="215" t="str">
        <f t="shared" si="2"/>
        <v>N/A</v>
      </c>
      <c r="G119" s="6"/>
      <c r="AA119" s="15" t="str">
        <f t="shared" si="3"/>
        <v/>
      </c>
      <c r="AB119" s="15" t="str">
        <f>IF(LEN($AA119)=0,"N",IF(LEN($AA119)&gt;1,"Error -- Availability entered in an incorrect format",IF($AA119='Control Panel'!$F$36,$AA119,IF($AA119='Control Panel'!$F$37,$AA119,IF($AA119='Control Panel'!$F$38,$AA119,IF($AA119='Control Panel'!$F$39,$AA119,IF($AA119='Control Panel'!$F$40,$AA119,IF($AA119='Control Panel'!$F$41,$AA119,"Error -- Availability entered in an incorrect format"))))))))</f>
        <v>N</v>
      </c>
    </row>
    <row r="120" spans="1:28" s="15" customFormat="1" ht="45" x14ac:dyDescent="0.25">
      <c r="A120" s="7">
        <v>108</v>
      </c>
      <c r="B120" s="283" t="s">
        <v>804</v>
      </c>
      <c r="C120" s="281" t="s">
        <v>5</v>
      </c>
      <c r="D120" s="231"/>
      <c r="E120" s="268"/>
      <c r="F120" s="215" t="str">
        <f t="shared" si="2"/>
        <v>N/A</v>
      </c>
      <c r="G120" s="6"/>
      <c r="AA120" s="15" t="str">
        <f t="shared" si="3"/>
        <v/>
      </c>
      <c r="AB120" s="15" t="str">
        <f>IF(LEN($AA120)=0,"N",IF(LEN($AA120)&gt;1,"Error -- Availability entered in an incorrect format",IF($AA120='Control Panel'!$F$36,$AA120,IF($AA120='Control Panel'!$F$37,$AA120,IF($AA120='Control Panel'!$F$38,$AA120,IF($AA120='Control Panel'!$F$39,$AA120,IF($AA120='Control Panel'!$F$40,$AA120,IF($AA120='Control Panel'!$F$41,$AA120,"Error -- Availability entered in an incorrect format"))))))))</f>
        <v>N</v>
      </c>
    </row>
    <row r="121" spans="1:28" s="15" customFormat="1" ht="30" x14ac:dyDescent="0.25">
      <c r="A121" s="7">
        <v>109</v>
      </c>
      <c r="B121" s="283" t="s">
        <v>805</v>
      </c>
      <c r="C121" s="281" t="s">
        <v>5</v>
      </c>
      <c r="D121" s="231"/>
      <c r="E121" s="268"/>
      <c r="F121" s="215" t="str">
        <f t="shared" si="2"/>
        <v>N/A</v>
      </c>
      <c r="G121" s="6"/>
      <c r="AA121" s="15" t="str">
        <f t="shared" si="3"/>
        <v/>
      </c>
      <c r="AB121" s="15" t="str">
        <f>IF(LEN($AA121)=0,"N",IF(LEN($AA121)&gt;1,"Error -- Availability entered in an incorrect format",IF($AA121='Control Panel'!$F$36,$AA121,IF($AA121='Control Panel'!$F$37,$AA121,IF($AA121='Control Panel'!$F$38,$AA121,IF($AA121='Control Panel'!$F$39,$AA121,IF($AA121='Control Panel'!$F$40,$AA121,IF($AA121='Control Panel'!$F$41,$AA121,"Error -- Availability entered in an incorrect format"))))))))</f>
        <v>N</v>
      </c>
    </row>
    <row r="122" spans="1:28" s="15" customFormat="1" ht="45" x14ac:dyDescent="0.25">
      <c r="A122" s="7">
        <v>110</v>
      </c>
      <c r="B122" s="290" t="s">
        <v>806</v>
      </c>
      <c r="C122" s="281" t="s">
        <v>5</v>
      </c>
      <c r="D122" s="231"/>
      <c r="E122" s="268"/>
      <c r="F122" s="215" t="str">
        <f t="shared" si="2"/>
        <v>N/A</v>
      </c>
      <c r="G122" s="6"/>
      <c r="AA122" s="15" t="str">
        <f t="shared" si="3"/>
        <v/>
      </c>
      <c r="AB122" s="15" t="str">
        <f>IF(LEN($AA122)=0,"N",IF(LEN($AA122)&gt;1,"Error -- Availability entered in an incorrect format",IF($AA122='Control Panel'!$F$36,$AA122,IF($AA122='Control Panel'!$F$37,$AA122,IF($AA122='Control Panel'!$F$38,$AA122,IF($AA122='Control Panel'!$F$39,$AA122,IF($AA122='Control Panel'!$F$40,$AA122,IF($AA122='Control Panel'!$F$41,$AA122,"Error -- Availability entered in an incorrect format"))))))))</f>
        <v>N</v>
      </c>
    </row>
    <row r="123" spans="1:28" s="15" customFormat="1" ht="30" x14ac:dyDescent="0.25">
      <c r="A123" s="7">
        <v>111</v>
      </c>
      <c r="B123" s="286" t="s">
        <v>807</v>
      </c>
      <c r="C123" s="281" t="s">
        <v>6</v>
      </c>
      <c r="D123" s="231"/>
      <c r="E123" s="268"/>
      <c r="F123" s="215" t="str">
        <f t="shared" si="2"/>
        <v>N/A</v>
      </c>
      <c r="G123" s="6"/>
      <c r="AA123" s="15" t="str">
        <f t="shared" si="3"/>
        <v/>
      </c>
      <c r="AB123" s="15" t="str">
        <f>IF(LEN($AA123)=0,"N",IF(LEN($AA123)&gt;1,"Error -- Availability entered in an incorrect format",IF($AA123='Control Panel'!$F$36,$AA123,IF($AA123='Control Panel'!$F$37,$AA123,IF($AA123='Control Panel'!$F$38,$AA123,IF($AA123='Control Panel'!$F$39,$AA123,IF($AA123='Control Panel'!$F$40,$AA123,IF($AA123='Control Panel'!$F$41,$AA123,"Error -- Availability entered in an incorrect format"))))))))</f>
        <v>N</v>
      </c>
    </row>
    <row r="124" spans="1:28" s="15" customFormat="1" ht="45" x14ac:dyDescent="0.25">
      <c r="A124" s="7">
        <v>112</v>
      </c>
      <c r="B124" s="291" t="s">
        <v>808</v>
      </c>
      <c r="C124" s="281" t="s">
        <v>6</v>
      </c>
      <c r="D124" s="231"/>
      <c r="E124" s="268"/>
      <c r="F124" s="215" t="str">
        <f t="shared" si="2"/>
        <v>N/A</v>
      </c>
      <c r="G124" s="6"/>
      <c r="AA124" s="15" t="str">
        <f t="shared" si="3"/>
        <v/>
      </c>
      <c r="AB124" s="15" t="str">
        <f>IF(LEN($AA124)=0,"N",IF(LEN($AA124)&gt;1,"Error -- Availability entered in an incorrect format",IF($AA124='Control Panel'!$F$36,$AA124,IF($AA124='Control Panel'!$F$37,$AA124,IF($AA124='Control Panel'!$F$38,$AA124,IF($AA124='Control Panel'!$F$39,$AA124,IF($AA124='Control Panel'!$F$40,$AA124,IF($AA124='Control Panel'!$F$41,$AA124,"Error -- Availability entered in an incorrect format"))))))))</f>
        <v>N</v>
      </c>
    </row>
    <row r="125" spans="1:28" s="15" customFormat="1" ht="30" x14ac:dyDescent="0.25">
      <c r="A125" s="7">
        <v>113</v>
      </c>
      <c r="B125" s="286" t="s">
        <v>809</v>
      </c>
      <c r="C125" s="281" t="s">
        <v>6</v>
      </c>
      <c r="D125" s="231"/>
      <c r="E125" s="268"/>
      <c r="F125" s="215" t="str">
        <f t="shared" si="2"/>
        <v>N/A</v>
      </c>
      <c r="G125" s="6"/>
      <c r="AA125" s="15" t="str">
        <f t="shared" si="3"/>
        <v/>
      </c>
      <c r="AB125" s="15" t="str">
        <f>IF(LEN($AA125)=0,"N",IF(LEN($AA125)&gt;1,"Error -- Availability entered in an incorrect format",IF($AA125='Control Panel'!$F$36,$AA125,IF($AA125='Control Panel'!$F$37,$AA125,IF($AA125='Control Panel'!$F$38,$AA125,IF($AA125='Control Panel'!$F$39,$AA125,IF($AA125='Control Panel'!$F$40,$AA125,IF($AA125='Control Panel'!$F$41,$AA125,"Error -- Availability entered in an incorrect format"))))))))</f>
        <v>N</v>
      </c>
    </row>
    <row r="126" spans="1:28" s="15" customFormat="1" x14ac:dyDescent="0.25">
      <c r="A126" s="7">
        <v>114</v>
      </c>
      <c r="B126" s="286" t="s">
        <v>810</v>
      </c>
      <c r="C126" s="281" t="s">
        <v>6</v>
      </c>
      <c r="D126" s="231"/>
      <c r="E126" s="268"/>
      <c r="F126" s="215" t="str">
        <f t="shared" si="2"/>
        <v>N/A</v>
      </c>
      <c r="G126" s="6"/>
      <c r="AA126" s="15" t="str">
        <f t="shared" si="3"/>
        <v/>
      </c>
      <c r="AB126" s="15" t="str">
        <f>IF(LEN($AA126)=0,"N",IF(LEN($AA126)&gt;1,"Error -- Availability entered in an incorrect format",IF($AA126='Control Panel'!$F$36,$AA126,IF($AA126='Control Panel'!$F$37,$AA126,IF($AA126='Control Panel'!$F$38,$AA126,IF($AA126='Control Panel'!$F$39,$AA126,IF($AA126='Control Panel'!$F$40,$AA126,IF($AA126='Control Panel'!$F$41,$AA126,"Error -- Availability entered in an incorrect format"))))))))</f>
        <v>N</v>
      </c>
    </row>
    <row r="127" spans="1:28" s="15" customFormat="1" ht="30" x14ac:dyDescent="0.25">
      <c r="A127" s="7">
        <v>115</v>
      </c>
      <c r="B127" s="286" t="s">
        <v>811</v>
      </c>
      <c r="C127" s="281" t="s">
        <v>5</v>
      </c>
      <c r="D127" s="231"/>
      <c r="E127" s="268"/>
      <c r="F127" s="215" t="str">
        <f t="shared" si="2"/>
        <v>N/A</v>
      </c>
      <c r="G127" s="6"/>
      <c r="AA127" s="15" t="str">
        <f t="shared" si="3"/>
        <v/>
      </c>
      <c r="AB127" s="15" t="str">
        <f>IF(LEN($AA127)=0,"N",IF(LEN($AA127)&gt;1,"Error -- Availability entered in an incorrect format",IF($AA127='Control Panel'!$F$36,$AA127,IF($AA127='Control Panel'!$F$37,$AA127,IF($AA127='Control Panel'!$F$38,$AA127,IF($AA127='Control Panel'!$F$39,$AA127,IF($AA127='Control Panel'!$F$40,$AA127,IF($AA127='Control Panel'!$F$41,$AA127,"Error -- Availability entered in an incorrect format"))))))))</f>
        <v>N</v>
      </c>
    </row>
    <row r="128" spans="1:28" s="15" customFormat="1" ht="30" x14ac:dyDescent="0.25">
      <c r="A128" s="7">
        <v>116</v>
      </c>
      <c r="B128" s="287" t="s">
        <v>812</v>
      </c>
      <c r="C128" s="281" t="s">
        <v>5</v>
      </c>
      <c r="D128" s="231"/>
      <c r="E128" s="268"/>
      <c r="F128" s="215" t="str">
        <f t="shared" si="2"/>
        <v>N/A</v>
      </c>
      <c r="G128" s="6"/>
      <c r="AA128" s="15" t="str">
        <f t="shared" si="3"/>
        <v/>
      </c>
      <c r="AB128" s="15" t="str">
        <f>IF(LEN($AA128)=0,"N",IF(LEN($AA128)&gt;1,"Error -- Availability entered in an incorrect format",IF($AA128='Control Panel'!$F$36,$AA128,IF($AA128='Control Panel'!$F$37,$AA128,IF($AA128='Control Panel'!$F$38,$AA128,IF($AA128='Control Panel'!$F$39,$AA128,IF($AA128='Control Panel'!$F$40,$AA128,IF($AA128='Control Panel'!$F$41,$AA128,"Error -- Availability entered in an incorrect format"))))))))</f>
        <v>N</v>
      </c>
    </row>
    <row r="129" spans="1:28" s="15" customFormat="1" ht="30" x14ac:dyDescent="0.25">
      <c r="A129" s="7">
        <v>117</v>
      </c>
      <c r="B129" s="287" t="s">
        <v>813</v>
      </c>
      <c r="C129" s="281" t="s">
        <v>5</v>
      </c>
      <c r="D129" s="231"/>
      <c r="E129" s="268"/>
      <c r="F129" s="215" t="str">
        <f t="shared" si="2"/>
        <v>N/A</v>
      </c>
      <c r="G129" s="6"/>
      <c r="AA129" s="15" t="str">
        <f t="shared" si="3"/>
        <v/>
      </c>
      <c r="AB129" s="15" t="str">
        <f>IF(LEN($AA129)=0,"N",IF(LEN($AA129)&gt;1,"Error -- Availability entered in an incorrect format",IF($AA129='Control Panel'!$F$36,$AA129,IF($AA129='Control Panel'!$F$37,$AA129,IF($AA129='Control Panel'!$F$38,$AA129,IF($AA129='Control Panel'!$F$39,$AA129,IF($AA129='Control Panel'!$F$40,$AA129,IF($AA129='Control Panel'!$F$41,$AA129,"Error -- Availability entered in an incorrect format"))))))))</f>
        <v>N</v>
      </c>
    </row>
    <row r="130" spans="1:28" s="15" customFormat="1" ht="30" x14ac:dyDescent="0.25">
      <c r="A130" s="7">
        <v>118</v>
      </c>
      <c r="B130" s="287" t="s">
        <v>814</v>
      </c>
      <c r="C130" s="281" t="s">
        <v>6</v>
      </c>
      <c r="D130" s="231"/>
      <c r="E130" s="268"/>
      <c r="F130" s="215" t="str">
        <f t="shared" si="2"/>
        <v>N/A</v>
      </c>
      <c r="G130" s="6"/>
      <c r="AA130" s="15" t="str">
        <f t="shared" si="3"/>
        <v/>
      </c>
      <c r="AB130" s="15" t="str">
        <f>IF(LEN($AA130)=0,"N",IF(LEN($AA130)&gt;1,"Error -- Availability entered in an incorrect format",IF($AA130='Control Panel'!$F$36,$AA130,IF($AA130='Control Panel'!$F$37,$AA130,IF($AA130='Control Panel'!$F$38,$AA130,IF($AA130='Control Panel'!$F$39,$AA130,IF($AA130='Control Panel'!$F$40,$AA130,IF($AA130='Control Panel'!$F$41,$AA130,"Error -- Availability entered in an incorrect format"))))))))</f>
        <v>N</v>
      </c>
    </row>
    <row r="131" spans="1:28" s="15" customFormat="1" ht="30" x14ac:dyDescent="0.25">
      <c r="A131" s="7">
        <v>119</v>
      </c>
      <c r="B131" s="283" t="s">
        <v>815</v>
      </c>
      <c r="C131" s="281" t="s">
        <v>5</v>
      </c>
      <c r="D131" s="231"/>
      <c r="E131" s="268"/>
      <c r="F131" s="215" t="str">
        <f t="shared" si="2"/>
        <v>N/A</v>
      </c>
      <c r="G131" s="6"/>
      <c r="AA131" s="15" t="str">
        <f t="shared" si="3"/>
        <v/>
      </c>
      <c r="AB131" s="15" t="str">
        <f>IF(LEN($AA131)=0,"N",IF(LEN($AA131)&gt;1,"Error -- Availability entered in an incorrect format",IF($AA131='Control Panel'!$F$36,$AA131,IF($AA131='Control Panel'!$F$37,$AA131,IF($AA131='Control Panel'!$F$38,$AA131,IF($AA131='Control Panel'!$F$39,$AA131,IF($AA131='Control Panel'!$F$40,$AA131,IF($AA131='Control Panel'!$F$41,$AA131,"Error -- Availability entered in an incorrect format"))))))))</f>
        <v>N</v>
      </c>
    </row>
    <row r="132" spans="1:28" s="15" customFormat="1" ht="30" x14ac:dyDescent="0.25">
      <c r="A132" s="7">
        <v>120</v>
      </c>
      <c r="B132" s="283" t="s">
        <v>816</v>
      </c>
      <c r="C132" s="281" t="s">
        <v>5</v>
      </c>
      <c r="D132" s="231"/>
      <c r="E132" s="268"/>
      <c r="F132" s="215" t="str">
        <f t="shared" si="2"/>
        <v>N/A</v>
      </c>
      <c r="G132" s="6"/>
      <c r="AA132" s="15" t="str">
        <f t="shared" si="3"/>
        <v/>
      </c>
      <c r="AB132" s="15" t="str">
        <f>IF(LEN($AA132)=0,"N",IF(LEN($AA132)&gt;1,"Error -- Availability entered in an incorrect format",IF($AA132='Control Panel'!$F$36,$AA132,IF($AA132='Control Panel'!$F$37,$AA132,IF($AA132='Control Panel'!$F$38,$AA132,IF($AA132='Control Panel'!$F$39,$AA132,IF($AA132='Control Panel'!$F$40,$AA132,IF($AA132='Control Panel'!$F$41,$AA132,"Error -- Availability entered in an incorrect format"))))))))</f>
        <v>N</v>
      </c>
    </row>
    <row r="133" spans="1:28" s="15" customFormat="1" x14ac:dyDescent="0.25">
      <c r="A133" s="7">
        <v>121</v>
      </c>
      <c r="B133" s="283" t="s">
        <v>817</v>
      </c>
      <c r="C133" s="281" t="s">
        <v>6</v>
      </c>
      <c r="D133" s="231"/>
      <c r="E133" s="268"/>
      <c r="F133" s="215" t="str">
        <f t="shared" si="2"/>
        <v>N/A</v>
      </c>
      <c r="G133" s="6"/>
      <c r="AA133" s="15" t="str">
        <f t="shared" si="3"/>
        <v/>
      </c>
      <c r="AB133" s="15" t="str">
        <f>IF(LEN($AA133)=0,"N",IF(LEN($AA133)&gt;1,"Error -- Availability entered in an incorrect format",IF($AA133='Control Panel'!$F$36,$AA133,IF($AA133='Control Panel'!$F$37,$AA133,IF($AA133='Control Panel'!$F$38,$AA133,IF($AA133='Control Panel'!$F$39,$AA133,IF($AA133='Control Panel'!$F$40,$AA133,IF($AA133='Control Panel'!$F$41,$AA133,"Error -- Availability entered in an incorrect format"))))))))</f>
        <v>N</v>
      </c>
    </row>
    <row r="134" spans="1:28" s="15" customFormat="1" ht="30" x14ac:dyDescent="0.25">
      <c r="A134" s="7">
        <v>122</v>
      </c>
      <c r="B134" s="283" t="s">
        <v>818</v>
      </c>
      <c r="C134" s="281" t="s">
        <v>7</v>
      </c>
      <c r="D134" s="231"/>
      <c r="E134" s="268"/>
      <c r="F134" s="215" t="str">
        <f t="shared" si="2"/>
        <v>N/A</v>
      </c>
      <c r="G134" s="6"/>
      <c r="AA134" s="15" t="str">
        <f t="shared" si="3"/>
        <v/>
      </c>
      <c r="AB134" s="15" t="str">
        <f>IF(LEN($AA134)=0,"N",IF(LEN($AA134)&gt;1,"Error -- Availability entered in an incorrect format",IF($AA134='Control Panel'!$F$36,$AA134,IF($AA134='Control Panel'!$F$37,$AA134,IF($AA134='Control Panel'!$F$38,$AA134,IF($AA134='Control Panel'!$F$39,$AA134,IF($AA134='Control Panel'!$F$40,$AA134,IF($AA134='Control Panel'!$F$41,$AA134,"Error -- Availability entered in an incorrect format"))))))))</f>
        <v>N</v>
      </c>
    </row>
    <row r="135" spans="1:28" s="15" customFormat="1" x14ac:dyDescent="0.25">
      <c r="A135" s="7">
        <v>123</v>
      </c>
      <c r="B135" s="283" t="s">
        <v>819</v>
      </c>
      <c r="C135" s="281" t="s">
        <v>5</v>
      </c>
      <c r="D135" s="231"/>
      <c r="E135" s="268"/>
      <c r="F135" s="215" t="str">
        <f t="shared" si="2"/>
        <v>N/A</v>
      </c>
      <c r="G135" s="6"/>
      <c r="AA135" s="15" t="str">
        <f t="shared" si="3"/>
        <v/>
      </c>
      <c r="AB135" s="15" t="str">
        <f>IF(LEN($AA135)=0,"N",IF(LEN($AA135)&gt;1,"Error -- Availability entered in an incorrect format",IF($AA135='Control Panel'!$F$36,$AA135,IF($AA135='Control Panel'!$F$37,$AA135,IF($AA135='Control Panel'!$F$38,$AA135,IF($AA135='Control Panel'!$F$39,$AA135,IF($AA135='Control Panel'!$F$40,$AA135,IF($AA135='Control Panel'!$F$41,$AA135,"Error -- Availability entered in an incorrect format"))))))))</f>
        <v>N</v>
      </c>
    </row>
    <row r="136" spans="1:28" s="15" customFormat="1" ht="30" x14ac:dyDescent="0.25">
      <c r="A136" s="7">
        <v>124</v>
      </c>
      <c r="B136" s="283" t="s">
        <v>820</v>
      </c>
      <c r="C136" s="281" t="s">
        <v>7</v>
      </c>
      <c r="D136" s="231"/>
      <c r="E136" s="268"/>
      <c r="F136" s="215" t="str">
        <f t="shared" si="2"/>
        <v>N/A</v>
      </c>
      <c r="G136" s="6"/>
      <c r="AA136" s="15" t="str">
        <f t="shared" si="3"/>
        <v/>
      </c>
      <c r="AB136" s="15" t="str">
        <f>IF(LEN($AA136)=0,"N",IF(LEN($AA136)&gt;1,"Error -- Availability entered in an incorrect format",IF($AA136='Control Panel'!$F$36,$AA136,IF($AA136='Control Panel'!$F$37,$AA136,IF($AA136='Control Panel'!$F$38,$AA136,IF($AA136='Control Panel'!$F$39,$AA136,IF($AA136='Control Panel'!$F$40,$AA136,IF($AA136='Control Panel'!$F$41,$AA136,"Error -- Availability entered in an incorrect format"))))))))</f>
        <v>N</v>
      </c>
    </row>
    <row r="137" spans="1:28" s="15" customFormat="1" x14ac:dyDescent="0.25">
      <c r="A137" s="7">
        <v>125</v>
      </c>
      <c r="B137" s="283" t="s">
        <v>821</v>
      </c>
      <c r="C137" s="281" t="s">
        <v>7</v>
      </c>
      <c r="D137" s="231"/>
      <c r="E137" s="268"/>
      <c r="F137" s="215" t="str">
        <f t="shared" si="2"/>
        <v>N/A</v>
      </c>
      <c r="G137" s="6"/>
      <c r="AA137" s="15" t="str">
        <f t="shared" si="3"/>
        <v/>
      </c>
      <c r="AB137" s="15" t="str">
        <f>IF(LEN($AA137)=0,"N",IF(LEN($AA137)&gt;1,"Error -- Availability entered in an incorrect format",IF($AA137='Control Panel'!$F$36,$AA137,IF($AA137='Control Panel'!$F$37,$AA137,IF($AA137='Control Panel'!$F$38,$AA137,IF($AA137='Control Panel'!$F$39,$AA137,IF($AA137='Control Panel'!$F$40,$AA137,IF($AA137='Control Panel'!$F$41,$AA137,"Error -- Availability entered in an incorrect format"))))))))</f>
        <v>N</v>
      </c>
    </row>
    <row r="138" spans="1:28" s="15" customFormat="1" ht="30" x14ac:dyDescent="0.25">
      <c r="A138" s="7">
        <v>126</v>
      </c>
      <c r="B138" s="283" t="s">
        <v>822</v>
      </c>
      <c r="C138" s="281" t="s">
        <v>5</v>
      </c>
      <c r="D138" s="231"/>
      <c r="E138" s="268"/>
      <c r="F138" s="215" t="str">
        <f t="shared" si="2"/>
        <v>N/A</v>
      </c>
      <c r="G138" s="6"/>
      <c r="AA138" s="15" t="str">
        <f t="shared" si="3"/>
        <v/>
      </c>
      <c r="AB138" s="15" t="str">
        <f>IF(LEN($AA138)=0,"N",IF(LEN($AA138)&gt;1,"Error -- Availability entered in an incorrect format",IF($AA138='Control Panel'!$F$36,$AA138,IF($AA138='Control Panel'!$F$37,$AA138,IF($AA138='Control Panel'!$F$38,$AA138,IF($AA138='Control Panel'!$F$39,$AA138,IF($AA138='Control Panel'!$F$40,$AA138,IF($AA138='Control Panel'!$F$41,$AA138,"Error -- Availability entered in an incorrect format"))))))))</f>
        <v>N</v>
      </c>
    </row>
    <row r="139" spans="1:28" s="15" customFormat="1" ht="30" x14ac:dyDescent="0.25">
      <c r="A139" s="7">
        <v>127</v>
      </c>
      <c r="B139" s="283" t="s">
        <v>823</v>
      </c>
      <c r="C139" s="281" t="s">
        <v>5</v>
      </c>
      <c r="D139" s="231"/>
      <c r="E139" s="268"/>
      <c r="F139" s="215" t="str">
        <f t="shared" si="2"/>
        <v>N/A</v>
      </c>
      <c r="G139" s="6"/>
      <c r="AA139" s="15" t="str">
        <f t="shared" si="3"/>
        <v/>
      </c>
      <c r="AB139" s="15" t="str">
        <f>IF(LEN($AA139)=0,"N",IF(LEN($AA139)&gt;1,"Error -- Availability entered in an incorrect format",IF($AA139='Control Panel'!$F$36,$AA139,IF($AA139='Control Panel'!$F$37,$AA139,IF($AA139='Control Panel'!$F$38,$AA139,IF($AA139='Control Panel'!$F$39,$AA139,IF($AA139='Control Panel'!$F$40,$AA139,IF($AA139='Control Panel'!$F$41,$AA139,"Error -- Availability entered in an incorrect format"))))))))</f>
        <v>N</v>
      </c>
    </row>
    <row r="140" spans="1:28" s="15" customFormat="1" ht="30" x14ac:dyDescent="0.25">
      <c r="A140" s="7">
        <v>128</v>
      </c>
      <c r="B140" s="283" t="s">
        <v>824</v>
      </c>
      <c r="C140" s="281" t="s">
        <v>5</v>
      </c>
      <c r="D140" s="231"/>
      <c r="E140" s="268"/>
      <c r="F140" s="215" t="str">
        <f t="shared" si="2"/>
        <v>N/A</v>
      </c>
      <c r="G140" s="6"/>
      <c r="AA140" s="15" t="str">
        <f t="shared" si="3"/>
        <v/>
      </c>
      <c r="AB140" s="15" t="str">
        <f>IF(LEN($AA140)=0,"N",IF(LEN($AA140)&gt;1,"Error -- Availability entered in an incorrect format",IF($AA140='Control Panel'!$F$36,$AA140,IF($AA140='Control Panel'!$F$37,$AA140,IF($AA140='Control Panel'!$F$38,$AA140,IF($AA140='Control Panel'!$F$39,$AA140,IF($AA140='Control Panel'!$F$40,$AA140,IF($AA140='Control Panel'!$F$41,$AA140,"Error -- Availability entered in an incorrect format"))))))))</f>
        <v>N</v>
      </c>
    </row>
    <row r="141" spans="1:28" s="15" customFormat="1" x14ac:dyDescent="0.25">
      <c r="A141" s="7">
        <v>129</v>
      </c>
      <c r="B141" s="287" t="s">
        <v>825</v>
      </c>
      <c r="C141" s="281" t="s">
        <v>5</v>
      </c>
      <c r="D141" s="231"/>
      <c r="E141" s="268"/>
      <c r="F141" s="215" t="str">
        <f t="shared" si="2"/>
        <v>N/A</v>
      </c>
      <c r="G141" s="6"/>
      <c r="AA141" s="15" t="str">
        <f t="shared" si="3"/>
        <v/>
      </c>
      <c r="AB141" s="15" t="str">
        <f>IF(LEN($AA141)=0,"N",IF(LEN($AA141)&gt;1,"Error -- Availability entered in an incorrect format",IF($AA141='Control Panel'!$F$36,$AA141,IF($AA141='Control Panel'!$F$37,$AA141,IF($AA141='Control Panel'!$F$38,$AA141,IF($AA141='Control Panel'!$F$39,$AA141,IF($AA141='Control Panel'!$F$40,$AA141,IF($AA141='Control Panel'!$F$41,$AA141,"Error -- Availability entered in an incorrect format"))))))))</f>
        <v>N</v>
      </c>
    </row>
    <row r="142" spans="1:28" s="15" customFormat="1" x14ac:dyDescent="0.25">
      <c r="A142" s="7">
        <v>130</v>
      </c>
      <c r="B142" s="287" t="s">
        <v>826</v>
      </c>
      <c r="C142" s="281" t="s">
        <v>5</v>
      </c>
      <c r="D142" s="231"/>
      <c r="E142" s="268"/>
      <c r="F142" s="215" t="str">
        <f t="shared" ref="F142:F200" si="4">IF($D$10=$A$9,"N/A",$D$10)</f>
        <v>N/A</v>
      </c>
      <c r="G142" s="6"/>
      <c r="AA142" s="15" t="str">
        <f t="shared" ref="AA142:AA200" si="5">TRIM($D142)</f>
        <v/>
      </c>
      <c r="AB142" s="15" t="str">
        <f>IF(LEN($AA142)=0,"N",IF(LEN($AA142)&gt;1,"Error -- Availability entered in an incorrect format",IF($AA142='Control Panel'!$F$36,$AA142,IF($AA142='Control Panel'!$F$37,$AA142,IF($AA142='Control Panel'!$F$38,$AA142,IF($AA142='Control Panel'!$F$39,$AA142,IF($AA142='Control Panel'!$F$40,$AA142,IF($AA142='Control Panel'!$F$41,$AA142,"Error -- Availability entered in an incorrect format"))))))))</f>
        <v>N</v>
      </c>
    </row>
    <row r="143" spans="1:28" s="15" customFormat="1" x14ac:dyDescent="0.25">
      <c r="A143" s="7">
        <v>131</v>
      </c>
      <c r="B143" s="287" t="s">
        <v>827</v>
      </c>
      <c r="C143" s="281" t="s">
        <v>5</v>
      </c>
      <c r="D143" s="231"/>
      <c r="E143" s="268"/>
      <c r="F143" s="215" t="str">
        <f t="shared" si="4"/>
        <v>N/A</v>
      </c>
      <c r="G143" s="6"/>
      <c r="AA143" s="15" t="str">
        <f t="shared" si="5"/>
        <v/>
      </c>
      <c r="AB143" s="15" t="str">
        <f>IF(LEN($AA143)=0,"N",IF(LEN($AA143)&gt;1,"Error -- Availability entered in an incorrect format",IF($AA143='Control Panel'!$F$36,$AA143,IF($AA143='Control Panel'!$F$37,$AA143,IF($AA143='Control Panel'!$F$38,$AA143,IF($AA143='Control Panel'!$F$39,$AA143,IF($AA143='Control Panel'!$F$40,$AA143,IF($AA143='Control Panel'!$F$41,$AA143,"Error -- Availability entered in an incorrect format"))))))))</f>
        <v>N</v>
      </c>
    </row>
    <row r="144" spans="1:28" s="15" customFormat="1" x14ac:dyDescent="0.25">
      <c r="A144" s="7">
        <v>132</v>
      </c>
      <c r="B144" s="287" t="s">
        <v>828</v>
      </c>
      <c r="C144" s="281" t="s">
        <v>5</v>
      </c>
      <c r="D144" s="231"/>
      <c r="E144" s="268"/>
      <c r="F144" s="215" t="str">
        <f t="shared" si="4"/>
        <v>N/A</v>
      </c>
      <c r="G144" s="6"/>
      <c r="AA144" s="15" t="str">
        <f t="shared" si="5"/>
        <v/>
      </c>
      <c r="AB144" s="15" t="str">
        <f>IF(LEN($AA144)=0,"N",IF(LEN($AA144)&gt;1,"Error -- Availability entered in an incorrect format",IF($AA144='Control Panel'!$F$36,$AA144,IF($AA144='Control Panel'!$F$37,$AA144,IF($AA144='Control Panel'!$F$38,$AA144,IF($AA144='Control Panel'!$F$39,$AA144,IF($AA144='Control Panel'!$F$40,$AA144,IF($AA144='Control Panel'!$F$41,$AA144,"Error -- Availability entered in an incorrect format"))))))))</f>
        <v>N</v>
      </c>
    </row>
    <row r="145" spans="1:28" s="15" customFormat="1" ht="30" x14ac:dyDescent="0.25">
      <c r="A145" s="7">
        <v>133</v>
      </c>
      <c r="B145" s="287" t="s">
        <v>829</v>
      </c>
      <c r="C145" s="281" t="s">
        <v>5</v>
      </c>
      <c r="D145" s="231"/>
      <c r="E145" s="268"/>
      <c r="F145" s="215" t="str">
        <f t="shared" si="4"/>
        <v>N/A</v>
      </c>
      <c r="G145" s="6"/>
      <c r="AA145" s="15" t="str">
        <f t="shared" si="5"/>
        <v/>
      </c>
      <c r="AB145" s="15" t="str">
        <f>IF(LEN($AA145)=0,"N",IF(LEN($AA145)&gt;1,"Error -- Availability entered in an incorrect format",IF($AA145='Control Panel'!$F$36,$AA145,IF($AA145='Control Panel'!$F$37,$AA145,IF($AA145='Control Panel'!$F$38,$AA145,IF($AA145='Control Panel'!$F$39,$AA145,IF($AA145='Control Panel'!$F$40,$AA145,IF($AA145='Control Panel'!$F$41,$AA145,"Error -- Availability entered in an incorrect format"))))))))</f>
        <v>N</v>
      </c>
    </row>
    <row r="146" spans="1:28" s="15" customFormat="1" x14ac:dyDescent="0.25">
      <c r="A146" s="7">
        <v>134</v>
      </c>
      <c r="B146" s="287" t="s">
        <v>830</v>
      </c>
      <c r="C146" s="281" t="s">
        <v>5</v>
      </c>
      <c r="D146" s="231"/>
      <c r="E146" s="268"/>
      <c r="F146" s="215" t="str">
        <f t="shared" si="4"/>
        <v>N/A</v>
      </c>
      <c r="G146" s="6"/>
      <c r="AA146" s="15" t="str">
        <f t="shared" si="5"/>
        <v/>
      </c>
      <c r="AB146" s="15" t="str">
        <f>IF(LEN($AA146)=0,"N",IF(LEN($AA146)&gt;1,"Error -- Availability entered in an incorrect format",IF($AA146='Control Panel'!$F$36,$AA146,IF($AA146='Control Panel'!$F$37,$AA146,IF($AA146='Control Panel'!$F$38,$AA146,IF($AA146='Control Panel'!$F$39,$AA146,IF($AA146='Control Panel'!$F$40,$AA146,IF($AA146='Control Panel'!$F$41,$AA146,"Error -- Availability entered in an incorrect format"))))))))</f>
        <v>N</v>
      </c>
    </row>
    <row r="147" spans="1:28" s="15" customFormat="1" x14ac:dyDescent="0.25">
      <c r="A147" s="7">
        <v>135</v>
      </c>
      <c r="B147" s="287" t="s">
        <v>831</v>
      </c>
      <c r="C147" s="281" t="s">
        <v>5</v>
      </c>
      <c r="D147" s="231"/>
      <c r="E147" s="268"/>
      <c r="F147" s="215" t="str">
        <f t="shared" si="4"/>
        <v>N/A</v>
      </c>
      <c r="G147" s="6"/>
      <c r="AA147" s="15" t="str">
        <f t="shared" si="5"/>
        <v/>
      </c>
      <c r="AB147" s="15" t="str">
        <f>IF(LEN($AA147)=0,"N",IF(LEN($AA147)&gt;1,"Error -- Availability entered in an incorrect format",IF($AA147='Control Panel'!$F$36,$AA147,IF($AA147='Control Panel'!$F$37,$AA147,IF($AA147='Control Panel'!$F$38,$AA147,IF($AA147='Control Panel'!$F$39,$AA147,IF($AA147='Control Panel'!$F$40,$AA147,IF($AA147='Control Panel'!$F$41,$AA147,"Error -- Availability entered in an incorrect format"))))))))</f>
        <v>N</v>
      </c>
    </row>
    <row r="148" spans="1:28" s="15" customFormat="1" ht="45" x14ac:dyDescent="0.25">
      <c r="A148" s="7">
        <v>136</v>
      </c>
      <c r="B148" s="283" t="s">
        <v>832</v>
      </c>
      <c r="C148" s="281" t="s">
        <v>6</v>
      </c>
      <c r="D148" s="231"/>
      <c r="E148" s="268"/>
      <c r="F148" s="215" t="str">
        <f t="shared" si="4"/>
        <v>N/A</v>
      </c>
      <c r="G148" s="6"/>
      <c r="AA148" s="15" t="str">
        <f t="shared" si="5"/>
        <v/>
      </c>
      <c r="AB148" s="15" t="str">
        <f>IF(LEN($AA148)=0,"N",IF(LEN($AA148)&gt;1,"Error -- Availability entered in an incorrect format",IF($AA148='Control Panel'!$F$36,$AA148,IF($AA148='Control Panel'!$F$37,$AA148,IF($AA148='Control Panel'!$F$38,$AA148,IF($AA148='Control Panel'!$F$39,$AA148,IF($AA148='Control Panel'!$F$40,$AA148,IF($AA148='Control Panel'!$F$41,$AA148,"Error -- Availability entered in an incorrect format"))))))))</f>
        <v>N</v>
      </c>
    </row>
    <row r="149" spans="1:28" s="15" customFormat="1" ht="45" x14ac:dyDescent="0.25">
      <c r="A149" s="7">
        <v>137</v>
      </c>
      <c r="B149" s="283" t="s">
        <v>833</v>
      </c>
      <c r="C149" s="281" t="s">
        <v>5</v>
      </c>
      <c r="D149" s="231"/>
      <c r="E149" s="268"/>
      <c r="F149" s="215" t="str">
        <f t="shared" si="4"/>
        <v>N/A</v>
      </c>
      <c r="G149" s="6"/>
      <c r="AA149" s="15" t="str">
        <f t="shared" si="5"/>
        <v/>
      </c>
      <c r="AB149" s="15" t="str">
        <f>IF(LEN($AA149)=0,"N",IF(LEN($AA149)&gt;1,"Error -- Availability entered in an incorrect format",IF($AA149='Control Panel'!$F$36,$AA149,IF($AA149='Control Panel'!$F$37,$AA149,IF($AA149='Control Panel'!$F$38,$AA149,IF($AA149='Control Panel'!$F$39,$AA149,IF($AA149='Control Panel'!$F$40,$AA149,IF($AA149='Control Panel'!$F$41,$AA149,"Error -- Availability entered in an incorrect format"))))))))</f>
        <v>N</v>
      </c>
    </row>
    <row r="150" spans="1:28" s="15" customFormat="1" x14ac:dyDescent="0.25">
      <c r="A150" s="7">
        <v>138</v>
      </c>
      <c r="B150" s="283" t="s">
        <v>834</v>
      </c>
      <c r="C150" s="281" t="s">
        <v>5</v>
      </c>
      <c r="D150" s="231"/>
      <c r="E150" s="268"/>
      <c r="F150" s="215" t="str">
        <f t="shared" si="4"/>
        <v>N/A</v>
      </c>
      <c r="G150" s="6"/>
      <c r="AA150" s="15" t="str">
        <f t="shared" si="5"/>
        <v/>
      </c>
      <c r="AB150" s="15" t="str">
        <f>IF(LEN($AA150)=0,"N",IF(LEN($AA150)&gt;1,"Error -- Availability entered in an incorrect format",IF($AA150='Control Panel'!$F$36,$AA150,IF($AA150='Control Panel'!$F$37,$AA150,IF($AA150='Control Panel'!$F$38,$AA150,IF($AA150='Control Panel'!$F$39,$AA150,IF($AA150='Control Panel'!$F$40,$AA150,IF($AA150='Control Panel'!$F$41,$AA150,"Error -- Availability entered in an incorrect format"))))))))</f>
        <v>N</v>
      </c>
    </row>
    <row r="151" spans="1:28" s="15" customFormat="1" x14ac:dyDescent="0.25">
      <c r="A151" s="7">
        <v>139</v>
      </c>
      <c r="B151" s="283" t="s">
        <v>835</v>
      </c>
      <c r="C151" s="281" t="s">
        <v>5</v>
      </c>
      <c r="D151" s="231"/>
      <c r="E151" s="268"/>
      <c r="F151" s="215" t="str">
        <f t="shared" si="4"/>
        <v>N/A</v>
      </c>
      <c r="G151" s="6"/>
      <c r="AA151" s="15" t="str">
        <f t="shared" si="5"/>
        <v/>
      </c>
      <c r="AB151" s="15" t="str">
        <f>IF(LEN($AA151)=0,"N",IF(LEN($AA151)&gt;1,"Error -- Availability entered in an incorrect format",IF($AA151='Control Panel'!$F$36,$AA151,IF($AA151='Control Panel'!$F$37,$AA151,IF($AA151='Control Panel'!$F$38,$AA151,IF($AA151='Control Panel'!$F$39,$AA151,IF($AA151='Control Panel'!$F$40,$AA151,IF($AA151='Control Panel'!$F$41,$AA151,"Error -- Availability entered in an incorrect format"))))))))</f>
        <v>N</v>
      </c>
    </row>
    <row r="152" spans="1:28" s="15" customFormat="1" ht="30" x14ac:dyDescent="0.25">
      <c r="A152" s="7">
        <v>140</v>
      </c>
      <c r="B152" s="286" t="s">
        <v>836</v>
      </c>
      <c r="C152" s="281" t="s">
        <v>5</v>
      </c>
      <c r="D152" s="231"/>
      <c r="E152" s="268"/>
      <c r="F152" s="215" t="str">
        <f t="shared" si="4"/>
        <v>N/A</v>
      </c>
      <c r="G152" s="6"/>
      <c r="AA152" s="15" t="str">
        <f t="shared" si="5"/>
        <v/>
      </c>
      <c r="AB152" s="15" t="str">
        <f>IF(LEN($AA152)=0,"N",IF(LEN($AA152)&gt;1,"Error -- Availability entered in an incorrect format",IF($AA152='Control Panel'!$F$36,$AA152,IF($AA152='Control Panel'!$F$37,$AA152,IF($AA152='Control Panel'!$F$38,$AA152,IF($AA152='Control Panel'!$F$39,$AA152,IF($AA152='Control Panel'!$F$40,$AA152,IF($AA152='Control Panel'!$F$41,$AA152,"Error -- Availability entered in an incorrect format"))))))))</f>
        <v>N</v>
      </c>
    </row>
    <row r="153" spans="1:28" s="15" customFormat="1" ht="30" x14ac:dyDescent="0.25">
      <c r="A153" s="7">
        <v>141</v>
      </c>
      <c r="B153" s="286" t="s">
        <v>837</v>
      </c>
      <c r="C153" s="281" t="s">
        <v>5</v>
      </c>
      <c r="D153" s="231"/>
      <c r="E153" s="268"/>
      <c r="F153" s="215" t="str">
        <f t="shared" si="4"/>
        <v>N/A</v>
      </c>
      <c r="G153" s="6"/>
      <c r="AA153" s="15" t="str">
        <f t="shared" si="5"/>
        <v/>
      </c>
      <c r="AB153" s="15" t="str">
        <f>IF(LEN($AA153)=0,"N",IF(LEN($AA153)&gt;1,"Error -- Availability entered in an incorrect format",IF($AA153='Control Panel'!$F$36,$AA153,IF($AA153='Control Panel'!$F$37,$AA153,IF($AA153='Control Panel'!$F$38,$AA153,IF($AA153='Control Panel'!$F$39,$AA153,IF($AA153='Control Panel'!$F$40,$AA153,IF($AA153='Control Panel'!$F$41,$AA153,"Error -- Availability entered in an incorrect format"))))))))</f>
        <v>N</v>
      </c>
    </row>
    <row r="154" spans="1:28" s="15" customFormat="1" ht="45" x14ac:dyDescent="0.25">
      <c r="A154" s="7">
        <v>142</v>
      </c>
      <c r="B154" s="286" t="s">
        <v>838</v>
      </c>
      <c r="C154" s="281" t="s">
        <v>5</v>
      </c>
      <c r="D154" s="231"/>
      <c r="E154" s="268"/>
      <c r="F154" s="215" t="str">
        <f t="shared" si="4"/>
        <v>N/A</v>
      </c>
      <c r="G154" s="6"/>
      <c r="AA154" s="15" t="str">
        <f t="shared" si="5"/>
        <v/>
      </c>
      <c r="AB154" s="15" t="str">
        <f>IF(LEN($AA154)=0,"N",IF(LEN($AA154)&gt;1,"Error -- Availability entered in an incorrect format",IF($AA154='Control Panel'!$F$36,$AA154,IF($AA154='Control Panel'!$F$37,$AA154,IF($AA154='Control Panel'!$F$38,$AA154,IF($AA154='Control Panel'!$F$39,$AA154,IF($AA154='Control Panel'!$F$40,$AA154,IF($AA154='Control Panel'!$F$41,$AA154,"Error -- Availability entered in an incorrect format"))))))))</f>
        <v>N</v>
      </c>
    </row>
    <row r="155" spans="1:28" s="15" customFormat="1" ht="45" x14ac:dyDescent="0.25">
      <c r="A155" s="7">
        <v>143</v>
      </c>
      <c r="B155" s="286" t="s">
        <v>839</v>
      </c>
      <c r="C155" s="281" t="s">
        <v>5</v>
      </c>
      <c r="D155" s="231"/>
      <c r="E155" s="268"/>
      <c r="F155" s="215" t="str">
        <f t="shared" si="4"/>
        <v>N/A</v>
      </c>
      <c r="G155" s="6"/>
      <c r="AA155" s="15" t="str">
        <f t="shared" si="5"/>
        <v/>
      </c>
      <c r="AB155" s="15" t="str">
        <f>IF(LEN($AA155)=0,"N",IF(LEN($AA155)&gt;1,"Error -- Availability entered in an incorrect format",IF($AA155='Control Panel'!$F$36,$AA155,IF($AA155='Control Panel'!$F$37,$AA155,IF($AA155='Control Panel'!$F$38,$AA155,IF($AA155='Control Panel'!$F$39,$AA155,IF($AA155='Control Panel'!$F$40,$AA155,IF($AA155='Control Panel'!$F$41,$AA155,"Error -- Availability entered in an incorrect format"))))))))</f>
        <v>N</v>
      </c>
    </row>
    <row r="156" spans="1:28" s="15" customFormat="1" x14ac:dyDescent="0.25">
      <c r="A156" s="7">
        <v>144</v>
      </c>
      <c r="B156" s="286" t="s">
        <v>840</v>
      </c>
      <c r="C156" s="281" t="s">
        <v>7</v>
      </c>
      <c r="D156" s="231"/>
      <c r="E156" s="268"/>
      <c r="F156" s="215" t="str">
        <f t="shared" si="4"/>
        <v>N/A</v>
      </c>
      <c r="G156" s="6"/>
      <c r="AA156" s="15" t="str">
        <f t="shared" si="5"/>
        <v/>
      </c>
      <c r="AB156" s="15" t="str">
        <f>IF(LEN($AA156)=0,"N",IF(LEN($AA156)&gt;1,"Error -- Availability entered in an incorrect format",IF($AA156='Control Panel'!$F$36,$AA156,IF($AA156='Control Panel'!$F$37,$AA156,IF($AA156='Control Panel'!$F$38,$AA156,IF($AA156='Control Panel'!$F$39,$AA156,IF($AA156='Control Panel'!$F$40,$AA156,IF($AA156='Control Panel'!$F$41,$AA156,"Error -- Availability entered in an incorrect format"))))))))</f>
        <v>N</v>
      </c>
    </row>
    <row r="157" spans="1:28" s="15" customFormat="1" ht="30" x14ac:dyDescent="0.25">
      <c r="A157" s="7">
        <v>145</v>
      </c>
      <c r="B157" s="287" t="s">
        <v>841</v>
      </c>
      <c r="C157" s="281" t="s">
        <v>5</v>
      </c>
      <c r="D157" s="231"/>
      <c r="E157" s="268"/>
      <c r="F157" s="215" t="str">
        <f t="shared" si="4"/>
        <v>N/A</v>
      </c>
      <c r="G157" s="6"/>
      <c r="AA157" s="15" t="str">
        <f t="shared" si="5"/>
        <v/>
      </c>
      <c r="AB157" s="15" t="str">
        <f>IF(LEN($AA157)=0,"N",IF(LEN($AA157)&gt;1,"Error -- Availability entered in an incorrect format",IF($AA157='Control Panel'!$F$36,$AA157,IF($AA157='Control Panel'!$F$37,$AA157,IF($AA157='Control Panel'!$F$38,$AA157,IF($AA157='Control Panel'!$F$39,$AA157,IF($AA157='Control Panel'!$F$40,$AA157,IF($AA157='Control Panel'!$F$41,$AA157,"Error -- Availability entered in an incorrect format"))))))))</f>
        <v>N</v>
      </c>
    </row>
    <row r="158" spans="1:28" s="15" customFormat="1" ht="30" x14ac:dyDescent="0.25">
      <c r="A158" s="7">
        <v>146</v>
      </c>
      <c r="B158" s="283" t="s">
        <v>842</v>
      </c>
      <c r="C158" s="281" t="s">
        <v>6</v>
      </c>
      <c r="D158" s="231"/>
      <c r="E158" s="268"/>
      <c r="F158" s="215" t="str">
        <f t="shared" si="4"/>
        <v>N/A</v>
      </c>
      <c r="G158" s="6"/>
      <c r="AA158" s="15" t="str">
        <f t="shared" si="5"/>
        <v/>
      </c>
      <c r="AB158" s="15" t="str">
        <f>IF(LEN($AA158)=0,"N",IF(LEN($AA158)&gt;1,"Error -- Availability entered in an incorrect format",IF($AA158='Control Panel'!$F$36,$AA158,IF($AA158='Control Panel'!$F$37,$AA158,IF($AA158='Control Panel'!$F$38,$AA158,IF($AA158='Control Panel'!$F$39,$AA158,IF($AA158='Control Panel'!$F$40,$AA158,IF($AA158='Control Panel'!$F$41,$AA158,"Error -- Availability entered in an incorrect format"))))))))</f>
        <v>N</v>
      </c>
    </row>
    <row r="159" spans="1:28" s="15" customFormat="1" x14ac:dyDescent="0.25">
      <c r="A159" s="7">
        <v>147</v>
      </c>
      <c r="B159" s="283" t="s">
        <v>843</v>
      </c>
      <c r="C159" s="281" t="s">
        <v>5</v>
      </c>
      <c r="D159" s="231"/>
      <c r="E159" s="268"/>
      <c r="F159" s="215" t="str">
        <f t="shared" si="4"/>
        <v>N/A</v>
      </c>
      <c r="G159" s="6"/>
      <c r="AA159" s="15" t="str">
        <f t="shared" si="5"/>
        <v/>
      </c>
      <c r="AB159" s="15" t="str">
        <f>IF(LEN($AA159)=0,"N",IF(LEN($AA159)&gt;1,"Error -- Availability entered in an incorrect format",IF($AA159='Control Panel'!$F$36,$AA159,IF($AA159='Control Panel'!$F$37,$AA159,IF($AA159='Control Panel'!$F$38,$AA159,IF($AA159='Control Panel'!$F$39,$AA159,IF($AA159='Control Panel'!$F$40,$AA159,IF($AA159='Control Panel'!$F$41,$AA159,"Error -- Availability entered in an incorrect format"))))))))</f>
        <v>N</v>
      </c>
    </row>
    <row r="160" spans="1:28" s="15" customFormat="1" ht="60" x14ac:dyDescent="0.25">
      <c r="A160" s="7">
        <v>148</v>
      </c>
      <c r="B160" s="283" t="s">
        <v>844</v>
      </c>
      <c r="C160" s="281" t="s">
        <v>5</v>
      </c>
      <c r="D160" s="231"/>
      <c r="E160" s="268"/>
      <c r="F160" s="215" t="str">
        <f t="shared" si="4"/>
        <v>N/A</v>
      </c>
      <c r="G160" s="6"/>
      <c r="AA160" s="15" t="str">
        <f t="shared" si="5"/>
        <v/>
      </c>
      <c r="AB160" s="15" t="str">
        <f>IF(LEN($AA160)=0,"N",IF(LEN($AA160)&gt;1,"Error -- Availability entered in an incorrect format",IF($AA160='Control Panel'!$F$36,$AA160,IF($AA160='Control Panel'!$F$37,$AA160,IF($AA160='Control Panel'!$F$38,$AA160,IF($AA160='Control Panel'!$F$39,$AA160,IF($AA160='Control Panel'!$F$40,$AA160,IF($AA160='Control Panel'!$F$41,$AA160,"Error -- Availability entered in an incorrect format"))))))))</f>
        <v>N</v>
      </c>
    </row>
    <row r="161" spans="1:28" s="15" customFormat="1" ht="45" x14ac:dyDescent="0.25">
      <c r="A161" s="7">
        <v>149</v>
      </c>
      <c r="B161" s="287" t="s">
        <v>845</v>
      </c>
      <c r="C161" s="281" t="s">
        <v>5</v>
      </c>
      <c r="D161" s="231"/>
      <c r="E161" s="268"/>
      <c r="F161" s="215" t="str">
        <f t="shared" si="4"/>
        <v>N/A</v>
      </c>
      <c r="G161" s="6"/>
      <c r="AA161" s="15" t="str">
        <f t="shared" si="5"/>
        <v/>
      </c>
      <c r="AB161" s="15" t="str">
        <f>IF(LEN($AA161)=0,"N",IF(LEN($AA161)&gt;1,"Error -- Availability entered in an incorrect format",IF($AA161='Control Panel'!$F$36,$AA161,IF($AA161='Control Panel'!$F$37,$AA161,IF($AA161='Control Panel'!$F$38,$AA161,IF($AA161='Control Panel'!$F$39,$AA161,IF($AA161='Control Panel'!$F$40,$AA161,IF($AA161='Control Panel'!$F$41,$AA161,"Error -- Availability entered in an incorrect format"))))))))</f>
        <v>N</v>
      </c>
    </row>
    <row r="162" spans="1:28" s="15" customFormat="1" x14ac:dyDescent="0.25">
      <c r="A162" s="7">
        <v>150</v>
      </c>
      <c r="B162" s="292" t="s">
        <v>846</v>
      </c>
      <c r="C162" s="281"/>
      <c r="D162" s="231"/>
      <c r="E162" s="268"/>
      <c r="F162" s="215" t="str">
        <f t="shared" si="4"/>
        <v>N/A</v>
      </c>
      <c r="G162" s="6"/>
      <c r="AA162" s="15" t="str">
        <f t="shared" si="5"/>
        <v/>
      </c>
      <c r="AB162" s="15" t="str">
        <f>IF(LEN($AA162)=0,"N",IF(LEN($AA162)&gt;1,"Error -- Availability entered in an incorrect format",IF($AA162='Control Panel'!$F$36,$AA162,IF($AA162='Control Panel'!$F$37,$AA162,IF($AA162='Control Panel'!$F$38,$AA162,IF($AA162='Control Panel'!$F$39,$AA162,IF($AA162='Control Panel'!$F$40,$AA162,IF($AA162='Control Panel'!$F$41,$AA162,"Error -- Availability entered in an incorrect format"))))))))</f>
        <v>N</v>
      </c>
    </row>
    <row r="163" spans="1:28" s="15" customFormat="1" ht="60" x14ac:dyDescent="0.25">
      <c r="A163" s="7">
        <v>151</v>
      </c>
      <c r="B163" s="287" t="s">
        <v>847</v>
      </c>
      <c r="C163" s="281" t="s">
        <v>5</v>
      </c>
      <c r="D163" s="231"/>
      <c r="E163" s="268"/>
      <c r="F163" s="215" t="str">
        <f t="shared" si="4"/>
        <v>N/A</v>
      </c>
      <c r="G163" s="6"/>
      <c r="AA163" s="15" t="str">
        <f t="shared" si="5"/>
        <v/>
      </c>
      <c r="AB163" s="15" t="str">
        <f>IF(LEN($AA163)=0,"N",IF(LEN($AA163)&gt;1,"Error -- Availability entered in an incorrect format",IF($AA163='Control Panel'!$F$36,$AA163,IF($AA163='Control Panel'!$F$37,$AA163,IF($AA163='Control Panel'!$F$38,$AA163,IF($AA163='Control Panel'!$F$39,$AA163,IF($AA163='Control Panel'!$F$40,$AA163,IF($AA163='Control Panel'!$F$41,$AA163,"Error -- Availability entered in an incorrect format"))))))))</f>
        <v>N</v>
      </c>
    </row>
    <row r="164" spans="1:28" s="15" customFormat="1" x14ac:dyDescent="0.25">
      <c r="A164" s="7">
        <v>152</v>
      </c>
      <c r="B164" s="283" t="s">
        <v>848</v>
      </c>
      <c r="C164" s="281" t="s">
        <v>5</v>
      </c>
      <c r="D164" s="231"/>
      <c r="E164" s="268"/>
      <c r="F164" s="215" t="str">
        <f t="shared" si="4"/>
        <v>N/A</v>
      </c>
      <c r="G164" s="6"/>
      <c r="AA164" s="15" t="str">
        <f t="shared" si="5"/>
        <v/>
      </c>
      <c r="AB164" s="15" t="str">
        <f>IF(LEN($AA164)=0,"N",IF(LEN($AA164)&gt;1,"Error -- Availability entered in an incorrect format",IF($AA164='Control Panel'!$F$36,$AA164,IF($AA164='Control Panel'!$F$37,$AA164,IF($AA164='Control Panel'!$F$38,$AA164,IF($AA164='Control Panel'!$F$39,$AA164,IF($AA164='Control Panel'!$F$40,$AA164,IF($AA164='Control Panel'!$F$41,$AA164,"Error -- Availability entered in an incorrect format"))))))))</f>
        <v>N</v>
      </c>
    </row>
    <row r="165" spans="1:28" s="15" customFormat="1" x14ac:dyDescent="0.25">
      <c r="A165" s="7">
        <v>153</v>
      </c>
      <c r="B165" s="292" t="s">
        <v>849</v>
      </c>
      <c r="C165" s="281"/>
      <c r="D165" s="231"/>
      <c r="E165" s="268"/>
      <c r="F165" s="215" t="str">
        <f t="shared" si="4"/>
        <v>N/A</v>
      </c>
      <c r="G165" s="6"/>
      <c r="AA165" s="15" t="str">
        <f t="shared" si="5"/>
        <v/>
      </c>
      <c r="AB165" s="15" t="str">
        <f>IF(LEN($AA165)=0,"N",IF(LEN($AA165)&gt;1,"Error -- Availability entered in an incorrect format",IF($AA165='Control Panel'!$F$36,$AA165,IF($AA165='Control Panel'!$F$37,$AA165,IF($AA165='Control Panel'!$F$38,$AA165,IF($AA165='Control Panel'!$F$39,$AA165,IF($AA165='Control Panel'!$F$40,$AA165,IF($AA165='Control Panel'!$F$41,$AA165,"Error -- Availability entered in an incorrect format"))))))))</f>
        <v>N</v>
      </c>
    </row>
    <row r="166" spans="1:28" s="15" customFormat="1" ht="30" x14ac:dyDescent="0.25">
      <c r="A166" s="7">
        <v>154</v>
      </c>
      <c r="B166" s="286" t="s">
        <v>850</v>
      </c>
      <c r="C166" s="281" t="s">
        <v>5</v>
      </c>
      <c r="D166" s="231"/>
      <c r="E166" s="268"/>
      <c r="F166" s="215" t="str">
        <f t="shared" si="4"/>
        <v>N/A</v>
      </c>
      <c r="G166" s="6"/>
      <c r="AA166" s="15" t="str">
        <f t="shared" si="5"/>
        <v/>
      </c>
      <c r="AB166" s="15" t="str">
        <f>IF(LEN($AA166)=0,"N",IF(LEN($AA166)&gt;1,"Error -- Availability entered in an incorrect format",IF($AA166='Control Panel'!$F$36,$AA166,IF($AA166='Control Panel'!$F$37,$AA166,IF($AA166='Control Panel'!$F$38,$AA166,IF($AA166='Control Panel'!$F$39,$AA166,IF($AA166='Control Panel'!$F$40,$AA166,IF($AA166='Control Panel'!$F$41,$AA166,"Error -- Availability entered in an incorrect format"))))))))</f>
        <v>N</v>
      </c>
    </row>
    <row r="167" spans="1:28" s="15" customFormat="1" ht="30" x14ac:dyDescent="0.25">
      <c r="A167" s="7">
        <v>155</v>
      </c>
      <c r="B167" s="286" t="s">
        <v>851</v>
      </c>
      <c r="C167" s="281" t="s">
        <v>5</v>
      </c>
      <c r="D167" s="231"/>
      <c r="E167" s="268"/>
      <c r="F167" s="215" t="str">
        <f t="shared" si="4"/>
        <v>N/A</v>
      </c>
      <c r="G167" s="6"/>
      <c r="AA167" s="15" t="str">
        <f t="shared" si="5"/>
        <v/>
      </c>
      <c r="AB167" s="15" t="str">
        <f>IF(LEN($AA167)=0,"N",IF(LEN($AA167)&gt;1,"Error -- Availability entered in an incorrect format",IF($AA167='Control Panel'!$F$36,$AA167,IF($AA167='Control Panel'!$F$37,$AA167,IF($AA167='Control Panel'!$F$38,$AA167,IF($AA167='Control Panel'!$F$39,$AA167,IF($AA167='Control Panel'!$F$40,$AA167,IF($AA167='Control Panel'!$F$41,$AA167,"Error -- Availability entered in an incorrect format"))))))))</f>
        <v>N</v>
      </c>
    </row>
    <row r="168" spans="1:28" s="15" customFormat="1" x14ac:dyDescent="0.25">
      <c r="A168" s="7">
        <v>156</v>
      </c>
      <c r="B168" s="286" t="s">
        <v>852</v>
      </c>
      <c r="C168" s="281" t="s">
        <v>5</v>
      </c>
      <c r="D168" s="231"/>
      <c r="E168" s="268"/>
      <c r="F168" s="215" t="str">
        <f t="shared" si="4"/>
        <v>N/A</v>
      </c>
      <c r="G168" s="6"/>
      <c r="AA168" s="15" t="str">
        <f t="shared" si="5"/>
        <v/>
      </c>
      <c r="AB168" s="15" t="str">
        <f>IF(LEN($AA168)=0,"N",IF(LEN($AA168)&gt;1,"Error -- Availability entered in an incorrect format",IF($AA168='Control Panel'!$F$36,$AA168,IF($AA168='Control Panel'!$F$37,$AA168,IF($AA168='Control Panel'!$F$38,$AA168,IF($AA168='Control Panel'!$F$39,$AA168,IF($AA168='Control Panel'!$F$40,$AA168,IF($AA168='Control Panel'!$F$41,$AA168,"Error -- Availability entered in an incorrect format"))))))))</f>
        <v>N</v>
      </c>
    </row>
    <row r="169" spans="1:28" s="15" customFormat="1" x14ac:dyDescent="0.25">
      <c r="A169" s="7">
        <v>157</v>
      </c>
      <c r="B169" s="286" t="s">
        <v>853</v>
      </c>
      <c r="C169" s="281" t="s">
        <v>5</v>
      </c>
      <c r="D169" s="231"/>
      <c r="E169" s="268"/>
      <c r="F169" s="215" t="str">
        <f t="shared" si="4"/>
        <v>N/A</v>
      </c>
      <c r="G169" s="6"/>
      <c r="AA169" s="15" t="str">
        <f t="shared" si="5"/>
        <v/>
      </c>
      <c r="AB169" s="15" t="str">
        <f>IF(LEN($AA169)=0,"N",IF(LEN($AA169)&gt;1,"Error -- Availability entered in an incorrect format",IF($AA169='Control Panel'!$F$36,$AA169,IF($AA169='Control Panel'!$F$37,$AA169,IF($AA169='Control Panel'!$F$38,$AA169,IF($AA169='Control Panel'!$F$39,$AA169,IF($AA169='Control Panel'!$F$40,$AA169,IF($AA169='Control Panel'!$F$41,$AA169,"Error -- Availability entered in an incorrect format"))))))))</f>
        <v>N</v>
      </c>
    </row>
    <row r="170" spans="1:28" s="15" customFormat="1" x14ac:dyDescent="0.25">
      <c r="A170" s="7">
        <v>158</v>
      </c>
      <c r="B170" s="286" t="s">
        <v>854</v>
      </c>
      <c r="C170" s="281" t="s">
        <v>5</v>
      </c>
      <c r="D170" s="231"/>
      <c r="E170" s="268"/>
      <c r="F170" s="215" t="str">
        <f t="shared" si="4"/>
        <v>N/A</v>
      </c>
      <c r="G170" s="6"/>
      <c r="AA170" s="15" t="str">
        <f t="shared" si="5"/>
        <v/>
      </c>
      <c r="AB170" s="15" t="str">
        <f>IF(LEN($AA170)=0,"N",IF(LEN($AA170)&gt;1,"Error -- Availability entered in an incorrect format",IF($AA170='Control Panel'!$F$36,$AA170,IF($AA170='Control Panel'!$F$37,$AA170,IF($AA170='Control Panel'!$F$38,$AA170,IF($AA170='Control Panel'!$F$39,$AA170,IF($AA170='Control Panel'!$F$40,$AA170,IF($AA170='Control Panel'!$F$41,$AA170,"Error -- Availability entered in an incorrect format"))))))))</f>
        <v>N</v>
      </c>
    </row>
    <row r="171" spans="1:28" s="15" customFormat="1" x14ac:dyDescent="0.25">
      <c r="A171" s="7">
        <v>159</v>
      </c>
      <c r="B171" s="286" t="s">
        <v>855</v>
      </c>
      <c r="C171" s="281" t="s">
        <v>5</v>
      </c>
      <c r="D171" s="231"/>
      <c r="E171" s="268"/>
      <c r="F171" s="215" t="str">
        <f t="shared" si="4"/>
        <v>N/A</v>
      </c>
      <c r="G171" s="6"/>
      <c r="AA171" s="15" t="str">
        <f t="shared" si="5"/>
        <v/>
      </c>
      <c r="AB171" s="15" t="str">
        <f>IF(LEN($AA171)=0,"N",IF(LEN($AA171)&gt;1,"Error -- Availability entered in an incorrect format",IF($AA171='Control Panel'!$F$36,$AA171,IF($AA171='Control Panel'!$F$37,$AA171,IF($AA171='Control Panel'!$F$38,$AA171,IF($AA171='Control Panel'!$F$39,$AA171,IF($AA171='Control Panel'!$F$40,$AA171,IF($AA171='Control Panel'!$F$41,$AA171,"Error -- Availability entered in an incorrect format"))))))))</f>
        <v>N</v>
      </c>
    </row>
    <row r="172" spans="1:28" s="15" customFormat="1" ht="30" x14ac:dyDescent="0.25">
      <c r="A172" s="7">
        <v>160</v>
      </c>
      <c r="B172" s="286" t="s">
        <v>856</v>
      </c>
      <c r="C172" s="281" t="s">
        <v>5</v>
      </c>
      <c r="D172" s="231"/>
      <c r="E172" s="268"/>
      <c r="F172" s="215" t="str">
        <f t="shared" si="4"/>
        <v>N/A</v>
      </c>
      <c r="G172" s="6"/>
      <c r="AA172" s="15" t="str">
        <f t="shared" si="5"/>
        <v/>
      </c>
      <c r="AB172" s="15" t="str">
        <f>IF(LEN($AA172)=0,"N",IF(LEN($AA172)&gt;1,"Error -- Availability entered in an incorrect format",IF($AA172='Control Panel'!$F$36,$AA172,IF($AA172='Control Panel'!$F$37,$AA172,IF($AA172='Control Panel'!$F$38,$AA172,IF($AA172='Control Panel'!$F$39,$AA172,IF($AA172='Control Panel'!$F$40,$AA172,IF($AA172='Control Panel'!$F$41,$AA172,"Error -- Availability entered in an incorrect format"))))))))</f>
        <v>N</v>
      </c>
    </row>
    <row r="173" spans="1:28" s="15" customFormat="1" x14ac:dyDescent="0.25">
      <c r="A173" s="7">
        <v>161</v>
      </c>
      <c r="B173" s="282" t="s">
        <v>857</v>
      </c>
      <c r="C173" s="293"/>
      <c r="D173" s="231"/>
      <c r="E173" s="268"/>
      <c r="F173" s="215" t="str">
        <f t="shared" si="4"/>
        <v>N/A</v>
      </c>
      <c r="G173" s="6"/>
      <c r="AA173" s="15" t="str">
        <f t="shared" si="5"/>
        <v/>
      </c>
      <c r="AB173" s="15" t="str">
        <f>IF(LEN($AA173)=0,"N",IF(LEN($AA173)&gt;1,"Error -- Availability entered in an incorrect format",IF($AA173='Control Panel'!$F$36,$AA173,IF($AA173='Control Panel'!$F$37,$AA173,IF($AA173='Control Panel'!$F$38,$AA173,IF($AA173='Control Panel'!$F$39,$AA173,IF($AA173='Control Panel'!$F$40,$AA173,IF($AA173='Control Panel'!$F$41,$AA173,"Error -- Availability entered in an incorrect format"))))))))</f>
        <v>N</v>
      </c>
    </row>
    <row r="174" spans="1:28" s="15" customFormat="1" ht="60" x14ac:dyDescent="0.25">
      <c r="A174" s="7">
        <v>162</v>
      </c>
      <c r="B174" s="294" t="s">
        <v>858</v>
      </c>
      <c r="C174" s="281" t="s">
        <v>5</v>
      </c>
      <c r="D174" s="231"/>
      <c r="E174" s="268"/>
      <c r="F174" s="215" t="str">
        <f t="shared" si="4"/>
        <v>N/A</v>
      </c>
      <c r="G174" s="6"/>
      <c r="AA174" s="15" t="str">
        <f t="shared" si="5"/>
        <v/>
      </c>
      <c r="AB174" s="15" t="str">
        <f>IF(LEN($AA174)=0,"N",IF(LEN($AA174)&gt;1,"Error -- Availability entered in an incorrect format",IF($AA174='Control Panel'!$F$36,$AA174,IF($AA174='Control Panel'!$F$37,$AA174,IF($AA174='Control Panel'!$F$38,$AA174,IF($AA174='Control Panel'!$F$39,$AA174,IF($AA174='Control Panel'!$F$40,$AA174,IF($AA174='Control Panel'!$F$41,$AA174,"Error -- Availability entered in an incorrect format"))))))))</f>
        <v>N</v>
      </c>
    </row>
    <row r="175" spans="1:28" s="15" customFormat="1" ht="45" x14ac:dyDescent="0.25">
      <c r="A175" s="7">
        <v>163</v>
      </c>
      <c r="B175" s="286" t="s">
        <v>859</v>
      </c>
      <c r="C175" s="281" t="s">
        <v>5</v>
      </c>
      <c r="D175" s="231"/>
      <c r="E175" s="268"/>
      <c r="F175" s="215" t="str">
        <f t="shared" si="4"/>
        <v>N/A</v>
      </c>
      <c r="G175" s="6"/>
      <c r="AA175" s="15" t="str">
        <f t="shared" si="5"/>
        <v/>
      </c>
      <c r="AB175" s="15" t="str">
        <f>IF(LEN($AA175)=0,"N",IF(LEN($AA175)&gt;1,"Error -- Availability entered in an incorrect format",IF($AA175='Control Panel'!$F$36,$AA175,IF($AA175='Control Panel'!$F$37,$AA175,IF($AA175='Control Panel'!$F$38,$AA175,IF($AA175='Control Panel'!$F$39,$AA175,IF($AA175='Control Panel'!$F$40,$AA175,IF($AA175='Control Panel'!$F$41,$AA175,"Error -- Availability entered in an incorrect format"))))))))</f>
        <v>N</v>
      </c>
    </row>
    <row r="176" spans="1:28" s="15" customFormat="1" ht="30" x14ac:dyDescent="0.25">
      <c r="A176" s="7">
        <v>164</v>
      </c>
      <c r="B176" s="286" t="s">
        <v>860</v>
      </c>
      <c r="C176" s="281" t="s">
        <v>5</v>
      </c>
      <c r="D176" s="231"/>
      <c r="E176" s="268"/>
      <c r="F176" s="215" t="str">
        <f t="shared" si="4"/>
        <v>N/A</v>
      </c>
      <c r="G176" s="6"/>
      <c r="AA176" s="15" t="str">
        <f t="shared" si="5"/>
        <v/>
      </c>
      <c r="AB176" s="15" t="str">
        <f>IF(LEN($AA176)=0,"N",IF(LEN($AA176)&gt;1,"Error -- Availability entered in an incorrect format",IF($AA176='Control Panel'!$F$36,$AA176,IF($AA176='Control Panel'!$F$37,$AA176,IF($AA176='Control Panel'!$F$38,$AA176,IF($AA176='Control Panel'!$F$39,$AA176,IF($AA176='Control Panel'!$F$40,$AA176,IF($AA176='Control Panel'!$F$41,$AA176,"Error -- Availability entered in an incorrect format"))))))))</f>
        <v>N</v>
      </c>
    </row>
    <row r="177" spans="1:28" s="15" customFormat="1" ht="30" x14ac:dyDescent="0.25">
      <c r="A177" s="7">
        <v>165</v>
      </c>
      <c r="B177" s="283" t="s">
        <v>861</v>
      </c>
      <c r="C177" s="281" t="s">
        <v>5</v>
      </c>
      <c r="D177" s="231"/>
      <c r="E177" s="268"/>
      <c r="F177" s="215" t="str">
        <f t="shared" si="4"/>
        <v>N/A</v>
      </c>
      <c r="G177" s="6"/>
      <c r="AA177" s="15" t="str">
        <f t="shared" si="5"/>
        <v/>
      </c>
      <c r="AB177" s="15" t="str">
        <f>IF(LEN($AA177)=0,"N",IF(LEN($AA177)&gt;1,"Error -- Availability entered in an incorrect format",IF($AA177='Control Panel'!$F$36,$AA177,IF($AA177='Control Panel'!$F$37,$AA177,IF($AA177='Control Panel'!$F$38,$AA177,IF($AA177='Control Panel'!$F$39,$AA177,IF($AA177='Control Panel'!$F$40,$AA177,IF($AA177='Control Panel'!$F$41,$AA177,"Error -- Availability entered in an incorrect format"))))))))</f>
        <v>N</v>
      </c>
    </row>
    <row r="178" spans="1:28" s="15" customFormat="1" ht="30" x14ac:dyDescent="0.25">
      <c r="A178" s="7">
        <v>166</v>
      </c>
      <c r="B178" s="286" t="s">
        <v>862</v>
      </c>
      <c r="C178" s="281" t="s">
        <v>5</v>
      </c>
      <c r="D178" s="231"/>
      <c r="E178" s="268"/>
      <c r="F178" s="215" t="str">
        <f t="shared" si="4"/>
        <v>N/A</v>
      </c>
      <c r="G178" s="6"/>
      <c r="AA178" s="15" t="str">
        <f t="shared" si="5"/>
        <v/>
      </c>
      <c r="AB178" s="15" t="str">
        <f>IF(LEN($AA178)=0,"N",IF(LEN($AA178)&gt;1,"Error -- Availability entered in an incorrect format",IF($AA178='Control Panel'!$F$36,$AA178,IF($AA178='Control Panel'!$F$37,$AA178,IF($AA178='Control Panel'!$F$38,$AA178,IF($AA178='Control Panel'!$F$39,$AA178,IF($AA178='Control Panel'!$F$40,$AA178,IF($AA178='Control Panel'!$F$41,$AA178,"Error -- Availability entered in an incorrect format"))))))))</f>
        <v>N</v>
      </c>
    </row>
    <row r="179" spans="1:28" s="15" customFormat="1" ht="30" x14ac:dyDescent="0.25">
      <c r="A179" s="7">
        <v>167</v>
      </c>
      <c r="B179" s="283" t="s">
        <v>863</v>
      </c>
      <c r="C179" s="281" t="s">
        <v>5</v>
      </c>
      <c r="D179" s="231"/>
      <c r="E179" s="268"/>
      <c r="F179" s="215" t="str">
        <f t="shared" si="4"/>
        <v>N/A</v>
      </c>
      <c r="G179" s="6"/>
      <c r="AA179" s="15" t="str">
        <f t="shared" si="5"/>
        <v/>
      </c>
      <c r="AB179" s="15" t="str">
        <f>IF(LEN($AA179)=0,"N",IF(LEN($AA179)&gt;1,"Error -- Availability entered in an incorrect format",IF($AA179='Control Panel'!$F$36,$AA179,IF($AA179='Control Panel'!$F$37,$AA179,IF($AA179='Control Panel'!$F$38,$AA179,IF($AA179='Control Panel'!$F$39,$AA179,IF($AA179='Control Panel'!$F$40,$AA179,IF($AA179='Control Panel'!$F$41,$AA179,"Error -- Availability entered in an incorrect format"))))))))</f>
        <v>N</v>
      </c>
    </row>
    <row r="180" spans="1:28" s="15" customFormat="1" x14ac:dyDescent="0.25">
      <c r="A180" s="7">
        <v>168</v>
      </c>
      <c r="B180" s="283" t="s">
        <v>864</v>
      </c>
      <c r="C180" s="281" t="s">
        <v>5</v>
      </c>
      <c r="D180" s="231"/>
      <c r="E180" s="268"/>
      <c r="F180" s="215" t="str">
        <f t="shared" si="4"/>
        <v>N/A</v>
      </c>
      <c r="G180" s="6"/>
      <c r="AA180" s="15" t="str">
        <f t="shared" si="5"/>
        <v/>
      </c>
      <c r="AB180" s="15" t="str">
        <f>IF(LEN($AA180)=0,"N",IF(LEN($AA180)&gt;1,"Error -- Availability entered in an incorrect format",IF($AA180='Control Panel'!$F$36,$AA180,IF($AA180='Control Panel'!$F$37,$AA180,IF($AA180='Control Panel'!$F$38,$AA180,IF($AA180='Control Panel'!$F$39,$AA180,IF($AA180='Control Panel'!$F$40,$AA180,IF($AA180='Control Panel'!$F$41,$AA180,"Error -- Availability entered in an incorrect format"))))))))</f>
        <v>N</v>
      </c>
    </row>
    <row r="181" spans="1:28" s="15" customFormat="1" x14ac:dyDescent="0.25">
      <c r="A181" s="7">
        <v>169</v>
      </c>
      <c r="B181" s="286" t="s">
        <v>865</v>
      </c>
      <c r="C181" s="281" t="s">
        <v>6</v>
      </c>
      <c r="D181" s="231"/>
      <c r="E181" s="268"/>
      <c r="F181" s="215" t="str">
        <f t="shared" si="4"/>
        <v>N/A</v>
      </c>
      <c r="G181" s="6"/>
      <c r="AA181" s="15" t="str">
        <f t="shared" si="5"/>
        <v/>
      </c>
      <c r="AB181" s="15" t="str">
        <f>IF(LEN($AA181)=0,"N",IF(LEN($AA181)&gt;1,"Error -- Availability entered in an incorrect format",IF($AA181='Control Panel'!$F$36,$AA181,IF($AA181='Control Panel'!$F$37,$AA181,IF($AA181='Control Panel'!$F$38,$AA181,IF($AA181='Control Panel'!$F$39,$AA181,IF($AA181='Control Panel'!$F$40,$AA181,IF($AA181='Control Panel'!$F$41,$AA181,"Error -- Availability entered in an incorrect format"))))))))</f>
        <v>N</v>
      </c>
    </row>
    <row r="182" spans="1:28" s="15" customFormat="1" ht="45" x14ac:dyDescent="0.25">
      <c r="A182" s="7">
        <v>170</v>
      </c>
      <c r="B182" s="287" t="s">
        <v>866</v>
      </c>
      <c r="C182" s="281" t="s">
        <v>7</v>
      </c>
      <c r="D182" s="231"/>
      <c r="E182" s="268"/>
      <c r="F182" s="215" t="str">
        <f t="shared" si="4"/>
        <v>N/A</v>
      </c>
      <c r="G182" s="6"/>
      <c r="AA182" s="15" t="str">
        <f t="shared" si="5"/>
        <v/>
      </c>
      <c r="AB182" s="15" t="str">
        <f>IF(LEN($AA182)=0,"N",IF(LEN($AA182)&gt;1,"Error -- Availability entered in an incorrect format",IF($AA182='Control Panel'!$F$36,$AA182,IF($AA182='Control Panel'!$F$37,$AA182,IF($AA182='Control Panel'!$F$38,$AA182,IF($AA182='Control Panel'!$F$39,$AA182,IF($AA182='Control Panel'!$F$40,$AA182,IF($AA182='Control Panel'!$F$41,$AA182,"Error -- Availability entered in an incorrect format"))))))))</f>
        <v>N</v>
      </c>
    </row>
    <row r="183" spans="1:28" s="15" customFormat="1" x14ac:dyDescent="0.25">
      <c r="A183" s="7">
        <v>171</v>
      </c>
      <c r="B183" s="287" t="s">
        <v>867</v>
      </c>
      <c r="C183" s="281" t="s">
        <v>6</v>
      </c>
      <c r="D183" s="231"/>
      <c r="E183" s="268"/>
      <c r="F183" s="215" t="str">
        <f t="shared" si="4"/>
        <v>N/A</v>
      </c>
      <c r="G183" s="6"/>
      <c r="AA183" s="15" t="str">
        <f t="shared" si="5"/>
        <v/>
      </c>
      <c r="AB183" s="15" t="str">
        <f>IF(LEN($AA183)=0,"N",IF(LEN($AA183)&gt;1,"Error -- Availability entered in an incorrect format",IF($AA183='Control Panel'!$F$36,$AA183,IF($AA183='Control Panel'!$F$37,$AA183,IF($AA183='Control Panel'!$F$38,$AA183,IF($AA183='Control Panel'!$F$39,$AA183,IF($AA183='Control Panel'!$F$40,$AA183,IF($AA183='Control Panel'!$F$41,$AA183,"Error -- Availability entered in an incorrect format"))))))))</f>
        <v>N</v>
      </c>
    </row>
    <row r="184" spans="1:28" s="15" customFormat="1" ht="60" x14ac:dyDescent="0.25">
      <c r="A184" s="7">
        <v>172</v>
      </c>
      <c r="B184" s="287" t="s">
        <v>868</v>
      </c>
      <c r="C184" s="281" t="s">
        <v>5</v>
      </c>
      <c r="D184" s="231"/>
      <c r="E184" s="268"/>
      <c r="F184" s="215" t="str">
        <f t="shared" si="4"/>
        <v>N/A</v>
      </c>
      <c r="G184" s="6"/>
      <c r="AA184" s="15" t="str">
        <f t="shared" si="5"/>
        <v/>
      </c>
      <c r="AB184" s="15" t="str">
        <f>IF(LEN($AA184)=0,"N",IF(LEN($AA184)&gt;1,"Error -- Availability entered in an incorrect format",IF($AA184='Control Panel'!$F$36,$AA184,IF($AA184='Control Panel'!$F$37,$AA184,IF($AA184='Control Panel'!$F$38,$AA184,IF($AA184='Control Panel'!$F$39,$AA184,IF($AA184='Control Panel'!$F$40,$AA184,IF($AA184='Control Panel'!$F$41,$AA184,"Error -- Availability entered in an incorrect format"))))))))</f>
        <v>N</v>
      </c>
    </row>
    <row r="185" spans="1:28" s="15" customFormat="1" ht="30" x14ac:dyDescent="0.25">
      <c r="A185" s="7">
        <v>173</v>
      </c>
      <c r="B185" s="287" t="s">
        <v>869</v>
      </c>
      <c r="C185" s="281" t="s">
        <v>5</v>
      </c>
      <c r="D185" s="231"/>
      <c r="E185" s="268"/>
      <c r="F185" s="215" t="str">
        <f t="shared" si="4"/>
        <v>N/A</v>
      </c>
      <c r="G185" s="6"/>
      <c r="AA185" s="15" t="str">
        <f t="shared" si="5"/>
        <v/>
      </c>
      <c r="AB185" s="15" t="str">
        <f>IF(LEN($AA185)=0,"N",IF(LEN($AA185)&gt;1,"Error -- Availability entered in an incorrect format",IF($AA185='Control Panel'!$F$36,$AA185,IF($AA185='Control Panel'!$F$37,$AA185,IF($AA185='Control Panel'!$F$38,$AA185,IF($AA185='Control Panel'!$F$39,$AA185,IF($AA185='Control Panel'!$F$40,$AA185,IF($AA185='Control Panel'!$F$41,$AA185,"Error -- Availability entered in an incorrect format"))))))))</f>
        <v>N</v>
      </c>
    </row>
    <row r="186" spans="1:28" s="15" customFormat="1" ht="30" x14ac:dyDescent="0.25">
      <c r="A186" s="7">
        <v>174</v>
      </c>
      <c r="B186" s="283" t="s">
        <v>870</v>
      </c>
      <c r="C186" s="281" t="s">
        <v>5</v>
      </c>
      <c r="D186" s="231"/>
      <c r="E186" s="268"/>
      <c r="F186" s="215" t="str">
        <f t="shared" si="4"/>
        <v>N/A</v>
      </c>
      <c r="G186" s="6"/>
      <c r="AA186" s="15" t="str">
        <f t="shared" si="5"/>
        <v/>
      </c>
      <c r="AB186" s="15" t="str">
        <f>IF(LEN($AA186)=0,"N",IF(LEN($AA186)&gt;1,"Error -- Availability entered in an incorrect format",IF($AA186='Control Panel'!$F$36,$AA186,IF($AA186='Control Panel'!$F$37,$AA186,IF($AA186='Control Panel'!$F$38,$AA186,IF($AA186='Control Panel'!$F$39,$AA186,IF($AA186='Control Panel'!$F$40,$AA186,IF($AA186='Control Panel'!$F$41,$AA186,"Error -- Availability entered in an incorrect format"))))))))</f>
        <v>N</v>
      </c>
    </row>
    <row r="187" spans="1:28" s="15" customFormat="1" x14ac:dyDescent="0.25">
      <c r="A187" s="7">
        <v>175</v>
      </c>
      <c r="B187" s="282" t="s">
        <v>871</v>
      </c>
      <c r="C187" s="281"/>
      <c r="D187" s="231"/>
      <c r="E187" s="268"/>
      <c r="F187" s="215" t="str">
        <f t="shared" si="4"/>
        <v>N/A</v>
      </c>
      <c r="G187" s="6"/>
      <c r="AA187" s="15" t="str">
        <f t="shared" si="5"/>
        <v/>
      </c>
      <c r="AB187" s="15" t="str">
        <f>IF(LEN($AA187)=0,"N",IF(LEN($AA187)&gt;1,"Error -- Availability entered in an incorrect format",IF($AA187='Control Panel'!$F$36,$AA187,IF($AA187='Control Panel'!$F$37,$AA187,IF($AA187='Control Panel'!$F$38,$AA187,IF($AA187='Control Panel'!$F$39,$AA187,IF($AA187='Control Panel'!$F$40,$AA187,IF($AA187='Control Panel'!$F$41,$AA187,"Error -- Availability entered in an incorrect format"))))))))</f>
        <v>N</v>
      </c>
    </row>
    <row r="188" spans="1:28" s="15" customFormat="1" ht="30" x14ac:dyDescent="0.25">
      <c r="A188" s="7">
        <v>176</v>
      </c>
      <c r="B188" s="283" t="s">
        <v>4449</v>
      </c>
      <c r="C188" s="281" t="s">
        <v>5</v>
      </c>
      <c r="D188" s="231"/>
      <c r="E188" s="268"/>
      <c r="F188" s="215" t="str">
        <f t="shared" si="4"/>
        <v>N/A</v>
      </c>
      <c r="G188" s="6"/>
      <c r="AA188" s="15" t="str">
        <f t="shared" si="5"/>
        <v/>
      </c>
      <c r="AB188" s="15" t="str">
        <f>IF(LEN($AA188)=0,"N",IF(LEN($AA188)&gt;1,"Error -- Availability entered in an incorrect format",IF($AA188='Control Panel'!$F$36,$AA188,IF($AA188='Control Panel'!$F$37,$AA188,IF($AA188='Control Panel'!$F$38,$AA188,IF($AA188='Control Panel'!$F$39,$AA188,IF($AA188='Control Panel'!$F$40,$AA188,IF($AA188='Control Panel'!$F$41,$AA188,"Error -- Availability entered in an incorrect format"))))))))</f>
        <v>N</v>
      </c>
    </row>
    <row r="189" spans="1:28" s="15" customFormat="1" x14ac:dyDescent="0.25">
      <c r="A189" s="7">
        <v>177</v>
      </c>
      <c r="B189" s="283" t="s">
        <v>872</v>
      </c>
      <c r="C189" s="281" t="s">
        <v>5</v>
      </c>
      <c r="D189" s="231"/>
      <c r="E189" s="268"/>
      <c r="F189" s="215" t="str">
        <f t="shared" si="4"/>
        <v>N/A</v>
      </c>
      <c r="G189" s="6"/>
      <c r="AA189" s="15" t="str">
        <f t="shared" si="5"/>
        <v/>
      </c>
      <c r="AB189" s="15" t="str">
        <f>IF(LEN($AA189)=0,"N",IF(LEN($AA189)&gt;1,"Error -- Availability entered in an incorrect format",IF($AA189='Control Panel'!$F$36,$AA189,IF($AA189='Control Panel'!$F$37,$AA189,IF($AA189='Control Panel'!$F$38,$AA189,IF($AA189='Control Panel'!$F$39,$AA189,IF($AA189='Control Panel'!$F$40,$AA189,IF($AA189='Control Panel'!$F$41,$AA189,"Error -- Availability entered in an incorrect format"))))))))</f>
        <v>N</v>
      </c>
    </row>
    <row r="190" spans="1:28" s="15" customFormat="1" ht="30" x14ac:dyDescent="0.25">
      <c r="A190" s="7">
        <v>178</v>
      </c>
      <c r="B190" s="295" t="s">
        <v>873</v>
      </c>
      <c r="C190" s="281" t="s">
        <v>5</v>
      </c>
      <c r="D190" s="231"/>
      <c r="E190" s="268"/>
      <c r="F190" s="215" t="str">
        <f t="shared" si="4"/>
        <v>N/A</v>
      </c>
      <c r="G190" s="6"/>
      <c r="AA190" s="15" t="str">
        <f t="shared" si="5"/>
        <v/>
      </c>
      <c r="AB190" s="15" t="str">
        <f>IF(LEN($AA190)=0,"N",IF(LEN($AA190)&gt;1,"Error -- Availability entered in an incorrect format",IF($AA190='Control Panel'!$F$36,$AA190,IF($AA190='Control Panel'!$F$37,$AA190,IF($AA190='Control Panel'!$F$38,$AA190,IF($AA190='Control Panel'!$F$39,$AA190,IF($AA190='Control Panel'!$F$40,$AA190,IF($AA190='Control Panel'!$F$41,$AA190,"Error -- Availability entered in an incorrect format"))))))))</f>
        <v>N</v>
      </c>
    </row>
    <row r="191" spans="1:28" s="15" customFormat="1" ht="60" x14ac:dyDescent="0.25">
      <c r="A191" s="7">
        <v>179</v>
      </c>
      <c r="B191" s="296" t="s">
        <v>874</v>
      </c>
      <c r="C191" s="281" t="s">
        <v>5</v>
      </c>
      <c r="D191" s="231"/>
      <c r="E191" s="268"/>
      <c r="F191" s="215" t="str">
        <f t="shared" si="4"/>
        <v>N/A</v>
      </c>
      <c r="G191" s="6"/>
      <c r="AA191" s="15" t="str">
        <f t="shared" si="5"/>
        <v/>
      </c>
      <c r="AB191" s="15" t="str">
        <f>IF(LEN($AA191)=0,"N",IF(LEN($AA191)&gt;1,"Error -- Availability entered in an incorrect format",IF($AA191='Control Panel'!$F$36,$AA191,IF($AA191='Control Panel'!$F$37,$AA191,IF($AA191='Control Panel'!$F$38,$AA191,IF($AA191='Control Panel'!$F$39,$AA191,IF($AA191='Control Panel'!$F$40,$AA191,IF($AA191='Control Panel'!$F$41,$AA191,"Error -- Availability entered in an incorrect format"))))))))</f>
        <v>N</v>
      </c>
    </row>
    <row r="192" spans="1:28" s="15" customFormat="1" x14ac:dyDescent="0.25">
      <c r="A192" s="7">
        <v>180</v>
      </c>
      <c r="B192" s="282" t="s">
        <v>116</v>
      </c>
      <c r="C192" s="281"/>
      <c r="D192" s="231"/>
      <c r="E192" s="268"/>
      <c r="F192" s="215" t="str">
        <f t="shared" si="4"/>
        <v>N/A</v>
      </c>
      <c r="G192" s="6"/>
      <c r="AA192" s="15" t="str">
        <f t="shared" si="5"/>
        <v/>
      </c>
      <c r="AB192" s="15" t="str">
        <f>IF(LEN($AA192)=0,"N",IF(LEN($AA192)&gt;1,"Error -- Availability entered in an incorrect format",IF($AA192='Control Panel'!$F$36,$AA192,IF($AA192='Control Panel'!$F$37,$AA192,IF($AA192='Control Panel'!$F$38,$AA192,IF($AA192='Control Panel'!$F$39,$AA192,IF($AA192='Control Panel'!$F$40,$AA192,IF($AA192='Control Panel'!$F$41,$AA192,"Error -- Availability entered in an incorrect format"))))))))</f>
        <v>N</v>
      </c>
    </row>
    <row r="193" spans="1:28" s="15" customFormat="1" x14ac:dyDescent="0.25">
      <c r="A193" s="7">
        <v>181</v>
      </c>
      <c r="B193" s="283" t="s">
        <v>875</v>
      </c>
      <c r="C193" s="281" t="s">
        <v>5</v>
      </c>
      <c r="D193" s="231"/>
      <c r="E193" s="268"/>
      <c r="F193" s="215" t="str">
        <f t="shared" si="4"/>
        <v>N/A</v>
      </c>
      <c r="G193" s="6"/>
      <c r="AA193" s="15" t="str">
        <f t="shared" si="5"/>
        <v/>
      </c>
      <c r="AB193" s="15" t="str">
        <f>IF(LEN($AA193)=0,"N",IF(LEN($AA193)&gt;1,"Error -- Availability entered in an incorrect format",IF($AA193='Control Panel'!$F$36,$AA193,IF($AA193='Control Panel'!$F$37,$AA193,IF($AA193='Control Panel'!$F$38,$AA193,IF($AA193='Control Panel'!$F$39,$AA193,IF($AA193='Control Panel'!$F$40,$AA193,IF($AA193='Control Panel'!$F$41,$AA193,"Error -- Availability entered in an incorrect format"))))))))</f>
        <v>N</v>
      </c>
    </row>
    <row r="194" spans="1:28" s="15" customFormat="1" ht="60" x14ac:dyDescent="0.25">
      <c r="A194" s="7">
        <v>182</v>
      </c>
      <c r="B194" s="283" t="s">
        <v>876</v>
      </c>
      <c r="C194" s="281" t="s">
        <v>5</v>
      </c>
      <c r="D194" s="231"/>
      <c r="E194" s="268"/>
      <c r="F194" s="215" t="str">
        <f t="shared" si="4"/>
        <v>N/A</v>
      </c>
      <c r="G194" s="6"/>
      <c r="AA194" s="15" t="str">
        <f t="shared" si="5"/>
        <v/>
      </c>
      <c r="AB194" s="15" t="str">
        <f>IF(LEN($AA194)=0,"N",IF(LEN($AA194)&gt;1,"Error -- Availability entered in an incorrect format",IF($AA194='Control Panel'!$F$36,$AA194,IF($AA194='Control Panel'!$F$37,$AA194,IF($AA194='Control Panel'!$F$38,$AA194,IF($AA194='Control Panel'!$F$39,$AA194,IF($AA194='Control Panel'!$F$40,$AA194,IF($AA194='Control Panel'!$F$41,$AA194,"Error -- Availability entered in an incorrect format"))))))))</f>
        <v>N</v>
      </c>
    </row>
    <row r="195" spans="1:28" s="15" customFormat="1" ht="30" x14ac:dyDescent="0.25">
      <c r="A195" s="7">
        <v>183</v>
      </c>
      <c r="B195" s="283" t="s">
        <v>877</v>
      </c>
      <c r="C195" s="281" t="s">
        <v>5</v>
      </c>
      <c r="D195" s="231"/>
      <c r="E195" s="268"/>
      <c r="F195" s="215" t="str">
        <f t="shared" si="4"/>
        <v>N/A</v>
      </c>
      <c r="G195" s="6"/>
      <c r="AA195" s="15" t="str">
        <f t="shared" si="5"/>
        <v/>
      </c>
      <c r="AB195" s="15" t="str">
        <f>IF(LEN($AA195)=0,"N",IF(LEN($AA195)&gt;1,"Error -- Availability entered in an incorrect format",IF($AA195='Control Panel'!$F$36,$AA195,IF($AA195='Control Panel'!$F$37,$AA195,IF($AA195='Control Panel'!$F$38,$AA195,IF($AA195='Control Panel'!$F$39,$AA195,IF($AA195='Control Panel'!$F$40,$AA195,IF($AA195='Control Panel'!$F$41,$AA195,"Error -- Availability entered in an incorrect format"))))))))</f>
        <v>N</v>
      </c>
    </row>
    <row r="196" spans="1:28" s="15" customFormat="1" x14ac:dyDescent="0.25">
      <c r="A196" s="7">
        <v>184</v>
      </c>
      <c r="B196" s="283" t="s">
        <v>878</v>
      </c>
      <c r="C196" s="281" t="s">
        <v>5</v>
      </c>
      <c r="D196" s="231"/>
      <c r="E196" s="268"/>
      <c r="F196" s="215" t="str">
        <f t="shared" si="4"/>
        <v>N/A</v>
      </c>
      <c r="G196" s="6"/>
      <c r="AA196" s="15" t="str">
        <f t="shared" si="5"/>
        <v/>
      </c>
      <c r="AB196" s="15" t="str">
        <f>IF(LEN($AA196)=0,"N",IF(LEN($AA196)&gt;1,"Error -- Availability entered in an incorrect format",IF($AA196='Control Panel'!$F$36,$AA196,IF($AA196='Control Panel'!$F$37,$AA196,IF($AA196='Control Panel'!$F$38,$AA196,IF($AA196='Control Panel'!$F$39,$AA196,IF($AA196='Control Panel'!$F$40,$AA196,IF($AA196='Control Panel'!$F$41,$AA196,"Error -- Availability entered in an incorrect format"))))))))</f>
        <v>N</v>
      </c>
    </row>
    <row r="197" spans="1:28" s="15" customFormat="1" ht="30" x14ac:dyDescent="0.25">
      <c r="A197" s="7">
        <v>185</v>
      </c>
      <c r="B197" s="283" t="s">
        <v>879</v>
      </c>
      <c r="C197" s="281" t="s">
        <v>5</v>
      </c>
      <c r="D197" s="231"/>
      <c r="E197" s="268"/>
      <c r="F197" s="215" t="str">
        <f t="shared" si="4"/>
        <v>N/A</v>
      </c>
      <c r="G197" s="6"/>
      <c r="AA197" s="15" t="str">
        <f t="shared" si="5"/>
        <v/>
      </c>
      <c r="AB197" s="15" t="str">
        <f>IF(LEN($AA197)=0,"N",IF(LEN($AA197)&gt;1,"Error -- Availability entered in an incorrect format",IF($AA197='Control Panel'!$F$36,$AA197,IF($AA197='Control Panel'!$F$37,$AA197,IF($AA197='Control Panel'!$F$38,$AA197,IF($AA197='Control Panel'!$F$39,$AA197,IF($AA197='Control Panel'!$F$40,$AA197,IF($AA197='Control Panel'!$F$41,$AA197,"Error -- Availability entered in an incorrect format"))))))))</f>
        <v>N</v>
      </c>
    </row>
    <row r="198" spans="1:28" s="15" customFormat="1" ht="30" x14ac:dyDescent="0.25">
      <c r="A198" s="7">
        <v>186</v>
      </c>
      <c r="B198" s="283" t="s">
        <v>880</v>
      </c>
      <c r="C198" s="281" t="s">
        <v>5</v>
      </c>
      <c r="D198" s="231"/>
      <c r="E198" s="268"/>
      <c r="F198" s="215" t="str">
        <f t="shared" si="4"/>
        <v>N/A</v>
      </c>
      <c r="G198" s="6"/>
      <c r="AA198" s="15" t="str">
        <f t="shared" si="5"/>
        <v/>
      </c>
      <c r="AB198" s="15" t="str">
        <f>IF(LEN($AA198)=0,"N",IF(LEN($AA198)&gt;1,"Error -- Availability entered in an incorrect format",IF($AA198='Control Panel'!$F$36,$AA198,IF($AA198='Control Panel'!$F$37,$AA198,IF($AA198='Control Panel'!$F$38,$AA198,IF($AA198='Control Panel'!$F$39,$AA198,IF($AA198='Control Panel'!$F$40,$AA198,IF($AA198='Control Panel'!$F$41,$AA198,"Error -- Availability entered in an incorrect format"))))))))</f>
        <v>N</v>
      </c>
    </row>
    <row r="199" spans="1:28" s="15" customFormat="1" ht="45" x14ac:dyDescent="0.25">
      <c r="A199" s="7">
        <v>187</v>
      </c>
      <c r="B199" s="283" t="s">
        <v>881</v>
      </c>
      <c r="C199" s="281" t="s">
        <v>5</v>
      </c>
      <c r="D199" s="231"/>
      <c r="E199" s="268"/>
      <c r="F199" s="215" t="str">
        <f t="shared" si="4"/>
        <v>N/A</v>
      </c>
      <c r="G199" s="6"/>
      <c r="AA199" s="15" t="str">
        <f t="shared" si="5"/>
        <v/>
      </c>
      <c r="AB199" s="15" t="str">
        <f>IF(LEN($AA199)=0,"N",IF(LEN($AA199)&gt;1,"Error -- Availability entered in an incorrect format",IF($AA199='Control Panel'!$F$36,$AA199,IF($AA199='Control Panel'!$F$37,$AA199,IF($AA199='Control Panel'!$F$38,$AA199,IF($AA199='Control Panel'!$F$39,$AA199,IF($AA199='Control Panel'!$F$40,$AA199,IF($AA199='Control Panel'!$F$41,$AA199,"Error -- Availability entered in an incorrect format"))))))))</f>
        <v>N</v>
      </c>
    </row>
    <row r="200" spans="1:28" s="15" customFormat="1" ht="45" x14ac:dyDescent="0.25">
      <c r="A200" s="7">
        <v>188</v>
      </c>
      <c r="B200" s="283" t="s">
        <v>882</v>
      </c>
      <c r="C200" s="281" t="s">
        <v>5</v>
      </c>
      <c r="D200" s="231"/>
      <c r="E200" s="268"/>
      <c r="F200" s="215" t="str">
        <f t="shared" si="4"/>
        <v>N/A</v>
      </c>
      <c r="G200" s="6"/>
      <c r="AA200" s="15" t="str">
        <f t="shared" si="5"/>
        <v/>
      </c>
      <c r="AB200" s="15" t="str">
        <f>IF(LEN($AA200)=0,"N",IF(LEN($AA200)&gt;1,"Error -- Availability entered in an incorrect format",IF($AA200='Control Panel'!$F$36,$AA200,IF($AA200='Control Panel'!$F$37,$AA200,IF($AA200='Control Panel'!$F$38,$AA200,IF($AA200='Control Panel'!$F$39,$AA200,IF($AA200='Control Panel'!$F$40,$AA200,IF($AA200='Control Panel'!$F$41,$AA200,"Error -- Availability entered in an incorrect format"))))))))</f>
        <v>N</v>
      </c>
    </row>
  </sheetData>
  <sheetProtection password="E125" sheet="1" objects="1" scenarios="1" formatCells="0" formatRows="0"/>
  <protectedRanges>
    <protectedRange sqref="D1:G1048576" name="Range1"/>
  </protectedRanges>
  <mergeCells count="12">
    <mergeCell ref="A11:G11"/>
    <mergeCell ref="A10:C10"/>
    <mergeCell ref="D10:G10"/>
    <mergeCell ref="A1:G1"/>
    <mergeCell ref="B2:G2"/>
    <mergeCell ref="B3:G3"/>
    <mergeCell ref="B4:G4"/>
    <mergeCell ref="B5:G5"/>
    <mergeCell ref="B6:G6"/>
    <mergeCell ref="B7:G7"/>
    <mergeCell ref="B8:G8"/>
    <mergeCell ref="A9:G9"/>
  </mergeCells>
  <conditionalFormatting sqref="A13:A200 C13:E200 G13:G200">
    <cfRule type="expression" dxfId="154" priority="5">
      <formula>$C13=""</formula>
    </cfRule>
  </conditionalFormatting>
  <conditionalFormatting sqref="B13:B200">
    <cfRule type="expression" dxfId="153" priority="4">
      <formula>$C13=""</formula>
    </cfRule>
  </conditionalFormatting>
  <conditionalFormatting sqref="F13:F200">
    <cfRule type="expression" dxfId="152" priority="3">
      <formula>$C13=""</formula>
    </cfRule>
  </conditionalFormatting>
  <conditionalFormatting sqref="A1:G1">
    <cfRule type="cellIs" dxfId="151" priority="1" operator="equal">
      <formula>"Replace this text with vendor name in the first module."</formula>
    </cfRule>
  </conditionalFormatting>
  <dataValidations count="1">
    <dataValidation type="decimal" allowBlank="1" showInputMessage="1" showErrorMessage="1" errorTitle="Invalid Response" error="Please enter number only and inlcude text in comments column." promptTitle="Cost" prompt="Please enter any related cost for specification compliance." sqref="E13:E200">
      <formula1>0</formula1>
      <formula2>1000000</formula2>
    </dataValidation>
  </dataValidations>
  <printOptions horizontalCentered="1"/>
  <pageMargins left="0.25" right="0.25" top="0.75" bottom="0.75" header="0.3" footer="0.3"/>
  <pageSetup scale="76" fitToHeight="0" orientation="landscape" r:id="rId1"/>
  <headerFooter>
    <oddHeader>&amp;C&amp;"Calibri,Bold"&amp;12City of Bend, OR - ERP System Solution Project RFP #IT14AA
&amp;"Calibri,Italic"&amp;A</oddHeader>
    <oddFooter>&amp;L&amp;"-,Bold"&amp;10&amp;U&amp;K01+019Priority&amp;"-,Regular"&amp;U
H - High | M - Medium | L - Low&amp;C&amp;10&amp;K01+019&amp;P of &amp;N&amp;R&amp;"-,Bold"&amp;10&amp;U&amp;K01+019Availability&amp;"-,Regular"&amp;U
Y - Yes | R - Reporting Tool | T - Third Party
M - Modification | F - Future | N - Not Available</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169" r:id="rId4" name="Button 1">
              <controlPr defaultSize="0" print="0" autoFill="0" autoPict="0" macro="[0]!FormatSpecs">
                <anchor moveWithCells="1" sizeWithCells="1">
                  <from>
                    <xdr:col>5</xdr:col>
                    <xdr:colOff>1600200</xdr:colOff>
                    <xdr:row>8</xdr:row>
                    <xdr:rowOff>142875</xdr:rowOff>
                  </from>
                  <to>
                    <xdr:col>5</xdr:col>
                    <xdr:colOff>1600200</xdr:colOff>
                    <xdr:row>12</xdr:row>
                    <xdr:rowOff>152400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00000000-0000-0000-0000-000000000000}">
            <xm:f>D10='Control Panel'!$I$25</xm:f>
            <x14:dxf>
              <font>
                <color rgb="FFFFFF00"/>
              </font>
              <fill>
                <patternFill>
                  <fgColor indexed="64"/>
                  <bgColor rgb="FFBF311A"/>
                </patternFill>
              </fill>
            </x14:dxf>
          </x14:cfRule>
          <xm:sqref>D10:G10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errorTitle="Invalid Response" error="Please enter appropriate availability response." promptTitle="Please enter availability:" prompt="_x000a_  Y - Yes_x000a_  R - Reporting_x000a_  T - Third Party_x000a_  M - Modification_x000a_  F - Future_x000a_  N - Not Available_x000a__x000a__x000a_*Paste values permitted.">
          <x14:formula1>
            <xm:f>'Control Panel'!$F$36:$F$41</xm:f>
          </x14:formula1>
          <xm:sqref>D13:D200</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AI83"/>
  <sheetViews>
    <sheetView showGridLines="0" showRowColHeaders="0" workbookViewId="0">
      <pane ySplit="12" topLeftCell="A13" activePane="bottomLeft" state="frozen"/>
      <selection activeCell="B16" sqref="B16"/>
      <selection pane="bottomLeft" activeCell="B16" sqref="B16"/>
    </sheetView>
  </sheetViews>
  <sheetFormatPr defaultColWidth="0" defaultRowHeight="15" x14ac:dyDescent="0.25"/>
  <cols>
    <col min="1" max="1" width="8.7109375" style="218" customWidth="1"/>
    <col min="2" max="2" width="65.7109375" style="219" customWidth="1"/>
    <col min="3" max="3" width="12.7109375" style="220" customWidth="1"/>
    <col min="4" max="4" width="12.7109375" style="221" customWidth="1"/>
    <col min="5" max="5" width="12.7109375" style="220" customWidth="1"/>
    <col min="6" max="6" width="27.7109375" style="222" customWidth="1"/>
    <col min="7" max="7" width="35.7109375" style="219" customWidth="1"/>
    <col min="8" max="8" width="3.7109375" style="2" customWidth="1"/>
    <col min="9" max="34" width="9.140625" style="2" hidden="1" customWidth="1"/>
    <col min="35" max="35" width="4.140625" style="2" hidden="1" customWidth="1"/>
    <col min="36" max="16384" width="9.140625" style="2" hidden="1"/>
  </cols>
  <sheetData>
    <row r="1" spans="1:35" ht="15" customHeight="1" x14ac:dyDescent="0.25">
      <c r="A1" s="548" t="str">
        <f>'Accounts Payable'!A1</f>
        <v>Replace this text with vendor name in the first module.</v>
      </c>
      <c r="B1" s="548"/>
      <c r="C1" s="548"/>
      <c r="D1" s="548"/>
      <c r="E1" s="548"/>
      <c r="F1" s="548"/>
      <c r="G1" s="548"/>
    </row>
    <row r="2" spans="1:35" x14ac:dyDescent="0.25">
      <c r="A2" s="210" t="s">
        <v>8</v>
      </c>
      <c r="B2" s="538" t="s">
        <v>193</v>
      </c>
      <c r="C2" s="538"/>
      <c r="D2" s="538"/>
      <c r="E2" s="538"/>
      <c r="F2" s="538"/>
      <c r="G2" s="538"/>
      <c r="AB2" s="2" t="s">
        <v>219</v>
      </c>
      <c r="AC2" s="2">
        <f>SUBTOTAL(3,A13:A83)</f>
        <v>71</v>
      </c>
    </row>
    <row r="3" spans="1:35" ht="45" customHeight="1" x14ac:dyDescent="0.25">
      <c r="A3" s="232" t="str">
        <f>'Control Panel'!F36</f>
        <v>Y</v>
      </c>
      <c r="B3" s="543" t="str">
        <f>'Control Panel'!H36</f>
        <v>Functionality is provided out of the box through the completion of a task associated with a routine configurable area that includes, but is not limited to, user-defined fields, delivered or configurable workflows, alerts or notifications, standard import/export, table driven setups and standard reports with no changes.  These configuration areas will not be affected by a future upgrade.  The proposed services include implementation and training on this functionality, unless specifically excluded in the Statement of Work, as part of the deployment of the solution.</v>
      </c>
      <c r="C3" s="543"/>
      <c r="D3" s="543"/>
      <c r="E3" s="543"/>
      <c r="F3" s="543"/>
      <c r="G3" s="543"/>
    </row>
    <row r="4" spans="1:35" x14ac:dyDescent="0.25">
      <c r="A4" s="233" t="str">
        <f>'Control Panel'!F37</f>
        <v>R</v>
      </c>
      <c r="B4" s="544" t="str">
        <f>'Control Panel'!H37</f>
        <v>Functionality is provided through reports generated using proposed Reporting Tools.</v>
      </c>
      <c r="C4" s="544"/>
      <c r="D4" s="544"/>
      <c r="E4" s="544"/>
      <c r="F4" s="544"/>
      <c r="G4" s="544"/>
    </row>
    <row r="5" spans="1:35" ht="30" customHeight="1" x14ac:dyDescent="0.25">
      <c r="A5" s="232" t="str">
        <f>'Control Panel'!F38</f>
        <v>T</v>
      </c>
      <c r="B5" s="543" t="str">
        <f>'Control Panel'!H38</f>
        <v>Functionality is provided by proposed third party functionality (i.e., third party is defined as a separate software vendor from the primary software vendor).  The pricing of all third party products that provide this functionality MUST be included in the cost proposal.</v>
      </c>
      <c r="C5" s="543"/>
      <c r="D5" s="543"/>
      <c r="E5" s="543"/>
      <c r="F5" s="543"/>
      <c r="G5" s="543"/>
    </row>
    <row r="6" spans="1:35" x14ac:dyDescent="0.25">
      <c r="A6" s="233" t="str">
        <f>'Control Panel'!F39</f>
        <v>M</v>
      </c>
      <c r="B6" s="544" t="str">
        <f>'Control Panel'!H39</f>
        <v>Functionality is provided through customization to the application, including creation of a new workflow or development of a custom interface, that may have an impact on future upgradability.</v>
      </c>
      <c r="C6" s="544"/>
      <c r="D6" s="544"/>
      <c r="E6" s="544"/>
      <c r="F6" s="544"/>
      <c r="G6" s="544"/>
    </row>
    <row r="7" spans="1:35" ht="16.5" customHeight="1" x14ac:dyDescent="0.25">
      <c r="A7" s="232" t="str">
        <f>'Control Panel'!F40</f>
        <v>F</v>
      </c>
      <c r="B7" s="543" t="str">
        <f>'Control Panel'!H40</f>
        <v>Functionality is provided through a future general availability (GA) release that is scheduled to occur within 1 year of the proposal response.</v>
      </c>
      <c r="C7" s="543"/>
      <c r="D7" s="543"/>
      <c r="E7" s="543"/>
      <c r="F7" s="543"/>
      <c r="G7" s="543"/>
    </row>
    <row r="8" spans="1:35" x14ac:dyDescent="0.25">
      <c r="A8" s="233" t="str">
        <f>'Control Panel'!F41</f>
        <v>N</v>
      </c>
      <c r="B8" s="544" t="str">
        <f>'Control Panel'!H41</f>
        <v>Functionality is not provided.</v>
      </c>
      <c r="C8" s="544"/>
      <c r="D8" s="544"/>
      <c r="E8" s="544"/>
      <c r="F8" s="544"/>
      <c r="G8" s="544"/>
    </row>
    <row r="9" spans="1:35" x14ac:dyDescent="0.25">
      <c r="A9" s="545" t="str">
        <f>'Control Panel'!I25</f>
        <v>Replace this text with the primary product name(s) which satisfy requirements.</v>
      </c>
      <c r="B9" s="546"/>
      <c r="C9" s="546"/>
      <c r="D9" s="546"/>
      <c r="E9" s="546"/>
      <c r="F9" s="546"/>
      <c r="G9" s="547"/>
    </row>
    <row r="10" spans="1:35" ht="15" customHeight="1" x14ac:dyDescent="0.25">
      <c r="A10" s="541" t="str">
        <f>'Control Panel'!F52&amp;" - "&amp;'Control Panel'!E52</f>
        <v>4.7 - Contract Management</v>
      </c>
      <c r="B10" s="541"/>
      <c r="C10" s="541"/>
      <c r="D10" s="542" t="str">
        <f>A9</f>
        <v>Replace this text with the primary product name(s) which satisfy requirements.</v>
      </c>
      <c r="E10" s="542"/>
      <c r="F10" s="542"/>
      <c r="G10" s="542"/>
    </row>
    <row r="11" spans="1:35" ht="15" customHeight="1" x14ac:dyDescent="0.25">
      <c r="A11" s="540" t="s">
        <v>657</v>
      </c>
      <c r="B11" s="540"/>
      <c r="C11" s="540"/>
      <c r="D11" s="540"/>
      <c r="E11" s="540"/>
      <c r="F11" s="540"/>
      <c r="G11" s="540"/>
      <c r="AA11" s="2" t="s">
        <v>30</v>
      </c>
      <c r="AI11" s="3"/>
    </row>
    <row r="12" spans="1:35" ht="15" customHeight="1" x14ac:dyDescent="0.25">
      <c r="A12" s="269" t="str">
        <f>'Accounts Payable'!A12</f>
        <v>Number</v>
      </c>
      <c r="B12" s="270" t="str">
        <f>'Accounts Payable'!B12</f>
        <v>Application Requirements</v>
      </c>
      <c r="C12" s="271" t="str">
        <f>'Accounts Payable'!C12</f>
        <v>Priority</v>
      </c>
      <c r="D12" s="269" t="str">
        <f>'Accounts Payable'!D12</f>
        <v>Availability</v>
      </c>
      <c r="E12" s="271" t="str">
        <f>'Accounts Payable'!E12</f>
        <v>Cost</v>
      </c>
      <c r="F12" s="270" t="str">
        <f>'Accounts Payable'!F12</f>
        <v>Required Product(s)</v>
      </c>
      <c r="G12" s="270" t="str">
        <f>'Accounts Payable'!G12</f>
        <v>Comments</v>
      </c>
      <c r="AA12" s="4" t="s">
        <v>27</v>
      </c>
      <c r="AC12" s="5">
        <f>COUNTIF(AB:AB,"Error -- Availability entered in an incorrect format")</f>
        <v>0</v>
      </c>
    </row>
    <row r="13" spans="1:35" s="15" customFormat="1" x14ac:dyDescent="0.25">
      <c r="A13" s="7">
        <v>1</v>
      </c>
      <c r="B13" s="263" t="s">
        <v>883</v>
      </c>
      <c r="C13" s="14"/>
      <c r="D13" s="7"/>
      <c r="E13" s="267"/>
      <c r="F13" s="215" t="str">
        <f>IF($D$10=$A$9,"N/A",$D$10)</f>
        <v>N/A</v>
      </c>
      <c r="G13" s="10"/>
      <c r="AA13" s="15" t="str">
        <f>TRIM($D13)</f>
        <v/>
      </c>
      <c r="AB13" s="15" t="str">
        <f>IF(LEN($AA13)=0,"N",IF(LEN($AA13)&gt;1,"Error -- Availability entered in an incorrect format",IF($AA13='Control Panel'!$F$36,$AA13,IF($AA13='Control Panel'!$F$37,$AA13,IF($AA13='Control Panel'!$F$38,$AA13,IF($AA13='Control Panel'!$F$39,$AA13,IF($AA13='Control Panel'!$F$40,$AA13,IF($AA13='Control Panel'!$F$41,$AA13,"Error -- Availability entered in an incorrect format"))))))))</f>
        <v>N</v>
      </c>
    </row>
    <row r="14" spans="1:35" s="15" customFormat="1" ht="45" x14ac:dyDescent="0.25">
      <c r="A14" s="7">
        <v>2</v>
      </c>
      <c r="B14" s="215" t="s">
        <v>884</v>
      </c>
      <c r="C14" s="14" t="s">
        <v>5</v>
      </c>
      <c r="D14" s="7"/>
      <c r="E14" s="267"/>
      <c r="F14" s="215" t="str">
        <f t="shared" ref="F14:F77" si="0">IF($D$10=$A$9,"N/A",$D$10)</f>
        <v>N/A</v>
      </c>
      <c r="G14" s="10"/>
      <c r="AA14" s="15" t="str">
        <f t="shared" ref="AA14:AA77" si="1">TRIM($D14)</f>
        <v/>
      </c>
      <c r="AB14" s="15" t="str">
        <f>IF(LEN($AA14)=0,"N",IF(LEN($AA14)&gt;1,"Error -- Availability entered in an incorrect format",IF($AA14='Control Panel'!$F$36,$AA14,IF($AA14='Control Panel'!$F$37,$AA14,IF($AA14='Control Panel'!$F$38,$AA14,IF($AA14='Control Panel'!$F$39,$AA14,IF($AA14='Control Panel'!$F$40,$AA14,IF($AA14='Control Panel'!$F$41,$AA14,"Error -- Availability entered in an incorrect format"))))))))</f>
        <v>N</v>
      </c>
    </row>
    <row r="15" spans="1:35" s="13" customFormat="1" ht="30" x14ac:dyDescent="0.25">
      <c r="A15" s="7">
        <v>3</v>
      </c>
      <c r="B15" s="297" t="s">
        <v>885</v>
      </c>
      <c r="C15" s="14"/>
      <c r="D15" s="7"/>
      <c r="E15" s="267"/>
      <c r="F15" s="215" t="str">
        <f t="shared" si="0"/>
        <v>N/A</v>
      </c>
      <c r="G15" s="10"/>
      <c r="AA15" s="13" t="str">
        <f t="shared" si="1"/>
        <v/>
      </c>
      <c r="AB15" s="13" t="str">
        <f>IF(LEN($AA15)=0,"N",IF(LEN($AA15)&gt;1,"Error -- Availability entered in an incorrect format",IF($AA15='Control Panel'!$F$36,$AA15,IF($AA15='Control Panel'!$F$37,$AA15,IF($AA15='Control Panel'!$F$38,$AA15,IF($AA15='Control Panel'!$F$39,$AA15,IF($AA15='Control Panel'!$F$40,$AA15,IF($AA15='Control Panel'!$F$41,$AA15,"Error -- Availability entered in an incorrect format"))))))))</f>
        <v>N</v>
      </c>
    </row>
    <row r="16" spans="1:35" s="13" customFormat="1" x14ac:dyDescent="0.25">
      <c r="A16" s="7">
        <v>4</v>
      </c>
      <c r="B16" s="215" t="s">
        <v>886</v>
      </c>
      <c r="C16" s="14" t="s">
        <v>5</v>
      </c>
      <c r="D16" s="7"/>
      <c r="E16" s="267"/>
      <c r="F16" s="215" t="str">
        <f t="shared" si="0"/>
        <v>N/A</v>
      </c>
      <c r="G16" s="10"/>
      <c r="AA16" s="13" t="str">
        <f t="shared" si="1"/>
        <v/>
      </c>
      <c r="AB16" s="13" t="str">
        <f>IF(LEN($AA16)=0,"N",IF(LEN($AA16)&gt;1,"Error -- Availability entered in an incorrect format",IF($AA16='Control Panel'!$F$36,$AA16,IF($AA16='Control Panel'!$F$37,$AA16,IF($AA16='Control Panel'!$F$38,$AA16,IF($AA16='Control Panel'!$F$39,$AA16,IF($AA16='Control Panel'!$F$40,$AA16,IF($AA16='Control Panel'!$F$41,$AA16,"Error -- Availability entered in an incorrect format"))))))))</f>
        <v>N</v>
      </c>
    </row>
    <row r="17" spans="1:28" s="13" customFormat="1" x14ac:dyDescent="0.25">
      <c r="A17" s="7">
        <v>5</v>
      </c>
      <c r="B17" s="215" t="s">
        <v>887</v>
      </c>
      <c r="C17" s="14" t="s">
        <v>6</v>
      </c>
      <c r="D17" s="7"/>
      <c r="E17" s="267"/>
      <c r="F17" s="215" t="str">
        <f t="shared" si="0"/>
        <v>N/A</v>
      </c>
      <c r="G17" s="10"/>
      <c r="AA17" s="13" t="str">
        <f t="shared" si="1"/>
        <v/>
      </c>
      <c r="AB17" s="13" t="str">
        <f>IF(LEN($AA17)=0,"N",IF(LEN($AA17)&gt;1,"Error -- Availability entered in an incorrect format",IF($AA17='Control Panel'!$F$36,$AA17,IF($AA17='Control Panel'!$F$37,$AA17,IF($AA17='Control Panel'!$F$38,$AA17,IF($AA17='Control Panel'!$F$39,$AA17,IF($AA17='Control Panel'!$F$40,$AA17,IF($AA17='Control Panel'!$F$41,$AA17,"Error -- Availability entered in an incorrect format"))))))))</f>
        <v>N</v>
      </c>
    </row>
    <row r="18" spans="1:28" s="13" customFormat="1" x14ac:dyDescent="0.25">
      <c r="A18" s="7">
        <v>6</v>
      </c>
      <c r="B18" s="215" t="s">
        <v>888</v>
      </c>
      <c r="C18" s="14" t="s">
        <v>5</v>
      </c>
      <c r="D18" s="7"/>
      <c r="E18" s="267"/>
      <c r="F18" s="215" t="str">
        <f t="shared" si="0"/>
        <v>N/A</v>
      </c>
      <c r="G18" s="10"/>
      <c r="AA18" s="13" t="str">
        <f t="shared" si="1"/>
        <v/>
      </c>
      <c r="AB18" s="13" t="str">
        <f>IF(LEN($AA18)=0,"N",IF(LEN($AA18)&gt;1,"Error -- Availability entered in an incorrect format",IF($AA18='Control Panel'!$F$36,$AA18,IF($AA18='Control Panel'!$F$37,$AA18,IF($AA18='Control Panel'!$F$38,$AA18,IF($AA18='Control Panel'!$F$39,$AA18,IF($AA18='Control Panel'!$F$40,$AA18,IF($AA18='Control Panel'!$F$41,$AA18,"Error -- Availability entered in an incorrect format"))))))))</f>
        <v>N</v>
      </c>
    </row>
    <row r="19" spans="1:28" s="13" customFormat="1" x14ac:dyDescent="0.25">
      <c r="A19" s="7">
        <v>7</v>
      </c>
      <c r="B19" s="215" t="s">
        <v>889</v>
      </c>
      <c r="C19" s="14" t="s">
        <v>5</v>
      </c>
      <c r="D19" s="7"/>
      <c r="E19" s="267"/>
      <c r="F19" s="215" t="str">
        <f t="shared" si="0"/>
        <v>N/A</v>
      </c>
      <c r="G19" s="10"/>
      <c r="AA19" s="13" t="str">
        <f t="shared" si="1"/>
        <v/>
      </c>
      <c r="AB19" s="13" t="str">
        <f>IF(LEN($AA19)=0,"N",IF(LEN($AA19)&gt;1,"Error -- Availability entered in an incorrect format",IF($AA19='Control Panel'!$F$36,$AA19,IF($AA19='Control Panel'!$F$37,$AA19,IF($AA19='Control Panel'!$F$38,$AA19,IF($AA19='Control Panel'!$F$39,$AA19,IF($AA19='Control Panel'!$F$40,$AA19,IF($AA19='Control Panel'!$F$41,$AA19,"Error -- Availability entered in an incorrect format"))))))))</f>
        <v>N</v>
      </c>
    </row>
    <row r="20" spans="1:28" s="13" customFormat="1" x14ac:dyDescent="0.25">
      <c r="A20" s="7">
        <v>8</v>
      </c>
      <c r="B20" s="215" t="s">
        <v>890</v>
      </c>
      <c r="C20" s="14" t="s">
        <v>5</v>
      </c>
      <c r="D20" s="7"/>
      <c r="E20" s="267"/>
      <c r="F20" s="215" t="str">
        <f t="shared" si="0"/>
        <v>N/A</v>
      </c>
      <c r="G20" s="10"/>
      <c r="AA20" s="13" t="str">
        <f t="shared" si="1"/>
        <v/>
      </c>
      <c r="AB20" s="13" t="str">
        <f>IF(LEN($AA20)=0,"N",IF(LEN($AA20)&gt;1,"Error -- Availability entered in an incorrect format",IF($AA20='Control Panel'!$F$36,$AA20,IF($AA20='Control Panel'!$F$37,$AA20,IF($AA20='Control Panel'!$F$38,$AA20,IF($AA20='Control Panel'!$F$39,$AA20,IF($AA20='Control Panel'!$F$40,$AA20,IF($AA20='Control Panel'!$F$41,$AA20,"Error -- Availability entered in an incorrect format"))))))))</f>
        <v>N</v>
      </c>
    </row>
    <row r="21" spans="1:28" s="13" customFormat="1" x14ac:dyDescent="0.25">
      <c r="A21" s="7">
        <v>9</v>
      </c>
      <c r="B21" s="215" t="s">
        <v>891</v>
      </c>
      <c r="C21" s="14" t="s">
        <v>6</v>
      </c>
      <c r="D21" s="7"/>
      <c r="E21" s="267"/>
      <c r="F21" s="215" t="str">
        <f t="shared" si="0"/>
        <v>N/A</v>
      </c>
      <c r="G21" s="10"/>
      <c r="AA21" s="13" t="str">
        <f t="shared" si="1"/>
        <v/>
      </c>
      <c r="AB21" s="13" t="str">
        <f>IF(LEN($AA21)=0,"N",IF(LEN($AA21)&gt;1,"Error -- Availability entered in an incorrect format",IF($AA21='Control Panel'!$F$36,$AA21,IF($AA21='Control Panel'!$F$37,$AA21,IF($AA21='Control Panel'!$F$38,$AA21,IF($AA21='Control Panel'!$F$39,$AA21,IF($AA21='Control Panel'!$F$40,$AA21,IF($AA21='Control Panel'!$F$41,$AA21,"Error -- Availability entered in an incorrect format"))))))))</f>
        <v>N</v>
      </c>
    </row>
    <row r="22" spans="1:28" s="13" customFormat="1" x14ac:dyDescent="0.25">
      <c r="A22" s="7">
        <v>10</v>
      </c>
      <c r="B22" s="215" t="s">
        <v>892</v>
      </c>
      <c r="C22" s="14" t="s">
        <v>5</v>
      </c>
      <c r="D22" s="7"/>
      <c r="E22" s="267"/>
      <c r="F22" s="215" t="str">
        <f t="shared" si="0"/>
        <v>N/A</v>
      </c>
      <c r="G22" s="10"/>
      <c r="AA22" s="13" t="str">
        <f t="shared" si="1"/>
        <v/>
      </c>
      <c r="AB22" s="13" t="str">
        <f>IF(LEN($AA22)=0,"N",IF(LEN($AA22)&gt;1,"Error -- Availability entered in an incorrect format",IF($AA22='Control Panel'!$F$36,$AA22,IF($AA22='Control Panel'!$F$37,$AA22,IF($AA22='Control Panel'!$F$38,$AA22,IF($AA22='Control Panel'!$F$39,$AA22,IF($AA22='Control Panel'!$F$40,$AA22,IF($AA22='Control Panel'!$F$41,$AA22,"Error -- Availability entered in an incorrect format"))))))))</f>
        <v>N</v>
      </c>
    </row>
    <row r="23" spans="1:28" s="13" customFormat="1" x14ac:dyDescent="0.25">
      <c r="A23" s="7">
        <v>11</v>
      </c>
      <c r="B23" s="215" t="s">
        <v>893</v>
      </c>
      <c r="C23" s="14" t="s">
        <v>5</v>
      </c>
      <c r="D23" s="7"/>
      <c r="E23" s="267"/>
      <c r="F23" s="215" t="str">
        <f t="shared" si="0"/>
        <v>N/A</v>
      </c>
      <c r="G23" s="10"/>
      <c r="AA23" s="13" t="str">
        <f t="shared" si="1"/>
        <v/>
      </c>
      <c r="AB23" s="13" t="str">
        <f>IF(LEN($AA23)=0,"N",IF(LEN($AA23)&gt;1,"Error -- Availability entered in an incorrect format",IF($AA23='Control Panel'!$F$36,$AA23,IF($AA23='Control Panel'!$F$37,$AA23,IF($AA23='Control Panel'!$F$38,$AA23,IF($AA23='Control Panel'!$F$39,$AA23,IF($AA23='Control Panel'!$F$40,$AA23,IF($AA23='Control Panel'!$F$41,$AA23,"Error -- Availability entered in an incorrect format"))))))))</f>
        <v>N</v>
      </c>
    </row>
    <row r="24" spans="1:28" s="13" customFormat="1" ht="30" x14ac:dyDescent="0.25">
      <c r="A24" s="7">
        <v>12</v>
      </c>
      <c r="B24" s="215" t="s">
        <v>894</v>
      </c>
      <c r="C24" s="14" t="s">
        <v>7</v>
      </c>
      <c r="D24" s="7"/>
      <c r="E24" s="267"/>
      <c r="F24" s="215" t="str">
        <f t="shared" si="0"/>
        <v>N/A</v>
      </c>
      <c r="G24" s="10"/>
      <c r="AA24" s="13" t="str">
        <f t="shared" si="1"/>
        <v/>
      </c>
      <c r="AB24" s="13" t="str">
        <f>IF(LEN($AA24)=0,"N",IF(LEN($AA24)&gt;1,"Error -- Availability entered in an incorrect format",IF($AA24='Control Panel'!$F$36,$AA24,IF($AA24='Control Panel'!$F$37,$AA24,IF($AA24='Control Panel'!$F$38,$AA24,IF($AA24='Control Panel'!$F$39,$AA24,IF($AA24='Control Panel'!$F$40,$AA24,IF($AA24='Control Panel'!$F$41,$AA24,"Error -- Availability entered in an incorrect format"))))))))</f>
        <v>N</v>
      </c>
    </row>
    <row r="25" spans="1:28" s="15" customFormat="1" x14ac:dyDescent="0.25">
      <c r="A25" s="7">
        <v>13</v>
      </c>
      <c r="B25" s="215" t="s">
        <v>895</v>
      </c>
      <c r="C25" s="14" t="s">
        <v>5</v>
      </c>
      <c r="D25" s="12"/>
      <c r="E25" s="268"/>
      <c r="F25" s="215" t="str">
        <f t="shared" si="0"/>
        <v>N/A</v>
      </c>
      <c r="G25" s="6"/>
      <c r="AA25" s="15" t="str">
        <f t="shared" si="1"/>
        <v/>
      </c>
      <c r="AB25" s="15" t="str">
        <f>IF(LEN($AA25)=0,"N",IF(LEN($AA25)&gt;1,"Error -- Availability entered in an incorrect format",IF($AA25='Control Panel'!$F$36,$AA25,IF($AA25='Control Panel'!$F$37,$AA25,IF($AA25='Control Panel'!$F$38,$AA25,IF($AA25='Control Panel'!$F$39,$AA25,IF($AA25='Control Panel'!$F$40,$AA25,IF($AA25='Control Panel'!$F$41,$AA25,"Error -- Availability entered in an incorrect format"))))))))</f>
        <v>N</v>
      </c>
    </row>
    <row r="26" spans="1:28" s="15" customFormat="1" x14ac:dyDescent="0.25">
      <c r="A26" s="7">
        <v>14</v>
      </c>
      <c r="B26" s="215" t="s">
        <v>896</v>
      </c>
      <c r="C26" s="14" t="s">
        <v>5</v>
      </c>
      <c r="D26" s="12"/>
      <c r="E26" s="268"/>
      <c r="F26" s="215" t="str">
        <f t="shared" si="0"/>
        <v>N/A</v>
      </c>
      <c r="G26" s="6"/>
      <c r="AA26" s="15" t="str">
        <f t="shared" si="1"/>
        <v/>
      </c>
      <c r="AB26" s="15" t="str">
        <f>IF(LEN($AA26)=0,"N",IF(LEN($AA26)&gt;1,"Error -- Availability entered in an incorrect format",IF($AA26='Control Panel'!$F$36,$AA26,IF($AA26='Control Panel'!$F$37,$AA26,IF($AA26='Control Panel'!$F$38,$AA26,IF($AA26='Control Panel'!$F$39,$AA26,IF($AA26='Control Panel'!$F$40,$AA26,IF($AA26='Control Panel'!$F$41,$AA26,"Error -- Availability entered in an incorrect format"))))))))</f>
        <v>N</v>
      </c>
    </row>
    <row r="27" spans="1:28" s="15" customFormat="1" x14ac:dyDescent="0.25">
      <c r="A27" s="7">
        <v>15</v>
      </c>
      <c r="B27" s="215" t="s">
        <v>897</v>
      </c>
      <c r="C27" s="14" t="s">
        <v>5</v>
      </c>
      <c r="D27" s="12"/>
      <c r="E27" s="268"/>
      <c r="F27" s="215" t="str">
        <f t="shared" si="0"/>
        <v>N/A</v>
      </c>
      <c r="G27" s="6"/>
      <c r="AA27" s="15" t="str">
        <f t="shared" si="1"/>
        <v/>
      </c>
      <c r="AB27" s="15" t="str">
        <f>IF(LEN($AA27)=0,"N",IF(LEN($AA27)&gt;1,"Error -- Availability entered in an incorrect format",IF($AA27='Control Panel'!$F$36,$AA27,IF($AA27='Control Panel'!$F$37,$AA27,IF($AA27='Control Panel'!$F$38,$AA27,IF($AA27='Control Panel'!$F$39,$AA27,IF($AA27='Control Panel'!$F$40,$AA27,IF($AA27='Control Panel'!$F$41,$AA27,"Error -- Availability entered in an incorrect format"))))))))</f>
        <v>N</v>
      </c>
    </row>
    <row r="28" spans="1:28" s="15" customFormat="1" x14ac:dyDescent="0.25">
      <c r="A28" s="7">
        <v>16</v>
      </c>
      <c r="B28" s="215" t="s">
        <v>898</v>
      </c>
      <c r="C28" s="14" t="s">
        <v>6</v>
      </c>
      <c r="D28" s="12"/>
      <c r="E28" s="268"/>
      <c r="F28" s="215" t="str">
        <f t="shared" si="0"/>
        <v>N/A</v>
      </c>
      <c r="G28" s="6"/>
      <c r="AA28" s="15" t="str">
        <f t="shared" si="1"/>
        <v/>
      </c>
      <c r="AB28" s="15" t="str">
        <f>IF(LEN($AA28)=0,"N",IF(LEN($AA28)&gt;1,"Error -- Availability entered in an incorrect format",IF($AA28='Control Panel'!$F$36,$AA28,IF($AA28='Control Panel'!$F$37,$AA28,IF($AA28='Control Panel'!$F$38,$AA28,IF($AA28='Control Panel'!$F$39,$AA28,IF($AA28='Control Panel'!$F$40,$AA28,IF($AA28='Control Panel'!$F$41,$AA28,"Error -- Availability entered in an incorrect format"))))))))</f>
        <v>N</v>
      </c>
    </row>
    <row r="29" spans="1:28" s="15" customFormat="1" x14ac:dyDescent="0.25">
      <c r="A29" s="7">
        <v>17</v>
      </c>
      <c r="B29" s="215" t="s">
        <v>899</v>
      </c>
      <c r="C29" s="14" t="s">
        <v>5</v>
      </c>
      <c r="D29" s="12"/>
      <c r="E29" s="268"/>
      <c r="F29" s="215" t="str">
        <f t="shared" si="0"/>
        <v>N/A</v>
      </c>
      <c r="G29" s="6"/>
      <c r="AA29" s="15" t="str">
        <f t="shared" si="1"/>
        <v/>
      </c>
      <c r="AB29" s="15" t="str">
        <f>IF(LEN($AA29)=0,"N",IF(LEN($AA29)&gt;1,"Error -- Availability entered in an incorrect format",IF($AA29='Control Panel'!$F$36,$AA29,IF($AA29='Control Panel'!$F$37,$AA29,IF($AA29='Control Panel'!$F$38,$AA29,IF($AA29='Control Panel'!$F$39,$AA29,IF($AA29='Control Panel'!$F$40,$AA29,IF($AA29='Control Panel'!$F$41,$AA29,"Error -- Availability entered in an incorrect format"))))))))</f>
        <v>N</v>
      </c>
    </row>
    <row r="30" spans="1:28" s="15" customFormat="1" x14ac:dyDescent="0.25">
      <c r="A30" s="7">
        <v>18</v>
      </c>
      <c r="B30" s="215" t="s">
        <v>900</v>
      </c>
      <c r="C30" s="14" t="s">
        <v>5</v>
      </c>
      <c r="D30" s="12"/>
      <c r="E30" s="268"/>
      <c r="F30" s="215" t="str">
        <f t="shared" si="0"/>
        <v>N/A</v>
      </c>
      <c r="G30" s="6"/>
      <c r="AA30" s="15" t="str">
        <f t="shared" si="1"/>
        <v/>
      </c>
      <c r="AB30" s="15" t="str">
        <f>IF(LEN($AA30)=0,"N",IF(LEN($AA30)&gt;1,"Error -- Availability entered in an incorrect format",IF($AA30='Control Panel'!$F$36,$AA30,IF($AA30='Control Panel'!$F$37,$AA30,IF($AA30='Control Panel'!$F$38,$AA30,IF($AA30='Control Panel'!$F$39,$AA30,IF($AA30='Control Panel'!$F$40,$AA30,IF($AA30='Control Panel'!$F$41,$AA30,"Error -- Availability entered in an incorrect format"))))))))</f>
        <v>N</v>
      </c>
    </row>
    <row r="31" spans="1:28" s="15" customFormat="1" x14ac:dyDescent="0.25">
      <c r="A31" s="7">
        <v>19</v>
      </c>
      <c r="B31" s="215" t="s">
        <v>789</v>
      </c>
      <c r="C31" s="14" t="s">
        <v>5</v>
      </c>
      <c r="D31" s="231"/>
      <c r="E31" s="268"/>
      <c r="F31" s="215" t="str">
        <f t="shared" si="0"/>
        <v>N/A</v>
      </c>
      <c r="G31" s="6"/>
      <c r="AA31" s="15" t="str">
        <f t="shared" si="1"/>
        <v/>
      </c>
      <c r="AB31" s="15" t="str">
        <f>IF(LEN($AA31)=0,"N",IF(LEN($AA31)&gt;1,"Error -- Availability entered in an incorrect format",IF($AA31='Control Panel'!$F$36,$AA31,IF($AA31='Control Panel'!$F$37,$AA31,IF($AA31='Control Panel'!$F$38,$AA31,IF($AA31='Control Panel'!$F$39,$AA31,IF($AA31='Control Panel'!$F$40,$AA31,IF($AA31='Control Panel'!$F$41,$AA31,"Error -- Availability entered in an incorrect format"))))))))</f>
        <v>N</v>
      </c>
    </row>
    <row r="32" spans="1:28" s="15" customFormat="1" x14ac:dyDescent="0.25">
      <c r="A32" s="7">
        <v>20</v>
      </c>
      <c r="B32" s="215" t="s">
        <v>901</v>
      </c>
      <c r="C32" s="14" t="s">
        <v>6</v>
      </c>
      <c r="D32" s="231"/>
      <c r="E32" s="268"/>
      <c r="F32" s="215" t="str">
        <f t="shared" si="0"/>
        <v>N/A</v>
      </c>
      <c r="G32" s="6"/>
      <c r="AA32" s="15" t="str">
        <f t="shared" si="1"/>
        <v/>
      </c>
      <c r="AB32" s="15" t="str">
        <f>IF(LEN($AA32)=0,"N",IF(LEN($AA32)&gt;1,"Error -- Availability entered in an incorrect format",IF($AA32='Control Panel'!$F$36,$AA32,IF($AA32='Control Panel'!$F$37,$AA32,IF($AA32='Control Panel'!$F$38,$AA32,IF($AA32='Control Panel'!$F$39,$AA32,IF($AA32='Control Panel'!$F$40,$AA32,IF($AA32='Control Panel'!$F$41,$AA32,"Error -- Availability entered in an incorrect format"))))))))</f>
        <v>N</v>
      </c>
    </row>
    <row r="33" spans="1:28" s="15" customFormat="1" x14ac:dyDescent="0.25">
      <c r="A33" s="7">
        <v>21</v>
      </c>
      <c r="B33" s="215" t="s">
        <v>902</v>
      </c>
      <c r="C33" s="14" t="s">
        <v>5</v>
      </c>
      <c r="D33" s="231"/>
      <c r="E33" s="268"/>
      <c r="F33" s="215" t="str">
        <f t="shared" si="0"/>
        <v>N/A</v>
      </c>
      <c r="G33" s="6"/>
      <c r="AA33" s="15" t="str">
        <f t="shared" si="1"/>
        <v/>
      </c>
      <c r="AB33" s="15" t="str">
        <f>IF(LEN($AA33)=0,"N",IF(LEN($AA33)&gt;1,"Error -- Availability entered in an incorrect format",IF($AA33='Control Panel'!$F$36,$AA33,IF($AA33='Control Panel'!$F$37,$AA33,IF($AA33='Control Panel'!$F$38,$AA33,IF($AA33='Control Panel'!$F$39,$AA33,IF($AA33='Control Panel'!$F$40,$AA33,IF($AA33='Control Panel'!$F$41,$AA33,"Error -- Availability entered in an incorrect format"))))))))</f>
        <v>N</v>
      </c>
    </row>
    <row r="34" spans="1:28" s="15" customFormat="1" x14ac:dyDescent="0.25">
      <c r="A34" s="7">
        <v>22</v>
      </c>
      <c r="B34" s="215" t="s">
        <v>903</v>
      </c>
      <c r="C34" s="14" t="s">
        <v>5</v>
      </c>
      <c r="D34" s="231"/>
      <c r="E34" s="268"/>
      <c r="F34" s="215" t="str">
        <f t="shared" si="0"/>
        <v>N/A</v>
      </c>
      <c r="G34" s="6"/>
      <c r="AA34" s="15" t="str">
        <f t="shared" si="1"/>
        <v/>
      </c>
      <c r="AB34" s="15" t="str">
        <f>IF(LEN($AA34)=0,"N",IF(LEN($AA34)&gt;1,"Error -- Availability entered in an incorrect format",IF($AA34='Control Panel'!$F$36,$AA34,IF($AA34='Control Panel'!$F$37,$AA34,IF($AA34='Control Panel'!$F$38,$AA34,IF($AA34='Control Panel'!$F$39,$AA34,IF($AA34='Control Panel'!$F$40,$AA34,IF($AA34='Control Panel'!$F$41,$AA34,"Error -- Availability entered in an incorrect format"))))))))</f>
        <v>N</v>
      </c>
    </row>
    <row r="35" spans="1:28" s="15" customFormat="1" x14ac:dyDescent="0.25">
      <c r="A35" s="7">
        <v>23</v>
      </c>
      <c r="B35" s="215" t="s">
        <v>904</v>
      </c>
      <c r="C35" s="14" t="s">
        <v>7</v>
      </c>
      <c r="D35" s="231"/>
      <c r="E35" s="268"/>
      <c r="F35" s="215" t="str">
        <f t="shared" si="0"/>
        <v>N/A</v>
      </c>
      <c r="G35" s="6"/>
      <c r="AA35" s="15" t="str">
        <f t="shared" si="1"/>
        <v/>
      </c>
      <c r="AB35" s="15" t="str">
        <f>IF(LEN($AA35)=0,"N",IF(LEN($AA35)&gt;1,"Error -- Availability entered in an incorrect format",IF($AA35='Control Panel'!$F$36,$AA35,IF($AA35='Control Panel'!$F$37,$AA35,IF($AA35='Control Panel'!$F$38,$AA35,IF($AA35='Control Panel'!$F$39,$AA35,IF($AA35='Control Panel'!$F$40,$AA35,IF($AA35='Control Panel'!$F$41,$AA35,"Error -- Availability entered in an incorrect format"))))))))</f>
        <v>N</v>
      </c>
    </row>
    <row r="36" spans="1:28" s="15" customFormat="1" ht="30" x14ac:dyDescent="0.25">
      <c r="A36" s="7">
        <v>24</v>
      </c>
      <c r="B36" s="215" t="s">
        <v>905</v>
      </c>
      <c r="C36" s="14" t="s">
        <v>6</v>
      </c>
      <c r="D36" s="231"/>
      <c r="E36" s="268"/>
      <c r="F36" s="215" t="str">
        <f t="shared" si="0"/>
        <v>N/A</v>
      </c>
      <c r="G36" s="6"/>
      <c r="AA36" s="15" t="str">
        <f t="shared" si="1"/>
        <v/>
      </c>
      <c r="AB36" s="15" t="str">
        <f>IF(LEN($AA36)=0,"N",IF(LEN($AA36)&gt;1,"Error -- Availability entered in an incorrect format",IF($AA36='Control Panel'!$F$36,$AA36,IF($AA36='Control Panel'!$F$37,$AA36,IF($AA36='Control Panel'!$F$38,$AA36,IF($AA36='Control Panel'!$F$39,$AA36,IF($AA36='Control Panel'!$F$40,$AA36,IF($AA36='Control Panel'!$F$41,$AA36,"Error -- Availability entered in an incorrect format"))))))))</f>
        <v>N</v>
      </c>
    </row>
    <row r="37" spans="1:28" s="15" customFormat="1" x14ac:dyDescent="0.25">
      <c r="A37" s="7">
        <v>25</v>
      </c>
      <c r="B37" s="215" t="s">
        <v>906</v>
      </c>
      <c r="C37" s="14" t="s">
        <v>5</v>
      </c>
      <c r="D37" s="231"/>
      <c r="E37" s="268"/>
      <c r="F37" s="215" t="str">
        <f t="shared" si="0"/>
        <v>N/A</v>
      </c>
      <c r="G37" s="6"/>
      <c r="AA37" s="15" t="str">
        <f t="shared" si="1"/>
        <v/>
      </c>
      <c r="AB37" s="15" t="str">
        <f>IF(LEN($AA37)=0,"N",IF(LEN($AA37)&gt;1,"Error -- Availability entered in an incorrect format",IF($AA37='Control Panel'!$F$36,$AA37,IF($AA37='Control Panel'!$F$37,$AA37,IF($AA37='Control Panel'!$F$38,$AA37,IF($AA37='Control Panel'!$F$39,$AA37,IF($AA37='Control Panel'!$F$40,$AA37,IF($AA37='Control Panel'!$F$41,$AA37,"Error -- Availability entered in an incorrect format"))))))))</f>
        <v>N</v>
      </c>
    </row>
    <row r="38" spans="1:28" s="15" customFormat="1" x14ac:dyDescent="0.25">
      <c r="A38" s="7">
        <v>26</v>
      </c>
      <c r="B38" s="215" t="s">
        <v>907</v>
      </c>
      <c r="C38" s="14" t="s">
        <v>6</v>
      </c>
      <c r="D38" s="231"/>
      <c r="E38" s="268"/>
      <c r="F38" s="215" t="str">
        <f t="shared" si="0"/>
        <v>N/A</v>
      </c>
      <c r="G38" s="6"/>
      <c r="AA38" s="15" t="str">
        <f t="shared" si="1"/>
        <v/>
      </c>
      <c r="AB38" s="15" t="str">
        <f>IF(LEN($AA38)=0,"N",IF(LEN($AA38)&gt;1,"Error -- Availability entered in an incorrect format",IF($AA38='Control Panel'!$F$36,$AA38,IF($AA38='Control Panel'!$F$37,$AA38,IF($AA38='Control Panel'!$F$38,$AA38,IF($AA38='Control Panel'!$F$39,$AA38,IF($AA38='Control Panel'!$F$40,$AA38,IF($AA38='Control Panel'!$F$41,$AA38,"Error -- Availability entered in an incorrect format"))))))))</f>
        <v>N</v>
      </c>
    </row>
    <row r="39" spans="1:28" s="15" customFormat="1" x14ac:dyDescent="0.25">
      <c r="A39" s="7">
        <v>27</v>
      </c>
      <c r="B39" s="215" t="s">
        <v>908</v>
      </c>
      <c r="C39" s="14" t="s">
        <v>6</v>
      </c>
      <c r="D39" s="231"/>
      <c r="E39" s="268"/>
      <c r="F39" s="215" t="str">
        <f t="shared" si="0"/>
        <v>N/A</v>
      </c>
      <c r="G39" s="6"/>
      <c r="AA39" s="15" t="str">
        <f t="shared" si="1"/>
        <v/>
      </c>
      <c r="AB39" s="15" t="str">
        <f>IF(LEN($AA39)=0,"N",IF(LEN($AA39)&gt;1,"Error -- Availability entered in an incorrect format",IF($AA39='Control Panel'!$F$36,$AA39,IF($AA39='Control Panel'!$F$37,$AA39,IF($AA39='Control Panel'!$F$38,$AA39,IF($AA39='Control Panel'!$F$39,$AA39,IF($AA39='Control Panel'!$F$40,$AA39,IF($AA39='Control Panel'!$F$41,$AA39,"Error -- Availability entered in an incorrect format"))))))))</f>
        <v>N</v>
      </c>
    </row>
    <row r="40" spans="1:28" s="15" customFormat="1" x14ac:dyDescent="0.25">
      <c r="A40" s="7">
        <v>28</v>
      </c>
      <c r="B40" s="215" t="s">
        <v>909</v>
      </c>
      <c r="C40" s="14" t="s">
        <v>6</v>
      </c>
      <c r="D40" s="231"/>
      <c r="E40" s="268"/>
      <c r="F40" s="215" t="str">
        <f t="shared" si="0"/>
        <v>N/A</v>
      </c>
      <c r="G40" s="6"/>
      <c r="AA40" s="15" t="str">
        <f t="shared" si="1"/>
        <v/>
      </c>
      <c r="AB40" s="15" t="str">
        <f>IF(LEN($AA40)=0,"N",IF(LEN($AA40)&gt;1,"Error -- Availability entered in an incorrect format",IF($AA40='Control Panel'!$F$36,$AA40,IF($AA40='Control Panel'!$F$37,$AA40,IF($AA40='Control Panel'!$F$38,$AA40,IF($AA40='Control Panel'!$F$39,$AA40,IF($AA40='Control Panel'!$F$40,$AA40,IF($AA40='Control Panel'!$F$41,$AA40,"Error -- Availability entered in an incorrect format"))))))))</f>
        <v>N</v>
      </c>
    </row>
    <row r="41" spans="1:28" s="15" customFormat="1" x14ac:dyDescent="0.25">
      <c r="A41" s="7">
        <v>29</v>
      </c>
      <c r="B41" s="215" t="s">
        <v>910</v>
      </c>
      <c r="C41" s="14" t="s">
        <v>6</v>
      </c>
      <c r="D41" s="231"/>
      <c r="E41" s="268"/>
      <c r="F41" s="215" t="str">
        <f t="shared" si="0"/>
        <v>N/A</v>
      </c>
      <c r="G41" s="6"/>
      <c r="AA41" s="15" t="str">
        <f t="shared" si="1"/>
        <v/>
      </c>
      <c r="AB41" s="15" t="str">
        <f>IF(LEN($AA41)=0,"N",IF(LEN($AA41)&gt;1,"Error -- Availability entered in an incorrect format",IF($AA41='Control Panel'!$F$36,$AA41,IF($AA41='Control Panel'!$F$37,$AA41,IF($AA41='Control Panel'!$F$38,$AA41,IF($AA41='Control Panel'!$F$39,$AA41,IF($AA41='Control Panel'!$F$40,$AA41,IF($AA41='Control Panel'!$F$41,$AA41,"Error -- Availability entered in an incorrect format"))))))))</f>
        <v>N</v>
      </c>
    </row>
    <row r="42" spans="1:28" s="15" customFormat="1" x14ac:dyDescent="0.25">
      <c r="A42" s="7">
        <v>30</v>
      </c>
      <c r="B42" s="215" t="s">
        <v>911</v>
      </c>
      <c r="C42" s="14" t="s">
        <v>5</v>
      </c>
      <c r="D42" s="231"/>
      <c r="E42" s="268"/>
      <c r="F42" s="215" t="str">
        <f t="shared" si="0"/>
        <v>N/A</v>
      </c>
      <c r="G42" s="6"/>
      <c r="AA42" s="15" t="str">
        <f t="shared" si="1"/>
        <v/>
      </c>
      <c r="AB42" s="15" t="str">
        <f>IF(LEN($AA42)=0,"N",IF(LEN($AA42)&gt;1,"Error -- Availability entered in an incorrect format",IF($AA42='Control Panel'!$F$36,$AA42,IF($AA42='Control Panel'!$F$37,$AA42,IF($AA42='Control Panel'!$F$38,$AA42,IF($AA42='Control Panel'!$F$39,$AA42,IF($AA42='Control Panel'!$F$40,$AA42,IF($AA42='Control Panel'!$F$41,$AA42,"Error -- Availability entered in an incorrect format"))))))))</f>
        <v>N</v>
      </c>
    </row>
    <row r="43" spans="1:28" s="15" customFormat="1" x14ac:dyDescent="0.25">
      <c r="A43" s="7">
        <v>31</v>
      </c>
      <c r="B43" s="215" t="s">
        <v>912</v>
      </c>
      <c r="C43" s="14" t="s">
        <v>6</v>
      </c>
      <c r="D43" s="231"/>
      <c r="E43" s="268"/>
      <c r="F43" s="215" t="str">
        <f t="shared" si="0"/>
        <v>N/A</v>
      </c>
      <c r="G43" s="6"/>
      <c r="AA43" s="15" t="str">
        <f t="shared" si="1"/>
        <v/>
      </c>
      <c r="AB43" s="15" t="str">
        <f>IF(LEN($AA43)=0,"N",IF(LEN($AA43)&gt;1,"Error -- Availability entered in an incorrect format",IF($AA43='Control Panel'!$F$36,$AA43,IF($AA43='Control Panel'!$F$37,$AA43,IF($AA43='Control Panel'!$F$38,$AA43,IF($AA43='Control Panel'!$F$39,$AA43,IF($AA43='Control Panel'!$F$40,$AA43,IF($AA43='Control Panel'!$F$41,$AA43,"Error -- Availability entered in an incorrect format"))))))))</f>
        <v>N</v>
      </c>
    </row>
    <row r="44" spans="1:28" s="15" customFormat="1" x14ac:dyDescent="0.25">
      <c r="A44" s="7">
        <v>32</v>
      </c>
      <c r="B44" s="215" t="s">
        <v>913</v>
      </c>
      <c r="C44" s="14" t="s">
        <v>7</v>
      </c>
      <c r="D44" s="231"/>
      <c r="E44" s="268"/>
      <c r="F44" s="215" t="str">
        <f t="shared" si="0"/>
        <v>N/A</v>
      </c>
      <c r="G44" s="6"/>
      <c r="AA44" s="15" t="str">
        <f t="shared" si="1"/>
        <v/>
      </c>
      <c r="AB44" s="15" t="str">
        <f>IF(LEN($AA44)=0,"N",IF(LEN($AA44)&gt;1,"Error -- Availability entered in an incorrect format",IF($AA44='Control Panel'!$F$36,$AA44,IF($AA44='Control Panel'!$F$37,$AA44,IF($AA44='Control Panel'!$F$38,$AA44,IF($AA44='Control Panel'!$F$39,$AA44,IF($AA44='Control Panel'!$F$40,$AA44,IF($AA44='Control Panel'!$F$41,$AA44,"Error -- Availability entered in an incorrect format"))))))))</f>
        <v>N</v>
      </c>
    </row>
    <row r="45" spans="1:28" s="15" customFormat="1" x14ac:dyDescent="0.25">
      <c r="A45" s="7">
        <v>33</v>
      </c>
      <c r="B45" s="215" t="s">
        <v>914</v>
      </c>
      <c r="C45" s="14" t="s">
        <v>6</v>
      </c>
      <c r="D45" s="231"/>
      <c r="E45" s="268"/>
      <c r="F45" s="215" t="str">
        <f t="shared" si="0"/>
        <v>N/A</v>
      </c>
      <c r="G45" s="6"/>
      <c r="AA45" s="15" t="str">
        <f t="shared" si="1"/>
        <v/>
      </c>
      <c r="AB45" s="15" t="str">
        <f>IF(LEN($AA45)=0,"N",IF(LEN($AA45)&gt;1,"Error -- Availability entered in an incorrect format",IF($AA45='Control Panel'!$F$36,$AA45,IF($AA45='Control Panel'!$F$37,$AA45,IF($AA45='Control Panel'!$F$38,$AA45,IF($AA45='Control Panel'!$F$39,$AA45,IF($AA45='Control Panel'!$F$40,$AA45,IF($AA45='Control Panel'!$F$41,$AA45,"Error -- Availability entered in an incorrect format"))))))))</f>
        <v>N</v>
      </c>
    </row>
    <row r="46" spans="1:28" s="15" customFormat="1" x14ac:dyDescent="0.25">
      <c r="A46" s="7">
        <v>34</v>
      </c>
      <c r="B46" s="215" t="s">
        <v>915</v>
      </c>
      <c r="C46" s="14" t="s">
        <v>5</v>
      </c>
      <c r="D46" s="231"/>
      <c r="E46" s="268"/>
      <c r="F46" s="215" t="str">
        <f t="shared" si="0"/>
        <v>N/A</v>
      </c>
      <c r="G46" s="6"/>
      <c r="AA46" s="15" t="str">
        <f t="shared" si="1"/>
        <v/>
      </c>
      <c r="AB46" s="15" t="str">
        <f>IF(LEN($AA46)=0,"N",IF(LEN($AA46)&gt;1,"Error -- Availability entered in an incorrect format",IF($AA46='Control Panel'!$F$36,$AA46,IF($AA46='Control Panel'!$F$37,$AA46,IF($AA46='Control Panel'!$F$38,$AA46,IF($AA46='Control Panel'!$F$39,$AA46,IF($AA46='Control Panel'!$F$40,$AA46,IF($AA46='Control Panel'!$F$41,$AA46,"Error -- Availability entered in an incorrect format"))))))))</f>
        <v>N</v>
      </c>
    </row>
    <row r="47" spans="1:28" s="15" customFormat="1" x14ac:dyDescent="0.25">
      <c r="A47" s="7">
        <v>35</v>
      </c>
      <c r="B47" s="215" t="s">
        <v>916</v>
      </c>
      <c r="C47" s="14" t="s">
        <v>6</v>
      </c>
      <c r="D47" s="231"/>
      <c r="E47" s="268"/>
      <c r="F47" s="215" t="str">
        <f t="shared" si="0"/>
        <v>N/A</v>
      </c>
      <c r="G47" s="6"/>
      <c r="AA47" s="15" t="str">
        <f t="shared" si="1"/>
        <v/>
      </c>
      <c r="AB47" s="15" t="str">
        <f>IF(LEN($AA47)=0,"N",IF(LEN($AA47)&gt;1,"Error -- Availability entered in an incorrect format",IF($AA47='Control Panel'!$F$36,$AA47,IF($AA47='Control Panel'!$F$37,$AA47,IF($AA47='Control Panel'!$F$38,$AA47,IF($AA47='Control Panel'!$F$39,$AA47,IF($AA47='Control Panel'!$F$40,$AA47,IF($AA47='Control Panel'!$F$41,$AA47,"Error -- Availability entered in an incorrect format"))))))))</f>
        <v>N</v>
      </c>
    </row>
    <row r="48" spans="1:28" s="15" customFormat="1" x14ac:dyDescent="0.25">
      <c r="A48" s="7">
        <v>36</v>
      </c>
      <c r="B48" s="215" t="s">
        <v>917</v>
      </c>
      <c r="C48" s="14" t="s">
        <v>5</v>
      </c>
      <c r="D48" s="231"/>
      <c r="E48" s="268"/>
      <c r="F48" s="215" t="str">
        <f t="shared" si="0"/>
        <v>N/A</v>
      </c>
      <c r="G48" s="6"/>
      <c r="AA48" s="15" t="str">
        <f t="shared" si="1"/>
        <v/>
      </c>
      <c r="AB48" s="15" t="str">
        <f>IF(LEN($AA48)=0,"N",IF(LEN($AA48)&gt;1,"Error -- Availability entered in an incorrect format",IF($AA48='Control Panel'!$F$36,$AA48,IF($AA48='Control Panel'!$F$37,$AA48,IF($AA48='Control Panel'!$F$38,$AA48,IF($AA48='Control Panel'!$F$39,$AA48,IF($AA48='Control Panel'!$F$40,$AA48,IF($AA48='Control Panel'!$F$41,$AA48,"Error -- Availability entered in an incorrect format"))))))))</f>
        <v>N</v>
      </c>
    </row>
    <row r="49" spans="1:28" s="15" customFormat="1" x14ac:dyDescent="0.25">
      <c r="A49" s="7">
        <v>37</v>
      </c>
      <c r="B49" s="215" t="s">
        <v>918</v>
      </c>
      <c r="C49" s="14" t="s">
        <v>6</v>
      </c>
      <c r="D49" s="231"/>
      <c r="E49" s="268"/>
      <c r="F49" s="215" t="str">
        <f t="shared" si="0"/>
        <v>N/A</v>
      </c>
      <c r="G49" s="6"/>
      <c r="AA49" s="15" t="str">
        <f t="shared" si="1"/>
        <v/>
      </c>
      <c r="AB49" s="15" t="str">
        <f>IF(LEN($AA49)=0,"N",IF(LEN($AA49)&gt;1,"Error -- Availability entered in an incorrect format",IF($AA49='Control Panel'!$F$36,$AA49,IF($AA49='Control Panel'!$F$37,$AA49,IF($AA49='Control Panel'!$F$38,$AA49,IF($AA49='Control Panel'!$F$39,$AA49,IF($AA49='Control Panel'!$F$40,$AA49,IF($AA49='Control Panel'!$F$41,$AA49,"Error -- Availability entered in an incorrect format"))))))))</f>
        <v>N</v>
      </c>
    </row>
    <row r="50" spans="1:28" s="15" customFormat="1" x14ac:dyDescent="0.25">
      <c r="A50" s="7">
        <v>38</v>
      </c>
      <c r="B50" s="215" t="s">
        <v>919</v>
      </c>
      <c r="C50" s="14" t="s">
        <v>6</v>
      </c>
      <c r="D50" s="231"/>
      <c r="E50" s="268"/>
      <c r="F50" s="215" t="str">
        <f t="shared" si="0"/>
        <v>N/A</v>
      </c>
      <c r="G50" s="6"/>
      <c r="AA50" s="15" t="str">
        <f t="shared" si="1"/>
        <v/>
      </c>
      <c r="AB50" s="15" t="str">
        <f>IF(LEN($AA50)=0,"N",IF(LEN($AA50)&gt;1,"Error -- Availability entered in an incorrect format",IF($AA50='Control Panel'!$F$36,$AA50,IF($AA50='Control Panel'!$F$37,$AA50,IF($AA50='Control Panel'!$F$38,$AA50,IF($AA50='Control Panel'!$F$39,$AA50,IF($AA50='Control Panel'!$F$40,$AA50,IF($AA50='Control Panel'!$F$41,$AA50,"Error -- Availability entered in an incorrect format"))))))))</f>
        <v>N</v>
      </c>
    </row>
    <row r="51" spans="1:28" s="15" customFormat="1" x14ac:dyDescent="0.25">
      <c r="A51" s="7">
        <v>39</v>
      </c>
      <c r="B51" s="215" t="s">
        <v>920</v>
      </c>
      <c r="C51" s="14"/>
      <c r="D51" s="231"/>
      <c r="E51" s="268"/>
      <c r="F51" s="215" t="str">
        <f t="shared" si="0"/>
        <v>N/A</v>
      </c>
      <c r="G51" s="6"/>
      <c r="AA51" s="15" t="str">
        <f t="shared" si="1"/>
        <v/>
      </c>
      <c r="AB51" s="15" t="str">
        <f>IF(LEN($AA51)=0,"N",IF(LEN($AA51)&gt;1,"Error -- Availability entered in an incorrect format",IF($AA51='Control Panel'!$F$36,$AA51,IF($AA51='Control Panel'!$F$37,$AA51,IF($AA51='Control Panel'!$F$38,$AA51,IF($AA51='Control Panel'!$F$39,$AA51,IF($AA51='Control Panel'!$F$40,$AA51,IF($AA51='Control Panel'!$F$41,$AA51,"Error -- Availability entered in an incorrect format"))))))))</f>
        <v>N</v>
      </c>
    </row>
    <row r="52" spans="1:28" s="15" customFormat="1" x14ac:dyDescent="0.25">
      <c r="A52" s="7">
        <v>40</v>
      </c>
      <c r="B52" s="298" t="s">
        <v>921</v>
      </c>
      <c r="C52" s="14" t="s">
        <v>7</v>
      </c>
      <c r="D52" s="231"/>
      <c r="E52" s="268"/>
      <c r="F52" s="215" t="str">
        <f t="shared" si="0"/>
        <v>N/A</v>
      </c>
      <c r="G52" s="6"/>
      <c r="AA52" s="15" t="str">
        <f t="shared" si="1"/>
        <v/>
      </c>
      <c r="AB52" s="15" t="str">
        <f>IF(LEN($AA52)=0,"N",IF(LEN($AA52)&gt;1,"Error -- Availability entered in an incorrect format",IF($AA52='Control Panel'!$F$36,$AA52,IF($AA52='Control Panel'!$F$37,$AA52,IF($AA52='Control Panel'!$F$38,$AA52,IF($AA52='Control Panel'!$F$39,$AA52,IF($AA52='Control Panel'!$F$40,$AA52,IF($AA52='Control Panel'!$F$41,$AA52,"Error -- Availability entered in an incorrect format"))))))))</f>
        <v>N</v>
      </c>
    </row>
    <row r="53" spans="1:28" s="15" customFormat="1" x14ac:dyDescent="0.25">
      <c r="A53" s="7">
        <v>41</v>
      </c>
      <c r="B53" s="298" t="s">
        <v>922</v>
      </c>
      <c r="C53" s="14" t="s">
        <v>7</v>
      </c>
      <c r="D53" s="231"/>
      <c r="E53" s="268"/>
      <c r="F53" s="215" t="str">
        <f t="shared" si="0"/>
        <v>N/A</v>
      </c>
      <c r="G53" s="6"/>
      <c r="AA53" s="15" t="str">
        <f t="shared" si="1"/>
        <v/>
      </c>
      <c r="AB53" s="15" t="str">
        <f>IF(LEN($AA53)=0,"N",IF(LEN($AA53)&gt;1,"Error -- Availability entered in an incorrect format",IF($AA53='Control Panel'!$F$36,$AA53,IF($AA53='Control Panel'!$F$37,$AA53,IF($AA53='Control Panel'!$F$38,$AA53,IF($AA53='Control Panel'!$F$39,$AA53,IF($AA53='Control Panel'!$F$40,$AA53,IF($AA53='Control Panel'!$F$41,$AA53,"Error -- Availability entered in an incorrect format"))))))))</f>
        <v>N</v>
      </c>
    </row>
    <row r="54" spans="1:28" s="15" customFormat="1" x14ac:dyDescent="0.25">
      <c r="A54" s="7">
        <v>42</v>
      </c>
      <c r="B54" s="298" t="s">
        <v>923</v>
      </c>
      <c r="C54" s="14" t="s">
        <v>7</v>
      </c>
      <c r="D54" s="231"/>
      <c r="E54" s="268"/>
      <c r="F54" s="215" t="str">
        <f t="shared" si="0"/>
        <v>N/A</v>
      </c>
      <c r="G54" s="6"/>
      <c r="AA54" s="15" t="str">
        <f t="shared" si="1"/>
        <v/>
      </c>
      <c r="AB54" s="15" t="str">
        <f>IF(LEN($AA54)=0,"N",IF(LEN($AA54)&gt;1,"Error -- Availability entered in an incorrect format",IF($AA54='Control Panel'!$F$36,$AA54,IF($AA54='Control Panel'!$F$37,$AA54,IF($AA54='Control Panel'!$F$38,$AA54,IF($AA54='Control Panel'!$F$39,$AA54,IF($AA54='Control Panel'!$F$40,$AA54,IF($AA54='Control Panel'!$F$41,$AA54,"Error -- Availability entered in an incorrect format"))))))))</f>
        <v>N</v>
      </c>
    </row>
    <row r="55" spans="1:28" s="15" customFormat="1" x14ac:dyDescent="0.25">
      <c r="A55" s="7">
        <v>43</v>
      </c>
      <c r="B55" s="298" t="s">
        <v>924</v>
      </c>
      <c r="C55" s="14" t="s">
        <v>7</v>
      </c>
      <c r="D55" s="231"/>
      <c r="E55" s="268"/>
      <c r="F55" s="215" t="str">
        <f t="shared" si="0"/>
        <v>N/A</v>
      </c>
      <c r="G55" s="6"/>
      <c r="AA55" s="15" t="str">
        <f t="shared" si="1"/>
        <v/>
      </c>
      <c r="AB55" s="15" t="str">
        <f>IF(LEN($AA55)=0,"N",IF(LEN($AA55)&gt;1,"Error -- Availability entered in an incorrect format",IF($AA55='Control Panel'!$F$36,$AA55,IF($AA55='Control Panel'!$F$37,$AA55,IF($AA55='Control Panel'!$F$38,$AA55,IF($AA55='Control Panel'!$F$39,$AA55,IF($AA55='Control Panel'!$F$40,$AA55,IF($AA55='Control Panel'!$F$41,$AA55,"Error -- Availability entered in an incorrect format"))))))))</f>
        <v>N</v>
      </c>
    </row>
    <row r="56" spans="1:28" s="15" customFormat="1" x14ac:dyDescent="0.25">
      <c r="A56" s="7">
        <v>44</v>
      </c>
      <c r="B56" s="298" t="s">
        <v>925</v>
      </c>
      <c r="C56" s="14" t="s">
        <v>7</v>
      </c>
      <c r="D56" s="231"/>
      <c r="E56" s="268"/>
      <c r="F56" s="215" t="str">
        <f t="shared" si="0"/>
        <v>N/A</v>
      </c>
      <c r="G56" s="6"/>
      <c r="AA56" s="15" t="str">
        <f t="shared" si="1"/>
        <v/>
      </c>
      <c r="AB56" s="15" t="str">
        <f>IF(LEN($AA56)=0,"N",IF(LEN($AA56)&gt;1,"Error -- Availability entered in an incorrect format",IF($AA56='Control Panel'!$F$36,$AA56,IF($AA56='Control Panel'!$F$37,$AA56,IF($AA56='Control Panel'!$F$38,$AA56,IF($AA56='Control Panel'!$F$39,$AA56,IF($AA56='Control Panel'!$F$40,$AA56,IF($AA56='Control Panel'!$F$41,$AA56,"Error -- Availability entered in an incorrect format"))))))))</f>
        <v>N</v>
      </c>
    </row>
    <row r="57" spans="1:28" s="15" customFormat="1" x14ac:dyDescent="0.25">
      <c r="A57" s="7">
        <v>45</v>
      </c>
      <c r="B57" s="298" t="s">
        <v>926</v>
      </c>
      <c r="C57" s="14" t="s">
        <v>7</v>
      </c>
      <c r="D57" s="231"/>
      <c r="E57" s="268"/>
      <c r="F57" s="215" t="str">
        <f t="shared" si="0"/>
        <v>N/A</v>
      </c>
      <c r="G57" s="6"/>
      <c r="AA57" s="15" t="str">
        <f t="shared" si="1"/>
        <v/>
      </c>
      <c r="AB57" s="15" t="str">
        <f>IF(LEN($AA57)=0,"N",IF(LEN($AA57)&gt;1,"Error -- Availability entered in an incorrect format",IF($AA57='Control Panel'!$F$36,$AA57,IF($AA57='Control Panel'!$F$37,$AA57,IF($AA57='Control Panel'!$F$38,$AA57,IF($AA57='Control Panel'!$F$39,$AA57,IF($AA57='Control Panel'!$F$40,$AA57,IF($AA57='Control Panel'!$F$41,$AA57,"Error -- Availability entered in an incorrect format"))))))))</f>
        <v>N</v>
      </c>
    </row>
    <row r="58" spans="1:28" s="15" customFormat="1" x14ac:dyDescent="0.25">
      <c r="A58" s="7">
        <v>46</v>
      </c>
      <c r="B58" s="298" t="s">
        <v>927</v>
      </c>
      <c r="C58" s="14" t="s">
        <v>7</v>
      </c>
      <c r="D58" s="231"/>
      <c r="E58" s="268"/>
      <c r="F58" s="215" t="str">
        <f t="shared" si="0"/>
        <v>N/A</v>
      </c>
      <c r="G58" s="6"/>
      <c r="AA58" s="15" t="str">
        <f t="shared" si="1"/>
        <v/>
      </c>
      <c r="AB58" s="15" t="str">
        <f>IF(LEN($AA58)=0,"N",IF(LEN($AA58)&gt;1,"Error -- Availability entered in an incorrect format",IF($AA58='Control Panel'!$F$36,$AA58,IF($AA58='Control Panel'!$F$37,$AA58,IF($AA58='Control Panel'!$F$38,$AA58,IF($AA58='Control Panel'!$F$39,$AA58,IF($AA58='Control Panel'!$F$40,$AA58,IF($AA58='Control Panel'!$F$41,$AA58,"Error -- Availability entered in an incorrect format"))))))))</f>
        <v>N</v>
      </c>
    </row>
    <row r="59" spans="1:28" s="15" customFormat="1" ht="30" x14ac:dyDescent="0.25">
      <c r="A59" s="7">
        <v>47</v>
      </c>
      <c r="B59" s="10" t="s">
        <v>928</v>
      </c>
      <c r="C59" s="14" t="s">
        <v>6</v>
      </c>
      <c r="D59" s="231"/>
      <c r="E59" s="268"/>
      <c r="F59" s="215" t="str">
        <f t="shared" si="0"/>
        <v>N/A</v>
      </c>
      <c r="G59" s="6"/>
      <c r="AA59" s="15" t="str">
        <f t="shared" si="1"/>
        <v/>
      </c>
      <c r="AB59" s="15" t="str">
        <f>IF(LEN($AA59)=0,"N",IF(LEN($AA59)&gt;1,"Error -- Availability entered in an incorrect format",IF($AA59='Control Panel'!$F$36,$AA59,IF($AA59='Control Panel'!$F$37,$AA59,IF($AA59='Control Panel'!$F$38,$AA59,IF($AA59='Control Panel'!$F$39,$AA59,IF($AA59='Control Panel'!$F$40,$AA59,IF($AA59='Control Panel'!$F$41,$AA59,"Error -- Availability entered in an incorrect format"))))))))</f>
        <v>N</v>
      </c>
    </row>
    <row r="60" spans="1:28" s="15" customFormat="1" ht="30" x14ac:dyDescent="0.25">
      <c r="A60" s="7">
        <v>48</v>
      </c>
      <c r="B60" s="297" t="s">
        <v>929</v>
      </c>
      <c r="C60" s="14" t="s">
        <v>6</v>
      </c>
      <c r="D60" s="231"/>
      <c r="E60" s="268"/>
      <c r="F60" s="215" t="str">
        <f t="shared" si="0"/>
        <v>N/A</v>
      </c>
      <c r="G60" s="6"/>
      <c r="AA60" s="15" t="str">
        <f t="shared" si="1"/>
        <v/>
      </c>
      <c r="AB60" s="15" t="str">
        <f>IF(LEN($AA60)=0,"N",IF(LEN($AA60)&gt;1,"Error -- Availability entered in an incorrect format",IF($AA60='Control Panel'!$F$36,$AA60,IF($AA60='Control Panel'!$F$37,$AA60,IF($AA60='Control Panel'!$F$38,$AA60,IF($AA60='Control Panel'!$F$39,$AA60,IF($AA60='Control Panel'!$F$40,$AA60,IF($AA60='Control Panel'!$F$41,$AA60,"Error -- Availability entered in an incorrect format"))))))))</f>
        <v>N</v>
      </c>
    </row>
    <row r="61" spans="1:28" s="15" customFormat="1" ht="30" x14ac:dyDescent="0.25">
      <c r="A61" s="7">
        <v>49</v>
      </c>
      <c r="B61" s="297" t="s">
        <v>930</v>
      </c>
      <c r="C61" s="14" t="s">
        <v>5</v>
      </c>
      <c r="D61" s="231"/>
      <c r="E61" s="268"/>
      <c r="F61" s="215" t="str">
        <f t="shared" si="0"/>
        <v>N/A</v>
      </c>
      <c r="G61" s="6"/>
      <c r="AA61" s="15" t="str">
        <f t="shared" si="1"/>
        <v/>
      </c>
      <c r="AB61" s="15" t="str">
        <f>IF(LEN($AA61)=0,"N",IF(LEN($AA61)&gt;1,"Error -- Availability entered in an incorrect format",IF($AA61='Control Panel'!$F$36,$AA61,IF($AA61='Control Panel'!$F$37,$AA61,IF($AA61='Control Panel'!$F$38,$AA61,IF($AA61='Control Panel'!$F$39,$AA61,IF($AA61='Control Panel'!$F$40,$AA61,IF($AA61='Control Panel'!$F$41,$AA61,"Error -- Availability entered in an incorrect format"))))))))</f>
        <v>N</v>
      </c>
    </row>
    <row r="62" spans="1:28" s="15" customFormat="1" x14ac:dyDescent="0.25">
      <c r="A62" s="7">
        <v>50</v>
      </c>
      <c r="B62" s="297" t="s">
        <v>931</v>
      </c>
      <c r="C62" s="14" t="s">
        <v>6</v>
      </c>
      <c r="D62" s="231"/>
      <c r="E62" s="268"/>
      <c r="F62" s="215" t="str">
        <f t="shared" si="0"/>
        <v>N/A</v>
      </c>
      <c r="G62" s="6"/>
      <c r="AA62" s="15" t="str">
        <f t="shared" si="1"/>
        <v/>
      </c>
      <c r="AB62" s="15" t="str">
        <f>IF(LEN($AA62)=0,"N",IF(LEN($AA62)&gt;1,"Error -- Availability entered in an incorrect format",IF($AA62='Control Panel'!$F$36,$AA62,IF($AA62='Control Panel'!$F$37,$AA62,IF($AA62='Control Panel'!$F$38,$AA62,IF($AA62='Control Panel'!$F$39,$AA62,IF($AA62='Control Panel'!$F$40,$AA62,IF($AA62='Control Panel'!$F$41,$AA62,"Error -- Availability entered in an incorrect format"))))))))</f>
        <v>N</v>
      </c>
    </row>
    <row r="63" spans="1:28" s="15" customFormat="1" x14ac:dyDescent="0.25">
      <c r="A63" s="7">
        <v>51</v>
      </c>
      <c r="B63" s="297" t="s">
        <v>932</v>
      </c>
      <c r="C63" s="14" t="s">
        <v>6</v>
      </c>
      <c r="D63" s="231"/>
      <c r="E63" s="268"/>
      <c r="F63" s="215" t="str">
        <f t="shared" si="0"/>
        <v>N/A</v>
      </c>
      <c r="G63" s="6"/>
      <c r="AA63" s="15" t="str">
        <f t="shared" si="1"/>
        <v/>
      </c>
      <c r="AB63" s="15" t="str">
        <f>IF(LEN($AA63)=0,"N",IF(LEN($AA63)&gt;1,"Error -- Availability entered in an incorrect format",IF($AA63='Control Panel'!$F$36,$AA63,IF($AA63='Control Panel'!$F$37,$AA63,IF($AA63='Control Panel'!$F$38,$AA63,IF($AA63='Control Panel'!$F$39,$AA63,IF($AA63='Control Panel'!$F$40,$AA63,IF($AA63='Control Panel'!$F$41,$AA63,"Error -- Availability entered in an incorrect format"))))))))</f>
        <v>N</v>
      </c>
    </row>
    <row r="64" spans="1:28" s="15" customFormat="1" x14ac:dyDescent="0.25">
      <c r="A64" s="7">
        <v>52</v>
      </c>
      <c r="B64" s="266" t="s">
        <v>933</v>
      </c>
      <c r="C64" s="14"/>
      <c r="D64" s="231"/>
      <c r="E64" s="268"/>
      <c r="F64" s="215" t="str">
        <f t="shared" si="0"/>
        <v>N/A</v>
      </c>
      <c r="G64" s="6"/>
      <c r="AA64" s="15" t="str">
        <f t="shared" si="1"/>
        <v/>
      </c>
      <c r="AB64" s="15" t="str">
        <f>IF(LEN($AA64)=0,"N",IF(LEN($AA64)&gt;1,"Error -- Availability entered in an incorrect format",IF($AA64='Control Panel'!$F$36,$AA64,IF($AA64='Control Panel'!$F$37,$AA64,IF($AA64='Control Panel'!$F$38,$AA64,IF($AA64='Control Panel'!$F$39,$AA64,IF($AA64='Control Panel'!$F$40,$AA64,IF($AA64='Control Panel'!$F$41,$AA64,"Error -- Availability entered in an incorrect format"))))))))</f>
        <v>N</v>
      </c>
    </row>
    <row r="65" spans="1:28" s="15" customFormat="1" x14ac:dyDescent="0.25">
      <c r="A65" s="7">
        <v>53</v>
      </c>
      <c r="B65" s="10" t="s">
        <v>934</v>
      </c>
      <c r="C65" s="14" t="s">
        <v>5</v>
      </c>
      <c r="D65" s="231"/>
      <c r="E65" s="268"/>
      <c r="F65" s="215" t="str">
        <f t="shared" si="0"/>
        <v>N/A</v>
      </c>
      <c r="G65" s="6"/>
      <c r="AA65" s="15" t="str">
        <f t="shared" si="1"/>
        <v/>
      </c>
      <c r="AB65" s="15" t="str">
        <f>IF(LEN($AA65)=0,"N",IF(LEN($AA65)&gt;1,"Error -- Availability entered in an incorrect format",IF($AA65='Control Panel'!$F$36,$AA65,IF($AA65='Control Panel'!$F$37,$AA65,IF($AA65='Control Panel'!$F$38,$AA65,IF($AA65='Control Panel'!$F$39,$AA65,IF($AA65='Control Panel'!$F$40,$AA65,IF($AA65='Control Panel'!$F$41,$AA65,"Error -- Availability entered in an incorrect format"))))))))</f>
        <v>N</v>
      </c>
    </row>
    <row r="66" spans="1:28" s="15" customFormat="1" x14ac:dyDescent="0.25">
      <c r="A66" s="7">
        <v>54</v>
      </c>
      <c r="B66" s="299" t="s">
        <v>935</v>
      </c>
      <c r="C66" s="14" t="s">
        <v>7</v>
      </c>
      <c r="D66" s="231"/>
      <c r="E66" s="268"/>
      <c r="F66" s="215" t="str">
        <f t="shared" si="0"/>
        <v>N/A</v>
      </c>
      <c r="G66" s="6"/>
      <c r="AA66" s="15" t="str">
        <f t="shared" si="1"/>
        <v/>
      </c>
      <c r="AB66" s="15" t="str">
        <f>IF(LEN($AA66)=0,"N",IF(LEN($AA66)&gt;1,"Error -- Availability entered in an incorrect format",IF($AA66='Control Panel'!$F$36,$AA66,IF($AA66='Control Panel'!$F$37,$AA66,IF($AA66='Control Panel'!$F$38,$AA66,IF($AA66='Control Panel'!$F$39,$AA66,IF($AA66='Control Panel'!$F$40,$AA66,IF($AA66='Control Panel'!$F$41,$AA66,"Error -- Availability entered in an incorrect format"))))))))</f>
        <v>N</v>
      </c>
    </row>
    <row r="67" spans="1:28" s="15" customFormat="1" x14ac:dyDescent="0.25">
      <c r="A67" s="7">
        <v>55</v>
      </c>
      <c r="B67" s="299" t="s">
        <v>936</v>
      </c>
      <c r="C67" s="14" t="s">
        <v>6</v>
      </c>
      <c r="D67" s="231"/>
      <c r="E67" s="268"/>
      <c r="F67" s="215" t="str">
        <f t="shared" si="0"/>
        <v>N/A</v>
      </c>
      <c r="G67" s="6"/>
      <c r="AA67" s="15" t="str">
        <f t="shared" si="1"/>
        <v/>
      </c>
      <c r="AB67" s="15" t="str">
        <f>IF(LEN($AA67)=0,"N",IF(LEN($AA67)&gt;1,"Error -- Availability entered in an incorrect format",IF($AA67='Control Panel'!$F$36,$AA67,IF($AA67='Control Panel'!$F$37,$AA67,IF($AA67='Control Panel'!$F$38,$AA67,IF($AA67='Control Panel'!$F$39,$AA67,IF($AA67='Control Panel'!$F$40,$AA67,IF($AA67='Control Panel'!$F$41,$AA67,"Error -- Availability entered in an incorrect format"))))))))</f>
        <v>N</v>
      </c>
    </row>
    <row r="68" spans="1:28" s="15" customFormat="1" x14ac:dyDescent="0.25">
      <c r="A68" s="7">
        <v>56</v>
      </c>
      <c r="B68" s="299" t="s">
        <v>937</v>
      </c>
      <c r="C68" s="14" t="s">
        <v>5</v>
      </c>
      <c r="D68" s="231"/>
      <c r="E68" s="268"/>
      <c r="F68" s="215" t="str">
        <f t="shared" si="0"/>
        <v>N/A</v>
      </c>
      <c r="G68" s="6"/>
      <c r="AA68" s="15" t="str">
        <f t="shared" si="1"/>
        <v/>
      </c>
      <c r="AB68" s="15" t="str">
        <f>IF(LEN($AA68)=0,"N",IF(LEN($AA68)&gt;1,"Error -- Availability entered in an incorrect format",IF($AA68='Control Panel'!$F$36,$AA68,IF($AA68='Control Panel'!$F$37,$AA68,IF($AA68='Control Panel'!$F$38,$AA68,IF($AA68='Control Panel'!$F$39,$AA68,IF($AA68='Control Panel'!$F$40,$AA68,IF($AA68='Control Panel'!$F$41,$AA68,"Error -- Availability entered in an incorrect format"))))))))</f>
        <v>N</v>
      </c>
    </row>
    <row r="69" spans="1:28" s="15" customFormat="1" x14ac:dyDescent="0.25">
      <c r="A69" s="7">
        <v>57</v>
      </c>
      <c r="B69" s="299" t="s">
        <v>938</v>
      </c>
      <c r="C69" s="14" t="s">
        <v>7</v>
      </c>
      <c r="D69" s="231"/>
      <c r="E69" s="268"/>
      <c r="F69" s="215" t="str">
        <f t="shared" si="0"/>
        <v>N/A</v>
      </c>
      <c r="G69" s="6"/>
      <c r="AA69" s="15" t="str">
        <f t="shared" si="1"/>
        <v/>
      </c>
      <c r="AB69" s="15" t="str">
        <f>IF(LEN($AA69)=0,"N",IF(LEN($AA69)&gt;1,"Error -- Availability entered in an incorrect format",IF($AA69='Control Panel'!$F$36,$AA69,IF($AA69='Control Panel'!$F$37,$AA69,IF($AA69='Control Panel'!$F$38,$AA69,IF($AA69='Control Panel'!$F$39,$AA69,IF($AA69='Control Panel'!$F$40,$AA69,IF($AA69='Control Panel'!$F$41,$AA69,"Error -- Availability entered in an incorrect format"))))))))</f>
        <v>N</v>
      </c>
    </row>
    <row r="70" spans="1:28" s="15" customFormat="1" x14ac:dyDescent="0.25">
      <c r="A70" s="7">
        <v>58</v>
      </c>
      <c r="B70" s="299" t="s">
        <v>939</v>
      </c>
      <c r="C70" s="14" t="s">
        <v>6</v>
      </c>
      <c r="D70" s="231"/>
      <c r="E70" s="268"/>
      <c r="F70" s="215" t="str">
        <f t="shared" si="0"/>
        <v>N/A</v>
      </c>
      <c r="G70" s="6"/>
      <c r="AA70" s="15" t="str">
        <f t="shared" si="1"/>
        <v/>
      </c>
      <c r="AB70" s="15" t="str">
        <f>IF(LEN($AA70)=0,"N",IF(LEN($AA70)&gt;1,"Error -- Availability entered in an incorrect format",IF($AA70='Control Panel'!$F$36,$AA70,IF($AA70='Control Panel'!$F$37,$AA70,IF($AA70='Control Panel'!$F$38,$AA70,IF($AA70='Control Panel'!$F$39,$AA70,IF($AA70='Control Panel'!$F$40,$AA70,IF($AA70='Control Panel'!$F$41,$AA70,"Error -- Availability entered in an incorrect format"))))))))</f>
        <v>N</v>
      </c>
    </row>
    <row r="71" spans="1:28" s="15" customFormat="1" x14ac:dyDescent="0.25">
      <c r="A71" s="7">
        <v>59</v>
      </c>
      <c r="B71" s="299" t="s">
        <v>940</v>
      </c>
      <c r="C71" s="14" t="s">
        <v>6</v>
      </c>
      <c r="D71" s="231"/>
      <c r="E71" s="268"/>
      <c r="F71" s="215" t="str">
        <f t="shared" si="0"/>
        <v>N/A</v>
      </c>
      <c r="G71" s="6"/>
      <c r="AA71" s="15" t="str">
        <f t="shared" si="1"/>
        <v/>
      </c>
      <c r="AB71" s="15" t="str">
        <f>IF(LEN($AA71)=0,"N",IF(LEN($AA71)&gt;1,"Error -- Availability entered in an incorrect format",IF($AA71='Control Panel'!$F$36,$AA71,IF($AA71='Control Panel'!$F$37,$AA71,IF($AA71='Control Panel'!$F$38,$AA71,IF($AA71='Control Panel'!$F$39,$AA71,IF($AA71='Control Panel'!$F$40,$AA71,IF($AA71='Control Panel'!$F$41,$AA71,"Error -- Availability entered in an incorrect format"))))))))</f>
        <v>N</v>
      </c>
    </row>
    <row r="72" spans="1:28" s="15" customFormat="1" ht="45" x14ac:dyDescent="0.25">
      <c r="A72" s="7">
        <v>60</v>
      </c>
      <c r="B72" s="297" t="s">
        <v>941</v>
      </c>
      <c r="C72" s="14" t="s">
        <v>6</v>
      </c>
      <c r="D72" s="231"/>
      <c r="E72" s="268"/>
      <c r="F72" s="215" t="str">
        <f t="shared" si="0"/>
        <v>N/A</v>
      </c>
      <c r="G72" s="6"/>
      <c r="AA72" s="15" t="str">
        <f t="shared" si="1"/>
        <v/>
      </c>
      <c r="AB72" s="15" t="str">
        <f>IF(LEN($AA72)=0,"N",IF(LEN($AA72)&gt;1,"Error -- Availability entered in an incorrect format",IF($AA72='Control Panel'!$F$36,$AA72,IF($AA72='Control Panel'!$F$37,$AA72,IF($AA72='Control Panel'!$F$38,$AA72,IF($AA72='Control Panel'!$F$39,$AA72,IF($AA72='Control Panel'!$F$40,$AA72,IF($AA72='Control Panel'!$F$41,$AA72,"Error -- Availability entered in an incorrect format"))))))))</f>
        <v>N</v>
      </c>
    </row>
    <row r="73" spans="1:28" s="15" customFormat="1" x14ac:dyDescent="0.25">
      <c r="A73" s="7">
        <v>61</v>
      </c>
      <c r="B73" s="300" t="s">
        <v>942</v>
      </c>
      <c r="C73" s="14"/>
      <c r="D73" s="231"/>
      <c r="E73" s="268"/>
      <c r="F73" s="215" t="str">
        <f t="shared" si="0"/>
        <v>N/A</v>
      </c>
      <c r="G73" s="6"/>
      <c r="AA73" s="15" t="str">
        <f t="shared" si="1"/>
        <v/>
      </c>
      <c r="AB73" s="15" t="str">
        <f>IF(LEN($AA73)=0,"N",IF(LEN($AA73)&gt;1,"Error -- Availability entered in an incorrect format",IF($AA73='Control Panel'!$F$36,$AA73,IF($AA73='Control Panel'!$F$37,$AA73,IF($AA73='Control Panel'!$F$38,$AA73,IF($AA73='Control Panel'!$F$39,$AA73,IF($AA73='Control Panel'!$F$40,$AA73,IF($AA73='Control Panel'!$F$41,$AA73,"Error -- Availability entered in an incorrect format"))))))))</f>
        <v>N</v>
      </c>
    </row>
    <row r="74" spans="1:28" s="15" customFormat="1" x14ac:dyDescent="0.25">
      <c r="A74" s="7">
        <v>62</v>
      </c>
      <c r="B74" s="299" t="s">
        <v>943</v>
      </c>
      <c r="C74" s="14"/>
      <c r="D74" s="231"/>
      <c r="E74" s="268"/>
      <c r="F74" s="215" t="str">
        <f t="shared" si="0"/>
        <v>N/A</v>
      </c>
      <c r="G74" s="6"/>
      <c r="AA74" s="15" t="str">
        <f t="shared" si="1"/>
        <v/>
      </c>
      <c r="AB74" s="15" t="str">
        <f>IF(LEN($AA74)=0,"N",IF(LEN($AA74)&gt;1,"Error -- Availability entered in an incorrect format",IF($AA74='Control Panel'!$F$36,$AA74,IF($AA74='Control Panel'!$F$37,$AA74,IF($AA74='Control Panel'!$F$38,$AA74,IF($AA74='Control Panel'!$F$39,$AA74,IF($AA74='Control Panel'!$F$40,$AA74,IF($AA74='Control Panel'!$F$41,$AA74,"Error -- Availability entered in an incorrect format"))))))))</f>
        <v>N</v>
      </c>
    </row>
    <row r="75" spans="1:28" s="15" customFormat="1" x14ac:dyDescent="0.25">
      <c r="A75" s="7">
        <v>63</v>
      </c>
      <c r="B75" s="301" t="s">
        <v>944</v>
      </c>
      <c r="C75" s="14" t="s">
        <v>5</v>
      </c>
      <c r="D75" s="231"/>
      <c r="E75" s="268"/>
      <c r="F75" s="215" t="str">
        <f t="shared" si="0"/>
        <v>N/A</v>
      </c>
      <c r="G75" s="6"/>
      <c r="AA75" s="15" t="str">
        <f t="shared" si="1"/>
        <v/>
      </c>
      <c r="AB75" s="15" t="str">
        <f>IF(LEN($AA75)=0,"N",IF(LEN($AA75)&gt;1,"Error -- Availability entered in an incorrect format",IF($AA75='Control Panel'!$F$36,$AA75,IF($AA75='Control Panel'!$F$37,$AA75,IF($AA75='Control Panel'!$F$38,$AA75,IF($AA75='Control Panel'!$F$39,$AA75,IF($AA75='Control Panel'!$F$40,$AA75,IF($AA75='Control Panel'!$F$41,$AA75,"Error -- Availability entered in an incorrect format"))))))))</f>
        <v>N</v>
      </c>
    </row>
    <row r="76" spans="1:28" s="15" customFormat="1" ht="30" x14ac:dyDescent="0.25">
      <c r="A76" s="7">
        <v>64</v>
      </c>
      <c r="B76" s="301" t="s">
        <v>945</v>
      </c>
      <c r="C76" s="14" t="s">
        <v>5</v>
      </c>
      <c r="D76" s="231"/>
      <c r="E76" s="268"/>
      <c r="F76" s="215" t="str">
        <f t="shared" si="0"/>
        <v>N/A</v>
      </c>
      <c r="G76" s="6"/>
      <c r="AA76" s="15" t="str">
        <f t="shared" si="1"/>
        <v/>
      </c>
      <c r="AB76" s="15" t="str">
        <f>IF(LEN($AA76)=0,"N",IF(LEN($AA76)&gt;1,"Error -- Availability entered in an incorrect format",IF($AA76='Control Panel'!$F$36,$AA76,IF($AA76='Control Panel'!$F$37,$AA76,IF($AA76='Control Panel'!$F$38,$AA76,IF($AA76='Control Panel'!$F$39,$AA76,IF($AA76='Control Panel'!$F$40,$AA76,IF($AA76='Control Panel'!$F$41,$AA76,"Error -- Availability entered in an incorrect format"))))))))</f>
        <v>N</v>
      </c>
    </row>
    <row r="77" spans="1:28" s="15" customFormat="1" x14ac:dyDescent="0.25">
      <c r="A77" s="7">
        <v>65</v>
      </c>
      <c r="B77" s="301" t="s">
        <v>946</v>
      </c>
      <c r="C77" s="14" t="s">
        <v>6</v>
      </c>
      <c r="D77" s="231"/>
      <c r="E77" s="268"/>
      <c r="F77" s="215" t="str">
        <f t="shared" si="0"/>
        <v>N/A</v>
      </c>
      <c r="G77" s="6"/>
      <c r="AA77" s="15" t="str">
        <f t="shared" si="1"/>
        <v/>
      </c>
      <c r="AB77" s="15" t="str">
        <f>IF(LEN($AA77)=0,"N",IF(LEN($AA77)&gt;1,"Error -- Availability entered in an incorrect format",IF($AA77='Control Panel'!$F$36,$AA77,IF($AA77='Control Panel'!$F$37,$AA77,IF($AA77='Control Panel'!$F$38,$AA77,IF($AA77='Control Panel'!$F$39,$AA77,IF($AA77='Control Panel'!$F$40,$AA77,IF($AA77='Control Panel'!$F$41,$AA77,"Error -- Availability entered in an incorrect format"))))))))</f>
        <v>N</v>
      </c>
    </row>
    <row r="78" spans="1:28" s="15" customFormat="1" x14ac:dyDescent="0.25">
      <c r="A78" s="7">
        <v>66</v>
      </c>
      <c r="B78" s="301" t="s">
        <v>947</v>
      </c>
      <c r="C78" s="14" t="s">
        <v>5</v>
      </c>
      <c r="D78" s="231"/>
      <c r="E78" s="268"/>
      <c r="F78" s="215" t="str">
        <f t="shared" ref="F78:F83" si="2">IF($D$10=$A$9,"N/A",$D$10)</f>
        <v>N/A</v>
      </c>
      <c r="G78" s="6"/>
      <c r="AA78" s="15" t="str">
        <f t="shared" ref="AA78:AA83" si="3">TRIM($D78)</f>
        <v/>
      </c>
      <c r="AB78" s="15" t="str">
        <f>IF(LEN($AA78)=0,"N",IF(LEN($AA78)&gt;1,"Error -- Availability entered in an incorrect format",IF($AA78='Control Panel'!$F$36,$AA78,IF($AA78='Control Panel'!$F$37,$AA78,IF($AA78='Control Panel'!$F$38,$AA78,IF($AA78='Control Panel'!$F$39,$AA78,IF($AA78='Control Panel'!$F$40,$AA78,IF($AA78='Control Panel'!$F$41,$AA78,"Error -- Availability entered in an incorrect format"))))))))</f>
        <v>N</v>
      </c>
    </row>
    <row r="79" spans="1:28" s="15" customFormat="1" x14ac:dyDescent="0.25">
      <c r="A79" s="7">
        <v>67</v>
      </c>
      <c r="B79" s="301" t="s">
        <v>948</v>
      </c>
      <c r="C79" s="14" t="s">
        <v>5</v>
      </c>
      <c r="D79" s="231"/>
      <c r="E79" s="268"/>
      <c r="F79" s="215" t="str">
        <f t="shared" si="2"/>
        <v>N/A</v>
      </c>
      <c r="G79" s="6"/>
      <c r="AA79" s="15" t="str">
        <f t="shared" si="3"/>
        <v/>
      </c>
      <c r="AB79" s="15" t="str">
        <f>IF(LEN($AA79)=0,"N",IF(LEN($AA79)&gt;1,"Error -- Availability entered in an incorrect format",IF($AA79='Control Panel'!$F$36,$AA79,IF($AA79='Control Panel'!$F$37,$AA79,IF($AA79='Control Panel'!$F$38,$AA79,IF($AA79='Control Panel'!$F$39,$AA79,IF($AA79='Control Panel'!$F$40,$AA79,IF($AA79='Control Panel'!$F$41,$AA79,"Error -- Availability entered in an incorrect format"))))))))</f>
        <v>N</v>
      </c>
    </row>
    <row r="80" spans="1:28" s="15" customFormat="1" ht="30" x14ac:dyDescent="0.25">
      <c r="A80" s="7">
        <v>68</v>
      </c>
      <c r="B80" s="301" t="s">
        <v>949</v>
      </c>
      <c r="C80" s="14" t="s">
        <v>6</v>
      </c>
      <c r="D80" s="231"/>
      <c r="E80" s="268"/>
      <c r="F80" s="215" t="str">
        <f t="shared" si="2"/>
        <v>N/A</v>
      </c>
      <c r="G80" s="6"/>
      <c r="AA80" s="15" t="str">
        <f t="shared" si="3"/>
        <v/>
      </c>
      <c r="AB80" s="15" t="str">
        <f>IF(LEN($AA80)=0,"N",IF(LEN($AA80)&gt;1,"Error -- Availability entered in an incorrect format",IF($AA80='Control Panel'!$F$36,$AA80,IF($AA80='Control Panel'!$F$37,$AA80,IF($AA80='Control Panel'!$F$38,$AA80,IF($AA80='Control Panel'!$F$39,$AA80,IF($AA80='Control Panel'!$F$40,$AA80,IF($AA80='Control Panel'!$F$41,$AA80,"Error -- Availability entered in an incorrect format"))))))))</f>
        <v>N</v>
      </c>
    </row>
    <row r="81" spans="1:28" s="15" customFormat="1" ht="30" x14ac:dyDescent="0.25">
      <c r="A81" s="7">
        <v>69</v>
      </c>
      <c r="B81" s="264" t="s">
        <v>950</v>
      </c>
      <c r="C81" s="14" t="s">
        <v>5</v>
      </c>
      <c r="D81" s="231"/>
      <c r="E81" s="268"/>
      <c r="F81" s="215" t="str">
        <f t="shared" si="2"/>
        <v>N/A</v>
      </c>
      <c r="G81" s="6"/>
      <c r="AA81" s="15" t="str">
        <f t="shared" si="3"/>
        <v/>
      </c>
      <c r="AB81" s="15" t="str">
        <f>IF(LEN($AA81)=0,"N",IF(LEN($AA81)&gt;1,"Error -- Availability entered in an incorrect format",IF($AA81='Control Panel'!$F$36,$AA81,IF($AA81='Control Panel'!$F$37,$AA81,IF($AA81='Control Panel'!$F$38,$AA81,IF($AA81='Control Panel'!$F$39,$AA81,IF($AA81='Control Panel'!$F$40,$AA81,IF($AA81='Control Panel'!$F$41,$AA81,"Error -- Availability entered in an incorrect format"))))))))</f>
        <v>N</v>
      </c>
    </row>
    <row r="82" spans="1:28" s="15" customFormat="1" x14ac:dyDescent="0.25">
      <c r="A82" s="7">
        <v>70</v>
      </c>
      <c r="B82" s="264" t="s">
        <v>951</v>
      </c>
      <c r="C82" s="14" t="s">
        <v>5</v>
      </c>
      <c r="D82" s="231"/>
      <c r="E82" s="268"/>
      <c r="F82" s="215" t="str">
        <f t="shared" si="2"/>
        <v>N/A</v>
      </c>
      <c r="G82" s="6"/>
      <c r="AA82" s="15" t="str">
        <f t="shared" si="3"/>
        <v/>
      </c>
      <c r="AB82" s="15" t="str">
        <f>IF(LEN($AA82)=0,"N",IF(LEN($AA82)&gt;1,"Error -- Availability entered in an incorrect format",IF($AA82='Control Panel'!$F$36,$AA82,IF($AA82='Control Panel'!$F$37,$AA82,IF($AA82='Control Panel'!$F$38,$AA82,IF($AA82='Control Panel'!$F$39,$AA82,IF($AA82='Control Panel'!$F$40,$AA82,IF($AA82='Control Panel'!$F$41,$AA82,"Error -- Availability entered in an incorrect format"))))))))</f>
        <v>N</v>
      </c>
    </row>
    <row r="83" spans="1:28" s="15" customFormat="1" x14ac:dyDescent="0.25">
      <c r="A83" s="7">
        <v>71</v>
      </c>
      <c r="B83" s="297" t="s">
        <v>952</v>
      </c>
      <c r="C83" s="14" t="s">
        <v>6</v>
      </c>
      <c r="D83" s="231"/>
      <c r="E83" s="268"/>
      <c r="F83" s="215" t="str">
        <f t="shared" si="2"/>
        <v>N/A</v>
      </c>
      <c r="G83" s="6"/>
      <c r="AA83" s="15" t="str">
        <f t="shared" si="3"/>
        <v/>
      </c>
      <c r="AB83" s="15" t="str">
        <f>IF(LEN($AA83)=0,"N",IF(LEN($AA83)&gt;1,"Error -- Availability entered in an incorrect format",IF($AA83='Control Panel'!$F$36,$AA83,IF($AA83='Control Panel'!$F$37,$AA83,IF($AA83='Control Panel'!$F$38,$AA83,IF($AA83='Control Panel'!$F$39,$AA83,IF($AA83='Control Panel'!$F$40,$AA83,IF($AA83='Control Panel'!$F$41,$AA83,"Error -- Availability entered in an incorrect format"))))))))</f>
        <v>N</v>
      </c>
    </row>
  </sheetData>
  <sheetProtection password="E125" sheet="1" objects="1" scenarios="1" formatCells="0" formatRows="0"/>
  <protectedRanges>
    <protectedRange sqref="D1:G1048576" name="Range1"/>
  </protectedRanges>
  <mergeCells count="12">
    <mergeCell ref="A11:G11"/>
    <mergeCell ref="A10:C10"/>
    <mergeCell ref="D10:G10"/>
    <mergeCell ref="A1:G1"/>
    <mergeCell ref="B2:G2"/>
    <mergeCell ref="B3:G3"/>
    <mergeCell ref="B4:G4"/>
    <mergeCell ref="B5:G5"/>
    <mergeCell ref="B6:G6"/>
    <mergeCell ref="B7:G7"/>
    <mergeCell ref="B8:G8"/>
    <mergeCell ref="A9:G9"/>
  </mergeCells>
  <conditionalFormatting sqref="A13:A83 C13:E83 G13:G83">
    <cfRule type="expression" dxfId="149" priority="5">
      <formula>$C13=""</formula>
    </cfRule>
  </conditionalFormatting>
  <conditionalFormatting sqref="B13:B83">
    <cfRule type="expression" dxfId="148" priority="4">
      <formula>$C13=""</formula>
    </cfRule>
  </conditionalFormatting>
  <conditionalFormatting sqref="F13:F83">
    <cfRule type="expression" dxfId="147" priority="3">
      <formula>$C13=""</formula>
    </cfRule>
  </conditionalFormatting>
  <conditionalFormatting sqref="A1:G1">
    <cfRule type="cellIs" dxfId="146" priority="1" operator="equal">
      <formula>"Replace this text with vendor name in the first module."</formula>
    </cfRule>
  </conditionalFormatting>
  <dataValidations count="1">
    <dataValidation type="decimal" allowBlank="1" showInputMessage="1" showErrorMessage="1" errorTitle="Invalid Response" error="Please enter number only and inlcude text in comments column." promptTitle="Cost" prompt="Please enter any related cost for specification compliance." sqref="E13:E83">
      <formula1>0</formula1>
      <formula2>1000000</formula2>
    </dataValidation>
  </dataValidations>
  <printOptions horizontalCentered="1"/>
  <pageMargins left="0.25" right="0.25" top="0.75" bottom="0.75" header="0.3" footer="0.3"/>
  <pageSetup scale="76" fitToHeight="0" orientation="landscape" r:id="rId1"/>
  <headerFooter>
    <oddHeader>&amp;C&amp;"Calibri,Bold"&amp;12City of Bend, OR - ERP System Solution Project RFP #IT14AA
&amp;"Calibri,Italic"&amp;A</oddHeader>
    <oddFooter>&amp;L&amp;"-,Bold"&amp;10&amp;U&amp;K01+019Priority&amp;"-,Regular"&amp;U
H - High | M - Medium | L - Low&amp;C&amp;10&amp;K01+019&amp;P of &amp;N&amp;R&amp;"-,Bold"&amp;10&amp;U&amp;K01+019Availability&amp;"-,Regular"&amp;U
Y - Yes | R - Reporting Tool | T - Third Party
M - Modification | F - Future | N - Not Available</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3" r:id="rId4" name="Button 1">
              <controlPr defaultSize="0" print="0" autoFill="0" autoPict="0" macro="[0]!FormatSpecs">
                <anchor moveWithCells="1" sizeWithCells="1">
                  <from>
                    <xdr:col>5</xdr:col>
                    <xdr:colOff>1600200</xdr:colOff>
                    <xdr:row>8</xdr:row>
                    <xdr:rowOff>142875</xdr:rowOff>
                  </from>
                  <to>
                    <xdr:col>5</xdr:col>
                    <xdr:colOff>1600200</xdr:colOff>
                    <xdr:row>13</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00000000-0000-0000-0000-000000000000}">
            <xm:f>D10='Control Panel'!$I$25</xm:f>
            <x14:dxf>
              <font>
                <color rgb="FFFFFF00"/>
              </font>
              <fill>
                <patternFill>
                  <fgColor indexed="64"/>
                  <bgColor rgb="FFBF311A"/>
                </patternFill>
              </fill>
            </x14:dxf>
          </x14:cfRule>
          <xm:sqref>D10:G10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errorTitle="Invalid Response" error="Please enter appropriate availability response." promptTitle="Please enter availability:" prompt="_x000a_  Y - Yes_x000a_  R - Reporting_x000a_  T - Third Party_x000a_  M - Modification_x000a_  F - Future_x000a_  N - Not Available_x000a__x000a__x000a_*Paste values permitted.">
          <x14:formula1>
            <xm:f>'Control Panel'!$F$36:$F$41</xm:f>
          </x14:formula1>
          <xm:sqref>D13:D83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AI24"/>
  <sheetViews>
    <sheetView showGridLines="0" showRowColHeaders="0" workbookViewId="0">
      <pane ySplit="12" topLeftCell="A13" activePane="bottomLeft" state="frozen"/>
      <selection activeCell="B16" sqref="B16"/>
      <selection pane="bottomLeft" activeCell="B16" sqref="B16"/>
    </sheetView>
  </sheetViews>
  <sheetFormatPr defaultColWidth="0" defaultRowHeight="15" x14ac:dyDescent="0.25"/>
  <cols>
    <col min="1" max="1" width="8.7109375" style="218" customWidth="1"/>
    <col min="2" max="2" width="65.7109375" style="219" customWidth="1"/>
    <col min="3" max="3" width="12.7109375" style="220" customWidth="1"/>
    <col min="4" max="4" width="12.7109375" style="221" customWidth="1"/>
    <col min="5" max="5" width="12.7109375" style="220" customWidth="1"/>
    <col min="6" max="6" width="27.7109375" style="222" customWidth="1"/>
    <col min="7" max="7" width="35.7109375" style="219" customWidth="1"/>
    <col min="8" max="8" width="3.7109375" style="2" customWidth="1"/>
    <col min="9" max="34" width="9.140625" style="2" hidden="1" customWidth="1"/>
    <col min="35" max="35" width="4.140625" style="2" hidden="1" customWidth="1"/>
    <col min="36" max="16384" width="9.140625" style="2" hidden="1"/>
  </cols>
  <sheetData>
    <row r="1" spans="1:35" ht="15" customHeight="1" x14ac:dyDescent="0.25">
      <c r="A1" s="548" t="str">
        <f>'Accounts Payable'!A1</f>
        <v>Replace this text with vendor name in the first module.</v>
      </c>
      <c r="B1" s="548"/>
      <c r="C1" s="548"/>
      <c r="D1" s="548"/>
      <c r="E1" s="548"/>
      <c r="F1" s="548"/>
      <c r="G1" s="548"/>
    </row>
    <row r="2" spans="1:35" x14ac:dyDescent="0.25">
      <c r="A2" s="210" t="s">
        <v>8</v>
      </c>
      <c r="B2" s="538" t="s">
        <v>193</v>
      </c>
      <c r="C2" s="538"/>
      <c r="D2" s="538"/>
      <c r="E2" s="538"/>
      <c r="F2" s="538"/>
      <c r="G2" s="538"/>
      <c r="AB2" s="2" t="s">
        <v>219</v>
      </c>
      <c r="AC2" s="2">
        <f>SUBTOTAL(3,A13:A24)</f>
        <v>12</v>
      </c>
    </row>
    <row r="3" spans="1:35" ht="45" customHeight="1" x14ac:dyDescent="0.25">
      <c r="A3" s="232" t="str">
        <f>'Control Panel'!F36</f>
        <v>Y</v>
      </c>
      <c r="B3" s="543" t="str">
        <f>'Control Panel'!H36</f>
        <v>Functionality is provided out of the box through the completion of a task associated with a routine configurable area that includes, but is not limited to, user-defined fields, delivered or configurable workflows, alerts or notifications, standard import/export, table driven setups and standard reports with no changes.  These configuration areas will not be affected by a future upgrade.  The proposed services include implementation and training on this functionality, unless specifically excluded in the Statement of Work, as part of the deployment of the solution.</v>
      </c>
      <c r="C3" s="543"/>
      <c r="D3" s="543"/>
      <c r="E3" s="543"/>
      <c r="F3" s="543"/>
      <c r="G3" s="543"/>
    </row>
    <row r="4" spans="1:35" x14ac:dyDescent="0.25">
      <c r="A4" s="233" t="str">
        <f>'Control Panel'!F37</f>
        <v>R</v>
      </c>
      <c r="B4" s="544" t="str">
        <f>'Control Panel'!H37</f>
        <v>Functionality is provided through reports generated using proposed Reporting Tools.</v>
      </c>
      <c r="C4" s="544"/>
      <c r="D4" s="544"/>
      <c r="E4" s="544"/>
      <c r="F4" s="544"/>
      <c r="G4" s="544"/>
    </row>
    <row r="5" spans="1:35" ht="30" customHeight="1" x14ac:dyDescent="0.25">
      <c r="A5" s="232" t="str">
        <f>'Control Panel'!F38</f>
        <v>T</v>
      </c>
      <c r="B5" s="543" t="str">
        <f>'Control Panel'!H38</f>
        <v>Functionality is provided by proposed third party functionality (i.e., third party is defined as a separate software vendor from the primary software vendor).  The pricing of all third party products that provide this functionality MUST be included in the cost proposal.</v>
      </c>
      <c r="C5" s="543"/>
      <c r="D5" s="543"/>
      <c r="E5" s="543"/>
      <c r="F5" s="543"/>
      <c r="G5" s="543"/>
    </row>
    <row r="6" spans="1:35" x14ac:dyDescent="0.25">
      <c r="A6" s="233" t="str">
        <f>'Control Panel'!F39</f>
        <v>M</v>
      </c>
      <c r="B6" s="544" t="str">
        <f>'Control Panel'!H39</f>
        <v>Functionality is provided through customization to the application, including creation of a new workflow or development of a custom interface, that may have an impact on future upgradability.</v>
      </c>
      <c r="C6" s="544"/>
      <c r="D6" s="544"/>
      <c r="E6" s="544"/>
      <c r="F6" s="544"/>
      <c r="G6" s="544"/>
    </row>
    <row r="7" spans="1:35" ht="16.5" customHeight="1" x14ac:dyDescent="0.25">
      <c r="A7" s="232" t="str">
        <f>'Control Panel'!F40</f>
        <v>F</v>
      </c>
      <c r="B7" s="543" t="str">
        <f>'Control Panel'!H40</f>
        <v>Functionality is provided through a future general availability (GA) release that is scheduled to occur within 1 year of the proposal response.</v>
      </c>
      <c r="C7" s="543"/>
      <c r="D7" s="543"/>
      <c r="E7" s="543"/>
      <c r="F7" s="543"/>
      <c r="G7" s="543"/>
    </row>
    <row r="8" spans="1:35" x14ac:dyDescent="0.25">
      <c r="A8" s="233" t="str">
        <f>'Control Panel'!F41</f>
        <v>N</v>
      </c>
      <c r="B8" s="544" t="str">
        <f>'Control Panel'!H41</f>
        <v>Functionality is not provided.</v>
      </c>
      <c r="C8" s="544"/>
      <c r="D8" s="544"/>
      <c r="E8" s="544"/>
      <c r="F8" s="544"/>
      <c r="G8" s="544"/>
    </row>
    <row r="9" spans="1:35" x14ac:dyDescent="0.25">
      <c r="A9" s="545" t="str">
        <f>'Control Panel'!I25</f>
        <v>Replace this text with the primary product name(s) which satisfy requirements.</v>
      </c>
      <c r="B9" s="546"/>
      <c r="C9" s="546"/>
      <c r="D9" s="546"/>
      <c r="E9" s="546"/>
      <c r="F9" s="546"/>
      <c r="G9" s="547"/>
    </row>
    <row r="10" spans="1:35" ht="15" customHeight="1" x14ac:dyDescent="0.25">
      <c r="A10" s="541" t="str">
        <f>'Control Panel'!F53&amp;" - "&amp;'Control Panel'!E53</f>
        <v>4.8 - Debt Service Management</v>
      </c>
      <c r="B10" s="541"/>
      <c r="C10" s="541"/>
      <c r="D10" s="542" t="str">
        <f>A9</f>
        <v>Replace this text with the primary product name(s) which satisfy requirements.</v>
      </c>
      <c r="E10" s="542"/>
      <c r="F10" s="542"/>
      <c r="G10" s="542"/>
    </row>
    <row r="11" spans="1:35" ht="15" customHeight="1" x14ac:dyDescent="0.25">
      <c r="A11" s="540" t="s">
        <v>658</v>
      </c>
      <c r="B11" s="540"/>
      <c r="C11" s="540"/>
      <c r="D11" s="540"/>
      <c r="E11" s="540"/>
      <c r="F11" s="540"/>
      <c r="G11" s="540"/>
      <c r="AA11" s="2" t="s">
        <v>30</v>
      </c>
      <c r="AI11" s="3"/>
    </row>
    <row r="12" spans="1:35" ht="15" customHeight="1" x14ac:dyDescent="0.25">
      <c r="A12" s="269" t="str">
        <f>'Accounts Payable'!A12</f>
        <v>Number</v>
      </c>
      <c r="B12" s="270" t="str">
        <f>'Accounts Payable'!B12</f>
        <v>Application Requirements</v>
      </c>
      <c r="C12" s="271" t="str">
        <f>'Accounts Payable'!C12</f>
        <v>Priority</v>
      </c>
      <c r="D12" s="269" t="str">
        <f>'Accounts Payable'!D12</f>
        <v>Availability</v>
      </c>
      <c r="E12" s="271" t="str">
        <f>'Accounts Payable'!E12</f>
        <v>Cost</v>
      </c>
      <c r="F12" s="270" t="str">
        <f>'Accounts Payable'!F12</f>
        <v>Required Product(s)</v>
      </c>
      <c r="G12" s="270" t="str">
        <f>'Accounts Payable'!G12</f>
        <v>Comments</v>
      </c>
      <c r="AA12" s="4" t="s">
        <v>27</v>
      </c>
      <c r="AC12" s="5">
        <f>COUNTIF(AB:AB,"Error -- Availability entered in an incorrect format")</f>
        <v>0</v>
      </c>
    </row>
    <row r="13" spans="1:35" s="15" customFormat="1" x14ac:dyDescent="0.25">
      <c r="A13" s="7">
        <v>1</v>
      </c>
      <c r="B13" s="280" t="s">
        <v>711</v>
      </c>
      <c r="C13" s="281"/>
      <c r="D13" s="7"/>
      <c r="E13" s="267"/>
      <c r="F13" s="215" t="str">
        <f>IF($D$10=$A$9,"N/A",$D$10)</f>
        <v>N/A</v>
      </c>
      <c r="G13" s="10"/>
      <c r="AA13" s="15" t="str">
        <f>TRIM($D13)</f>
        <v/>
      </c>
      <c r="AB13" s="15" t="str">
        <f>IF(LEN($AA13)=0,"N",IF(LEN($AA13)&gt;1,"Error -- Availability entered in an incorrect format",IF($AA13='Control Panel'!$F$36,$AA13,IF($AA13='Control Panel'!$F$37,$AA13,IF($AA13='Control Panel'!$F$38,$AA13,IF($AA13='Control Panel'!$F$39,$AA13,IF($AA13='Control Panel'!$F$40,$AA13,IF($AA13='Control Panel'!$F$41,$AA13,"Error -- Availability entered in an incorrect format"))))))))</f>
        <v>N</v>
      </c>
    </row>
    <row r="14" spans="1:35" s="15" customFormat="1" x14ac:dyDescent="0.25">
      <c r="A14" s="7">
        <v>2</v>
      </c>
      <c r="B14" s="280" t="s">
        <v>953</v>
      </c>
      <c r="C14" s="281"/>
      <c r="D14" s="7"/>
      <c r="E14" s="267"/>
      <c r="F14" s="215" t="str">
        <f t="shared" ref="F14:F24" si="0">IF($D$10=$A$9,"N/A",$D$10)</f>
        <v>N/A</v>
      </c>
      <c r="G14" s="10"/>
      <c r="AA14" s="15" t="str">
        <f t="shared" ref="AA14:AA24" si="1">TRIM($D14)</f>
        <v/>
      </c>
      <c r="AB14" s="15" t="str">
        <f>IF(LEN($AA14)=0,"N",IF(LEN($AA14)&gt;1,"Error -- Availability entered in an incorrect format",IF($AA14='Control Panel'!$F$36,$AA14,IF($AA14='Control Panel'!$F$37,$AA14,IF($AA14='Control Panel'!$F$38,$AA14,IF($AA14='Control Panel'!$F$39,$AA14,IF($AA14='Control Panel'!$F$40,$AA14,IF($AA14='Control Panel'!$F$41,$AA14,"Error -- Availability entered in an incorrect format"))))))))</f>
        <v>N</v>
      </c>
    </row>
    <row r="15" spans="1:35" s="13" customFormat="1" ht="30" x14ac:dyDescent="0.25">
      <c r="A15" s="7">
        <v>3</v>
      </c>
      <c r="B15" s="302" t="s">
        <v>954</v>
      </c>
      <c r="C15" s="281" t="s">
        <v>6</v>
      </c>
      <c r="D15" s="7"/>
      <c r="E15" s="267"/>
      <c r="F15" s="215" t="str">
        <f t="shared" si="0"/>
        <v>N/A</v>
      </c>
      <c r="G15" s="10"/>
      <c r="AA15" s="13" t="str">
        <f t="shared" si="1"/>
        <v/>
      </c>
      <c r="AB15" s="13" t="str">
        <f>IF(LEN($AA15)=0,"N",IF(LEN($AA15)&gt;1,"Error -- Availability entered in an incorrect format",IF($AA15='Control Panel'!$F$36,$AA15,IF($AA15='Control Panel'!$F$37,$AA15,IF($AA15='Control Panel'!$F$38,$AA15,IF($AA15='Control Panel'!$F$39,$AA15,IF($AA15='Control Panel'!$F$40,$AA15,IF($AA15='Control Panel'!$F$41,$AA15,"Error -- Availability entered in an incorrect format"))))))))</f>
        <v>N</v>
      </c>
    </row>
    <row r="16" spans="1:35" s="13" customFormat="1" ht="30" x14ac:dyDescent="0.25">
      <c r="A16" s="7">
        <v>4</v>
      </c>
      <c r="B16" s="283" t="s">
        <v>955</v>
      </c>
      <c r="C16" s="281" t="s">
        <v>6</v>
      </c>
      <c r="D16" s="7"/>
      <c r="E16" s="267"/>
      <c r="F16" s="215" t="str">
        <f t="shared" si="0"/>
        <v>N/A</v>
      </c>
      <c r="G16" s="10"/>
      <c r="AA16" s="13" t="str">
        <f t="shared" si="1"/>
        <v/>
      </c>
      <c r="AB16" s="13" t="str">
        <f>IF(LEN($AA16)=0,"N",IF(LEN($AA16)&gt;1,"Error -- Availability entered in an incorrect format",IF($AA16='Control Panel'!$F$36,$AA16,IF($AA16='Control Panel'!$F$37,$AA16,IF($AA16='Control Panel'!$F$38,$AA16,IF($AA16='Control Panel'!$F$39,$AA16,IF($AA16='Control Panel'!$F$40,$AA16,IF($AA16='Control Panel'!$F$41,$AA16,"Error -- Availability entered in an incorrect format"))))))))</f>
        <v>N</v>
      </c>
    </row>
    <row r="17" spans="1:28" s="13" customFormat="1" x14ac:dyDescent="0.25">
      <c r="A17" s="7">
        <v>5</v>
      </c>
      <c r="B17" s="280" t="s">
        <v>956</v>
      </c>
      <c r="C17" s="281"/>
      <c r="D17" s="7"/>
      <c r="E17" s="267"/>
      <c r="F17" s="215" t="str">
        <f t="shared" si="0"/>
        <v>N/A</v>
      </c>
      <c r="G17" s="10"/>
      <c r="AA17" s="13" t="str">
        <f t="shared" si="1"/>
        <v/>
      </c>
      <c r="AB17" s="13" t="str">
        <f>IF(LEN($AA17)=0,"N",IF(LEN($AA17)&gt;1,"Error -- Availability entered in an incorrect format",IF($AA17='Control Panel'!$F$36,$AA17,IF($AA17='Control Panel'!$F$37,$AA17,IF($AA17='Control Panel'!$F$38,$AA17,IF($AA17='Control Panel'!$F$39,$AA17,IF($AA17='Control Panel'!$F$40,$AA17,IF($AA17='Control Panel'!$F$41,$AA17,"Error -- Availability entered in an incorrect format"))))))))</f>
        <v>N</v>
      </c>
    </row>
    <row r="18" spans="1:28" s="13" customFormat="1" x14ac:dyDescent="0.25">
      <c r="A18" s="7">
        <v>6</v>
      </c>
      <c r="B18" s="287" t="s">
        <v>957</v>
      </c>
      <c r="C18" s="281" t="s">
        <v>6</v>
      </c>
      <c r="D18" s="7"/>
      <c r="E18" s="267"/>
      <c r="F18" s="215" t="str">
        <f t="shared" si="0"/>
        <v>N/A</v>
      </c>
      <c r="G18" s="10"/>
      <c r="AA18" s="13" t="str">
        <f t="shared" si="1"/>
        <v/>
      </c>
      <c r="AB18" s="13" t="str">
        <f>IF(LEN($AA18)=0,"N",IF(LEN($AA18)&gt;1,"Error -- Availability entered in an incorrect format",IF($AA18='Control Panel'!$F$36,$AA18,IF($AA18='Control Panel'!$F$37,$AA18,IF($AA18='Control Panel'!$F$38,$AA18,IF($AA18='Control Panel'!$F$39,$AA18,IF($AA18='Control Panel'!$F$40,$AA18,IF($AA18='Control Panel'!$F$41,$AA18,"Error -- Availability entered in an incorrect format"))))))))</f>
        <v>N</v>
      </c>
    </row>
    <row r="19" spans="1:28" s="13" customFormat="1" x14ac:dyDescent="0.25">
      <c r="A19" s="7">
        <v>7</v>
      </c>
      <c r="B19" s="287" t="s">
        <v>958</v>
      </c>
      <c r="C19" s="281" t="s">
        <v>6</v>
      </c>
      <c r="D19" s="7"/>
      <c r="E19" s="267"/>
      <c r="F19" s="215" t="str">
        <f t="shared" si="0"/>
        <v>N/A</v>
      </c>
      <c r="G19" s="10"/>
      <c r="AA19" s="13" t="str">
        <f t="shared" si="1"/>
        <v/>
      </c>
      <c r="AB19" s="13" t="str">
        <f>IF(LEN($AA19)=0,"N",IF(LEN($AA19)&gt;1,"Error -- Availability entered in an incorrect format",IF($AA19='Control Panel'!$F$36,$AA19,IF($AA19='Control Panel'!$F$37,$AA19,IF($AA19='Control Panel'!$F$38,$AA19,IF($AA19='Control Panel'!$F$39,$AA19,IF($AA19='Control Panel'!$F$40,$AA19,IF($AA19='Control Panel'!$F$41,$AA19,"Error -- Availability entered in an incorrect format"))))))))</f>
        <v>N</v>
      </c>
    </row>
    <row r="20" spans="1:28" s="13" customFormat="1" x14ac:dyDescent="0.25">
      <c r="A20" s="7">
        <v>8</v>
      </c>
      <c r="B20" s="280" t="s">
        <v>959</v>
      </c>
      <c r="C20" s="281"/>
      <c r="D20" s="7"/>
      <c r="E20" s="267"/>
      <c r="F20" s="215" t="str">
        <f t="shared" si="0"/>
        <v>N/A</v>
      </c>
      <c r="G20" s="10"/>
      <c r="AA20" s="13" t="str">
        <f t="shared" si="1"/>
        <v/>
      </c>
      <c r="AB20" s="13" t="str">
        <f>IF(LEN($AA20)=0,"N",IF(LEN($AA20)&gt;1,"Error -- Availability entered in an incorrect format",IF($AA20='Control Panel'!$F$36,$AA20,IF($AA20='Control Panel'!$F$37,$AA20,IF($AA20='Control Panel'!$F$38,$AA20,IF($AA20='Control Panel'!$F$39,$AA20,IF($AA20='Control Panel'!$F$40,$AA20,IF($AA20='Control Panel'!$F$41,$AA20,"Error -- Availability entered in an incorrect format"))))))))</f>
        <v>N</v>
      </c>
    </row>
    <row r="21" spans="1:28" s="13" customFormat="1" ht="30" x14ac:dyDescent="0.25">
      <c r="A21" s="7">
        <v>9</v>
      </c>
      <c r="B21" s="287" t="s">
        <v>960</v>
      </c>
      <c r="C21" s="281" t="s">
        <v>6</v>
      </c>
      <c r="D21" s="7"/>
      <c r="E21" s="267"/>
      <c r="F21" s="215" t="str">
        <f t="shared" si="0"/>
        <v>N/A</v>
      </c>
      <c r="G21" s="10"/>
      <c r="AA21" s="13" t="str">
        <f t="shared" si="1"/>
        <v/>
      </c>
      <c r="AB21" s="13" t="str">
        <f>IF(LEN($AA21)=0,"N",IF(LEN($AA21)&gt;1,"Error -- Availability entered in an incorrect format",IF($AA21='Control Panel'!$F$36,$AA21,IF($AA21='Control Panel'!$F$37,$AA21,IF($AA21='Control Panel'!$F$38,$AA21,IF($AA21='Control Panel'!$F$39,$AA21,IF($AA21='Control Panel'!$F$40,$AA21,IF($AA21='Control Panel'!$F$41,$AA21,"Error -- Availability entered in an incorrect format"))))))))</f>
        <v>N</v>
      </c>
    </row>
    <row r="22" spans="1:28" s="13" customFormat="1" ht="30" x14ac:dyDescent="0.25">
      <c r="A22" s="7">
        <v>10</v>
      </c>
      <c r="B22" s="287" t="s">
        <v>961</v>
      </c>
      <c r="C22" s="281" t="s">
        <v>6</v>
      </c>
      <c r="D22" s="7"/>
      <c r="E22" s="267"/>
      <c r="F22" s="215" t="str">
        <f t="shared" si="0"/>
        <v>N/A</v>
      </c>
      <c r="G22" s="10"/>
      <c r="AA22" s="13" t="str">
        <f t="shared" si="1"/>
        <v/>
      </c>
      <c r="AB22" s="13" t="str">
        <f>IF(LEN($AA22)=0,"N",IF(LEN($AA22)&gt;1,"Error -- Availability entered in an incorrect format",IF($AA22='Control Panel'!$F$36,$AA22,IF($AA22='Control Panel'!$F$37,$AA22,IF($AA22='Control Panel'!$F$38,$AA22,IF($AA22='Control Panel'!$F$39,$AA22,IF($AA22='Control Panel'!$F$40,$AA22,IF($AA22='Control Panel'!$F$41,$AA22,"Error -- Availability entered in an incorrect format"))))))))</f>
        <v>N</v>
      </c>
    </row>
    <row r="23" spans="1:28" s="13" customFormat="1" x14ac:dyDescent="0.25">
      <c r="A23" s="7">
        <v>11</v>
      </c>
      <c r="B23" s="287" t="s">
        <v>962</v>
      </c>
      <c r="C23" s="281" t="s">
        <v>6</v>
      </c>
      <c r="D23" s="7"/>
      <c r="E23" s="267"/>
      <c r="F23" s="215" t="str">
        <f t="shared" si="0"/>
        <v>N/A</v>
      </c>
      <c r="G23" s="10"/>
      <c r="AA23" s="13" t="str">
        <f t="shared" si="1"/>
        <v/>
      </c>
      <c r="AB23" s="13" t="str">
        <f>IF(LEN($AA23)=0,"N",IF(LEN($AA23)&gt;1,"Error -- Availability entered in an incorrect format",IF($AA23='Control Panel'!$F$36,$AA23,IF($AA23='Control Panel'!$F$37,$AA23,IF($AA23='Control Panel'!$F$38,$AA23,IF($AA23='Control Panel'!$F$39,$AA23,IF($AA23='Control Panel'!$F$40,$AA23,IF($AA23='Control Panel'!$F$41,$AA23,"Error -- Availability entered in an incorrect format"))))))))</f>
        <v>N</v>
      </c>
    </row>
    <row r="24" spans="1:28" s="13" customFormat="1" ht="30" x14ac:dyDescent="0.25">
      <c r="A24" s="7">
        <v>12</v>
      </c>
      <c r="B24" s="287" t="s">
        <v>963</v>
      </c>
      <c r="C24" s="281" t="s">
        <v>6</v>
      </c>
      <c r="D24" s="7"/>
      <c r="E24" s="267"/>
      <c r="F24" s="215" t="str">
        <f t="shared" si="0"/>
        <v>N/A</v>
      </c>
      <c r="G24" s="10"/>
      <c r="AA24" s="13" t="str">
        <f t="shared" si="1"/>
        <v/>
      </c>
      <c r="AB24" s="13" t="str">
        <f>IF(LEN($AA24)=0,"N",IF(LEN($AA24)&gt;1,"Error -- Availability entered in an incorrect format",IF($AA24='Control Panel'!$F$36,$AA24,IF($AA24='Control Panel'!$F$37,$AA24,IF($AA24='Control Panel'!$F$38,$AA24,IF($AA24='Control Panel'!$F$39,$AA24,IF($AA24='Control Panel'!$F$40,$AA24,IF($AA24='Control Panel'!$F$41,$AA24,"Error -- Availability entered in an incorrect format"))))))))</f>
        <v>N</v>
      </c>
    </row>
  </sheetData>
  <sheetProtection password="E125" sheet="1" objects="1" scenarios="1" formatCells="0" formatRows="0"/>
  <protectedRanges>
    <protectedRange sqref="D1:G1048576" name="Range1"/>
  </protectedRanges>
  <mergeCells count="12">
    <mergeCell ref="A11:G11"/>
    <mergeCell ref="A10:C10"/>
    <mergeCell ref="D10:G10"/>
    <mergeCell ref="A1:G1"/>
    <mergeCell ref="B2:G2"/>
    <mergeCell ref="B3:G3"/>
    <mergeCell ref="B4:G4"/>
    <mergeCell ref="B5:G5"/>
    <mergeCell ref="B6:G6"/>
    <mergeCell ref="B7:G7"/>
    <mergeCell ref="B8:G8"/>
    <mergeCell ref="A9:G9"/>
  </mergeCells>
  <conditionalFormatting sqref="A13:A24 C13:E24 G13:G24">
    <cfRule type="expression" dxfId="144" priority="5">
      <formula>$C13=""</formula>
    </cfRule>
  </conditionalFormatting>
  <conditionalFormatting sqref="B13:B24">
    <cfRule type="expression" dxfId="143" priority="4">
      <formula>$C13=""</formula>
    </cfRule>
  </conditionalFormatting>
  <conditionalFormatting sqref="F13:F24">
    <cfRule type="expression" dxfId="142" priority="3">
      <formula>$C13=""</formula>
    </cfRule>
  </conditionalFormatting>
  <conditionalFormatting sqref="A1:G1">
    <cfRule type="cellIs" dxfId="141" priority="1" operator="equal">
      <formula>"Replace this text with vendor name in the first module."</formula>
    </cfRule>
  </conditionalFormatting>
  <dataValidations count="1">
    <dataValidation type="decimal" allowBlank="1" showInputMessage="1" showErrorMessage="1" errorTitle="Invalid Response" error="Please enter number only and inlcude text in comments column." promptTitle="Cost" prompt="Please enter any related cost for specification compliance." sqref="E13:E24">
      <formula1>0</formula1>
      <formula2>1000000</formula2>
    </dataValidation>
  </dataValidations>
  <printOptions horizontalCentered="1"/>
  <pageMargins left="0.25" right="0.25" top="0.75" bottom="0.75" header="0.3" footer="0.3"/>
  <pageSetup scale="76" fitToHeight="0" orientation="landscape" r:id="rId1"/>
  <headerFooter>
    <oddHeader>&amp;C&amp;"Calibri,Bold"&amp;12City of Bend, OR - ERP System Solution Project RFP #IT14AA
&amp;"Calibri,Italic"&amp;A</oddHeader>
    <oddFooter>&amp;L&amp;"-,Bold"&amp;10&amp;U&amp;K01+019Priority&amp;"-,Regular"&amp;U
H - High | M - Medium | L - Low&amp;C&amp;10&amp;K01+019&amp;P of &amp;N&amp;R&amp;"-,Bold"&amp;10&amp;U&amp;K01+019Availability&amp;"-,Regular"&amp;U
Y - Yes | R - Reporting Tool | T - Third Party
M - Modification | F - Future | N - Not Available</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17" r:id="rId4" name="Button 1">
              <controlPr defaultSize="0" print="0" autoFill="0" autoPict="0" macro="[0]!FormatSpecs">
                <anchor moveWithCells="1" sizeWithCells="1">
                  <from>
                    <xdr:col>5</xdr:col>
                    <xdr:colOff>1600200</xdr:colOff>
                    <xdr:row>8</xdr:row>
                    <xdr:rowOff>152400</xdr:rowOff>
                  </from>
                  <to>
                    <xdr:col>5</xdr:col>
                    <xdr:colOff>1600200</xdr:colOff>
                    <xdr:row>14</xdr:row>
                    <xdr:rowOff>76200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00000000-0000-0000-0000-000000000000}">
            <xm:f>D10='Control Panel'!$I$25</xm:f>
            <x14:dxf>
              <font>
                <color rgb="FFFFFF00"/>
              </font>
              <fill>
                <patternFill>
                  <fgColor indexed="64"/>
                  <bgColor rgb="FFBF311A"/>
                </patternFill>
              </fill>
            </x14:dxf>
          </x14:cfRule>
          <xm:sqref>D10:G10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errorTitle="Invalid Response" error="Please enter appropriate availability response." promptTitle="Please enter availability:" prompt="_x000a_  Y - Yes_x000a_  R - Reporting_x000a_  T - Third Party_x000a_  M - Modification_x000a_  F - Future_x000a_  N - Not Available_x000a__x000a__x000a_*Paste values permitted.">
          <x14:formula1>
            <xm:f>'Control Panel'!$F$36:$F$41</xm:f>
          </x14:formula1>
          <xm:sqref>D13:D24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Select One" ma:contentTypeID="0x0101006BE7B125B3C52240807E3FBE7DB4F3292001002C97ED18DA9EA948986F81A0831C964E" ma:contentTypeVersion="11" ma:contentTypeDescription="" ma:contentTypeScope="" ma:versionID="21cd46d669aa0c7c89fe3e185672f3d1">
  <xsd:schema xmlns:xsd="http://www.w3.org/2001/XMLSchema" xmlns:xs="http://www.w3.org/2001/XMLSchema" xmlns:p="http://schemas.microsoft.com/office/2006/metadata/properties" xmlns:ns3="8b59f142-8e31-4441-9524-ee56877528a2" xmlns:ns4="09d0cfcb-d779-4cd9-bfe4-06a9b42ba823" xmlns:ns5="a36f261a-5b45-4aa5-9582-4419c763b579" targetNamespace="http://schemas.microsoft.com/office/2006/metadata/properties" ma:root="true" ma:fieldsID="f5cd713cf6b3956e0610b844a281c0d1" ns3:_="" ns4:_="" ns5:_="">
    <xsd:import namespace="8b59f142-8e31-4441-9524-ee56877528a2"/>
    <xsd:import namespace="09d0cfcb-d779-4cd9-bfe4-06a9b42ba823"/>
    <xsd:import namespace="a36f261a-5b45-4aa5-9582-4419c763b579"/>
    <xsd:element name="properties">
      <xsd:complexType>
        <xsd:sequence>
          <xsd:element name="documentManagement">
            <xsd:complexType>
              <xsd:all>
                <xsd:element ref="ns3:Year" minOccurs="0"/>
                <xsd:element ref="ns3:Sent" minOccurs="0"/>
                <xsd:element ref="ns3:From1" minOccurs="0"/>
                <xsd:element ref="ns3:To" minOccurs="0"/>
                <xsd:element ref="ns3:CC" minOccurs="0"/>
                <xsd:element ref="ns3:BCC" minOccurs="0"/>
                <xsd:element ref="ns3:Attachment" minOccurs="0"/>
                <xsd:element ref="ns4:Engagement_x0020_Info" minOccurs="0"/>
                <xsd:element ref="ns4:Biller" minOccurs="0"/>
                <xsd:element ref="ns4:Client" minOccurs="0"/>
                <xsd:element ref="ns4:Engagement_x0020_Partner" minOccurs="0"/>
                <xsd:element ref="ns4:Firm_x0020_Practice_x0020_Group" minOccurs="0"/>
                <xsd:element ref="ns4:Group_x0020_Code" minOccurs="0"/>
                <xsd:element ref="ns4:Industry" minOccurs="0"/>
                <xsd:element ref="ns4:Job" minOccurs="0"/>
                <xsd:element ref="ns4:Job_x0020_Reviewer" minOccurs="0"/>
                <xsd:element ref="ns4:Project_x0020_Type" minOccurs="0"/>
                <xsd:element ref="ns4:SIC" minOccurs="0"/>
                <xsd:element ref="ns5:Reviewed_x0020_By" minOccurs="0"/>
                <xsd:element ref="ns5:On_x0020_Behalf_x0020_Of" minOccurs="0"/>
                <xsd:element ref="ns5:Date_x0020_Reviewed" minOccurs="0"/>
                <xsd:element ref="ns5:Document_x0020_Comments" minOccurs="0"/>
                <xsd:element ref="ns5:Published_x0020_To_x0020_Shared_x0020_Docu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59f142-8e31-4441-9524-ee56877528a2" elementFormDefault="qualified">
    <xsd:import namespace="http://schemas.microsoft.com/office/2006/documentManagement/types"/>
    <xsd:import namespace="http://schemas.microsoft.com/office/infopath/2007/PartnerControls"/>
    <xsd:element name="Year" ma:index="9" nillable="true" ma:displayName="Year" ma:format="Dropdown" ma:internalName="Year">
      <xsd:simpleType>
        <xsd:restriction base="dms:Choice">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restriction>
      </xsd:simpleType>
    </xsd:element>
    <xsd:element name="Sent" ma:index="11" nillable="true" ma:displayName="Sent" ma:format="DateTime" ma:hidden="true" ma:internalName="Sent" ma:readOnly="false">
      <xsd:simpleType>
        <xsd:restriction base="dms:DateTime"/>
      </xsd:simpleType>
    </xsd:element>
    <xsd:element name="From1" ma:index="12" nillable="true" ma:displayName="From" ma:hidden="true" ma:internalName="From1" ma:readOnly="false">
      <xsd:simpleType>
        <xsd:restriction base="dms:Text">
          <xsd:maxLength value="255"/>
        </xsd:restriction>
      </xsd:simpleType>
    </xsd:element>
    <xsd:element name="To" ma:index="13" nillable="true" ma:displayName="To" ma:hidden="true" ma:internalName="To" ma:readOnly="false">
      <xsd:simpleType>
        <xsd:restriction base="dms:Text">
          <xsd:maxLength value="255"/>
        </xsd:restriction>
      </xsd:simpleType>
    </xsd:element>
    <xsd:element name="CC" ma:index="14" nillable="true" ma:displayName="CC" ma:hidden="true" ma:internalName="CC" ma:readOnly="false">
      <xsd:simpleType>
        <xsd:restriction base="dms:Text">
          <xsd:maxLength value="255"/>
        </xsd:restriction>
      </xsd:simpleType>
    </xsd:element>
    <xsd:element name="BCC" ma:index="15" nillable="true" ma:displayName="BCC" ma:hidden="true" ma:internalName="BCC" ma:readOnly="false">
      <xsd:simpleType>
        <xsd:restriction base="dms:Text">
          <xsd:maxLength value="255"/>
        </xsd:restriction>
      </xsd:simpleType>
    </xsd:element>
    <xsd:element name="Attachment" ma:index="16" nillable="true" ma:displayName="Attachment" ma:default="No" ma:format="Dropdown" ma:hidden="true" ma:internalName="Attachment" ma:readOnly="false">
      <xsd:simpleType>
        <xsd:restriction base="dms:Choice">
          <xsd:enumeration value="Yes"/>
          <xsd:enumeration value="No"/>
        </xsd:restriction>
      </xsd:simpleType>
    </xsd:element>
  </xsd:schema>
  <xsd:schema xmlns:xsd="http://www.w3.org/2001/XMLSchema" xmlns:xs="http://www.w3.org/2001/XMLSchema" xmlns:dms="http://schemas.microsoft.com/office/2006/documentManagement/types" xmlns:pc="http://schemas.microsoft.com/office/infopath/2007/PartnerControls" targetNamespace="09d0cfcb-d779-4cd9-bfe4-06a9b42ba823" elementFormDefault="qualified">
    <xsd:import namespace="http://schemas.microsoft.com/office/2006/documentManagement/types"/>
    <xsd:import namespace="http://schemas.microsoft.com/office/infopath/2007/PartnerControls"/>
    <xsd:element name="Engagement_x0020_Info" ma:index="17" nillable="true" ma:displayName="Engagement Info" ma:default="1;#Engagement Info" ma:list="{AE981DF4-FA99-457A-84AC-12C51E1EDD46}" ma:internalName="Engagement_x0020_Info" ma:readOnly="false" ma:showField="Title">
      <xsd:simpleType>
        <xsd:restriction base="dms:Lookup"/>
      </xsd:simpleType>
    </xsd:element>
    <xsd:element name="Biller" ma:index="18" nillable="true" ma:displayName="Biller" ma:list="{AE981DF4-FA99-457A-84AC-12C51E1EDD46}" ma:internalName="Biller" ma:readOnly="true" ma:showField="Biller" ma:web="87806b18-b4ee-4592-838f-ca180a57a513">
      <xsd:simpleType>
        <xsd:restriction base="dms:Lookup"/>
      </xsd:simpleType>
    </xsd:element>
    <xsd:element name="Client" ma:index="19" nillable="true" ma:displayName="Client" ma:list="{AE981DF4-FA99-457A-84AC-12C51E1EDD46}" ma:internalName="Client" ma:readOnly="true" ma:showField="Client" ma:web="87806b18-b4ee-4592-838f-ca180a57a513">
      <xsd:simpleType>
        <xsd:restriction base="dms:Lookup"/>
      </xsd:simpleType>
    </xsd:element>
    <xsd:element name="Engagement_x0020_Partner" ma:index="20" nillable="true" ma:displayName="Engagement Partner" ma:list="{AE981DF4-FA99-457A-84AC-12C51E1EDD46}" ma:internalName="Engagement_x0020_Partner" ma:readOnly="true" ma:showField="Engagement_x0020_Partner" ma:web="87806b18-b4ee-4592-838f-ca180a57a513">
      <xsd:simpleType>
        <xsd:restriction base="dms:Lookup"/>
      </xsd:simpleType>
    </xsd:element>
    <xsd:element name="Firm_x0020_Practice_x0020_Group" ma:index="21" nillable="true" ma:displayName="Firm Practice Group" ma:list="{AE981DF4-FA99-457A-84AC-12C51E1EDD46}" ma:internalName="Firm_x0020_Practice_x0020_Group" ma:readOnly="true" ma:showField="MC_x0020_Firm_x0020_Practice_x00" ma:web="87806b18-b4ee-4592-838f-ca180a57a513">
      <xsd:simpleType>
        <xsd:restriction base="dms:Lookup"/>
      </xsd:simpleType>
    </xsd:element>
    <xsd:element name="Group_x0020_Code" ma:index="22" nillable="true" ma:displayName="Group Code" ma:list="{AE981DF4-FA99-457A-84AC-12C51E1EDD46}" ma:internalName="Group_x0020_Code" ma:readOnly="true" ma:showField="Group_x0020_Code" ma:web="87806b18-b4ee-4592-838f-ca180a57a513">
      <xsd:simpleType>
        <xsd:restriction base="dms:Lookup"/>
      </xsd:simpleType>
    </xsd:element>
    <xsd:element name="Industry" ma:index="23" nillable="true" ma:displayName="Industry" ma:list="{AE981DF4-FA99-457A-84AC-12C51E1EDD46}" ma:internalName="Industry" ma:readOnly="true" ma:showField="Industry" ma:web="87806b18-b4ee-4592-838f-ca180a57a513">
      <xsd:simpleType>
        <xsd:restriction base="dms:Lookup"/>
      </xsd:simpleType>
    </xsd:element>
    <xsd:element name="Job" ma:index="24" nillable="true" ma:displayName="Job" ma:list="{AE981DF4-FA99-457A-84AC-12C51E1EDD46}" ma:internalName="Job" ma:readOnly="true" ma:showField="Job" ma:web="87806b18-b4ee-4592-838f-ca180a57a513">
      <xsd:simpleType>
        <xsd:restriction base="dms:Lookup"/>
      </xsd:simpleType>
    </xsd:element>
    <xsd:element name="Job_x0020_Reviewer" ma:index="25" nillable="true" ma:displayName="Job Reviewer" ma:list="{AE981DF4-FA99-457A-84AC-12C51E1EDD46}" ma:internalName="Job_x0020_Reviewer" ma:readOnly="true" ma:showField="Job_x0020_Reviewer" ma:web="87806b18-b4ee-4592-838f-ca180a57a513">
      <xsd:simpleType>
        <xsd:restriction base="dms:Lookup"/>
      </xsd:simpleType>
    </xsd:element>
    <xsd:element name="Project_x0020_Type" ma:index="26" nillable="true" ma:displayName="Project Type" ma:list="{AE981DF4-FA99-457A-84AC-12C51E1EDD46}" ma:internalName="Project_x0020_Type" ma:readOnly="true" ma:showField="MC_x0020_Project_x0020_Type" ma:web="87806b18-b4ee-4592-838f-ca180a57a513">
      <xsd:simpleType>
        <xsd:restriction base="dms:Lookup"/>
      </xsd:simpleType>
    </xsd:element>
    <xsd:element name="SIC" ma:index="27" nillable="true" ma:displayName="SIC" ma:list="{AE981DF4-FA99-457A-84AC-12C51E1EDD46}" ma:internalName="SIC" ma:readOnly="true" ma:showField="SIC" ma:web="87806b18-b4ee-4592-838f-ca180a57a51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a36f261a-5b45-4aa5-9582-4419c763b579" elementFormDefault="qualified">
    <xsd:import namespace="http://schemas.microsoft.com/office/2006/documentManagement/types"/>
    <xsd:import namespace="http://schemas.microsoft.com/office/infopath/2007/PartnerControls"/>
    <xsd:element name="Reviewed_x0020_By" ma:index="28" nillable="true" ma:displayName="Reviewed By" ma:hidden="true" ma:list="UserInfo" ma:SharePointGroup="0" ma:internalName="Reviewed_x0020_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n_x0020_Behalf_x0020_Of" ma:index="29" nillable="true" ma:displayName="On Behalf Of" ma:hidden="true" ma:internalName="On_x0020_Behalf_x0020_Of" ma:readOnly="false">
      <xsd:simpleType>
        <xsd:restriction base="dms:Text">
          <xsd:maxLength value="255"/>
        </xsd:restriction>
      </xsd:simpleType>
    </xsd:element>
    <xsd:element name="Date_x0020_Reviewed" ma:index="30" nillable="true" ma:displayName="Date Reviewed" ma:format="DateOnly" ma:hidden="true" ma:internalName="Date_x0020_Reviewed" ma:readOnly="false">
      <xsd:simpleType>
        <xsd:restriction base="dms:DateTime"/>
      </xsd:simpleType>
    </xsd:element>
    <xsd:element name="Document_x0020_Comments" ma:index="31" nillable="true" ma:displayName="Document Comments" ma:hidden="true" ma:internalName="Document_x0020_Comments" ma:readOnly="false">
      <xsd:simpleType>
        <xsd:restriction base="dms:Note"/>
      </xsd:simpleType>
    </xsd:element>
    <xsd:element name="Published_x0020_To_x0020_Shared_x0020_Documents" ma:index="32" nillable="true" ma:displayName="Published To Shared Documents" ma:default="No" ma:format="Dropdown" ma:hidden="true" ma:internalName="Published_x0020_To_x0020_Shared_x0020_Documents" ma:readOnly="false">
      <xsd:simpleType>
        <xsd:restriction base="dms:Choice">
          <xsd:enumeration value="No"/>
          <xsd:enumeration value="Y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8"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C xmlns="8b59f142-8e31-4441-9524-ee56877528a2" xsi:nil="true"/>
    <Attachment xmlns="8b59f142-8e31-4441-9524-ee56877528a2" xsi:nil="true"/>
    <From1 xmlns="8b59f142-8e31-4441-9524-ee56877528a2" xsi:nil="true"/>
    <To xmlns="8b59f142-8e31-4441-9524-ee56877528a2" xsi:nil="true"/>
    <Sent xmlns="8b59f142-8e31-4441-9524-ee56877528a2" xsi:nil="true"/>
    <BCC xmlns="8b59f142-8e31-4441-9524-ee56877528a2" xsi:nil="true"/>
    <Year xmlns="8b59f142-8e31-4441-9524-ee56877528a2" xsi:nil="true"/>
    <Job_x0020_Reviewer xmlns="09d0cfcb-d779-4cd9-bfe4-06a9b42ba823" xsi:nil="true"/>
    <Client xmlns="09d0cfcb-d779-4cd9-bfe4-06a9b42ba823" xsi:nil="true"/>
    <Engagement_x0020_Partner xmlns="09d0cfcb-d779-4cd9-bfe4-06a9b42ba823" xsi:nil="true"/>
    <Job xmlns="09d0cfcb-d779-4cd9-bfe4-06a9b42ba823" xsi:nil="true"/>
    <Biller xmlns="09d0cfcb-d779-4cd9-bfe4-06a9b42ba823" xsi:nil="true"/>
    <Engagement_x0020_Info xmlns="09d0cfcb-d779-4cd9-bfe4-06a9b42ba823">1</Engagement_x0020_Info>
    <Date_x0020_Reviewed xmlns="a36f261a-5b45-4aa5-9582-4419c763b579" xsi:nil="true"/>
    <Document_x0020_Comments xmlns="a36f261a-5b45-4aa5-9582-4419c763b579" xsi:nil="true"/>
    <Reviewed_x0020_By xmlns="a36f261a-5b45-4aa5-9582-4419c763b579">
      <UserInfo>
        <DisplayName/>
        <AccountId xsi:nil="true"/>
        <AccountType/>
      </UserInfo>
    </Reviewed_x0020_By>
    <On_x0020_Behalf_x0020_Of xmlns="a36f261a-5b45-4aa5-9582-4419c763b579" xsi:nil="true"/>
    <Published_x0020_To_x0020_Shared_x0020_Documents xmlns="a36f261a-5b45-4aa5-9582-4419c763b579">No</Published_x0020_To_x0020_Shared_x0020_Documents>
    <Industry xmlns="09d0cfcb-d779-4cd9-bfe4-06a9b42ba823" xsi:nil="true"/>
  </documentManagement>
</p:properties>
</file>

<file path=customXml/item4.xml><?xml version="1.0" encoding="utf-8"?>
<?mso-contentType ?>
<SharedContentType xmlns="Microsoft.SharePoint.Taxonomy.ContentTypeSync" SourceId="49039891-1086-4622-87da-2c72cded4f8f" ContentTypeId="0x0101006BE7B125B3C52240807E3FBE7DB4F3292001" PreviousValue="false"/>
</file>

<file path=customXml/itemProps1.xml><?xml version="1.0" encoding="utf-8"?>
<ds:datastoreItem xmlns:ds="http://schemas.openxmlformats.org/officeDocument/2006/customXml" ds:itemID="{D75CB9BC-4044-4A25-964B-EED974BB94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59f142-8e31-4441-9524-ee56877528a2"/>
    <ds:schemaRef ds:uri="09d0cfcb-d779-4cd9-bfe4-06a9b42ba823"/>
    <ds:schemaRef ds:uri="a36f261a-5b45-4aa5-9582-4419c763b5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56CBD6-B404-4171-828F-EEE587CC7CBA}">
  <ds:schemaRefs>
    <ds:schemaRef ds:uri="http://schemas.microsoft.com/sharepoint/v3/contenttype/forms"/>
  </ds:schemaRefs>
</ds:datastoreItem>
</file>

<file path=customXml/itemProps3.xml><?xml version="1.0" encoding="utf-8"?>
<ds:datastoreItem xmlns:ds="http://schemas.openxmlformats.org/officeDocument/2006/customXml" ds:itemID="{B59FD4B0-6D1C-47C8-A841-7A8CAAC4D5AE}">
  <ds:schemaRefs>
    <ds:schemaRef ds:uri="http://purl.org/dc/dcmitype/"/>
    <ds:schemaRef ds:uri="http://purl.org/dc/elements/1.1/"/>
    <ds:schemaRef ds:uri="a36f261a-5b45-4aa5-9582-4419c763b579"/>
    <ds:schemaRef ds:uri="09d0cfcb-d779-4cd9-bfe4-06a9b42ba823"/>
    <ds:schemaRef ds:uri="http://schemas.openxmlformats.org/package/2006/metadata/core-properties"/>
    <ds:schemaRef ds:uri="http://schemas.microsoft.com/office/infopath/2007/PartnerControls"/>
    <ds:schemaRef ds:uri="http://www.w3.org/XML/1998/namespace"/>
    <ds:schemaRef ds:uri="http://schemas.microsoft.com/office/2006/metadata/properties"/>
    <ds:schemaRef ds:uri="http://schemas.microsoft.com/office/2006/documentManagement/types"/>
    <ds:schemaRef ds:uri="8b59f142-8e31-4441-9524-ee56877528a2"/>
    <ds:schemaRef ds:uri="http://purl.org/dc/terms/"/>
  </ds:schemaRefs>
</ds:datastoreItem>
</file>

<file path=customXml/itemProps4.xml><?xml version="1.0" encoding="utf-8"?>
<ds:datastoreItem xmlns:ds="http://schemas.openxmlformats.org/officeDocument/2006/customXml" ds:itemID="{293D3BE2-07D0-4810-9534-5BCCB7FD4E45}">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52</vt:i4>
      </vt:variant>
      <vt:variant>
        <vt:lpstr>Named Ranges</vt:lpstr>
      </vt:variant>
      <vt:variant>
        <vt:i4>102</vt:i4>
      </vt:variant>
    </vt:vector>
  </HeadingPairs>
  <TitlesOfParts>
    <vt:vector size="154" baseType="lpstr">
      <vt:lpstr>Control Panel</vt:lpstr>
      <vt:lpstr>Summary</vt:lpstr>
      <vt:lpstr>Accounts Payable</vt:lpstr>
      <vt:lpstr>Bank Reconciliation</vt:lpstr>
      <vt:lpstr>Budgeting</vt:lpstr>
      <vt:lpstr>Business License</vt:lpstr>
      <vt:lpstr>Cash Receipting</vt:lpstr>
      <vt:lpstr>Contract Management</vt:lpstr>
      <vt:lpstr>Debt Service Management</vt:lpstr>
      <vt:lpstr>Fixed Assets</vt:lpstr>
      <vt:lpstr>Fleet &amp; Equipment Management</vt:lpstr>
      <vt:lpstr>General and Technical</vt:lpstr>
      <vt:lpstr>General Ledger</vt:lpstr>
      <vt:lpstr>Grant Accounting</vt:lpstr>
      <vt:lpstr>Human Resources</vt:lpstr>
      <vt:lpstr>Inspections and Code Enforcemen</vt:lpstr>
      <vt:lpstr>Inventory Management</vt:lpstr>
      <vt:lpstr>Investment Management</vt:lpstr>
      <vt:lpstr>Master Address</vt:lpstr>
      <vt:lpstr>Misc Billing &amp; AR</vt:lpstr>
      <vt:lpstr>Payroll</vt:lpstr>
      <vt:lpstr>Permitting</vt:lpstr>
      <vt:lpstr>Planning and Zoning</vt:lpstr>
      <vt:lpstr>Project Accounting</vt:lpstr>
      <vt:lpstr>Purchasing</vt:lpstr>
      <vt:lpstr>Time and Attendance</vt:lpstr>
      <vt:lpstr>Utility Billing </vt:lpstr>
      <vt:lpstr>Module 26</vt:lpstr>
      <vt:lpstr>Module 27</vt:lpstr>
      <vt:lpstr>Module 28</vt:lpstr>
      <vt:lpstr>Module 29</vt:lpstr>
      <vt:lpstr>Module 30</vt:lpstr>
      <vt:lpstr>Module 31</vt:lpstr>
      <vt:lpstr>Module 32</vt:lpstr>
      <vt:lpstr>Module 33</vt:lpstr>
      <vt:lpstr>Module 34</vt:lpstr>
      <vt:lpstr>Module 35</vt:lpstr>
      <vt:lpstr>Module 36</vt:lpstr>
      <vt:lpstr>Module 37</vt:lpstr>
      <vt:lpstr>Module 38</vt:lpstr>
      <vt:lpstr>Module 39</vt:lpstr>
      <vt:lpstr>Module 40</vt:lpstr>
      <vt:lpstr>Module 41</vt:lpstr>
      <vt:lpstr>Module 42</vt:lpstr>
      <vt:lpstr>Module 43</vt:lpstr>
      <vt:lpstr>Module 44</vt:lpstr>
      <vt:lpstr>Module 45</vt:lpstr>
      <vt:lpstr>Module 46</vt:lpstr>
      <vt:lpstr>Module 47</vt:lpstr>
      <vt:lpstr>Module 48</vt:lpstr>
      <vt:lpstr>Module 49</vt:lpstr>
      <vt:lpstr>Module 50</vt:lpstr>
      <vt:lpstr>'Accounts Payable'!Print_Area</vt:lpstr>
      <vt:lpstr>'Bank Reconciliation'!Print_Area</vt:lpstr>
      <vt:lpstr>Budgeting!Print_Area</vt:lpstr>
      <vt:lpstr>'Business License'!Print_Area</vt:lpstr>
      <vt:lpstr>'Cash Receipting'!Print_Area</vt:lpstr>
      <vt:lpstr>'Contract Management'!Print_Area</vt:lpstr>
      <vt:lpstr>'Debt Service Management'!Print_Area</vt:lpstr>
      <vt:lpstr>'Fixed Assets'!Print_Area</vt:lpstr>
      <vt:lpstr>'Fleet &amp; Equipment Management'!Print_Area</vt:lpstr>
      <vt:lpstr>'General and Technical'!Print_Area</vt:lpstr>
      <vt:lpstr>'General Ledger'!Print_Area</vt:lpstr>
      <vt:lpstr>'Grant Accounting'!Print_Area</vt:lpstr>
      <vt:lpstr>'Human Resources'!Print_Area</vt:lpstr>
      <vt:lpstr>'Inspections and Code Enforcemen'!Print_Area</vt:lpstr>
      <vt:lpstr>'Inventory Management'!Print_Area</vt:lpstr>
      <vt:lpstr>'Investment Management'!Print_Area</vt:lpstr>
      <vt:lpstr>'Master Address'!Print_Area</vt:lpstr>
      <vt:lpstr>'Misc Billing &amp; AR'!Print_Area</vt:lpstr>
      <vt:lpstr>'Module 26'!Print_Area</vt:lpstr>
      <vt:lpstr>'Module 27'!Print_Area</vt:lpstr>
      <vt:lpstr>'Module 28'!Print_Area</vt:lpstr>
      <vt:lpstr>'Module 29'!Print_Area</vt:lpstr>
      <vt:lpstr>'Module 30'!Print_Area</vt:lpstr>
      <vt:lpstr>'Module 31'!Print_Area</vt:lpstr>
      <vt:lpstr>'Module 32'!Print_Area</vt:lpstr>
      <vt:lpstr>'Module 33'!Print_Area</vt:lpstr>
      <vt:lpstr>'Module 34'!Print_Area</vt:lpstr>
      <vt:lpstr>'Module 35'!Print_Area</vt:lpstr>
      <vt:lpstr>'Module 36'!Print_Area</vt:lpstr>
      <vt:lpstr>'Module 37'!Print_Area</vt:lpstr>
      <vt:lpstr>'Module 38'!Print_Area</vt:lpstr>
      <vt:lpstr>'Module 39'!Print_Area</vt:lpstr>
      <vt:lpstr>'Module 40'!Print_Area</vt:lpstr>
      <vt:lpstr>'Module 41'!Print_Area</vt:lpstr>
      <vt:lpstr>'Module 42'!Print_Area</vt:lpstr>
      <vt:lpstr>'Module 43'!Print_Area</vt:lpstr>
      <vt:lpstr>'Module 44'!Print_Area</vt:lpstr>
      <vt:lpstr>'Module 45'!Print_Area</vt:lpstr>
      <vt:lpstr>'Module 46'!Print_Area</vt:lpstr>
      <vt:lpstr>'Module 47'!Print_Area</vt:lpstr>
      <vt:lpstr>'Module 48'!Print_Area</vt:lpstr>
      <vt:lpstr>'Module 49'!Print_Area</vt:lpstr>
      <vt:lpstr>'Module 50'!Print_Area</vt:lpstr>
      <vt:lpstr>Payroll!Print_Area</vt:lpstr>
      <vt:lpstr>Permitting!Print_Area</vt:lpstr>
      <vt:lpstr>'Planning and Zoning'!Print_Area</vt:lpstr>
      <vt:lpstr>'Project Accounting'!Print_Area</vt:lpstr>
      <vt:lpstr>Purchasing!Print_Area</vt:lpstr>
      <vt:lpstr>Summary!Print_Area</vt:lpstr>
      <vt:lpstr>'Time and Attendance'!Print_Area</vt:lpstr>
      <vt:lpstr>'Utility Billing '!Print_Area</vt:lpstr>
      <vt:lpstr>'Accounts Payable'!Print_Titles</vt:lpstr>
      <vt:lpstr>'Bank Reconciliation'!Print_Titles</vt:lpstr>
      <vt:lpstr>Budgeting!Print_Titles</vt:lpstr>
      <vt:lpstr>'Business License'!Print_Titles</vt:lpstr>
      <vt:lpstr>'Cash Receipting'!Print_Titles</vt:lpstr>
      <vt:lpstr>'Contract Management'!Print_Titles</vt:lpstr>
      <vt:lpstr>'Debt Service Management'!Print_Titles</vt:lpstr>
      <vt:lpstr>'Fixed Assets'!Print_Titles</vt:lpstr>
      <vt:lpstr>'Fleet &amp; Equipment Management'!Print_Titles</vt:lpstr>
      <vt:lpstr>'General and Technical'!Print_Titles</vt:lpstr>
      <vt:lpstr>'General Ledger'!Print_Titles</vt:lpstr>
      <vt:lpstr>'Grant Accounting'!Print_Titles</vt:lpstr>
      <vt:lpstr>'Human Resources'!Print_Titles</vt:lpstr>
      <vt:lpstr>'Inspections and Code Enforcemen'!Print_Titles</vt:lpstr>
      <vt:lpstr>'Inventory Management'!Print_Titles</vt:lpstr>
      <vt:lpstr>'Investment Management'!Print_Titles</vt:lpstr>
      <vt:lpstr>'Master Address'!Print_Titles</vt:lpstr>
      <vt:lpstr>'Misc Billing &amp; AR'!Print_Titles</vt:lpstr>
      <vt:lpstr>'Module 26'!Print_Titles</vt:lpstr>
      <vt:lpstr>'Module 27'!Print_Titles</vt:lpstr>
      <vt:lpstr>'Module 28'!Print_Titles</vt:lpstr>
      <vt:lpstr>'Module 29'!Print_Titles</vt:lpstr>
      <vt:lpstr>'Module 30'!Print_Titles</vt:lpstr>
      <vt:lpstr>'Module 31'!Print_Titles</vt:lpstr>
      <vt:lpstr>'Module 32'!Print_Titles</vt:lpstr>
      <vt:lpstr>'Module 33'!Print_Titles</vt:lpstr>
      <vt:lpstr>'Module 34'!Print_Titles</vt:lpstr>
      <vt:lpstr>'Module 35'!Print_Titles</vt:lpstr>
      <vt:lpstr>'Module 36'!Print_Titles</vt:lpstr>
      <vt:lpstr>'Module 37'!Print_Titles</vt:lpstr>
      <vt:lpstr>'Module 38'!Print_Titles</vt:lpstr>
      <vt:lpstr>'Module 39'!Print_Titles</vt:lpstr>
      <vt:lpstr>'Module 40'!Print_Titles</vt:lpstr>
      <vt:lpstr>'Module 41'!Print_Titles</vt:lpstr>
      <vt:lpstr>'Module 42'!Print_Titles</vt:lpstr>
      <vt:lpstr>'Module 43'!Print_Titles</vt:lpstr>
      <vt:lpstr>'Module 44'!Print_Titles</vt:lpstr>
      <vt:lpstr>'Module 45'!Print_Titles</vt:lpstr>
      <vt:lpstr>'Module 46'!Print_Titles</vt:lpstr>
      <vt:lpstr>'Module 47'!Print_Titles</vt:lpstr>
      <vt:lpstr>'Module 48'!Print_Titles</vt:lpstr>
      <vt:lpstr>'Module 49'!Print_Titles</vt:lpstr>
      <vt:lpstr>'Module 50'!Print_Titles</vt:lpstr>
      <vt:lpstr>Payroll!Print_Titles</vt:lpstr>
      <vt:lpstr>Permitting!Print_Titles</vt:lpstr>
      <vt:lpstr>'Planning and Zoning'!Print_Titles</vt:lpstr>
      <vt:lpstr>'Project Accounting'!Print_Titles</vt:lpstr>
      <vt:lpstr>Purchasing!Print_Titles</vt:lpstr>
      <vt:lpstr>Summary!Print_Titles</vt:lpstr>
      <vt:lpstr>'Time and Attendance'!Print_Titles</vt:lpstr>
      <vt:lpstr>'Utility Billing '!Print_Titles</vt:lpstr>
    </vt:vector>
  </TitlesOfParts>
  <Company>Plante &amp; Moran, PLLC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Chris.Moshier@plantemoran.com</dc:creator>
  <cp:lastModifiedBy>Jenny.Casler</cp:lastModifiedBy>
  <cp:lastPrinted>2013-12-16T12:20:23Z</cp:lastPrinted>
  <dcterms:created xsi:type="dcterms:W3CDTF">2010-05-10T11:14:20Z</dcterms:created>
  <dcterms:modified xsi:type="dcterms:W3CDTF">2013-12-16T12:21:17Z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0x0101006BE7B125B3C52240807E3FBE7DB4F3292001002C97ED18DA9EA948986F81A0831C964E</vt:lpwstr>
  </property>
  <property fmtid="{D5CDD505-2E9C-101B-9397-08002B2CF9AE}" pid="3" name="MigrationSourceURL">
    <vt:lpwstr>D:\AdminExport\TC&amp;S Government Admin\Tools and Templates\Vendor Specification Compliance Worksheet(369604.13).xlsx</vt:lpwstr>
  </property>
  <property fmtid="{D5CDD505-2E9C-101B-9397-08002B2CF9AE}" pid="4" name="MC Firm Practice Group">
    <vt:lpwstr>33;#|0ee6b599-d412-41f8-889c-e46037a992f0</vt:lpwstr>
  </property>
  <property fmtid="{D5CDD505-2E9C-101B-9397-08002B2CF9AE}" pid="5" name="_dlc_policyId">
    <vt:lpwstr>0x0101006BE7B125B3C52240807E3FBE7DB4F3291C|730207251</vt:lpwstr>
  </property>
  <property fmtid="{D5CDD505-2E9C-101B-9397-08002B2CF9AE}" pid="6" name="ItemRetentionFormula">
    <vt:lpwstr>&lt;formula id="Microsoft.Office.RecordsManagement.PolicyFeatures.Expiration.Formula.BuiltIn"&gt;&lt;number&gt;7&lt;/number&gt;&lt;property&gt;Modified&lt;/property&gt;&lt;propertyId&gt;28cf69c5-fa48-462a-b5cd-27b6f9d2bd5f&lt;/propertyId&gt;&lt;period&gt;years&lt;/period&gt;&lt;/formula&gt;</vt:lpwstr>
  </property>
  <property fmtid="{D5CDD505-2E9C-101B-9397-08002B2CF9AE}" pid="7" name="MC Project Type">
    <vt:lpwstr/>
  </property>
  <property fmtid="{D5CDD505-2E9C-101B-9397-08002B2CF9AE}" pid="8" name="Industry">
    <vt:lpwstr/>
  </property>
</Properties>
</file>